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omments4.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omments6.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comments7.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comments8.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comments9.xml" ContentType="application/vnd.openxmlformats-officedocument.spreadsheetml.comments+xml"/>
  <Override PartName="/xl/drawings/drawing19.xml" ContentType="application/vnd.openxmlformats-officedocument.drawing+xml"/>
  <Override PartName="/xl/drawings/drawing20.xml" ContentType="application/vnd.openxmlformats-officedocument.drawing+xml"/>
  <Override PartName="/xl/comments10.xml" ContentType="application/vnd.openxmlformats-officedocument.spreadsheetml.comments+xml"/>
  <Override PartName="/xl/drawings/drawing21.xml" ContentType="application/vnd.openxmlformats-officedocument.drawing+xml"/>
  <Override PartName="/xl/drawings/drawing22.xml" ContentType="application/vnd.openxmlformats-officedocument.drawing+xml"/>
  <Override PartName="/xl/comments11.xml" ContentType="application/vnd.openxmlformats-officedocument.spreadsheetml.comments+xml"/>
  <Override PartName="/xl/drawings/drawing23.xml" ContentType="application/vnd.openxmlformats-officedocument.drawing+xml"/>
  <Override PartName="/xl/drawings/drawing24.xml" ContentType="application/vnd.openxmlformats-officedocument.drawing+xml"/>
  <Override PartName="/xl/comments12.xml" ContentType="application/vnd.openxmlformats-officedocument.spreadsheetml.comments+xml"/>
  <Override PartName="/xl/drawings/drawing25.xml" ContentType="application/vnd.openxmlformats-officedocument.drawing+xml"/>
  <Override PartName="/xl/drawings/drawing26.xml" ContentType="application/vnd.openxmlformats-officedocument.drawing+xml"/>
  <Override PartName="/xl/comments13.xml" ContentType="application/vnd.openxmlformats-officedocument.spreadsheetml.comments+xml"/>
  <Override PartName="/xl/drawings/drawing27.xml" ContentType="application/vnd.openxmlformats-officedocument.drawing+xml"/>
  <Override PartName="/xl/drawings/drawing28.xml" ContentType="application/vnd.openxmlformats-officedocument.drawing+xml"/>
  <Override PartName="/xl/comments14.xml" ContentType="application/vnd.openxmlformats-officedocument.spreadsheetml.comments+xml"/>
  <Override PartName="/xl/drawings/drawing29.xml" ContentType="application/vnd.openxmlformats-officedocument.drawing+xml"/>
  <Override PartName="/xl/drawings/drawing30.xml" ContentType="application/vnd.openxmlformats-officedocument.drawing+xml"/>
  <Override PartName="/xl/comments15.xml" ContentType="application/vnd.openxmlformats-officedocument.spreadsheetml.comments+xml"/>
  <Override PartName="/xl/drawings/drawing31.xml" ContentType="application/vnd.openxmlformats-officedocument.drawing+xml"/>
  <Override PartName="/xl/drawings/drawing32.xml" ContentType="application/vnd.openxmlformats-officedocument.drawing+xml"/>
  <Override PartName="/xl/comments16.xml" ContentType="application/vnd.openxmlformats-officedocument.spreadsheetml.comments+xml"/>
  <Override PartName="/xl/drawings/drawing33.xml" ContentType="application/vnd.openxmlformats-officedocument.drawing+xml"/>
  <Override PartName="/xl/drawings/drawing34.xml" ContentType="application/vnd.openxmlformats-officedocument.drawing+xml"/>
  <Override PartName="/xl/comments17.xml" ContentType="application/vnd.openxmlformats-officedocument.spreadsheetml.comments+xml"/>
  <Override PartName="/xl/drawings/drawing35.xml" ContentType="application/vnd.openxmlformats-officedocument.drawing+xml"/>
  <Override PartName="/xl/drawings/drawing36.xml" ContentType="application/vnd.openxmlformats-officedocument.drawing+xml"/>
  <Override PartName="/xl/comments18.xml" ContentType="application/vnd.openxmlformats-officedocument.spreadsheetml.comments+xml"/>
  <Override PartName="/xl/drawings/drawing37.xml" ContentType="application/vnd.openxmlformats-officedocument.drawing+xml"/>
  <Override PartName="/xl/drawings/drawing38.xml" ContentType="application/vnd.openxmlformats-officedocument.drawing+xml"/>
  <Override PartName="/xl/comments19.xml" ContentType="application/vnd.openxmlformats-officedocument.spreadsheetml.comments+xml"/>
  <Override PartName="/xl/drawings/drawing39.xml" ContentType="application/vnd.openxmlformats-officedocument.drawing+xml"/>
  <Override PartName="/xl/drawings/drawing40.xml" ContentType="application/vnd.openxmlformats-officedocument.drawing+xml"/>
  <Override PartName="/xl/comments20.xml" ContentType="application/vnd.openxmlformats-officedocument.spreadsheetml.comments+xml"/>
  <Override PartName="/xl/drawings/drawing4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iana Martínez\2019\PROCESO INTERVENTORIA\RESPUESTA A EVALUACION (SUBSANACIONES)\EVALUACION FINAL\"/>
    </mc:Choice>
  </mc:AlternateContent>
  <bookViews>
    <workbookView xWindow="-120" yWindow="-120" windowWidth="20730" windowHeight="11160" tabRatio="799"/>
  </bookViews>
  <sheets>
    <sheet name="CONSOLIDADO EVAL. PRELIMINAR" sheetId="21" r:id="rId1"/>
    <sheet name="EXP HABILITANTE PPTE (P1)" sheetId="22" r:id="rId2"/>
    <sheet name="EXP HABILITANTE EQUI (P1)" sheetId="24" r:id="rId3"/>
    <sheet name=" EXP ADICIONAL PTTE (P1)" sheetId="23" state="hidden" r:id="rId4"/>
    <sheet name="EXP ADICIONAL EQUI (P1)" sheetId="25" state="hidden" r:id="rId5"/>
    <sheet name="EXP HABILITANTE PTTE (P2)" sheetId="26" r:id="rId6"/>
    <sheet name="EXP HABILITANTE EQUI (P2)" sheetId="27" r:id="rId7"/>
    <sheet name="EXP ADICIONAL PTTE (P2)" sheetId="28" r:id="rId8"/>
    <sheet name="EXP ADICIONAL EQUI (P2)" sheetId="29" r:id="rId9"/>
    <sheet name="EXP HABILITANTE PTTE (P3)" sheetId="30" r:id="rId10"/>
    <sheet name="EXP HABIITANTE EQUI (P3)" sheetId="31" r:id="rId11"/>
    <sheet name="EXP ADICIONAL PTTE (P3) " sheetId="32" r:id="rId12"/>
    <sheet name="EXP ADICIONAL EQUI (P3)" sheetId="33" r:id="rId13"/>
    <sheet name="EXP HABIITANTE PTTE (P4)" sheetId="34" r:id="rId14"/>
    <sheet name="EXP HABILITANTE EQUI (P4)" sheetId="35" r:id="rId15"/>
    <sheet name="EXP ADICIONAL PTTE (P4)" sheetId="36" r:id="rId16"/>
    <sheet name="EXP ADICIONAL EQUI (P4)" sheetId="37" r:id="rId17"/>
    <sheet name="EXP HABILITANTE PTTE (P5)" sheetId="38" r:id="rId18"/>
    <sheet name="EXP´HABILITANTE EQUI (P5)" sheetId="39" r:id="rId19"/>
    <sheet name="EXP ADICIONAL PTTE (P5)" sheetId="40" state="hidden" r:id="rId20"/>
    <sheet name="EXP ADICIONAL EQUI (P5)" sheetId="41" state="hidden" r:id="rId21"/>
    <sheet name=" EXP HABILITANTE PPTE (P6)" sheetId="13" r:id="rId22"/>
    <sheet name="EXP HABILITANTE EQUI (P6)" sheetId="17" r:id="rId23"/>
    <sheet name="EXP ADICIONAL PPTE (P6)" sheetId="14" r:id="rId24"/>
    <sheet name="EXP ADICIONAL EQUI (P6)" sheetId="15" r:id="rId25"/>
    <sheet name="EXP HABILITANTE PTTE (P7)" sheetId="42" r:id="rId26"/>
    <sheet name="EXP HABILITANTE EQUI (P7)" sheetId="43" r:id="rId27"/>
    <sheet name="EXP ADICIONAL PTTE (P7)" sheetId="44" state="hidden" r:id="rId28"/>
    <sheet name="EXP ADICIONAL EQUI (P7)" sheetId="45" state="hidden" r:id="rId29"/>
    <sheet name="EXP HABILITANTE PPTE (P8)" sheetId="1" r:id="rId30"/>
    <sheet name="EXP HABILITANTE EQUI (P8)" sheetId="3" r:id="rId31"/>
    <sheet name="EXP ADICIONAL PPTE (P8)" sheetId="6" state="hidden" r:id="rId32"/>
    <sheet name="EXP ADICIONAL EQUI (P8)" sheetId="2" state="hidden" r:id="rId33"/>
    <sheet name="EXP HABILITANTE PPTE (P9)" sheetId="16" r:id="rId34"/>
    <sheet name="EXP HABILITANTE EQUI (P9)" sheetId="19" r:id="rId35"/>
    <sheet name="EXP ADICIONAL PTTE (P9)" sheetId="18" r:id="rId36"/>
    <sheet name="EXP ADICIONAL EQUI (P9)" sheetId="20" r:id="rId37"/>
    <sheet name="EXP HABILITANTE PTTE (P10)" sheetId="46" r:id="rId38"/>
    <sheet name="EXP HABILITANTE EQUI (P10)" sheetId="47" r:id="rId39"/>
    <sheet name="EXP ADICIONAL PTTE (P10)" sheetId="48" r:id="rId40"/>
    <sheet name="EXP ADICIONAL EQUI (P10)" sheetId="49" r:id="rId41"/>
    <sheet name="EXP HABILITANTE PTTE (P11)" sheetId="50" r:id="rId42"/>
    <sheet name="EXP HABILITANTE EQUI (P11)" sheetId="51" r:id="rId43"/>
    <sheet name="EXP HABILITANTE PTTE (P12)" sheetId="54" r:id="rId44"/>
    <sheet name="EXP HABILITANTE EQUI (P12)" sheetId="55" r:id="rId45"/>
    <sheet name="EXP ADICIONAL PTTE (P12)" sheetId="56" state="hidden" r:id="rId46"/>
    <sheet name="EXP ADICIONAL EQUI (P12)" sheetId="57" state="hidden" r:id="rId47"/>
    <sheet name="EXP ADICIONAL PTTE (P11)" sheetId="52" state="hidden" r:id="rId48"/>
    <sheet name="EXP ADICIONAL EQUI (P11)" sheetId="53" state="hidden" r:id="rId49"/>
    <sheet name="5, CERTIFICACION DISCAPACIDAD" sheetId="9" state="hidden" r:id="rId50"/>
    <sheet name="Listas" sheetId="7" state="hidden" r:id="rId51"/>
    <sheet name="RESUMEN EVALUACION " sheetId="10" state="hidden" r:id="rId52"/>
    <sheet name="RESUMEN AUDIENCIA" sheetId="12" state="hidden" r:id="rId53"/>
  </sheets>
  <externalReferences>
    <externalReference r:id="rId54"/>
    <externalReference r:id="rId55"/>
    <externalReference r:id="rId56"/>
    <externalReference r:id="rId57"/>
    <externalReference r:id="rId58"/>
  </externalReferences>
  <definedNames>
    <definedName name="_xlnm.Print_Area" localSheetId="29">'EXP HABILITANTE PPTE (P8)'!$A$1:$AC$12</definedName>
    <definedName name="lov_smmlv">Listas!$B$2:$C$21</definedName>
    <definedName name="PPTE_SMMLV">'EXP ADICIONAL PPTE (P8)'!$T$26</definedName>
    <definedName name="PPTO_oficial">Listas!$F$2</definedName>
    <definedName name="sm_2019">Listas!$C$22</definedName>
    <definedName name="sum_ppte">'EXP ADICIONAL PPTE (P8)'!$S$26</definedName>
    <definedName name="_xlnm.Print_Titles" localSheetId="29">'EXP HABILITANTE PPTE (P8)'!$B:$I</definedName>
    <definedName name="UNSPC" localSheetId="32">'[1]EXP ADICIONAL MEDIAMARKETING'!#REF!</definedName>
    <definedName name="UNSPC" localSheetId="31">'[2]EXP ADICIONAL SCAIN'!#REF!</definedName>
    <definedName name="UNSPC" localSheetId="30">'[3]EXP ADICIONAL SCAIN'!#REF!</definedName>
    <definedName name="UNSPC" localSheetId="29">'[4]EXP ESPECÍFICA'!#REF!</definedName>
    <definedName name="UNSPC">'[5]EXP ADICIONAL SCAIN'!#REF!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4" i="49" l="1"/>
  <c r="G33" i="21"/>
  <c r="T16" i="20"/>
  <c r="N15" i="20"/>
  <c r="Q15" i="20" s="1"/>
  <c r="S15" i="20" s="1"/>
  <c r="N14" i="20"/>
  <c r="Q14" i="20" s="1"/>
  <c r="S14" i="20" s="1"/>
  <c r="Q13" i="20"/>
  <c r="N13" i="20"/>
  <c r="N12" i="20"/>
  <c r="Q12" i="20" s="1"/>
  <c r="S12" i="20" s="1"/>
  <c r="T32" i="18"/>
  <c r="S25" i="18"/>
  <c r="T25" i="18" s="1"/>
  <c r="T31" i="18" s="1"/>
  <c r="S24" i="18"/>
  <c r="T24" i="18" s="1"/>
  <c r="S23" i="18"/>
  <c r="T23" i="18" s="1"/>
  <c r="T29" i="18" s="1"/>
  <c r="S22" i="18"/>
  <c r="T22" i="18" s="1"/>
  <c r="Y19" i="18"/>
  <c r="AA19" i="18" s="1"/>
  <c r="Y18" i="18"/>
  <c r="AA18" i="18" s="1"/>
  <c r="Y17" i="18"/>
  <c r="AA17" i="18" s="1"/>
  <c r="AA20" i="18" s="1"/>
  <c r="S31" i="18" l="1"/>
  <c r="S29" i="18"/>
  <c r="S30" i="18"/>
  <c r="S26" i="18"/>
  <c r="T26" i="18" s="1"/>
  <c r="T30" i="18"/>
  <c r="T33" i="18" s="1"/>
  <c r="S33" i="18" l="1"/>
  <c r="G30" i="21" l="1"/>
  <c r="N12" i="49" l="1"/>
  <c r="O37" i="49"/>
  <c r="I35" i="49"/>
  <c r="I33" i="49"/>
  <c r="L33" i="49" s="1"/>
  <c r="I32" i="49"/>
  <c r="L32" i="49" s="1"/>
  <c r="I31" i="49"/>
  <c r="L31" i="49" s="1"/>
  <c r="I30" i="49"/>
  <c r="L30" i="49" s="1"/>
  <c r="I29" i="49"/>
  <c r="L29" i="49" s="1"/>
  <c r="I28" i="49"/>
  <c r="L28" i="49" s="1"/>
  <c r="I27" i="49"/>
  <c r="L27" i="49" s="1"/>
  <c r="I26" i="49"/>
  <c r="L26" i="49" s="1"/>
  <c r="I25" i="49"/>
  <c r="L25" i="49" s="1"/>
  <c r="L23" i="49"/>
  <c r="I23" i="49"/>
  <c r="I22" i="49"/>
  <c r="L22" i="49" s="1"/>
  <c r="I21" i="49"/>
  <c r="L21" i="49" s="1"/>
  <c r="N21" i="49" s="1"/>
  <c r="I19" i="49"/>
  <c r="L19" i="49" s="1"/>
  <c r="I18" i="49"/>
  <c r="L18" i="49" s="1"/>
  <c r="I17" i="49"/>
  <c r="L17" i="49" s="1"/>
  <c r="I16" i="49"/>
  <c r="L16" i="49" s="1"/>
  <c r="I15" i="49"/>
  <c r="L15" i="49" s="1"/>
  <c r="I14" i="49"/>
  <c r="L14" i="49" s="1"/>
  <c r="I13" i="49"/>
  <c r="L13" i="49" s="1"/>
  <c r="I12" i="49"/>
  <c r="L12" i="49" s="1"/>
  <c r="T23" i="48" l="1"/>
  <c r="T29" i="48" s="1"/>
  <c r="S23" i="48"/>
  <c r="S22" i="48"/>
  <c r="T22" i="48" s="1"/>
  <c r="T28" i="48" s="1"/>
  <c r="T21" i="48"/>
  <c r="T27" i="48" s="1"/>
  <c r="T31" i="48" s="1"/>
  <c r="S21" i="48"/>
  <c r="S27" i="48" s="1"/>
  <c r="S20" i="48"/>
  <c r="T20" i="48" s="1"/>
  <c r="Y17" i="48"/>
  <c r="AA17" i="48" s="1"/>
  <c r="AA18" i="48" s="1"/>
  <c r="S24" i="48" s="1"/>
  <c r="T24" i="48" s="1"/>
  <c r="S28" i="48" l="1"/>
  <c r="S31" i="48" s="1"/>
  <c r="T18" i="29" l="1"/>
  <c r="Q17" i="29"/>
  <c r="N17" i="29"/>
  <c r="N16" i="29"/>
  <c r="Q16" i="29" s="1"/>
  <c r="S16" i="29" s="1"/>
  <c r="N14" i="29"/>
  <c r="Q14" i="29" s="1"/>
  <c r="S14" i="29" s="1"/>
  <c r="N12" i="29"/>
  <c r="Q12" i="29" s="1"/>
  <c r="S12" i="29" s="1"/>
  <c r="G26" i="21"/>
  <c r="T33" i="28"/>
  <c r="S26" i="28"/>
  <c r="T26" i="28" s="1"/>
  <c r="T32" i="28" s="1"/>
  <c r="T25" i="28"/>
  <c r="S25" i="28"/>
  <c r="S31" i="28" s="1"/>
  <c r="S24" i="28"/>
  <c r="T24" i="28" s="1"/>
  <c r="T30" i="28" s="1"/>
  <c r="T23" i="28"/>
  <c r="S23" i="28"/>
  <c r="Y20" i="28"/>
  <c r="AA20" i="28" s="1"/>
  <c r="Y19" i="28"/>
  <c r="AA19" i="28" s="1"/>
  <c r="Y18" i="28"/>
  <c r="AA18" i="28" s="1"/>
  <c r="Y17" i="28"/>
  <c r="AA17" i="28" s="1"/>
  <c r="T34" i="28" l="1"/>
  <c r="AA21" i="28"/>
  <c r="S27" i="28" s="1"/>
  <c r="T27" i="28" s="1"/>
  <c r="T31" i="28"/>
  <c r="S30" i="28"/>
  <c r="S32" i="28"/>
  <c r="S34" i="28" l="1"/>
  <c r="N23" i="15" l="1"/>
  <c r="AM41" i="51" l="1"/>
  <c r="AM18" i="51" l="1"/>
  <c r="E18" i="7"/>
  <c r="AA10" i="38"/>
  <c r="AA9" i="38"/>
  <c r="AA10" i="34"/>
  <c r="AM24" i="27"/>
  <c r="G27" i="21" l="1"/>
  <c r="T40" i="33" l="1"/>
  <c r="Q37" i="33"/>
  <c r="N37" i="33"/>
  <c r="Q36" i="33"/>
  <c r="N36" i="33"/>
  <c r="N35" i="33"/>
  <c r="Q35" i="33" s="1"/>
  <c r="Q34" i="33"/>
  <c r="N34" i="33"/>
  <c r="Q33" i="33"/>
  <c r="N33" i="33"/>
  <c r="Q32" i="33"/>
  <c r="N32" i="33"/>
  <c r="N31" i="33"/>
  <c r="Q31" i="33" s="1"/>
  <c r="N30" i="33"/>
  <c r="Q30" i="33" s="1"/>
  <c r="N29" i="33"/>
  <c r="Q29" i="33" s="1"/>
  <c r="Q27" i="33"/>
  <c r="S27" i="33" s="1"/>
  <c r="N27" i="33"/>
  <c r="N26" i="33"/>
  <c r="Q26" i="33" s="1"/>
  <c r="S26" i="33" s="1"/>
  <c r="N25" i="33"/>
  <c r="Q25" i="33" s="1"/>
  <c r="N24" i="33"/>
  <c r="Q24" i="33" s="1"/>
  <c r="S24" i="33" s="1"/>
  <c r="N23" i="33"/>
  <c r="Q23" i="33" s="1"/>
  <c r="S23" i="33" s="1"/>
  <c r="N22" i="33"/>
  <c r="Q22" i="33" s="1"/>
  <c r="S22" i="33" s="1"/>
  <c r="N21" i="33"/>
  <c r="Q21" i="33" s="1"/>
  <c r="S21" i="33" s="1"/>
  <c r="Q20" i="33"/>
  <c r="S20" i="33" s="1"/>
  <c r="N20" i="33"/>
  <c r="N19" i="33"/>
  <c r="Q19" i="33" s="1"/>
  <c r="S19" i="33" s="1"/>
  <c r="N18" i="33"/>
  <c r="Q18" i="33" s="1"/>
  <c r="S18" i="33" s="1"/>
  <c r="N17" i="33"/>
  <c r="Q17" i="33" s="1"/>
  <c r="S17" i="33" s="1"/>
  <c r="N15" i="33"/>
  <c r="Q15" i="33" s="1"/>
  <c r="N14" i="33"/>
  <c r="Q14" i="33" s="1"/>
  <c r="N13" i="33"/>
  <c r="Q13" i="33" s="1"/>
  <c r="N12" i="33"/>
  <c r="Q12" i="33" s="1"/>
  <c r="Y17" i="32"/>
  <c r="AA17" i="32" s="1"/>
  <c r="AC17" i="32" s="1"/>
  <c r="AC20" i="32" s="1"/>
  <c r="S26" i="32" s="1"/>
  <c r="T26" i="32" s="1"/>
  <c r="Y18" i="32"/>
  <c r="AA18" i="32" s="1"/>
  <c r="AC18" i="32" s="1"/>
  <c r="Y19" i="32"/>
  <c r="AA19" i="32" s="1"/>
  <c r="AC19" i="32" s="1"/>
  <c r="S22" i="32"/>
  <c r="T22" i="32" s="1"/>
  <c r="S23" i="32"/>
  <c r="T23" i="32"/>
  <c r="T29" i="32" s="1"/>
  <c r="S24" i="32"/>
  <c r="T24" i="32"/>
  <c r="S25" i="32"/>
  <c r="S30" i="32" s="1"/>
  <c r="T25" i="32"/>
  <c r="T30" i="32" s="1"/>
  <c r="S29" i="32"/>
  <c r="S30" i="33" l="1"/>
  <c r="T31" i="32"/>
  <c r="T33" i="32" s="1"/>
  <c r="S12" i="33"/>
  <c r="S33" i="32"/>
  <c r="AM28" i="43" l="1"/>
  <c r="AM24" i="43"/>
  <c r="AM17" i="43" l="1"/>
  <c r="AM16" i="43"/>
  <c r="AA12" i="42" l="1"/>
  <c r="W12" i="42"/>
  <c r="Y12" i="42" s="1"/>
  <c r="F21" i="7"/>
  <c r="G28" i="21" l="1"/>
  <c r="AM33" i="47" l="1"/>
  <c r="AM32" i="47"/>
  <c r="AM31" i="47"/>
  <c r="AM30" i="47"/>
  <c r="AM29" i="47"/>
  <c r="AM28" i="47"/>
  <c r="AM27" i="47"/>
  <c r="AM26" i="47"/>
  <c r="AM25" i="47"/>
  <c r="AM24" i="47"/>
  <c r="AN24" i="47" s="1"/>
  <c r="AM22" i="47"/>
  <c r="AN22" i="47" s="1"/>
  <c r="AM20" i="47"/>
  <c r="AM19" i="47"/>
  <c r="AM18" i="47"/>
  <c r="AM17" i="47"/>
  <c r="AM16" i="47"/>
  <c r="AA11" i="46"/>
  <c r="W11" i="46"/>
  <c r="Y11" i="46" s="1"/>
  <c r="AA10" i="46"/>
  <c r="W10" i="46"/>
  <c r="Y10" i="46" s="1"/>
  <c r="AA9" i="46"/>
  <c r="W9" i="46"/>
  <c r="Y9" i="46" s="1"/>
  <c r="P6" i="46"/>
  <c r="AN16" i="47" l="1"/>
  <c r="AA11" i="50" l="1"/>
  <c r="AM42" i="51"/>
  <c r="AM40" i="51"/>
  <c r="AM39" i="51"/>
  <c r="AM38" i="51"/>
  <c r="AM37" i="51"/>
  <c r="AM36" i="51"/>
  <c r="AM35" i="51"/>
  <c r="AM34" i="51"/>
  <c r="AM33" i="51"/>
  <c r="AM32" i="51"/>
  <c r="AM31" i="51"/>
  <c r="AM29" i="51"/>
  <c r="W11" i="50"/>
  <c r="Y11" i="50" s="1"/>
  <c r="AA10" i="50"/>
  <c r="W10" i="50"/>
  <c r="Y10" i="50" s="1"/>
  <c r="AA9" i="50"/>
  <c r="W9" i="50"/>
  <c r="Y9" i="50" s="1"/>
  <c r="P6" i="50"/>
  <c r="AN31" i="51" l="1"/>
  <c r="AN20" i="51"/>
  <c r="AN16" i="51"/>
  <c r="AA12" i="38"/>
  <c r="AN22" i="39"/>
  <c r="AM19" i="39"/>
  <c r="AM16" i="39"/>
  <c r="AA11" i="38"/>
  <c r="W11" i="38"/>
  <c r="Y11" i="38" s="1"/>
  <c r="W10" i="38"/>
  <c r="Y10" i="38" s="1"/>
  <c r="W9" i="38"/>
  <c r="Y9" i="38" s="1"/>
  <c r="Y12" i="38" s="1"/>
  <c r="P6" i="38"/>
  <c r="AN19" i="39" l="1"/>
  <c r="AN16" i="39"/>
  <c r="W11" i="26" l="1"/>
  <c r="Y11" i="26" s="1"/>
  <c r="AA11" i="26" s="1"/>
  <c r="AA10" i="26"/>
  <c r="W10" i="26"/>
  <c r="Y10" i="26" s="1"/>
  <c r="AA9" i="26"/>
  <c r="W9" i="26"/>
  <c r="Y9" i="26" s="1"/>
  <c r="P6" i="26"/>
  <c r="AM23" i="27" l="1"/>
  <c r="AM22" i="27"/>
  <c r="AM20" i="27"/>
  <c r="AM19" i="27"/>
  <c r="AM17" i="27"/>
  <c r="AM16" i="27"/>
  <c r="AN16" i="27" l="1"/>
  <c r="AN22" i="27"/>
  <c r="AN19" i="27"/>
  <c r="T23" i="37"/>
  <c r="N21" i="37"/>
  <c r="Q21" i="37" s="1"/>
  <c r="N20" i="37"/>
  <c r="Q20" i="37" s="1"/>
  <c r="N19" i="37"/>
  <c r="Q19" i="37" s="1"/>
  <c r="S19" i="37" s="1"/>
  <c r="N17" i="37"/>
  <c r="Q17" i="37" s="1"/>
  <c r="S17" i="37" s="1"/>
  <c r="N15" i="37"/>
  <c r="Q15" i="37" s="1"/>
  <c r="N14" i="37"/>
  <c r="Q14" i="37" s="1"/>
  <c r="N13" i="37"/>
  <c r="Q13" i="37" s="1"/>
  <c r="N12" i="37"/>
  <c r="Q12" i="37" s="1"/>
  <c r="S12" i="37" l="1"/>
  <c r="S25" i="36"/>
  <c r="T25" i="36" s="1"/>
  <c r="T31" i="36" s="1"/>
  <c r="S24" i="36"/>
  <c r="S30" i="36" s="1"/>
  <c r="S23" i="36"/>
  <c r="S22" i="36"/>
  <c r="T22" i="36" s="1"/>
  <c r="AA19" i="36"/>
  <c r="AC19" i="36" s="1"/>
  <c r="Y19" i="36"/>
  <c r="Y18" i="36"/>
  <c r="AA18" i="36" s="1"/>
  <c r="AC18" i="36" s="1"/>
  <c r="Y17" i="36"/>
  <c r="AA17" i="36" s="1"/>
  <c r="AC17" i="36" s="1"/>
  <c r="T23" i="36" l="1"/>
  <c r="S29" i="36"/>
  <c r="S33" i="36" s="1"/>
  <c r="T24" i="36"/>
  <c r="T30" i="36" s="1"/>
  <c r="AC20" i="36"/>
  <c r="S26" i="36" s="1"/>
  <c r="T26" i="36" s="1"/>
  <c r="T29" i="36" l="1"/>
  <c r="T33" i="36" s="1"/>
  <c r="AM38" i="55"/>
  <c r="AM37" i="55"/>
  <c r="AM36" i="55"/>
  <c r="AM35" i="55"/>
  <c r="AM32" i="55"/>
  <c r="AM29" i="55"/>
  <c r="AM26" i="55"/>
  <c r="AM23" i="55"/>
  <c r="AM21" i="55"/>
  <c r="AM20" i="55"/>
  <c r="AM19" i="55"/>
  <c r="AM18" i="55"/>
  <c r="AM17" i="55"/>
  <c r="AM16" i="55"/>
  <c r="AA11" i="54"/>
  <c r="W11" i="54"/>
  <c r="Y11" i="54" s="1"/>
  <c r="AA10" i="54"/>
  <c r="W10" i="54"/>
  <c r="Y10" i="54" s="1"/>
  <c r="AA9" i="54"/>
  <c r="W9" i="54"/>
  <c r="Y9" i="54" s="1"/>
  <c r="P6" i="54"/>
  <c r="AN23" i="55" l="1"/>
  <c r="AN34" i="55"/>
  <c r="AN16" i="55"/>
  <c r="AM37" i="31"/>
  <c r="AM36" i="31"/>
  <c r="AM35" i="31"/>
  <c r="AM34" i="31"/>
  <c r="AM33" i="31"/>
  <c r="AM30" i="31"/>
  <c r="AM29" i="31"/>
  <c r="AM28" i="31"/>
  <c r="AM27" i="31"/>
  <c r="AM26" i="31"/>
  <c r="AM19" i="31"/>
  <c r="AM18" i="31"/>
  <c r="AM17" i="31"/>
  <c r="AM16" i="31"/>
  <c r="AA11" i="30"/>
  <c r="W11" i="30"/>
  <c r="Y11" i="30" s="1"/>
  <c r="AA10" i="30"/>
  <c r="W10" i="30"/>
  <c r="Y10" i="30" s="1"/>
  <c r="AA9" i="30"/>
  <c r="W9" i="30"/>
  <c r="Y9" i="30" s="1"/>
  <c r="P6" i="30"/>
  <c r="AN16" i="31" l="1"/>
  <c r="AN26" i="31"/>
  <c r="AN33" i="31"/>
  <c r="AM33" i="35"/>
  <c r="AM32" i="35"/>
  <c r="AM31" i="35"/>
  <c r="AM30" i="35"/>
  <c r="AM29" i="35"/>
  <c r="AM28" i="35"/>
  <c r="AM26" i="35"/>
  <c r="AM25" i="35"/>
  <c r="AM23" i="35"/>
  <c r="AM22" i="35"/>
  <c r="AM21" i="35"/>
  <c r="AM20" i="35"/>
  <c r="AM19" i="35"/>
  <c r="AM18" i="35"/>
  <c r="AM17" i="35"/>
  <c r="AM16" i="35"/>
  <c r="AA11" i="34"/>
  <c r="W11" i="34"/>
  <c r="Y11" i="34" s="1"/>
  <c r="W10" i="34"/>
  <c r="Y10" i="34" s="1"/>
  <c r="AA9" i="34"/>
  <c r="Y9" i="34"/>
  <c r="W9" i="34"/>
  <c r="P6" i="34"/>
  <c r="AN25" i="35" l="1"/>
  <c r="AN28" i="35"/>
  <c r="AN16" i="35"/>
  <c r="AM31" i="43"/>
  <c r="AM35" i="3" l="1"/>
  <c r="AM41" i="3"/>
  <c r="AM40" i="3"/>
  <c r="AM36" i="3"/>
  <c r="AM33" i="3"/>
  <c r="AM32" i="3"/>
  <c r="AM31" i="3"/>
  <c r="AM30" i="3"/>
  <c r="AM29" i="3"/>
  <c r="AM28" i="3"/>
  <c r="AM22" i="3"/>
  <c r="AM18" i="3"/>
  <c r="AM17" i="3"/>
  <c r="T24" i="15"/>
  <c r="Q23" i="15"/>
  <c r="N22" i="15"/>
  <c r="Q22" i="15" s="1"/>
  <c r="N21" i="15"/>
  <c r="Q21" i="15" s="1"/>
  <c r="N20" i="15"/>
  <c r="Q20" i="15" s="1"/>
  <c r="Q19" i="15"/>
  <c r="N19" i="15"/>
  <c r="N18" i="15"/>
  <c r="Q18" i="15" s="1"/>
  <c r="N16" i="15"/>
  <c r="Q16" i="15" s="1"/>
  <c r="N15" i="15"/>
  <c r="Q15" i="15" s="1"/>
  <c r="Q14" i="15"/>
  <c r="N14" i="15"/>
  <c r="Q12" i="15"/>
  <c r="S12" i="15" s="1"/>
  <c r="N12" i="15"/>
  <c r="T32" i="14"/>
  <c r="S25" i="14"/>
  <c r="T25" i="14" s="1"/>
  <c r="T31" i="14" s="1"/>
  <c r="S24" i="14"/>
  <c r="T24" i="14" s="1"/>
  <c r="S23" i="14"/>
  <c r="T23" i="14" s="1"/>
  <c r="T29" i="14" s="1"/>
  <c r="S22" i="14"/>
  <c r="T22" i="14" s="1"/>
  <c r="Y19" i="14"/>
  <c r="AA19" i="14" s="1"/>
  <c r="AA20" i="14" s="1"/>
  <c r="Y18" i="14"/>
  <c r="Y17" i="14"/>
  <c r="T30" i="14" l="1"/>
  <c r="T33" i="14" s="1"/>
  <c r="S14" i="15"/>
  <c r="AN35" i="3"/>
  <c r="S20" i="15"/>
  <c r="AN16" i="3"/>
  <c r="AN38" i="3"/>
  <c r="S31" i="14"/>
  <c r="S26" i="14"/>
  <c r="T26" i="14" s="1"/>
  <c r="S30" i="14"/>
  <c r="S29" i="14"/>
  <c r="AM23" i="43"/>
  <c r="AN23" i="43" s="1"/>
  <c r="AM20" i="43"/>
  <c r="AN16" i="43" l="1"/>
  <c r="AN20" i="43"/>
  <c r="S33" i="14"/>
  <c r="AA11" i="42"/>
  <c r="W11" i="42"/>
  <c r="Y11" i="42" s="1"/>
  <c r="AA10" i="42"/>
  <c r="W10" i="42"/>
  <c r="Y10" i="42" s="1"/>
  <c r="AA9" i="42"/>
  <c r="W9" i="42"/>
  <c r="Y9" i="42" s="1"/>
  <c r="P6" i="42"/>
  <c r="AM28" i="24" l="1"/>
  <c r="AM29" i="24"/>
  <c r="AM27" i="24" l="1"/>
  <c r="AM26" i="24"/>
  <c r="AN26" i="24" s="1"/>
  <c r="AM24" i="24"/>
  <c r="AN16" i="24"/>
  <c r="AA10" i="22"/>
  <c r="W10" i="22"/>
  <c r="Y10" i="22" s="1"/>
  <c r="AA9" i="22"/>
  <c r="W9" i="22"/>
  <c r="Y9" i="22" s="1"/>
  <c r="P6" i="22"/>
  <c r="AM20" i="19" l="1"/>
  <c r="AN20" i="19" s="1"/>
  <c r="AA10" i="16" l="1"/>
  <c r="AM18" i="19"/>
  <c r="AN18" i="19" s="1"/>
  <c r="AM16" i="19"/>
  <c r="AN16" i="19" s="1"/>
  <c r="W11" i="16"/>
  <c r="Y11" i="16" s="1"/>
  <c r="W10" i="16"/>
  <c r="Y10" i="16" s="1"/>
  <c r="AA9" i="16"/>
  <c r="W9" i="16"/>
  <c r="Y9" i="16" s="1"/>
  <c r="P6" i="16"/>
  <c r="AA10" i="1"/>
  <c r="AA9" i="1"/>
  <c r="AA9" i="13"/>
  <c r="AM21" i="17"/>
  <c r="AM22" i="17"/>
  <c r="AM23" i="17"/>
  <c r="AM24" i="17"/>
  <c r="AM20" i="17"/>
  <c r="AN20" i="17" l="1"/>
  <c r="AN18" i="17"/>
  <c r="AM16" i="17"/>
  <c r="AN16" i="17" s="1"/>
  <c r="W11" i="13"/>
  <c r="Y11" i="13" s="1"/>
  <c r="W10" i="13"/>
  <c r="Y10" i="13" s="1"/>
  <c r="W9" i="13"/>
  <c r="Y9" i="13" s="1"/>
  <c r="P6" i="13"/>
  <c r="P6" i="1" l="1"/>
  <c r="J10" i="12"/>
  <c r="J9" i="12"/>
  <c r="J8" i="12"/>
  <c r="J7" i="12"/>
  <c r="J10" i="10"/>
  <c r="J9" i="10"/>
  <c r="J8" i="10"/>
  <c r="J7" i="10"/>
  <c r="W10" i="1"/>
  <c r="W11" i="1"/>
  <c r="W9" i="1"/>
  <c r="Y10" i="1" l="1"/>
  <c r="Y11" i="1"/>
  <c r="Y9" i="1"/>
  <c r="N25" i="49"/>
</calcChain>
</file>

<file path=xl/comments1.xml><?xml version="1.0" encoding="utf-8"?>
<comments xmlns="http://schemas.openxmlformats.org/spreadsheetml/2006/main">
  <authors>
    <author/>
  </authors>
  <commentList>
    <comment ref="T8"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2.xml><?xml version="1.0" encoding="utf-8"?>
<comments xmlns="http://schemas.openxmlformats.org/spreadsheetml/2006/main">
  <authors>
    <author/>
  </authors>
  <commentList>
    <comment ref="V16"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3.xml><?xml version="1.0" encoding="utf-8"?>
<comments xmlns="http://schemas.openxmlformats.org/spreadsheetml/2006/main">
  <authors>
    <author/>
  </authors>
  <commentList>
    <comment ref="T8"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4.xml><?xml version="1.0" encoding="utf-8"?>
<comments xmlns="http://schemas.openxmlformats.org/spreadsheetml/2006/main">
  <authors>
    <author/>
  </authors>
  <commentList>
    <comment ref="V16"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5.xml><?xml version="1.0" encoding="utf-8"?>
<comments xmlns="http://schemas.openxmlformats.org/spreadsheetml/2006/main">
  <authors>
    <author/>
  </authors>
  <commentList>
    <comment ref="T8"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6.xml><?xml version="1.0" encoding="utf-8"?>
<comments xmlns="http://schemas.openxmlformats.org/spreadsheetml/2006/main">
  <authors>
    <author/>
  </authors>
  <commentList>
    <comment ref="V16"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7.xml><?xml version="1.0" encoding="utf-8"?>
<comments xmlns="http://schemas.openxmlformats.org/spreadsheetml/2006/main">
  <authors>
    <author/>
  </authors>
  <commentList>
    <comment ref="T8"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8.xml><?xml version="1.0" encoding="utf-8"?>
<comments xmlns="http://schemas.openxmlformats.org/spreadsheetml/2006/main">
  <authors>
    <author/>
  </authors>
  <commentList>
    <comment ref="V16"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9.xml><?xml version="1.0" encoding="utf-8"?>
<comments xmlns="http://schemas.openxmlformats.org/spreadsheetml/2006/main">
  <authors>
    <author/>
  </authors>
  <commentList>
    <comment ref="T8"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10.xml><?xml version="1.0" encoding="utf-8"?>
<comments xmlns="http://schemas.openxmlformats.org/spreadsheetml/2006/main">
  <authors>
    <author/>
  </authors>
  <commentList>
    <comment ref="T8"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11.xml><?xml version="1.0" encoding="utf-8"?>
<comments xmlns="http://schemas.openxmlformats.org/spreadsheetml/2006/main">
  <authors>
    <author/>
  </authors>
  <commentList>
    <comment ref="V16"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12.xml><?xml version="1.0" encoding="utf-8"?>
<comments xmlns="http://schemas.openxmlformats.org/spreadsheetml/2006/main">
  <authors>
    <author/>
  </authors>
  <commentList>
    <comment ref="T8"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13.xml><?xml version="1.0" encoding="utf-8"?>
<comments xmlns="http://schemas.openxmlformats.org/spreadsheetml/2006/main">
  <authors>
    <author/>
  </authors>
  <commentList>
    <comment ref="T8"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14.xml><?xml version="1.0" encoding="utf-8"?>
<comments xmlns="http://schemas.openxmlformats.org/spreadsheetml/2006/main">
  <authors>
    <author/>
  </authors>
  <commentList>
    <comment ref="V16"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15.xml><?xml version="1.0" encoding="utf-8"?>
<comments xmlns="http://schemas.openxmlformats.org/spreadsheetml/2006/main">
  <authors>
    <author/>
  </authors>
  <commentList>
    <comment ref="T8"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16.xml><?xml version="1.0" encoding="utf-8"?>
<comments xmlns="http://schemas.openxmlformats.org/spreadsheetml/2006/main">
  <authors>
    <author/>
  </authors>
  <commentList>
    <comment ref="V16"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17.xml><?xml version="1.0" encoding="utf-8"?>
<comments xmlns="http://schemas.openxmlformats.org/spreadsheetml/2006/main">
  <authors>
    <author/>
  </authors>
  <commentList>
    <comment ref="T8"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18.xml><?xml version="1.0" encoding="utf-8"?>
<comments xmlns="http://schemas.openxmlformats.org/spreadsheetml/2006/main">
  <authors>
    <author/>
  </authors>
  <commentList>
    <comment ref="V16"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19.xml><?xml version="1.0" encoding="utf-8"?>
<comments xmlns="http://schemas.openxmlformats.org/spreadsheetml/2006/main">
  <authors>
    <author/>
  </authors>
  <commentList>
    <comment ref="T8"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comments20.xml><?xml version="1.0" encoding="utf-8"?>
<comments xmlns="http://schemas.openxmlformats.org/spreadsheetml/2006/main">
  <authors>
    <author/>
  </authors>
  <commentList>
    <comment ref="T8" authorId="0" shapeId="0">
      <text>
        <r>
          <rPr>
            <sz val="10"/>
            <color rgb="FF000000"/>
            <rFont val="Arial"/>
            <family val="2"/>
          </rPr>
          <t>Ctejada:
a) Nombre de la empresa o entidad Contratante.
b) Dirección
c) Teléfono
d) Nombre del Contratista.
e) Si se trata de un Consorcio o de una Unión Temporal se debe señalar el nombre de quienes lo conforman, adicionalmente se debe indicar el porcentaje de participación de cada uno de sus miembros.
f) Número del contrato (si tiene).
g) Objeto del contrato.
h) Valor del contrato en pesos y en SMMLV
i) Estado del contrato (contratos ejecutados). En caso de que la certificación no indique que el estado del contrato es terminado, el proponente deberá adjuntar la correspondiente acta de terminación y/o recibo a satisfacción debidamente suscrita.
j) Fecha de suscripción, inicio (día, mes y año) y fecha de terminación (día, mes y año).
k) Fecha de expedición de la certificación (día, mes y año).
l) Nombre y firma de quien expide la certificación. (La certificación deberá estar firmada por el funcionario competente para suscribirla).</t>
        </r>
      </text>
    </comment>
  </commentList>
</comments>
</file>

<file path=xl/sharedStrings.xml><?xml version="1.0" encoding="utf-8"?>
<sst xmlns="http://schemas.openxmlformats.org/spreadsheetml/2006/main" count="6580" uniqueCount="1614">
  <si>
    <t>ALCALDÍA MAYOR DE BOGOTÁ D.C.</t>
  </si>
  <si>
    <t>SECRETARÍA DE EDUCACIÓN</t>
  </si>
  <si>
    <t>DIRECCIÓN DE EDUCACION MEDIA</t>
  </si>
  <si>
    <t>CERTIF.
No.</t>
  </si>
  <si>
    <t>FOLIO DE UBICACIÓN EN EL RUP</t>
  </si>
  <si>
    <t>NUMERO CONSECUTIVO DEL REPORTE DEL CONTRATO EJECUTADO (RUP)</t>
  </si>
  <si>
    <t>CUMPLE CON EL OBJETO</t>
  </si>
  <si>
    <t>PORCENTAJE DE PARTICIPACIÓN
EN LA EJECUCIÓN DEL CONTRATO 
(%)</t>
  </si>
  <si>
    <t xml:space="preserve">FECHA DE INICIO DEL CONTRATO </t>
  </si>
  <si>
    <t xml:space="preserve">FECHA DE TERMINACIÓN DEL CONTRATO
</t>
  </si>
  <si>
    <t>OBSERVACIONES</t>
  </si>
  <si>
    <t>OBSERVACIONES: NINGUNA</t>
  </si>
  <si>
    <t>CODIGO</t>
  </si>
  <si>
    <t>NOMBRE</t>
  </si>
  <si>
    <t>UNION</t>
  </si>
  <si>
    <t>CODIGO NO VALIDO</t>
  </si>
  <si>
    <t xml:space="preserve">CODIGO NO VALIDO - </t>
  </si>
  <si>
    <t>Servicios de consultoría de negocios y
administración corporativa</t>
  </si>
  <si>
    <t>80101500 - Servicios de consultoría de negocios y
administración corporativa</t>
  </si>
  <si>
    <t>Servicios de asesoramiento para asuntos gubernamentales y de relaciones comunitarias</t>
  </si>
  <si>
    <t>80101509 - Servicios de asesoramiento para asuntos gubernamentales y de relaciones comunitarias</t>
  </si>
  <si>
    <t>Gerencia de proyectos</t>
  </si>
  <si>
    <t>80101600 - Gerencia de proyectos</t>
  </si>
  <si>
    <t>Planificación o administración de proyectos</t>
  </si>
  <si>
    <t>80101604 - Planificación o administración de proyectos</t>
  </si>
  <si>
    <t>Metodología y Análisis</t>
  </si>
  <si>
    <t>81131500 - Metodología y Análisis</t>
  </si>
  <si>
    <t>Análisis de factores</t>
  </si>
  <si>
    <t>81131501 - Análisis de factores</t>
  </si>
  <si>
    <t>Análisis multivariate</t>
  </si>
  <si>
    <t>81131502 - Análisis multivariate</t>
  </si>
  <si>
    <t>Análisis de regresión</t>
  </si>
  <si>
    <t>81131503 - Análisis de regresión</t>
  </si>
  <si>
    <t>Encuestas por muestreo</t>
  </si>
  <si>
    <t>81131504 - Encuestas por muestreo</t>
  </si>
  <si>
    <t>Análisis de series temporales</t>
  </si>
  <si>
    <t>81131505 - Análisis de series temporales</t>
  </si>
  <si>
    <t>Servicios de auditoría</t>
  </si>
  <si>
    <t>84111600 - Servicios de auditoría</t>
  </si>
  <si>
    <t>Auditorias de cierre del ejercicio</t>
  </si>
  <si>
    <t>84111601 - Auditorias de cierre del ejercicio</t>
  </si>
  <si>
    <t>Revisiones trimestrales</t>
  </si>
  <si>
    <t>84111602 - Revisiones trimestrales</t>
  </si>
  <si>
    <t>Finanzas públicas</t>
  </si>
  <si>
    <t>93151600 - Finanzas públicas</t>
  </si>
  <si>
    <t>Servicios gubernamentales de auditoría</t>
  </si>
  <si>
    <t>93151607 - Servicios gubernamentales de auditoría</t>
  </si>
  <si>
    <t>No. CONTRATO Y OBJETO 
Realizar la interventoría integral para el seguimiento a los convenios suscritos en la presente vigencia entre la secretaria de educación del distrito y las instituciones de educación superior, que realicen el acompañamiento a instituciones educativas del distrito – ied en el marco del proyecto 1073 “desarrollo integral de la educación media</t>
  </si>
  <si>
    <t>CONCURSO DE MERITOS No. SED-CM-A-DEM-038-2019</t>
  </si>
  <si>
    <t>DIRECCION</t>
  </si>
  <si>
    <t>TELEFONO</t>
  </si>
  <si>
    <t>NOMBRE DEL PROPONENTE</t>
  </si>
  <si>
    <t>PAG 37</t>
  </si>
  <si>
    <t>PAG 5</t>
  </si>
  <si>
    <t>PAG 35 a 37</t>
  </si>
  <si>
    <t>VALOR DEL CONTRATO  EN PESOS</t>
  </si>
  <si>
    <t>INFORMACIÓN CONTRATOS CERTIFICADOS EN EL RUP -  EXPERIENCIA GENERAL HABILITANTE (numeral 4.3.1 y 5.2.1)</t>
  </si>
  <si>
    <t>CÓDIGO DEL CONTRATO SEGÚN CLASIFICADOR DE BIENES Y SERVICIOS 
80101509 (o)
80101604 (o)
80121704 (o)
84111501 (o)
84111502 (o)
84111601 (o)
84111602 (o)
93151606 (o)
93151607 (o)</t>
  </si>
  <si>
    <t>SECRETARÍA DE EDUCACIÓN DE BOGOTÁ D.C.</t>
  </si>
  <si>
    <t>Nombre Completo</t>
  </si>
  <si>
    <t>Empresa</t>
  </si>
  <si>
    <t>Cargo</t>
  </si>
  <si>
    <t>Principales funciones o actividades</t>
  </si>
  <si>
    <t>EXPERIENCIA GENERAL DEL EQUIPO DE TRABAJO</t>
  </si>
  <si>
    <t>FORMACION Y EXPERIENCIA GENERAL DEL EQUIPO DE TRABAJO - CRITERIO HABILITANTE</t>
  </si>
  <si>
    <t>PROFESIONAL</t>
  </si>
  <si>
    <t>POSGRADO</t>
  </si>
  <si>
    <t>TARJETA PROFESIONAL</t>
  </si>
  <si>
    <t>OTROS DOCUMENTOS REQUERIDOS</t>
  </si>
  <si>
    <t>CERTIFICADOS DE EXPERIENCIA</t>
  </si>
  <si>
    <t>Fólio
Número</t>
  </si>
  <si>
    <t>Cumple?
SI / NO</t>
  </si>
  <si>
    <t>Fecha Expedición</t>
  </si>
  <si>
    <t>Fólio Número</t>
  </si>
  <si>
    <t>Carta Compromiso?
SI / NO</t>
  </si>
  <si>
    <t>Nit</t>
  </si>
  <si>
    <t xml:space="preserve">Dirección </t>
  </si>
  <si>
    <t>Teléfono</t>
  </si>
  <si>
    <t>Cargo, Rol o Perfíl
Desempeñado</t>
  </si>
  <si>
    <t>Objeto</t>
  </si>
  <si>
    <t>CUMPLE CERTIFICACION
SI / NO</t>
  </si>
  <si>
    <t>OBSERVACIÓN</t>
  </si>
  <si>
    <t>TEMAS A SUBSANAR</t>
  </si>
  <si>
    <t>NOMBRE DEL PROPONENTE:</t>
  </si>
  <si>
    <t>PAG 43</t>
  </si>
  <si>
    <t>PAG 47</t>
  </si>
  <si>
    <t>Título Profesional</t>
  </si>
  <si>
    <t>PAG 48</t>
  </si>
  <si>
    <t>Título Posgrado</t>
  </si>
  <si>
    <t>Fotocopia legible 
diploma postgrado
ó 
Acta de Grado
o 
certificaciòn de estudios</t>
  </si>
  <si>
    <t>Fotocopia legible 
diploma Profesional
ó 
Acta de Grado</t>
  </si>
  <si>
    <t>Estudios postgrados en el exterior?
(si aplica)
 convalidación del título por el MEN
Ley 30 de 1992 y la Resolución 5547 de 2005</t>
  </si>
  <si>
    <t>Estudios pregrado en el exterior?
(si aplica)
 convalidación del título por el MEN
Ley 30 de 1992 y la Resolución 5547 de 2005</t>
  </si>
  <si>
    <t>Fotocopia legible
Tarjeta profesional</t>
  </si>
  <si>
    <t>Certificación 
Vigente Tarjeta Profesional?
(si aplica)</t>
  </si>
  <si>
    <t>Fotocopia legible documento de identidad</t>
  </si>
  <si>
    <t>Tipo de Documento de identidad</t>
  </si>
  <si>
    <t>Fecha inicio
dd/mm/año</t>
  </si>
  <si>
    <t>Fecha fin
dd/mm/año</t>
  </si>
  <si>
    <t>Tiempo
mínimo requerido</t>
  </si>
  <si>
    <t>POR SUBSANAR
SI / NO</t>
  </si>
  <si>
    <t>Número tarjeta 
Profesional
(si aplica)</t>
  </si>
  <si>
    <t>48 meses</t>
  </si>
  <si>
    <t>SINTESIS</t>
  </si>
  <si>
    <t>Coordinador Administrativo, financiero y contable
(pag 43)</t>
  </si>
  <si>
    <t>Director del Proyecto 
(pag 43</t>
  </si>
  <si>
    <t>36 meses</t>
  </si>
  <si>
    <t xml:space="preserve">Coordinador Académico
(pag 43) </t>
  </si>
  <si>
    <t>AÑO DE TERMINACIÓN</t>
  </si>
  <si>
    <t>Año</t>
  </si>
  <si>
    <t>SMMLV</t>
  </si>
  <si>
    <r>
      <t xml:space="preserve">NOMBRE DEL CONTRATISTA
</t>
    </r>
    <r>
      <rPr>
        <b/>
        <sz val="11"/>
        <color rgb="FFFF0000"/>
        <rFont val="Calibri"/>
        <family val="2"/>
      </rPr>
      <t xml:space="preserve">(En caso de consorcio o unión temporal, Nombre de quien pesenta certificación)
</t>
    </r>
  </si>
  <si>
    <t>Participación porcentual en el contrato del proponente.</t>
  </si>
  <si>
    <t>En cuanto participa el proponente en la UT/Consorsio
(Si es un solo proponente 100%)</t>
  </si>
  <si>
    <t>Valor del contrato</t>
  </si>
  <si>
    <t>SOPORTE (CERTIFICACIÓN O ACTA DE TERMINACIÓN)
Cumple todos los requisitos la certificación?
Si / No</t>
  </si>
  <si>
    <t>NOMBRE DE LA EMPRESA O ENTIDAD CONTRATANTE</t>
  </si>
  <si>
    <t>FOLIOS #</t>
  </si>
  <si>
    <t>ESTADO DEL CONTRATO o ACTA DE LIQUIDACIÓN Y/O RECIBO A SATISFACCION</t>
  </si>
  <si>
    <t>FECHA DE SUSCRIPCION DEL CONTRATO</t>
  </si>
  <si>
    <t>FECHA DE EXPEDICIÓN CERTIFICACIÓN</t>
  </si>
  <si>
    <t>¿CERTIFICACIÓN FIRMADA POR EL FUNCIONARIO COMPETENTE?</t>
  </si>
  <si>
    <t>AREA DE CONOCIMIENTO
(ver tabla pag 43)</t>
  </si>
  <si>
    <t>Área académica
(ver tabla pag 43)</t>
  </si>
  <si>
    <t>No. de contrato</t>
  </si>
  <si>
    <t>Nº</t>
  </si>
  <si>
    <t>PROPONENTE</t>
  </si>
  <si>
    <t>Puntaje por Trabajadores con Discapacidades</t>
  </si>
  <si>
    <t>Puntaje asignado</t>
  </si>
  <si>
    <r>
      <t xml:space="preserve">Allegó certificación de Ministerio de Trabajo en </t>
    </r>
    <r>
      <rPr>
        <i/>
        <sz val="11"/>
        <color theme="1"/>
        <rFont val="Calibri"/>
        <family val="2"/>
        <scheme val="minor"/>
      </rPr>
      <t>"anexo No.15-Puntaje Discapacidad"</t>
    </r>
  </si>
  <si>
    <t>Puntaje por Trabajadores con Discapacidades. (Allega certificación actualizada)</t>
  </si>
  <si>
    <t>PROPONENTES</t>
  </si>
  <si>
    <t>CRITERIOS HABILITANTES</t>
  </si>
  <si>
    <t>CRITERIOS DE PUNTUACIÓN</t>
  </si>
  <si>
    <t>ORDEN DE ELEGIBILIDAD</t>
  </si>
  <si>
    <t>JURIDICA</t>
  </si>
  <si>
    <t>FINANCIERA</t>
  </si>
  <si>
    <t xml:space="preserve">TÉCNICA </t>
  </si>
  <si>
    <t>Experiencia específica adicional a la mínima habilitante del proponente</t>
  </si>
  <si>
    <t>Experiencia específica adicional a la mínima habilitante del equipo de trabajo</t>
  </si>
  <si>
    <t>Incentivo al componente Nacional</t>
  </si>
  <si>
    <t>PUNTAJE 
TOTAL 
ASIGNADO 
A LA 
PROPUESTA</t>
  </si>
  <si>
    <t>HABILITADO</t>
  </si>
  <si>
    <t>PRIMER LUGAR</t>
  </si>
  <si>
    <t>NO HABILITADO</t>
  </si>
  <si>
    <t>SEGUNDO LUGAR</t>
  </si>
  <si>
    <t>EN ESTADO PENDIENTE POR SUBSANAR</t>
  </si>
  <si>
    <t>TERCER LUGAR</t>
  </si>
  <si>
    <t>CUARTO LUGAR</t>
  </si>
  <si>
    <t>…..</t>
  </si>
  <si>
    <r>
      <t xml:space="preserve">Valor del contrato en pesos del 2019
</t>
    </r>
    <r>
      <rPr>
        <i/>
        <sz val="9"/>
        <color rgb="FF000000"/>
        <rFont val="Calibri"/>
        <family val="2"/>
      </rPr>
      <t>&lt;&lt;celda formulada&gt;&gt;</t>
    </r>
  </si>
  <si>
    <r>
      <t xml:space="preserve">Monto aplicable de la certificación
</t>
    </r>
    <r>
      <rPr>
        <i/>
        <sz val="10"/>
        <color rgb="FF000000"/>
        <rFont val="Calibri"/>
        <family val="2"/>
      </rPr>
      <t>&lt;&lt;celda formulada&gt;&gt;</t>
    </r>
  </si>
  <si>
    <t>PAG 61-62</t>
  </si>
  <si>
    <t>Anexo 15 - Puntaje trabajadores por discapacidad</t>
  </si>
  <si>
    <r>
      <t xml:space="preserve">Cantidad Meses
</t>
    </r>
    <r>
      <rPr>
        <i/>
        <sz val="10"/>
        <color rgb="FF000000"/>
        <rFont val="Arial"/>
        <family val="2"/>
      </rPr>
      <t>&lt;&lt;celda formulada&gt;&gt;</t>
    </r>
  </si>
  <si>
    <r>
      <t xml:space="preserve">Tiempo de experiecia certificada
</t>
    </r>
    <r>
      <rPr>
        <i/>
        <sz val="10"/>
        <color rgb="FF000000"/>
        <rFont val="Arial"/>
        <family val="2"/>
      </rPr>
      <t xml:space="preserve">
&lt;&lt;celda formulada&gt;&gt;</t>
    </r>
  </si>
  <si>
    <t>Coordinador administrativo y financiero</t>
  </si>
  <si>
    <t>Coordinador académico</t>
  </si>
  <si>
    <t>CONSORCIO IES 2019</t>
  </si>
  <si>
    <t>MUNICIPIO DE URIBIA - LA GUAJIRA</t>
  </si>
  <si>
    <t>801015 
801016
 841116</t>
  </si>
  <si>
    <t>Contrato No.085 de 2014 INTERVENTORIA TÉCNICA ADMINISTRATIVA Y FINANCIERA A LOS CONTRATOS SUSCRITOS CON RECURSOS DEL SISTEMA GENERAL DE PARTICIPACION (SGP) VIGENCIA 2014, EDUCACION CONTRATADA, ALIMENTACION Y TRANSPORTE ESCOLAR, MUNICIPIO DE URIBIA LA GUAJIRA.</t>
  </si>
  <si>
    <t>SI</t>
  </si>
  <si>
    <t>Calle 12 No. 8-61 Uribia</t>
  </si>
  <si>
    <t>(095)7177025</t>
  </si>
  <si>
    <t xml:space="preserve">FUNDACION NUEVA VIDA </t>
  </si>
  <si>
    <t>LIQUIDADO</t>
  </si>
  <si>
    <t>EJECUTADO Y LIQUIDADO</t>
  </si>
  <si>
    <t>COMPUTADORES PARA EDUCAR MINTIC</t>
  </si>
  <si>
    <t>801015
 801016
 801217
 841115
 931516</t>
  </si>
  <si>
    <t xml:space="preserve">CONTRATO N° 67-2016. OBJETO: REALIZAR LA INTERVENTORIA TECNICA, ADMINISTRATIVA, FINANCIERA, CONTABLE Y JURIDICA A LOS CONTRATOS DE PRESTACION DEL SERVICIO DE LOS OPERADORES DE LA ESTRATEGIA DE ACCESO Y LOS OPERADORES DE LOS SERVICIOS EN ZONA OFRECIDOS POR COMPUTADORES PARA EDUCAR PARA LA VIGENCIA 2016 </t>
  </si>
  <si>
    <t>Crrera 11 No. 71-73 Edificio Davivienda Piso 10 Bogota</t>
  </si>
  <si>
    <t>CIATEL S.A</t>
  </si>
  <si>
    <t>NO</t>
  </si>
  <si>
    <t>FONDO DE TECNOLOGIAS DE LA INFORMACION Y COMUNICACIONES - FONTIC</t>
  </si>
  <si>
    <t>801015 
801016 
801217 
841115
841116
 931516</t>
  </si>
  <si>
    <t>CONTRATO N° 521 DE 2011. OBJETO: CONSULTORIA PARA EJECUTAR Y DESARROLLAR EL NUEVO MODELO DE VIGIANCIA Y CONTROL DE LOS OPERADORES DEL SECTOR Y/O SERVICIOS DEL ITEM 1: SECTOR TICS NO MOVILES REPECTO DE LOS CUALES EL MINISTERIO DE TECNOLOGIA DE LA INFORMACION Y LAS COMUNICACIONES EJERCE LAS FUNCIONES DE VIGILANCIA Y CONTROL A TRAVES DE LA VIGILANCIA Y CONTROL EN TODO EL TERRITORIO NACIONAL.</t>
  </si>
  <si>
    <t>Edificio Murillo Toro Carrera 8a entre calles 12 y 13</t>
  </si>
  <si>
    <t>57 (1) 3442248</t>
  </si>
  <si>
    <t>57(1) 3137777</t>
  </si>
  <si>
    <t>19/06/2015
(Acta de liquidación)</t>
  </si>
  <si>
    <t>ADMINISTRADORA DE EMPRESAS</t>
  </si>
  <si>
    <t>CIENCIAS ADMINISTRATIVAS</t>
  </si>
  <si>
    <t>VIVIANA ANDREA RUIZ TRUJILLO</t>
  </si>
  <si>
    <t>N/A</t>
  </si>
  <si>
    <t>Ingenieria, arquitectura, urbanismo y afines. (Ingeniería de sistemas)</t>
  </si>
  <si>
    <t>ESPECIALISTA EN SISTEMAS DE INFORMACION EN LA ORGANIZACIÓN</t>
  </si>
  <si>
    <t>SI (DIPLOMA)</t>
  </si>
  <si>
    <t>CEDULA</t>
  </si>
  <si>
    <t>NO ALLEGA</t>
  </si>
  <si>
    <t>MINISTERIO DE EDUCACIÓN  NACIONAL</t>
  </si>
  <si>
    <t>LIDER DE PLANEACIÓN Y MONTAJE DE PROCESOS DE AUDITORIA</t>
  </si>
  <si>
    <t xml:space="preserve">*PLANEACION Y MONTAJE DE PROCESOS DE AUDITORIA A LA INFORMACION DE MATRICULA FINANCIADA CON RECURSOS SGP, APOYO AL DESARROLLO DE PROCESOS DE CONTRACION DE AUDITORIAS DE MATRICULAS, Y A PROCESOS DE INTERVENTORIA A LAS AUDITORIAS DE MATRICULA CONTRATADA. *ANALISIS DE RESULTADOS DE LOS PROCESOS DE INTERVENTORIA A LAS AUDITORIAS DE MATRICULA.
</t>
  </si>
  <si>
    <t>CENTRO REGIONAL PARA EL FOMENTO DEL LIBRO EN AMERICA LATINA Y EL CARIBE</t>
  </si>
  <si>
    <t>CORPOEDUCACION</t>
  </si>
  <si>
    <t>DEPARTAMENTO NACIONAL DE PLANEACION</t>
  </si>
  <si>
    <t>DIGISERVICE LTDA</t>
  </si>
  <si>
    <t>ALCALDIA MAYOR DE BOGOTA</t>
  </si>
  <si>
    <t>UT. MEDIWIN EDUCACION</t>
  </si>
  <si>
    <t>MINISTERIO DE HACIENDA</t>
  </si>
  <si>
    <t>ASESORA DE PLANEACION Y FINANZAS PARA EL MEN</t>
  </si>
  <si>
    <t>LIDER DE PROCESOS DE INTERVENTORIA Y AUDITORIA</t>
  </si>
  <si>
    <t>CONSULTORA DE PROYECTOS EDUCATIVOS</t>
  </si>
  <si>
    <t>ASESORA DE DEPARTAMENTO NACIONAL DE PLANEACION</t>
  </si>
  <si>
    <t>DIRECTOR TECNICO</t>
  </si>
  <si>
    <t xml:space="preserve">DIRECCION DE PROYECTO DE AUDITORIA </t>
  </si>
  <si>
    <t xml:space="preserve">SUPERVISOR DE LA FORMULACION, SEGUIMIENTO Y EVALUACION DE PROYECTOS EDUCATIVOS </t>
  </si>
  <si>
    <t>DIRECOTRA DE Interventoría</t>
  </si>
  <si>
    <t>DIRECCION GENERAL DE APOYO FISCAL</t>
  </si>
  <si>
    <t xml:space="preserve">*LIDER EN PLANEACION, IMPLEMENTACION, EVALUACION, SEGUIMIENTO Y DOCUMENTACION DE LOS PROYECTOS DE AUDITORIA A LA INFORMACION DE MATRICULA REPORTADA POR LAS ENTIDADES TERRITORIALES CON RECURSOS DEL SGP </t>
  </si>
  <si>
    <t>LIDERAR EL GRUPO DE TRABAJO DE LA OFICINA ASESORIA DE PLANEACION YFINANZAS DEL MINISTERIO DE EDUCACION NACIONAL, PARA EL FORTALECIMIENTO DEL PROCESO DE Interventoría Y EL ANALISIS DE LOS RESULTADOS DE LOS PROCESOS DE AUDITORIA DE INFORMACION DE MATRICULA Y PERSONAL DOCENTE,DIRECTIVO DOCENTE Y ADMINISTRATIVO DE LA EDUCACION BASICA Y MEDIA REPORTADA POR LAS ENTIDADES TERRITORIALES</t>
  </si>
  <si>
    <t xml:space="preserve">ELABORACION DEL CONTENIDO DEL MODULO DE GESTION, ORGANIZACIÓN DE LA INFORMACIÓN DEL PROGRAMA NACIONAL DE USO DE MEDIOS Y TECNOLOGIAS DE LA INFORMACION Y COMUNICACIÓN. *DISEÑO Y DESARROLLO DEL AULA VIRTUAL DEL MEN PARA LAS SECRETARIAS DE EDUCACION </t>
  </si>
  <si>
    <t>APOYAR AL DNP EN EL DESARROLLO DE LAS FUNCIONES ATRIBUIDA A LA UNIDAD ADMINISTRATIVA ESPECIAL DE MONITOREO, SEGUIMIENTO Y CONTROL EN RELACION CON EL SECTOR EDUCATIVO, EN APLICACIÓN DEL PARAGRAFO TRANSITORIO  DEL ART 6 DEC 028/2008</t>
  </si>
  <si>
    <t xml:space="preserve">*ASISTENCIA TECNICA AL DNP DE LA PUESTA EN FUNCIONAMIENTO DE LA UNIDAD ADMINISTRATIVA ESPECIAL UAEMSC PARA DAR CONTINUIDAD A LA IMPLEMENTACION A LA ESTRATEGIA DE MONITOREO,SEGUIMIENTO Y CONTROL AL USOS DE RECURSOS DEL SGP DEL SECTOR EDUCACION, EN DEPARTAMENTOS, DISTRITOS  Y MUNICIPIOS. </t>
  </si>
  <si>
    <t xml:space="preserve">*DIRECCION Y ASESORIA EN LA FORMULACION DE PROYECTOS DE INVERSION DE MATRICULA DE RECURSOS, AUDITORIA A BASICA, Y AUDITORIA A LA SECRETARIA DE EDUCACION </t>
  </si>
  <si>
    <t xml:space="preserve">*PRESTAR ASISTENCIA Y APOYO TECNICO AL GRUPO DE INVERSION EN LA FORMULACION, REFORMULACION, ADMINISTRACION, SEGUIMIENTO Y EVALUACION DE LOS PROYECTOS DE INVERSION DE LA SECRETARIA DISTRITAL DEL HACIENDA EN EL MARCO DEL PLAN DE DESARROLLO " BOGOTA POSITIVA" </t>
  </si>
  <si>
    <t>*COORDINAR Y EJECUTAR EL SEGUIMIENTO DE LA FORMULACION, PROGRAMACION Y RETROALIMENTACION DE LOS PROYECTOS DE INVERSION ASIGNADOS A LAS AREAS DE LA SECRETARIA DISTRITAL DE HACIENDA</t>
  </si>
  <si>
    <t>COORDINAR Y EJECUTAR EL SEGUIMIENTO DE LA FORMULACION, PROGRAMACION Y RETROALIMENTACION DE LOS PROYECTOS DE INVERSION ASIGNADOS A LAS AREAS DE LA SECRETARIA DISTRITAL DE HACIENDA</t>
  </si>
  <si>
    <t>*DIRIGIR EL PROCESO DE Interventoría CONTRATO 918/2008, EN EL PERIODO 2009-2010 RELACIONADO CON LA EJECUCION DE LOS CONTRATOS DE AUDITORIA DE LA INFORMACION DE MATRICULA Y DE PERSONAL DOCENTE, DIRECTIVO DOCENTE Y ADMINISTRATIVO</t>
  </si>
  <si>
    <t>*DIRECCION GENERAL DE APOYO FISCAL EN LAS ENTIDADES TERRITORIALES CON ENFASIS EN EL SEGUIMIENTO Y CONTROL DE LOS RECURSOS DEL SGP DE AQUELLAS ENTIDADES QUE COMO RESULTADO DEL PROCESO DE MONITOREO PRESENTAN RIESGOS EN LA PRESTACION DE SERVICIOS FINANCIADOS CON DICHOS RECURSOS.</t>
  </si>
  <si>
    <t>DIRECCION GENERAL DE APOYO FISCAL EN LAS ENTIDADES TERRITORIALES CON ENFASIS EN EL SEGUIMIENTO Y CONTROL DE LOS RECURSOS DEL SGP DE AQUELLAS ENTIDADES QUE COMO RESULTADO DEL PROCESO DE MONITOREO PRESENTAN RIESGOS EN LA PRESTACION DE SERVICIOS FINANCIADOS CON DICHOS RECURSOS.</t>
  </si>
  <si>
    <t>Myriam Garcia de Merlano</t>
  </si>
  <si>
    <t>Ciencias de la educaciòn</t>
  </si>
  <si>
    <t>Si</t>
  </si>
  <si>
    <t>Magister en Educación</t>
  </si>
  <si>
    <t>Ciencias de la Educación</t>
  </si>
  <si>
    <t>Si (Diploma de Grado)</t>
  </si>
  <si>
    <t>16 AL 18</t>
  </si>
  <si>
    <t>DISTRITO TURISTICO Y CULTURAL DE CARTAGENA DE INDIAS</t>
  </si>
  <si>
    <t>890480184-4</t>
  </si>
  <si>
    <t>Centro diagonal 30 ·30-78 Plaza de la Aduana</t>
  </si>
  <si>
    <t>CONTRATISTA</t>
  </si>
  <si>
    <t>890480184-5</t>
  </si>
  <si>
    <t xml:space="preserve">PRESTACIÓN DE SERVICIOS PROFESIONALES COMO LICENCIADO EN EL PROGRAMA PRIEMRO LA ESCUELA DE LA SECRETARÍA DE EDUCACIÓN DE CARTAGENA </t>
  </si>
  <si>
    <t xml:space="preserve">
1. APOYAR EL PROCESO DE GESTION SE LA COBERTURA EN LA SUPERVISION DE LOS CONTRATOS SUSCRITOS PARA LA PRESTACIÓN DE SERVICIOS EDUCATIVOS PARA LA PROMOCIÓN E IMPLEMENTACIÓN DE ESTRATEGIAS DE DESARROLLO Y CONVENIOS PARA LA ATENCIÓN DE ESTUDIANTES CON NECESIDADES EDUCATIVAS ESPECIALES EN ASPECTOS RELACIONADOS CON LA VERIFICACIÓN DEL CUPLMIENTO DE LOS REQUISITOS DE ASISTENCIA, PERMANENCIA Y CALIDAD. 2. APOYAR LA SUPERVISIÓN EN EL PROCESO DE SEGUIMIENTO Y VERIFICACIÓN DE LOS ASPECTOS PEDAGÓGICOS EN LAS INSTITUCIONES EDUCATIVAS QUE PRETAN EL SERVICIO EDUCATIVO A TRAVÉS DE LA MATRÍCULA CONTRATADA. 3. APOYAR LA VERIFICACIÓN DEL CUMPLIMIENTO DE LAS OBLIGACIONES CONTRACTUALES DESDE SU PERFIL. 4. APOYAR A LA SUPERVISIÓN EN LA VERIFICACIÓN DE LAS DIFERENTES ÁREAS DE LA GESTIÓN ESCOLAR EN LAS INSTITCUIONES EDUCATIVAS DE MATRÍCULA CONTRATADA REVISANDO LOS PLANES DE MEJORAMIENTO, PEI, Y EN GENERAL LA GESTIÓN PEDAGÓGICA DE ESTAS INSTITUCIONES 
</t>
  </si>
  <si>
    <t xml:space="preserve">
1. ASESORAR EL PROCESO DE GESTIÓN DE LA COBERTURA EN LA SUPERVISIÓN DE LOS CONTRATOS SUSCRITOS PARA LA PRESTACIÓN DE SERVICIO EDUCATIVO PARA LA PROMOCIÓN E IMPLEMENTACIÓN DE ESTRATEGIAS DE DESARROLLO Y CONVENIOS PARA LA ATENCIÓN DE ESTUDIANTES CON NECESIDADES EDUCATIVAS ESPECIALES EN ASPECTOS RELACIONADOS CON LA VERIFICACIÓN DEL CUMPLIMIENTO DE LOS REQUISITOS DE ASISTENCIA, PERMANENCIA Y CALIDAD. 2. APOYAR LA SUPERVISIÓN DEL PROCESO DE SEGUIMIENTO Y VERIFICACIÓN DE LA PERMANENCIA DE Los ESTUDIANTES Y EL CUMPLIMIENTO DE LAS OBLIGACIONES CONTRACTUALES. 3. ASESORAR LA APLICACIÓN DE PROCEDIMIENTOS E INSTRUMENTOS DE RECOLECCIÓN DE INFORMACIÓN DE PERMANENCIA Y CALIDAD OUE SEÑALE LA DIRECCIÓN DE COBERTURA EDUCATIVA DE LA SECRETARÍA DE EDUCACIÓN.4. APOYAR EN LOS ANALISIS DE LA INFORMACIÓN RECOLECTADA VERSUS COMPROMISOS CONTRACTUALES ADQUIRIDOS POR LOS SUJETOS A SUPERVISIÓI.  
</t>
  </si>
  <si>
    <t>19 A 21</t>
  </si>
  <si>
    <t xml:space="preserve">FUNDACIÓN NUEVA VIDA
</t>
  </si>
  <si>
    <t>825.001.479-1</t>
  </si>
  <si>
    <t xml:space="preserve"> (5) 6423303 - 3212464619</t>
  </si>
  <si>
    <t>Transversal 72B No. 31E – 65P Apto. 102</t>
  </si>
  <si>
    <t>COORDINADOR TÉCNICO</t>
  </si>
  <si>
    <t xml:space="preserve">INTERVENTORÍA TÉCNICA, ADMINISTRATIVA Y FINANCIERA PARA LOS CONTRATOS DE PRESTACIÓN DE SERVICIOS EDUCATIVOS SUSCRITOS CON 54 INSTITUCIONES EDUCATIVAS PRIVADAS O ENTIDADES PRESTADORAS DE SERVICIOS EDUCATIVOS Y LOS SUSCRITOS PARA LA PROMOCIÓN E IMPLEMENTACIÓN DE ESTRATEGIAS DE 
DESARROLLO PEDAGÓGICO EN 12 INSTITUCIONES EDUCATIVAS OFICIALES PARA LA VIGENCIA 2016
</t>
  </si>
  <si>
    <t>Urbanización El Campestre 5ª etapa Mz 45 Lote  16</t>
  </si>
  <si>
    <t xml:space="preserve">GERENTE, RECTORA Y REPRESENTANTE LEGAL </t>
  </si>
  <si>
    <t xml:space="preserve"> DIRECCION ESTRATEGICA, PEDAGOGICA Y ADMINISTRATIVA, ELABORACION Y 
DISEÑO DE PLANES DE ESTUDIO, AREAS DE DISEÑO CURRICULAR PARA LA PRIMERA INFANCIA PREESCOLAR, BASICA PRIMARIA.
</t>
  </si>
  <si>
    <t>CONSORCIO SED INTER-IES 2019</t>
  </si>
  <si>
    <t>801015 - 841116-931516</t>
  </si>
  <si>
    <t>Contrato 910 de 2013: Prestación de servicios de apoyo a la supervisión del conveio 683 de 2013 entre el Ministerio de Educación Nacional y Fundalectura, para el procesamiento físico, preparación técnica y entrega a los establecimientos educativos de los libros que hacen parte de los materiales de lectura del Plan Nacional de Lectura</t>
  </si>
  <si>
    <t>57 (1) 2222800</t>
  </si>
  <si>
    <t>Calle 43 No. 57-14 Bogotá</t>
  </si>
  <si>
    <t>CONSULTORIA ESTRATÉGICA INTEGRAL S.A. CEINTE</t>
  </si>
  <si>
    <t>}</t>
  </si>
  <si>
    <t>801015 - 801016-84115-841116-931516</t>
  </si>
  <si>
    <t>TERMINADO</t>
  </si>
  <si>
    <t>6 al 12</t>
  </si>
  <si>
    <t>2 al 5</t>
  </si>
  <si>
    <t>13 al 24</t>
  </si>
  <si>
    <t>SECRETARÍA DE INTEGRACIÓN SOCIAL</t>
  </si>
  <si>
    <t>801015 - 801016-84115-841116</t>
  </si>
  <si>
    <t>Carrera 7 No. 32-16 piso 7 Bogotá</t>
  </si>
  <si>
    <t>57 (1) 3279797</t>
  </si>
  <si>
    <t>GRUPO IS COLOMBIA S.A.S</t>
  </si>
  <si>
    <t xml:space="preserve">Contrato No. 11868 de 2015: Realizar una interventoría especializada técnica, administrativa, jurídica y financiera que garantice y verifique la ejecución y cumplimiento del objeto contractual de los contratos, convenios, contratos de comisión y las operaciones de bolsa que se deriven de estos para la implementación de los diferentes servicios y modalidades que presten suministro alimentario a  través del proyecto 730 "Alimentando capacidades, desarrollo de habilidades, y apoyo alimentario para superar condiciones de vulnerabilidad". </t>
  </si>
  <si>
    <t xml:space="preserve">Contrato No. 593 de 2014: Prestación de sercicios profesionales de apoyo a la gestión administrativa, financiera, jurídica y técnica, operativa para la ejecución del programa Todos a Aprender y a la supervisión de los contratos y convenios que se deriven de la ejecución del mismo. </t>
  </si>
  <si>
    <t>LIQUIDADO (ANEXA ACTA DE LIQUIDACIÓN FOLIO 42 AL 46)</t>
  </si>
  <si>
    <t>JUAN CARLOS GARCÍA BOTÍA</t>
  </si>
  <si>
    <t>CONTADOR</t>
  </si>
  <si>
    <t>CIENCIAS ECONÓMICAS</t>
  </si>
  <si>
    <t>ESPECIALISTA EN GERENCIA ESTRATÉGICA DE COSTOS Y CONTROL DE GESTIÓN</t>
  </si>
  <si>
    <t>CIENCIAS ECONÓMICAS Y ADMINISTRATIVAS</t>
  </si>
  <si>
    <t>68281-T</t>
  </si>
  <si>
    <t xml:space="preserve">FUNDACIÓN COMPARTIR
</t>
  </si>
  <si>
    <t>860090032-0</t>
  </si>
  <si>
    <t>Calle 67 No. 11-61 Bogotá</t>
  </si>
  <si>
    <t>57 (1) 3126055</t>
  </si>
  <si>
    <t>DIRECTOR AUDITORIA INTERNA Y DIRECTOR DE PLANEACIÓN</t>
  </si>
  <si>
    <t xml:space="preserve">1. DEFINIR, COMUNICAR Y ACTUALIZAR EL PROCEDIMIENTO DE AUDITORIAS A SER APLICADO EN LA FUNDACIÓN.
2.ELABORAR LA PLANEACIÓN ANUAL DE MONITOREOS, DE PLANEAS, DE ACCIÓN DEFINIDAS POR LAS ÁREAS Y CAPÍTULOS.
3.PARTICIPAR EN LA PLANEACIÓN Y DEFINICIÓN DE RIESGOS POR AREA REALIZADA POR EL EQUIPO AUDITOR.
4.DISCUTIR E INFORMAR LOS HALLAZGOS DE AUDITORIA CON LOS GERENTES O DIRECTORES DE AREA ANTES DE LA EMISIÓN DEL INFORME A LA GERENCIA GENERAL
5. ATENDER SOLICITUDES Y REQUERIMIENTOS EFECTUADOS POR LA REVISORÍA FISCAL.
6.FIRMAR LOS PAGOS ELECTRÓNICOS POR CONCEPTO DE PAGOS A PROVEEDORES, CONTRATISTAS, NOMINA DE ADMINISTRACIÓN, NÓMINA DE OBRA Y PAGOS DE SEGURIDAD SOCIAL QUE SON TRAMITADOS POR EL AREA FINACIERA Y DE GESTIÓN HUMANA.
7.ELABORAR Y EFECTUAR SEGUIMIENTO A LAS AUDITORIAS DE CALIDAD PROPUESTAS EN EL AÑO.
</t>
  </si>
  <si>
    <t>8 AL 11</t>
  </si>
  <si>
    <t>Se toma la fecha de inicio desde la expedición de la tarjeta profesional</t>
  </si>
  <si>
    <t>CUMPLE
SI / NO</t>
  </si>
  <si>
    <t>NO CUMPLE</t>
  </si>
  <si>
    <t>Valor que requiere según su participación en el consorcio o UT</t>
  </si>
  <si>
    <t>CUIMPLE CON EL VALOR DE PARTICIPACIÓN
SI/NO</t>
  </si>
  <si>
    <t>HUGO ARMANDO SALINAS RODRIGUEZ</t>
  </si>
  <si>
    <t>LICENCIADO EN EDUCACION BASICA CON ENFASIS EN CIENCIAS SOCIALES</t>
  </si>
  <si>
    <t>CIENCIAS DE LA EDUCACION</t>
  </si>
  <si>
    <t>ESPECIALISTA EN PROYECTOS DE DESARROLLO</t>
  </si>
  <si>
    <t>SERAGROS</t>
  </si>
  <si>
    <t>900112600-5</t>
  </si>
  <si>
    <t>Calle 21 No. 6-58 Bogotá</t>
  </si>
  <si>
    <t>57 (1) 5605909</t>
  </si>
  <si>
    <t>COORDINADOR ADMINISTRATIVO Y DE PROYECTOS SOCIALES Y CULTURALES</t>
  </si>
  <si>
    <t>1. FORMULACIÓN Y COORDINACIÓN DE PROYECTOS SOCIALES Y CULTURALES
2.SUPERVISION E INTERVENTORÍA DE CONVENIOS Y CONTRATOS DE PROGRAMAS SOCIALES
3. COORDINADOR DE TALENTO HUMANO DEL AREA DE PROYECTOS
4.PLANIFICACIÓN Y CONTROL DE PRESUPUESTO
5. ADMINSISTRACIÓN DE RECUERSOS MATERIALES Y ECONÓMICOS
6. ELABORACIÓN DE PLANES DE ACCIÓN, ATENCIÓN Y LOGÍSTICA EN GENERAL.
7. REALIZAR ANÁLISIS Y ESTABLECIMIENTO DE LOS PERFILES REQUERIDOS EN LA CORPORACIÓN Y EN LOS CONVENOS EJECUTADOS.</t>
  </si>
  <si>
    <t>Coodinador académico</t>
  </si>
  <si>
    <t>Emily Johana Quevedo Pinzón</t>
  </si>
  <si>
    <t>LICENCIADA EN EDUCACIÓN PREESCOLAR</t>
  </si>
  <si>
    <t>ESPECIALISTA EN PEDAGÓGIA</t>
  </si>
  <si>
    <t xml:space="preserve">CIENCIAS DE LA EDUCACIÓN </t>
  </si>
  <si>
    <t>CENTRO EDUCATIVO LIBERTAD CEL</t>
  </si>
  <si>
    <t>Calle 7 No. 3-27</t>
  </si>
  <si>
    <t>PROFESORA DE KINDER Y TRANSICIÓN</t>
  </si>
  <si>
    <t>Partició en la planeación, ejecución, evaluación y sistematización de proyectos dirigidos a niños y niñas de preescolar y primaria.</t>
  </si>
  <si>
    <t>SECRETARIA DISTRITAL DE INTEGRACIÓN SOCIAL</t>
  </si>
  <si>
    <t>57 (1) 3808330</t>
  </si>
  <si>
    <t>Carrera 7 No. 32-12
Bogota</t>
  </si>
  <si>
    <t>2556 de 2011</t>
  </si>
  <si>
    <t>PRESTACIÓN DE SERVICIOS PROFESIONALES A LIDERAR EL PROCESO DE ATENCIÓN INTEGRAL A LAPRIMERA INFANCIA CON ENFOQUE DIFERENCIAL Y DESDE UNA PERSPECTIVA INTERCULTURAL Y DE INCLUSIÓN SOCIAL DIRIGIDA A NIÑOS Y NIÑAS DE PRIEMERA INFANCIA PERTENECIENTES A GRUPOS ETNICOS.</t>
  </si>
  <si>
    <t xml:space="preserve">1. LIDERAZGO EN LA CONSTRUCCIÓN, IMPLEMENTACIÓN, SEGUIMIENTO Y AJUSTES DEL MODELO DE ATENCIÓN INTEGRAL A LA PRIMERA INFANCIA PERTENECIENTES A GRUPOS ETNICOS CON ENFOQUE DIFERENCIAL Y DESDE UNA PERSPECTIVA INTERCULTURAL Y DE INCLUSIÓN SOCIAL A PARTIR DE LA LÍNEA TECNICA ORIENTADA POR LA SECRETARÍA DE INTEGRACIÓN SOCIAL. 
2. APOYAR Y ACOMPAÑAR LA IMPLEMENTACIÓN Y SEGUIMIENTO DE LA POLÍTICA DE INFANCIA DE FAMILIA Y DE POBLACIONES ASÍ COMO LA NORMATIVIDAD VIGENTE PARA LA EDUCACIÓN INICIAL FORTALECIENDO UN TRABAJO COORDINADO ENTRE LAS INSTITUCIONES Y LAS ORGANIZACIONES DISTRITALE Y LOCALES DESDE UN MODELO DE ATENCIÓN INTEGRAL CON ENFOQUE DIFERENCIAL Y DESDE UNA PERSPECTIVA INTERCULTURAL Y DE INCLUSIÓN SOCIAL </t>
  </si>
  <si>
    <t>26 AL 28</t>
  </si>
  <si>
    <t>108 DE 2009</t>
  </si>
  <si>
    <t xml:space="preserve">PRESTACIÓN DE SERVICIOS PROFESIONALES EN LAS AREAS EDUCATIVAS, HUMANAS, ARTÍSTICAS Y/O DE SALUD PARA EL DISEÑO, ELABORACIÓN Y SOCIALIZACIÓN DE LINEAMIENTOS TECNICO ADMINISTRATIVOS DE CARÁCTER PEDAGÓGICO ESPECIALMENTE EN RELACION CON EL DESARROLLO LOGICO DEL PENSAMIENTO PARA LA DEFINICIÓN E IMPLEMNTACIÓN DE LINEAS DE ACCIÓN RELACIONADAS CON LA POLÍTICA DE INFANCIA Y ADOLESCENCIA EN EL DISTRITO PRINCIPALMENTE EN TEMAS DE PRIMERA INFANCIA Y EDUCACIÓN INICIAL. </t>
  </si>
  <si>
    <t>28 AL 31</t>
  </si>
  <si>
    <t>2957 DE 2008</t>
  </si>
  <si>
    <t>PRESTACIÓN DE SERVICIOS PROFESIONALES PARA LA ELABORACIÓN Y SOCIALIZACIÓN DE LINEAMIENTOS TECNICOS, ADMINISTRATIVOS PARA LA DEFINICIÓN E IMPLEMENTACIÓN DE LINEAS DE ACCIÓN RELACIONADAS CON LA POLÍTICA DE INFANCIA ADOLESCENCIA EN EL DISTRITO PRINCIPALMENTE EN TEMAS RELACIONADOS CON PRIMERA INFANCIA Y EDUCACIÓN INICIAL</t>
  </si>
  <si>
    <t xml:space="preserve">1. REALIZAR SEGUIMIENTO Y SUPERVISIÓN A LOS CONTRATOS QUE LE SEAN ASIGNADOS
2. GUIAR Y APOYAR A NIVEL DISTRITAL Y LOCAL LA VIAVILIZACIÓN DE CURRICULOS QUE FAVOREZCAN EL DESARROLLO INTEGRAL DE LOS NIÑOS Y LAS NIÑAS EN EL MARCO DE LOS LINEAMIENTOS DE LA SDIS Y LAS POLITICAS NACIONALES Y DISTRITALES
3. VIABILIZAR, ORIENTAR Y APOYAR LA CONSTRUCCIÓN DE PROPUETAS Y PROYECTOS DE CARACTER SOCIAL PARA DAR LINEAMIENTO EN EL DESARROLLO, COGNITIVO, LOGICO Y  MATEMATICO QUE SE PROPONGAN A NIVEL LOCALY DISTRITAL DIRIGIDO A DESARROLLAR ACCIONES ORIENTADAS A LA IMPLEMENTACIÓN DE POLITICAS PÚBLICAS DE INFANCIA PRINCIPALMENTE EDUCACIÓN INICIAL Y PRIMERA INFANCIA. </t>
  </si>
  <si>
    <t>1. DISEÑAR, ELABORAR, Y SOCIALIZAR E IMPLEMENTAR LOS LINEAMIENTOS CURRICULARES PARA LA EDUCACIÓN INICIAL A NIVEL DISTRITAL Y LOCAL EN ESPECIAL EN LO RELACIONADO CON EL DESARROLLO LOGICO DEL PENSAMIENTO QUE FAVOREZCAN EL DESARROLLO INTEGRAL DE LOS NIÑOS Y NIÑAS EN EL MARCO DE LAS DIRECTRICES DE LA SDIS Y LAS POLITICAS NACIONALES Y DISTRITALES. 
2. DISEÑAR, VIABILIZAR Y ORIENTAR PROPUESTAS Y PROYECTOS DE CARACTER SOCIAL QUE DEN LINEAMIENTO PARA EL DESARROLLO LOGICO DEL PENSAMIENTO EN LA EDUCACIÓN INICIAL Y LA PRIMERA INFANCIA A NIVEL LOCAL Y DISTRITAL.
3 REALIZAR SEGUIMIENTO Y SUPERVISIÓN A LOS CONTRATOS QUE LE SEAN ASIGNADOS</t>
  </si>
  <si>
    <t>32 AL 35</t>
  </si>
  <si>
    <t>CONSORCIO SUPERVISIÓN EDUCATIVA</t>
  </si>
  <si>
    <t>MINISTERIO DE EDUCACIÓN NACIONAL</t>
  </si>
  <si>
    <t>801015
801016
931516</t>
  </si>
  <si>
    <t>INSTITUTO COLOMBIANO DEL BIENESTAR FAMILIAR</t>
  </si>
  <si>
    <t>801015
801016
801217
841115
841116
931516</t>
  </si>
  <si>
    <t>Contrato CA-05 de 2010: Realizar la interventoría de tipo técnica, financiera, administrativa y legal a la peretación del servicio de atención integral a la primera infancia en desarrollo de los convenios suscritos por el Ministerio de Educación Nacional en el marco de la política educativa para la primera infancia y el programa de atención integral a la primera infancia (PAIPI) en las 3 zonas definidas y de acuerdo con los lineamientos dados por el Ministerio de Educación Nacional (ZONA SUR)</t>
  </si>
  <si>
    <t>EMPRESA DE SERVICIOS DE CONSULTORIA S.A.S (ESERCON S.A.S)</t>
  </si>
  <si>
    <t>SERVICIOS DE INGENIERÍA Y CONSTRUCCIÓN S.A.S</t>
  </si>
  <si>
    <t>5/08/2010
(CONTRATO FOLIO 62)</t>
  </si>
  <si>
    <t>Contrato No. 1145 de 2013: Realizar la Interventoría de los contratos suscritos por el ICBF para la ejecución a nivel nacional del programa Desayunos Infantiles con amor-día en la zona No. 1 establecida en los pliegos de condiciones que hacen parte del presente contrato.</t>
  </si>
  <si>
    <t>Av. Carrera 68 No. 64C-75</t>
  </si>
  <si>
    <t>57 (1) 4377630</t>
  </si>
  <si>
    <t>BETTIN RECURSOS AMBIENTALES E INGENIERIA SAS (BRAIN INGENIERÍA S.A.S)</t>
  </si>
  <si>
    <t>39 AL 62</t>
  </si>
  <si>
    <t>74 AL 90</t>
  </si>
  <si>
    <t>Contrato 991 de 2007: Realizar el control y la supervisión técnica y administrativa de los programas: Desayunos Infantiles, Raciones de Emergencia, Recuperación Nutricional, asi mismo a las entidadescontratistas y unidades apllicativas de los proyectos 131 y 140 denominados: Asistencia Nutricional al escolar, hogares comunitarios de bienestar 0-7, hogares infantiles, centros de emergencia, internados, semiinternados, externados, hogares gestores, intervención de apoyo, preparación para la vida social y orientación vocacional, proyecto de vida independiente, preparación para la vida social y orientación vocacional, encuentro para la construcción del proyecto de vida, centro de recepción, centros de observación, centro cerrado y semicerrado, hogar transitorio, centro de atención especializada, CAE casa juvenil, hogar tutor, hogares sutitutos, centro transitorio, centro de  preventivo especializado, centro de atención especializado, internado abierto entodos los municipios de la macro región 3 conformada por las siguientes regionales: Atlántico, Bolivar, La Guajira, Magdalena, San Andrés y Sucre.</t>
  </si>
  <si>
    <t>92 AL 115</t>
  </si>
  <si>
    <t>ALEXANDRA ROMAN TORO</t>
  </si>
  <si>
    <t>PSICOLOGA</t>
  </si>
  <si>
    <t>CIENCIAS SOCIALES Y HUMANAS</t>
  </si>
  <si>
    <t>ESPECIALISTA EN GERENCIA DE PROYECTOS</t>
  </si>
  <si>
    <t>ECONOMÍA, ADMINISTRACIÓN, CONTADURÍA Y AFINES</t>
  </si>
  <si>
    <t>GRUPO CS</t>
  </si>
  <si>
    <t>900474840-9</t>
  </si>
  <si>
    <t>Calle 39 Bis A No. 29-59 Bogotá</t>
  </si>
  <si>
    <t>(1) 3022031493</t>
  </si>
  <si>
    <t>GERENTE TRASNVERSAL DE PROYECTOS</t>
  </si>
  <si>
    <t>PROCESO DE INTERVENTORÍA TIC´S Y SOCIALES</t>
  </si>
  <si>
    <t>1. DIRIGIR, GERENCIAS, COORDINAR, LIDERAR Y SUPERVISAR EL PROCESO DE INTERVENTORÍA DE LOS DIFERENTES PROYECTOS Y PROGRAMAS SOCIALES ASIGNADOS</t>
  </si>
  <si>
    <t>JOSE PASTOR LOPEZ FERNANDEZ</t>
  </si>
  <si>
    <t>ECONOMISTA</t>
  </si>
  <si>
    <t>ESPECIALISTA EN PEDAGOGÍA Y DOCENCIA UNIVERSITARIA</t>
  </si>
  <si>
    <t>CITIUS COLOMBIA Laboratorio de ideas</t>
  </si>
  <si>
    <t>900258517-9</t>
  </si>
  <si>
    <t>Carrera 16 No. 33A-13</t>
  </si>
  <si>
    <t>COORDINADOR-LIDER</t>
  </si>
  <si>
    <t>1. COORDINACIÓN, SEGUIMIENTO Y CONTROL A LOS PROYECTOS Y/O CONVENIOS SOCIALES DE LA FUNDACIÓN.
2. COORDINAR LOS PROCESOS ADMINISTRATIVOS Y FINANCIEROS DE LOS DIFERENTES PROGRAMAS, CONVENIOS Y CONVENIOS SOCIALES DE LA FUNDACIÓN</t>
  </si>
  <si>
    <t>AURORA NIETO DE PATIÑO</t>
  </si>
  <si>
    <t>LICENCIADA EN ADMINISTRACIÓN Y SUPERVISIÓN EDUCATIVA</t>
  </si>
  <si>
    <t>SI (ACTA DE GRADO)</t>
  </si>
  <si>
    <t>ESPECIALISTA EN PROYECTOS EDUCATIVOS INSTITUCIONALES</t>
  </si>
  <si>
    <t>COLEGIO AMERICANO DE IBAGUE</t>
  </si>
  <si>
    <t>800194540-8</t>
  </si>
  <si>
    <t>Carrera 4 No. 4-33 Ibagué-Tolima</t>
  </si>
  <si>
    <t>DOCENTE Y COORDINADORA ACADÉMICA GENERAL</t>
  </si>
  <si>
    <t>1. COORDINADORA ACADÉMICA GENERAL
2. ASESORÍA EN EL DISEÑO Y CONSTRUCCIÓN DEL PROYECTO EDUCATIVO INSTITUCIONAL</t>
  </si>
  <si>
    <t>36 MESES (12 MESES CONSULTORÍA O DISEÑO O SEGUIMIENTO O SUPERVISIÓN A CONTRATOS Y/O CONVENIOS PARA EL DESARROLLO DE PROYECTOS O PROGRAMAS EDUCATIVOS</t>
  </si>
  <si>
    <t>CUMPLE</t>
  </si>
  <si>
    <t>EXPERIENCIA HABILITANTE PROPONENTE</t>
  </si>
  <si>
    <t>EXPERIENCIA HABILITANTE DEL EQUIPO</t>
  </si>
  <si>
    <t>DIRECTOR DE PROYECTO</t>
  </si>
  <si>
    <t>COORDINADOR ADMON Y FINANCIERO</t>
  </si>
  <si>
    <t>COORDINADOR ACADEMICO</t>
  </si>
  <si>
    <t xml:space="preserve">EVALUACIÓN TÉCNICA </t>
  </si>
  <si>
    <t>INDUDATA S.A.S</t>
  </si>
  <si>
    <t>CONSORCIO INTER-IES</t>
  </si>
  <si>
    <t>SCAIN Administración e Ingeniería S.A.S</t>
  </si>
  <si>
    <t>C&amp;M Consultores S.A</t>
  </si>
  <si>
    <t>VISION &amp; PROYECTOS LTDA</t>
  </si>
  <si>
    <t>CONSORCIO EDUCATIVO SAN CARLOS</t>
  </si>
  <si>
    <t>Consorcio IES 2019</t>
  </si>
  <si>
    <t>Consorcio Supervisión Educativa</t>
  </si>
  <si>
    <t>CONSORCIO INTERVENTOR IES 2019</t>
  </si>
  <si>
    <t>UT-OPORTUNIDAD ESTRATEGICA-GARSSA</t>
  </si>
  <si>
    <t>CONSORCIO INTERCONVENIOS SED</t>
  </si>
  <si>
    <t>CONSORCIO SED INTER IES 2019</t>
  </si>
  <si>
    <t>Contrato No. 1334 DE 2015: Realizar la interventoría técnica, financiera. Administrativa, operativa y legal del contrato resultado del proceso de definición, análisis y diseño (fase i) del registro nacional de educación — Rene - para el sector educativo colombiano.</t>
  </si>
  <si>
    <t>801015
801016
841115</t>
  </si>
  <si>
    <t>2 AL 9</t>
  </si>
  <si>
    <t>ROCIO HIGUERA ALFONSO</t>
  </si>
  <si>
    <t>INGENIERIA DE ALIMENTOS</t>
  </si>
  <si>
    <t>ESPECIALISTA EN ADMINISTRACION DE EMPRESAS</t>
  </si>
  <si>
    <t>8999991061-9</t>
  </si>
  <si>
    <t>Carrera 7 No. 72-16</t>
  </si>
  <si>
    <t>9755 DE 2016</t>
  </si>
  <si>
    <t>PRESTAR LOS SERVICIOS PROFESIONALES DE APOYO A LA SUPERVISIÓN A LOS CONTRATOS Y/O CONVENIOS DE SERVICIOS SOCIALES CONTRATADOS POR LA SECRETARIA DE INTEGRACIÓN SOCIAL EN ADELANTE SDIS CON EL FIN DE VERIFICAR EL CUMPLIMIENTO DEL OBJETO DE CONTRATO Y/O CONVENIO Y SUS OBLIGACIONES CONTRACTUALES</t>
  </si>
  <si>
    <t>1. ESTUDIAR Y ANALIZAR LOS DOCUMENTOS COMO EL CONTRATO O CONVENIO, EL ANEXO TÉCNICO, LA EVALUACIÓN TÉCNICA PRESENTADA POR EL CONTRATISTA O ASOCIADO PARA LA EJECUCIÓN DE ACTIVIDADES ESTABLECIDAS EN EL ANEXO TÉCNICO QUE HACEN PARTE INTEGRAL DE LOS CONTRATOS O CONVENIOS ASIGNADOS POR EL COORDINADOR DEL EQUIPO DE APOYO DE A LA SUPERVISIÓN.</t>
  </si>
  <si>
    <t>11 AL 13</t>
  </si>
  <si>
    <t>2832 DE 2016</t>
  </si>
  <si>
    <t>PRESTAR LOS SERVICIOS PROFESIONALES DE APOYO A LA SUPERVISIÓN A LOS CONTRATOS Y/O CONVENIOS DE SERVICIOS SOCIALES SUSCRITOS POR LA SDIS.</t>
  </si>
  <si>
    <t>1. ELABORAR Y ENVIAR POR CORREO ELECTRÓNICO A LA COORDINACIÓN DEL EQUIPO DENTRO DE LOS 6 PRIMEROS DÍAS CALENDARIO DE CADA MES EL CRONOGRAMA MENSUAL DE ACTIVIDADES QUE INCLUYA REUNIONES PARA ELABORAR INFORMES DE SUPERVISIÓN, REUNIONES DE EQUIPO, COMITÉS, ESTUDIOS DE CASO Y VISITAS DE VERIFICACIÓN A LOS OPERADORES E INSTITUCIONES QUE PRESTEN SERVICIOS A LOS DIFERENTES PROYECTOS DE LA SDIS DE ACUERDO A LAS DIRECTRICES DEL COORDINADOR DEL EQUIPO DE SUPERVISIÓN DE LA SDIS.</t>
  </si>
  <si>
    <t>13 AL 14</t>
  </si>
  <si>
    <t>1942 DE 2015</t>
  </si>
  <si>
    <t>14 AL 15</t>
  </si>
  <si>
    <t>29 DE 2014</t>
  </si>
  <si>
    <t>PRESTACION DE SERVICIOS PROFESIONALES DE APOYO A LA SUPERVISIÓN A LOS CONTRATOS Y/O CONVENIOS DE SERVICIOS SOCIALES SUSCRITOS POR LA SDIS.</t>
  </si>
  <si>
    <t>15 AL 16</t>
  </si>
  <si>
    <t>36 DE 2013</t>
  </si>
  <si>
    <t>16 AL 17</t>
  </si>
  <si>
    <t>2700 DE 2012</t>
  </si>
  <si>
    <t>139 DE 2012</t>
  </si>
  <si>
    <t>18 AL 19</t>
  </si>
  <si>
    <t>EDGAR ALCIABIADES MESA SUAREZ</t>
  </si>
  <si>
    <t>09/30/99</t>
  </si>
  <si>
    <t>ADMINISTRADOR DE EMPRESAS</t>
  </si>
  <si>
    <t>MAGISTER EN ADMINISTRACIÓN Y DIRECCIÓN DE EMPRESAS CON ENFASIS EN FINANZAS</t>
  </si>
  <si>
    <t>PONTIFICIA UNIVERSIDAD JAVERIANA</t>
  </si>
  <si>
    <t>Carrera 7 No. 40-62</t>
  </si>
  <si>
    <t>57(1)3208320</t>
  </si>
  <si>
    <t>COORDINADOR ADMINISTRATIVO EN EL PROGRAMA DE EDUCACION CONTINUA</t>
  </si>
  <si>
    <t>1. COORDINACIÓN ADMINISTRATIVA A LOS PROGRAMAS DE EDUCACION CONTINUA.</t>
  </si>
  <si>
    <t>CLAUDIA ESMERALDA ERCILIA BELTRAN GOMEZ</t>
  </si>
  <si>
    <t>LICENCIADA EN EDUCACION PREESCOLAR</t>
  </si>
  <si>
    <t>ESPECIALISTA EN DESARROLLO INTEGRAL DE LA INFANCIA Y LA ADOLESCENCIA</t>
  </si>
  <si>
    <t>CORPORACIÓN JUNTOS CONSTRUYENDO FUTURO</t>
  </si>
  <si>
    <t>830144521-5</t>
  </si>
  <si>
    <t>Carrera 22A No. 87-50 Bogotá</t>
  </si>
  <si>
    <t>57 (1) 6106166</t>
  </si>
  <si>
    <t>PRESTAR SUS SERVICIOS A LA CORPORACIÓN GENERANDO ACCIONES DE MONITORÍA DE CAMPO EN EL DESARROLLO PROGRAMÁTICO Y OPERATIVO EN EL AREA PEDAGÓGICA DEL PROGRAMA PRONIÑO EN BOGOTÁ, HACIENDO UN SEGUIMIENTO ADECUADO DE LAS INSTITUCIONES, LOS DOCENTES Y LOS BENEFICIARIOS DEL PROGRAMA Y LAS ACCIONES QUE LE CORRESPONDAN DEL PLAN DE ACCIÓN 2014 FACILITANDO LA LABOR DEL GERENTE DEL PROGRAMA Y DEL SUBDIRECTOR DE PROYECTOS EN EL MANEJO DE LA INFORMACIÓN PARA LA TOMA DE DECISIONES RESPECTO A LA OPERACIÓN DEL PROGRAMA</t>
  </si>
  <si>
    <t>OPS 52 DE 2015</t>
  </si>
  <si>
    <t>PRESTAR SUS SERVICIOS A LA CORPORACIÓN GENERANDO CONDICIONES PARA LA IMPLEMENTACIÓN DEL PROYECTO DE EDUCACIÓN SEXUAL Y SANA CONVIVENCIA "FELIX Y SUSANA" A NIVEL NACIONAL DESARROLLANDO ACCIONES DEL PROFESIONAL DE ACOMPAÑAMIENTO EN LOS COMPONENTES DE CALIDAD EDUCATIVA SELECCIÓN, FORMACIÓN, ACOMPAÑAMIENTO, SEGUIMIENTO E INNOVACIÓN E INCIDENCIA EN POLÍTICA PÚBLICA, SOCIALIZACIÓN Y MOVILIZACIÓN CON EL FIN DE CONTRIBUIR A LA CALIDAD DE VIDA DE NIÑOS Y NIÑAS MEDIANTE EL FORTALECIMIENTO DE AMBIENTES ESCOLARES PROTECTORES</t>
  </si>
  <si>
    <t>800082544-7</t>
  </si>
  <si>
    <t>Carrera 22 No. 143-11 Bogotá</t>
  </si>
  <si>
    <t>57 (1) 5202215</t>
  </si>
  <si>
    <t>COORDINADOR CAPACITADOR</t>
  </si>
  <si>
    <t>COORDINADOR CAPACITADOR EN EL PROYECTO EDUCATIVO QUE TIENE COMO OBJETO REALIZAR UN PROCESO DE FORMACIÓN A DOCENTES, DIRECTIVO DOCENTES Y FUNCIONARIOS DE LA SECRETARÍA DE EDUCACIÓN EN LA IMPLEMENTACIÓN Y FORTALECIMIENTO DEL MODELO EDUCATIVO PREESCOLAR ESCOLARIZADO Y NO ESCOLARIZADO EN LOS GRADOS CERO A TRANSICIÓN</t>
  </si>
  <si>
    <t>CORPORACIÓN INFANCIA Y DESARROLLO</t>
  </si>
  <si>
    <t>COLEGIO DEL SAGRADO CORAZÓN DE JESUS</t>
  </si>
  <si>
    <t xml:space="preserve">Calle 7 No. 65-42 Bogotá </t>
  </si>
  <si>
    <t>57 (1) 3479700</t>
  </si>
  <si>
    <t>DOCENTE</t>
  </si>
  <si>
    <t>NUCLEOs BASICOS DEL CONOCIMIENTO EN INGENIERÍAS</t>
  </si>
  <si>
    <t>MINISTERIO DE EDUCACION NACIONAL</t>
  </si>
  <si>
    <t>LA CERTIFICACIÓN EN EL FOLIO No. 6, EN EL VALOR TOTAL LE HACE FALTA UN DÍGITO (9) PERO SE SUMARON EL VALOR INICIAL Y LA ADICIÓN PARA CORROBORAR EL VALOR TOTAL</t>
  </si>
  <si>
    <r>
      <t xml:space="preserve">NOMBRE DEL CONTRATISTA
</t>
    </r>
    <r>
      <rPr>
        <b/>
        <sz val="11"/>
        <rFont val="Calibri"/>
        <family val="2"/>
      </rPr>
      <t>(En caso de consorcio o unión temporal, Nombre de quien pesenta certificación)</t>
    </r>
    <r>
      <rPr>
        <b/>
        <sz val="11"/>
        <color rgb="FFFF0000"/>
        <rFont val="Calibri"/>
        <family val="2"/>
      </rPr>
      <t xml:space="preserve">
</t>
    </r>
  </si>
  <si>
    <t>Consorcio San Carlos</t>
  </si>
  <si>
    <r>
      <t xml:space="preserve">NOMBRE DEL CONTRATISTA
</t>
    </r>
    <r>
      <rPr>
        <b/>
        <sz val="11"/>
        <rFont val="Calibri"/>
        <family val="2"/>
      </rPr>
      <t xml:space="preserve">
(En caso de consorcio o unión temporal, Nombre de quien pesenta certificación)</t>
    </r>
    <r>
      <rPr>
        <b/>
        <sz val="11"/>
        <color rgb="FFFF0000"/>
        <rFont val="Calibri"/>
        <family val="2"/>
      </rPr>
      <t xml:space="preserve">
</t>
    </r>
  </si>
  <si>
    <t>Valor que requiere según su participacion en el consorcio o Union Temporal</t>
  </si>
  <si>
    <t>Cumple con el valor de participacion SI /NO</t>
  </si>
  <si>
    <t>Sin Número consecutivo en el RUP</t>
  </si>
  <si>
    <t>SECRETARIA DE EDUCACIÓN DEL DISTRITO</t>
  </si>
  <si>
    <t>80101500
80101600</t>
  </si>
  <si>
    <t>Av. El Dorado No. 66 - 68</t>
  </si>
  <si>
    <t>CONSULTORES DONOVAN SAS</t>
  </si>
  <si>
    <t xml:space="preserve">
 100%</t>
  </si>
  <si>
    <t>Acta Terminación</t>
  </si>
  <si>
    <t>16 - 22</t>
  </si>
  <si>
    <t>FONADE</t>
  </si>
  <si>
    <t>Calle 26 13 - 19</t>
  </si>
  <si>
    <t>NO LO ESPECIFICA LA CERTIFICACIÓN</t>
  </si>
  <si>
    <t>ARENAS DE LA HOZ INGENIERÍA SAS</t>
  </si>
  <si>
    <t>ARMANDO VILLACRECES SANMIGUEL</t>
  </si>
  <si>
    <t xml:space="preserve">ECONOMISTA, </t>
  </si>
  <si>
    <t xml:space="preserve">Ciencias económicas </t>
  </si>
  <si>
    <t>NO APLICA</t>
  </si>
  <si>
    <t>ESPECIALISTA EN GERENCIA PUBLICA Y EN AUDITORIAS Y ESTUDIOS DE IMPACTO AMBIENTAL</t>
  </si>
  <si>
    <t>CC</t>
  </si>
  <si>
    <t>ERNESTO BETTIN JARABA</t>
  </si>
  <si>
    <t>Economista</t>
  </si>
  <si>
    <t>Especialista en Gerencia Financiera</t>
  </si>
  <si>
    <t>ECONOMIA, ADMINISTRACION, CONTADURIA Y AFINES</t>
  </si>
  <si>
    <t>Cedula de ciudadanía</t>
  </si>
  <si>
    <t xml:space="preserve"> MARTHA LUCIA CHICA GUZMAN </t>
  </si>
  <si>
    <t>Trabajadora Social</t>
  </si>
  <si>
    <t>Ciencias sociales y humanas</t>
  </si>
  <si>
    <t>ESPECIALISTA EN INTERVENCIONES PSICOSOCIALES</t>
  </si>
  <si>
    <t>201536323-1</t>
  </si>
  <si>
    <t xml:space="preserve">INFORMACIÓN CONTRATOS CERTIFICADOS EN EL RUP - 
EXPERIENCIA ESPECIFICA ADICIONAL </t>
  </si>
  <si>
    <t>PAG 56-57</t>
  </si>
  <si>
    <t>PAG-56-57</t>
  </si>
  <si>
    <t>CERTIFICACIONES EXPERIENCIA ADICIONAL</t>
  </si>
  <si>
    <t>FOLIOS No.</t>
  </si>
  <si>
    <t>¿CERTIFICACIÓN DIFERENTE A LA PRESENTADA EN LOS REQUISITOS HABILITANTES?
SI/NO</t>
  </si>
  <si>
    <t>ENTIDAD CONTRATANTE DEL SECTOR PUBLICO</t>
  </si>
  <si>
    <r>
      <t xml:space="preserve">CÓDIGO DEL CONTRATO SEGÚN CLASIFICADOR DE BIENES Y SERVICIOS 
</t>
    </r>
    <r>
      <rPr>
        <b/>
        <sz val="10"/>
        <color theme="1"/>
        <rFont val="Calibri"/>
        <family val="2"/>
        <scheme val="minor"/>
      </rPr>
      <t xml:space="preserve">80101500 ó 
80101600 ó  
80121700 ó 
84111500 ó 
84111600 ó 
93151600 </t>
    </r>
  </si>
  <si>
    <t>No. CONTRATO Y OBJETO</t>
  </si>
  <si>
    <t>Objeto: Interventoría integral para el seguimiento a contratos y/o convenios para el desarrollo de programas o proyectos educativos en el sector público.
CUMPLE/NO CUMPLE</t>
  </si>
  <si>
    <t>Objeto: Interventoría integral para el seguimiento a contratos y/o convenios para el desarrollo de programas o proyectos educativos dirigidos a Instituciones Educativas
CUMPLE/NO CUMPLE</t>
  </si>
  <si>
    <r>
      <t xml:space="preserve">Valor del contrato en pesos del 2019
</t>
    </r>
    <r>
      <rPr>
        <i/>
        <sz val="11"/>
        <color rgb="FF000000"/>
        <rFont val="Calibri"/>
        <family val="2"/>
      </rPr>
      <t>&lt;&lt;celdas formuladas&gt;&gt;</t>
    </r>
  </si>
  <si>
    <r>
      <t xml:space="preserve">Monto aplicable de la certificación
</t>
    </r>
    <r>
      <rPr>
        <i/>
        <sz val="11"/>
        <color rgb="FF000000"/>
        <rFont val="Calibri"/>
        <family val="2"/>
      </rPr>
      <t>&lt;&lt;celdas formuladas&gt;&gt;</t>
    </r>
  </si>
  <si>
    <t>2 AL 7</t>
  </si>
  <si>
    <t>CENTRO REGIONAL PARA EL FOMENTO DEL LIBRO EN AMERICA LATINA Y EL CARIBE CERLALC</t>
  </si>
  <si>
    <t>801015
801016
841115
841116
931516</t>
  </si>
  <si>
    <t>Contrato No. 234: Coordinación y gerencia del proyecto de modernización de Secretarías de educación departamentales, distritales y municipales en los componantes de reingeniería, sistemas de información, diseño organizacional, aseguramiento de calidad y gente y cultura.</t>
  </si>
  <si>
    <t>CONSULTORÍA ESTRATÉGICA INTEGRAL S.A-CEINTE</t>
  </si>
  <si>
    <t>NO SE TOMA VALOR PUES EL CONTRATO NO CUMPLE LAS CONDICIONES</t>
  </si>
  <si>
    <r>
      <t xml:space="preserve">EL OBJETO REQUERIDO EN EL PLIEGO DE CONDICIONES ES "INTERVENTORÍA Y/O AUDITORIA INTEGRAL PARA EL SEGUIMIENTO A CONTRATOS Y/O CONVENIOS PARA EL DESARROLLO DE </t>
    </r>
    <r>
      <rPr>
        <b/>
        <sz val="12"/>
        <rFont val="Arial"/>
        <family val="2"/>
      </rPr>
      <t>PROGRAMAS O</t>
    </r>
    <r>
      <rPr>
        <sz val="12"/>
        <rFont val="Arial"/>
        <family val="2"/>
      </rPr>
      <t xml:space="preserve"> </t>
    </r>
    <r>
      <rPr>
        <b/>
        <sz val="12"/>
        <rFont val="Arial"/>
        <family val="2"/>
      </rPr>
      <t xml:space="preserve">PROYECTOS EDUCATIVOS EN EL SECTOR PUBLICO </t>
    </r>
    <r>
      <rPr>
        <sz val="12"/>
        <rFont val="Arial"/>
        <family val="2"/>
      </rPr>
      <t xml:space="preserve">Y ESTE CONTRATO HACE REFERENCIA A UN PROYECTO EN UNA ENTIDAD DEL SECTOR EDUCATIVO PERO HACE REFERENCIA A </t>
    </r>
    <r>
      <rPr>
        <b/>
        <sz val="12"/>
        <rFont val="Arial"/>
        <family val="2"/>
      </rPr>
      <t>REINGENIERÍA SISTEMAS DE INFORMACIÓN, DISEÑO ORGANIZACIONAL, ASEGURAMIENTO DE CALIDAD Y GENTE Y CULTURA"</t>
    </r>
  </si>
  <si>
    <t>Contrato No. 260: Coordinación y gerencia del proyecto de modernización de Secretarías de educación departamentales, distritales y municipales en los componantes de reingeniería, sistemas de información, diseño organizacional, aseguramiento de calidad y gente y cultura.</t>
  </si>
  <si>
    <t>12 AL 16</t>
  </si>
  <si>
    <t>SECRETARIA DE EDUCACIÓN DE MEDELLÍN</t>
  </si>
  <si>
    <t>Contrato No. 4600075116 de 2018: Interventoría técnica, administrativa, financiera y legal de los contratos de cobertura educativa regular Jovenes en Extraedad y Adultos de la ciudad de Medellín.</t>
  </si>
  <si>
    <t>Calle 44 No. 52-165 Medellín</t>
  </si>
  <si>
    <t>Sumatoria en pesos</t>
  </si>
  <si>
    <t>Condición</t>
  </si>
  <si>
    <t>Pesos</t>
  </si>
  <si>
    <t>&lt;&lt;celdas formuladas&gt;&gt;</t>
  </si>
  <si>
    <t>VALOR PRESUPUESTO OFICIAL</t>
  </si>
  <si>
    <t>SUMATORIA CERTIFICACIONES PROPONENTE</t>
  </si>
  <si>
    <t>PUNTOS</t>
  </si>
  <si>
    <t>PUNTOS / PESOS</t>
  </si>
  <si>
    <t>PUNTOS / SMMLV</t>
  </si>
  <si>
    <t>Puntaje 25%</t>
  </si>
  <si>
    <t>Puntaje 50%</t>
  </si>
  <si>
    <t>Puntaje 75%</t>
  </si>
  <si>
    <t>Puntaje Adicional</t>
  </si>
  <si>
    <r>
      <t xml:space="preserve">NOMBRE DEL CONTRATISTA
</t>
    </r>
    <r>
      <rPr>
        <b/>
        <sz val="11"/>
        <rFont val="Calibri"/>
        <family val="2"/>
      </rPr>
      <t>(En caso de consorcio o unión temporal, Nombre de quien pesenta certificación</t>
    </r>
    <r>
      <rPr>
        <b/>
        <sz val="11"/>
        <color rgb="FFFF0000"/>
        <rFont val="Calibri"/>
        <family val="2"/>
      </rPr>
      <t xml:space="preserve">)
</t>
    </r>
  </si>
  <si>
    <t>FORMACIÒN Y EXPERIENCIA DEL EQUIPO DE TRABAJO (4.3.2 ) (pag 42)</t>
  </si>
  <si>
    <t>EXPERIENCIA ADICIONAL DEL EQUIPO DE TRABAJO</t>
  </si>
  <si>
    <t>PAG 57-58</t>
  </si>
  <si>
    <t>Perfil</t>
  </si>
  <si>
    <t>SOPORTES DE EXPERIENCIA</t>
  </si>
  <si>
    <t>Folio número</t>
  </si>
  <si>
    <t>Fecha inicio</t>
  </si>
  <si>
    <t>Fecha fin</t>
  </si>
  <si>
    <r>
      <t xml:space="preserve">Cantidad Meses
</t>
    </r>
    <r>
      <rPr>
        <sz val="9"/>
        <color rgb="FF000000"/>
        <rFont val="Arial"/>
        <family val="2"/>
      </rPr>
      <t>&lt;&lt;celdas formuladas&gt;&gt;</t>
    </r>
  </si>
  <si>
    <t>Tiempo traslapado con certificaciones de experiencia habilitante?
SI/NO</t>
  </si>
  <si>
    <t>CUMPLE CERTIFICACION
(si/no)</t>
  </si>
  <si>
    <r>
      <t xml:space="preserve">Acumula Tiempo
</t>
    </r>
    <r>
      <rPr>
        <i/>
        <sz val="9"/>
        <color rgb="FF000000"/>
        <rFont val="Arial"/>
        <family val="2"/>
      </rPr>
      <t>&lt;&lt;celdas formuladas&gt;&gt;</t>
    </r>
  </si>
  <si>
    <t>OBSERVACIÓN (puntos adicionales)</t>
  </si>
  <si>
    <t>Tiempo total acumulado</t>
  </si>
  <si>
    <t>PUNTAJE</t>
  </si>
  <si>
    <t>Director de Proyecto</t>
  </si>
  <si>
    <t>NA</t>
  </si>
  <si>
    <t>Coordinador administrativo, financiero y contable</t>
  </si>
  <si>
    <t>9 AL 10</t>
  </si>
  <si>
    <t>ALCALDIA LOCAL DE CIUDAD BOLIVAR</t>
  </si>
  <si>
    <t>Carrera 73 No. 59-12 Sur Bogotá</t>
  </si>
  <si>
    <t>57 (1) 7799280</t>
  </si>
  <si>
    <t>CPS 099 DE 2013
CPS 134 DE 2014</t>
  </si>
  <si>
    <t>Prestar servicios profesionales como Administrador Público y Licenciado en Ciencias sociales realizando actividades de supervisión e interventoría a los convenios de asociación orientados a la formación artística en artes audiovisuales, música, artes escénicas y artes plásticas y visuales en la localdiad de Ciudad Bolivar</t>
  </si>
  <si>
    <t>1. COORDINAR LAS ACTIVIDADES ADMINISTRATIVAS Y FINANCIERAS DE LAS ACTIVIDADES ESTABLECIDAS EN LOS COMPONENTES DE EJECUCIÓN Y LOS DOCUMENTOS VINCULANTES.
2. REALIZAR ACTIVIDADES DE SEGUIMIENTO Y CONTROL A LOS CONTRATOS ASIGNADOS VERIFICANDO EL CUMPLIMIENTO DE LAS OBLIGACIONES ADMINISTRATIVAS, FINANCIERAS Y DE EJECUCIÓN PRESUPUESTAL.</t>
  </si>
  <si>
    <t>CEINTE</t>
  </si>
  <si>
    <t>811042842-7</t>
  </si>
  <si>
    <t>Carrera 57A No. 44A-29 Bogotá</t>
  </si>
  <si>
    <t>57 (1) 7448118</t>
  </si>
  <si>
    <t>COORDINADOR APOYO A LA SUPERVISIÓN</t>
  </si>
  <si>
    <t>Prestación de servicios profesionales de apoyo a la gestión del macroproceso de apoyo del programa para la Excelencia docente y académica Todos a Aprender 2.0 del Ministerio de Educación Nacional con sus componentes administrativos, financieros, jurídicos y contractuales y técnicos operativos, así como el apoyo a la supervisión de los contratos y convenios suscritos y que deba suscribir el programa.</t>
  </si>
  <si>
    <t>1. LIDERAR LAS ACTIVIDADES QUE DEBA DESARROLLAR EL EQUIPO DE APOYO A LA SUPERVISIÓN DEL PROYECTO.
2.PRESENTAR LOS INFORMES DE APOYO A LA SUPERVISIÓN QUE LE SEAN REQUERIDOS DE LOS CONTRATOS O CONVENIOS EN LOS CUALES HA INTERVENIDO EL EQUIPO DE APOYO.</t>
  </si>
  <si>
    <t>Coordinado
académico</t>
  </si>
  <si>
    <t>EMILY JOHANA QUEVEDO PINZON</t>
  </si>
  <si>
    <t xml:space="preserve">SECRETARIA DE EDUCACIÓN </t>
  </si>
  <si>
    <t>899999061-9</t>
  </si>
  <si>
    <t>Av El Dorado No. 66-63 Bogotá</t>
  </si>
  <si>
    <t>2992 del 27 de agosto de 2014</t>
  </si>
  <si>
    <t>Prestar apoyo profesional a la Dirección de inclusión e integración de poblaciones en la formulación, implementación y seguimiento de estrategias orientadas a incorporar el enfoque poblacional en el proyecto de educación para la ciudadanía y conviviencia</t>
  </si>
  <si>
    <t>1346 DEL 10 DE FEBRERO DE 2015</t>
  </si>
  <si>
    <t>2140 DE 20 DE ABRIL DEL 2012</t>
  </si>
  <si>
    <t>Profesional en el desarrollo del proceso de transformación pedagógica para la calidad de la educación relacionado con el proyecto de atención integral a la primera infancia y primer ciclo en el marco de la propuesta de reorganización curricular por ciclos par a la transformación de la enseñanza y desarrollo de los parendizajes comunes y esenciales de los niños, las niñas y los jóvenes.</t>
  </si>
  <si>
    <t xml:space="preserve">Profesional en el desarrollo del proceso de transformación pedagógica para la calidad de la educación relacionado con el proyecto de atención integral a la primera infancia y primer ciclo en el marco de la propuesta de reorganización curricular por ciclos par a la transformación de la enseñanza y desarrollo de los parendizajes comunes y esenciales de los niños, las niñas y los jóvenes.
1. </t>
  </si>
  <si>
    <t xml:space="preserve">FUNDACION TRIANGULO
</t>
  </si>
  <si>
    <t>Calle Yuste 9.41002 Sevilla</t>
  </si>
  <si>
    <t>34 606986053</t>
  </si>
  <si>
    <t>SECRETARÍA TÉCNICA</t>
  </si>
  <si>
    <t>1. DISEÑO, CREACIÓN E IMPLEMENTACIÓN DE PREMIO DE EDUCACIÓN IGUALITARIA, DISTINCIÓN QUE RECONOCE Y ENALTECE EXPERIENCIAS DE BUENOS PRACTICAS EN LA GARANTÍA DE DERECHOS DE PERSONAS LGBT EN CONTEXTOS EDUCATIVOS.
2.ESCRITURA Y DEFINICIÓN DE CONTENIDOS EDUCATIVOS PARA LA PAGINA WEB</t>
  </si>
  <si>
    <t>Total Puntos Adicionales</t>
  </si>
  <si>
    <t>ROL</t>
  </si>
  <si>
    <t>EXPERIENCIA ADICIONAL</t>
  </si>
  <si>
    <t>Director de proyecto</t>
  </si>
  <si>
    <t>1 año adicional</t>
  </si>
  <si>
    <t>2 años adicionales</t>
  </si>
  <si>
    <t>3 años adicionales</t>
  </si>
  <si>
    <t>4 años adicionales</t>
  </si>
  <si>
    <t>2 AL 36</t>
  </si>
  <si>
    <t>32 AL 86</t>
  </si>
  <si>
    <t>88 AL 121</t>
  </si>
  <si>
    <t>Diagonal 38 Bis No. 39-14 CAN</t>
  </si>
  <si>
    <t>PRESTAR LOS SERVICIOS PROFESIONALES PARA EL DISEÑO Y DESARROLLO DEL SISTEMA DE INFORMACIÓN DEL SECTOR EDUCATIVO Y EN PARTICULAR, EL ANALISIS DE INFORMACIÓN DE MATRICULA Y COSTOS EDUCATIVOS QUE PERMITAN ASEGURAR LA EFICIENTE ASIGNACIÓN DE RECURSOS DEL SISTEMA GENERAL DE PARTICIPACIONE SGP</t>
  </si>
  <si>
    <t>CALLE 70 No. 9-52</t>
  </si>
  <si>
    <t>57 (1) 5402071</t>
  </si>
  <si>
    <t>ASESORIA DE PLANEACIÓN  Y FINANZAS PARA EL MEN EN EL MARCO DEL CONVENIO MEN-108-2001 CELEBRADO ENTRE CERLALC Y EL MEN.</t>
  </si>
  <si>
    <t xml:space="preserve">Se cuenta la experiencia a partir de la expedicición de la tarjeta (31-03-2006).
</t>
  </si>
  <si>
    <t>214 DE 2007</t>
  </si>
  <si>
    <t xml:space="preserve">ASESORAR AL GRUPO DE TRABAJO DE LA OFICINA ASESORA DE PLANEACIÓN Y FINANZAS DEL MINISTERIO DE EDUCACIÓN NACIONAL EN EL FORTALECIMIENTO DEL PROCESO DE INTERVENTORÍA Y EN EL ANALISIS DE LOS RESULTADOS DE LOS PROCESOS DE AUDITORIA A LA INFORMACIÓN D EMATRICULA Y DE PERSONAL DOCENTE, DIRECTIVO DOCENTE Y ADMINISTRATIVO DE LA EDUCACIÓN BÁSICA Y MEDIA, REPORTADA POR LAS ENTIDADES TERRITORIALES. </t>
  </si>
  <si>
    <t>Carrera 18 No. 33a-05 Bogota</t>
  </si>
  <si>
    <t>57 (1) 3235550</t>
  </si>
  <si>
    <t>253 DE 2008</t>
  </si>
  <si>
    <t>DISEÑAR E IMPLEMENTAR UNA RED NACIONAL DE ASISTENCIA TECNICA Y ACOMPAÑAMIENTO A LAS SECRETARIAS DE EDUCACIÓN DE INSTITUCIONES EDUCATIVAS EN LOS PROCESOS DE APROPIACIÓN Y USO PEDAGÓGICO DE LOS MEDIOS Y LAS NUEVAS TECNOLOGIAS PARA MEJORAR LA CALIDAD DEL SISTEMA EDUCATIVO Y LA COMPETITIVIDAD DE LAS PERSONAS Y DEL PAIS</t>
  </si>
  <si>
    <t>Calle 26 No. 13-19</t>
  </si>
  <si>
    <t>57 (1) 3815000</t>
  </si>
  <si>
    <t>284 de 2008</t>
  </si>
  <si>
    <t>APOYAR AL DEPARTAMENTO NACIONAL D EPLANEACION DE LAS FUNCIONES ATRIBUIDAS A LA UNIDAD ADMINISTRATIVA ESPECIAL DE MONITOREO, SEGUIMIENTO Y CONTROL EN RELACIÓN CON EL SECTOR EDUCATIVO. EN APLICACIÓN DEL PARÁGRAFO TRANSITORIO DEL ARTICULO 6 DEL DECRETO 028 DE 2008</t>
  </si>
  <si>
    <t>059 DE 2009</t>
  </si>
  <si>
    <t>BRINDAR APOYO Y ASISTENCIA TECNICA AL DNP EN LA PUESTA EN FUNCIONAMIENTO DE LA UNIDAD ADMINISTRATIVA ESPECIAL-UAEMSC, CON EL FIN DE DAR CONTINUIDAD A LA IMPLEMENTACION DE LA ESTRATEGIA DE MONITOREO , SGUIMIENTO Y CONTROL AL USO DE RECURSOS DEL SGP DEL SECTOR EDUCACACION, EN DEPARTAMENTOS, DISTRITOS Y MUNICIPIOS QUE SE IDENTIFIQUEN PARA ESTE EFECTO, DE ACUERDO A LO ESTABLCIDO EN EL DECRETO 028 DE 2008 Y SUS DISPOSICIONES REGLAMENTARIAS.</t>
  </si>
  <si>
    <t>Diagonal 54 No. 14-49</t>
  </si>
  <si>
    <t xml:space="preserve">57 (1) 3477200 </t>
  </si>
  <si>
    <t>PROYECTO DE AUDITORIA BASICA</t>
  </si>
  <si>
    <t>Carrera 30 No. 25-90</t>
  </si>
  <si>
    <t>012000-368-0-2009</t>
  </si>
  <si>
    <t xml:space="preserve">COORDINAR Y EJECUTAR EL SEGUIMIENTO DE LA FORMULACIÓN, PROGRAMACIÓN Y RETROALIMENTACIÓN DE LOS PROYECTOS ASIGNADOS A LAS AREAS, DE CONFORMIDAD CON LOS ESTUDIOS PREVIOS. </t>
  </si>
  <si>
    <t>012000-697-0-2009</t>
  </si>
  <si>
    <t>APOYO EN LA GERENCIA DE LOS PROYECTOS DE INVERSIÓN LOS CUALES SE ENCUENTRAN INSCRITOS EN EL PLAN DE ACCIÓN DE LA ENTIDAD Y HACEN PARTE DEL PLAN DE DESARROLLO, DE CONFORMIDAD CON LOS ESTUDIOS PREVIOS.</t>
  </si>
  <si>
    <t>012000-3-0-2010</t>
  </si>
  <si>
    <t>012000-59-0-2011</t>
  </si>
  <si>
    <t>PRESTAR SERVICIOS PROFESIONALES EN LA EJECUCIÓN DEL PROYECTO 579 "CONSOLIDACIÓN DEL SISTEMA INTEGRAL DE GESTIÓN HACENDARIA", LA CUAL INCLUYE EL SEGUIMIENTO FÍSICO Y FINANCIERO A LOS PROYECTOS DE INVERSIÓN QUE HACEN PARTE DEL PLAN DE DESARROLLO DE LA ENTIDAD, DE CONFORMIDAD CON LO ESTIPULADO EN LOS ESTUDIOS PREVIOS</t>
  </si>
  <si>
    <t>9002556040-9</t>
  </si>
  <si>
    <t>CALLE 28 No. 9-14 TUNJA</t>
  </si>
  <si>
    <t>0987-408311</t>
  </si>
  <si>
    <t>10 DE 2010</t>
  </si>
  <si>
    <t>DIRIGIR EL PROCESO DE INTERVENTORÍA CONTRATO 918 DE 2018 EN PERIODO 2009-1010, RELACIONADA CON LA EJECUCIÓN DE LOS CONTRATOS DE AUDITORIA DE LA INFORMACIÓN DE MATRÍCULA Y PERSONAL DOCENTE, DIRECTIVO, DOCENTE Y ADMINISTRATIVO EN REPRESENTACIÓN DE LA UNION TEMPORAL MEDIWIN EDUCACION.</t>
  </si>
  <si>
    <t>899999090-2</t>
  </si>
  <si>
    <t>CARRERA 8 No. 6c-38</t>
  </si>
  <si>
    <t>57 (1) 3811700</t>
  </si>
  <si>
    <t>3178 DE 2012</t>
  </si>
  <si>
    <t xml:space="preserve">PRESTACION DE LOS SERVICIOS PROFESIONALES EN LOS PROCESOS DE ACOMPAÑAMIENTO QUE ESTA REALIZANDO LA DIRECCION GENERAL DE APOYO FISCAL EN LAS ENTIDADES TERRITORIALES, CON ENFASIS EN EL SEGUIMENTO Y CONTROL DE LOS RECURSOS DEL SISTEMA GENERAL DE PARTICIPACIONES DE AQUELLAS ENTIDADES QUE COMO RESULTDO DEL PROCESO DE MONITOREO PRESENTAN RIESGOS EN LA PRESTACION DE LOS SERVICIOS FINANCIADOS CON DICHOS RECURSOS. </t>
  </si>
  <si>
    <t>3061 DE 2013</t>
  </si>
  <si>
    <t>3626 DE 2013</t>
  </si>
  <si>
    <t>PRESTACION DE SERVICIOS PROFESIONALES DE ASESORIA Y ASISTENCIA TECNICA EN LAS ENTIDADES TERRITORIALES SUJETAS A LA ESTRATEGIA DE MONITOREO, SEGUIMIENTO Y CONTROL, AL USO DE LOS RECURSOS DEL SISTEMA GENERAL DE PARTICIPACIONES</t>
  </si>
  <si>
    <t>3268 DE 2014</t>
  </si>
  <si>
    <t>3058 DE 2015</t>
  </si>
  <si>
    <t>FABIOLA GARCIA SUAREZ
(pag 38-72)</t>
  </si>
  <si>
    <t>CONTADOR PUBLICO</t>
  </si>
  <si>
    <t>ACTA DE GRADO</t>
  </si>
  <si>
    <t xml:space="preserve"> ESPECIALISTA EN GERENCIA DE PROYECTOS</t>
  </si>
  <si>
    <t xml:space="preserve">ACTA DE GRADO </t>
  </si>
  <si>
    <t>57
59</t>
  </si>
  <si>
    <t>158318-T</t>
  </si>
  <si>
    <t xml:space="preserve">UNIVERSIDAD LA GRAN COLOMBIA </t>
  </si>
  <si>
    <t>NO ES LEGIBLE</t>
  </si>
  <si>
    <t>COORDINADORA LOCAL NORTE DE SANTANDER</t>
  </si>
  <si>
    <t xml:space="preserve">COORDINADORA LOCAL NORTE DE SANTANDER EN LA EJECUCIÓN DEL CONTRATO No. 384 de 2011 </t>
  </si>
  <si>
    <t>NO SE EVIDENCIAN</t>
  </si>
  <si>
    <t>Respecto a la certificación del folio 71, es necesario que se remita certificación legible y soportes que evidencien el ámbito de la experiencia del rol solicitado.</t>
  </si>
  <si>
    <t>1. Teniendo en cuenta lo establecido en el Pliego de condiciones pag. 48 , no se evidencia el anexo 13  Carta Compromiso.
2. El certificado de la tarjeta profesional, no fue aportado con la presentación de la propuesta.
3. Respecto a la certificación del folio 71 correspondiente a la Universidad Gran Colombia, es necesario que se remita los soportes que evidencien el ámbito de la experiencia del rol solicitado.
4. Respecto de la certificación del folio 72, correspondiente a Fundación Paz Caribe, es necesario se remita certificación legible para adelantar la verificación pertinente. 
5. El tiempo de la certificación del folio 72 correspondiente a Fundación Paz Caribe, fue contabilizado a partir de la fecha de expedición de la tarjeta. Teniendo en cuenta lo anteriormente mencionado, las certificaciones no cumplen con el tiempo de experiencia mínimo requerido</t>
  </si>
  <si>
    <t>FUNDACION PAZ CARIBE</t>
  </si>
  <si>
    <t>COORDINADORA FINANCIERA</t>
  </si>
  <si>
    <t xml:space="preserve">Coordinador Académico
(pag 43) 
</t>
  </si>
  <si>
    <t>Licenciado en Gestión Educativa</t>
  </si>
  <si>
    <t>INSTITUTO CARTAGENA DE INDIAS (JARDIN INFANTIL)</t>
  </si>
  <si>
    <t>COLEGIO MILITAR FERNANDEZ BUSTAMENTE</t>
  </si>
  <si>
    <t>NO SE TOMA EN CUENTA ESTA CERTIFICACIÓN YA QUE LA EXPERIENCIA SE PRESENTA ANTES DE LA FECHA DE GRADO</t>
  </si>
  <si>
    <t>Se traslapa fecha, se cortan los dias. (27-30  de dic de 2007)</t>
  </si>
  <si>
    <t>Las funciones de la certificación presentada en el folio 241 no evidencian rol de gerente, lider o supervisor tal como lo solicita el pliego definitvo en el numeral 4.3.2.1.
Adicionalmente, se traslapa totalmente con la certificación relacionada en el folio 242 Contrato laboral con CERLALC, por lo tanto esta certificación NO SE TIENE EN CUENTA.</t>
  </si>
  <si>
    <t xml:space="preserve">1.  La especialización en Sistemas de información en la organización, corresponde al área de conocimiento: Ingeniría, arquitectura, urbanismo y afines la cual no fue contemplada en el pliego de condiciones para el cargo del Director del proyecto.
2. No allega certificado de vigencia de la tarjeta profesional.
3.Teniendo en cuenta lo establecido en el Pliego de condiciones pag. 48 , no se evidencia el anexo 13  Carta Compromiso.
</t>
  </si>
  <si>
    <t>Las funciones de la certificación presentada en el folio 241 no evidencian rol de gerente, lider o supervisor tal como lo solicita el pliego definitvo en el numeral 4.3.2.1.
POR TANTO NO SE TIENE EN CUENTA</t>
  </si>
  <si>
    <t>Se traslapa fechas con el folio 243, se corta desde  el 11-03 al 11-04
Se traslapa  fechas con el folio 254, se cortan los dias. (1-27 de junio de 2008)
Las funciones de la certificación presentada en el folio 244 no evidencian rol de gerente, lider o supervisor tal como lo solicita el pliego definitvo en el numeral 4.3.2.1. 
POR TANTO NO SE TIENE EN CUENTA</t>
  </si>
  <si>
    <t>Las funciones de la certificación presentada en el folio 245 no evidencian rol de gerente, lider o supervisor tal como lo solicita el pliego definitvo en el numeral 4.3.2.1.
La certificación presentada en el folio 245 la fecha de inicio es posterior a la fecha de expedición de la certificación. 
POR TANTO NO SE TIENE EN CUENTA</t>
  </si>
  <si>
    <t xml:space="preserve">Las funciones de la certificación presentada en el folio 212  no evidencian rol de gerente, lider o supervisor tal como lo solicita el pliego definitvo en el numeral 4.3.2.1.
POR TANTO NO SE TIENE EN CUENTA
</t>
  </si>
  <si>
    <t xml:space="preserve">Las funciones de la certificación presentada en el folio 214 no evidencian rol de gerente, lider o supervisor tal como lo solicita el pliego definitvo en el numeral 4.3.2.1.
POR TANTO NO SE TIENE EN CUENTA
</t>
  </si>
  <si>
    <t>Las funciones de la certificación presentada en el folio 216 no evidencian rol de gerente, lider o supervisor tal como lo solicita el pliego definitvo en el numeral 4.3.2.1.
POR TANTO NO SE TIENE EN CUENTA</t>
  </si>
  <si>
    <t>Las funciones de la certificación presentada en el folio 221 no evidencian rol de gerente, lider o supervisor tal como lo solicita el pliego definitvo en el numeral 4.3.2.1.
POR TANTO NO SE TIENE EN CUENTA</t>
  </si>
  <si>
    <t>La contabilización del tiempo de esta certificación, se tendrá en cuenta a partir de la expedición de la tarjeta profesional</t>
  </si>
  <si>
    <t>De acuerdo a lo establecido en el pliego de condiciones, la certificación del contrato 9755 de 2016 (folio 11 al 13) del director del proyecto asignado NO CUMPLE con el ámbito de experiencia exigido de Gerente o líder o supervisor de procesos de interventoría y/o auditoria y/o supervisión y/o revisoria fiscal. 
POR TANTO NO SE TIENE EN CUENTA</t>
  </si>
  <si>
    <t>De acuerdo a lo establecido en el pliego de condiciones, la certificación del contrato 2832 de 2016 (folios 13 al 14) del director del proyecto asignado NO CUMPLE con el ámbito de experiencia exigido de Gerente o líder o supervisor de procesos de interventoría y/o auditoria y/o supervisión y/o revisoria fiscal
POR TANTO NO SE TIENE EN CUENTA</t>
  </si>
  <si>
    <t>De acuerdo a lo establecido en el pliego de condiciones, la certificación del contrato 1942 de 2015 (folios 14 al 15) del director del proyecto asignado NO CUMPLE con el ámbito de experiencia exigido de Gerente o líder o supervisor de procesos de interventoría y/o auditoria y/o supervisión y/o revisoria fiscal
POR TANTO NO SE TIENE EN CUENTA</t>
  </si>
  <si>
    <t>De acuerdo a lo establecido en el pliego de condiciones, la certificación del contrato 29 de 2014 (folia del 15 al 16) del director del proyecto asignado NO CUMPLE con el ámbito de experiencia exigido de Gerente o líder o supervisor de procesos de interventoría y/o auditoria y/o supervisión y/o revisoria fiscal
POR TANTO NO SE TIENE EN CUENTA</t>
  </si>
  <si>
    <t>De acuerdo a lo establecido en el pliego de condiciones, la certificación del contrato 36 de 2013 (folios 16 al 17)del director del proyecto asignado NO CUMPLE con el ámbito de experiencia exigido de Gerente o líder o supervisor de procesos de interventoría y/o auditoria y/o supervisión y/o revisoria fiscal
POR TANTO NO SE TIENE EN CUENTA</t>
  </si>
  <si>
    <t>De acuerdo a lo establecido en el pliego de condiciones, la certificación del contrato 2700 de 2012 (folio 18) del director del proyecto asignado NO CUMPLE con el ámbito de experiencia exigido de Gerente o líder o supervisor de procesos de interventoría y/o auditoria y/o supervisión y/o revisoria fiscal
POR TANTO NO SE TIENE EN CUENTA</t>
  </si>
  <si>
    <t>De acuerdo a lo establecido en el pliego de condiciones, la certificación del contrato 139 de 2012 (folio 18 al 19) del director del proyecto asignado NO CUMPLE con el ámbito de experiencia exigido de Gerente o líder o supervisor de procesos de interventoría y/o auditoria y/o supervisión y/o revisoria fiscal
POR TANTO NO SE TIENE EN CUENTA</t>
  </si>
  <si>
    <t>De acuerdo a lo establecido en el pliego de condiciones, la certificación expedida por la pontificia universidad Javeriana (folio 34) del coordinador administrativo, financiero y contable asignado NO CUMPLE con el ámbito de experiencia de SEGUIMIENTO A CONTRATOS Y/O CONVENIOS (...) 
POR TANTO NO SE TIENE EN CUENTA</t>
  </si>
  <si>
    <t>PRESTACIÓN DE SERVICIOS PROFESIONALES EN EL APOYO A LA SUPERVISIÓN D E LOS CONTRATOS DE PREDSTACIÓN DE SERVICIOS EDUCATIVOS PARA LA PROMOCIÓN E IMPLEMENTACIÓN DE ESTRATEGIAS DE DESARROLLO PEDAGÓGICO Y CONVENIOS PARA ATENCIÓN DE ESTUDIANTES CON NECESIDADES EDUCATIVAS ESPECIALES PARA LA VIGENCIA 2017</t>
  </si>
  <si>
    <t xml:space="preserve">Se requiere anexar la certificación del contrato No. 5197 del folio 17 al 18 de modo que pueda reallizarse la verificación correspondiente al  segundo componente del ámbito de experiencia perteneciente a este rol </t>
  </si>
  <si>
    <t>Se requiere anexar la certificación del contrato No. 2404 del folio 19 al 21 de modo que pueda reallizarse la verificación correspondiente al  segundo componente del ámbito de experiencia perteneciente a este rol .</t>
  </si>
  <si>
    <t xml:space="preserve">!.. Teniendo en cuenta lo establecido en el Pliego de condiciones pag. 48 , no se evidencia el anexo 13  Carta Compromiso. 
2. Se requiere anexar la certificación del contrato No. 5197 del folio 17 al 18 de modo que pueda reallizarse la verificación correspondiente al  segundo componente del ámbito de experiencia perteneciente a este rol .
3. Se requiere anexar la certificación del contrato No. 2404 del folio 19 al 21 de modo que pueda reallizarse la verificación correspondiente al  segundo componente del ámbito de experiencia perteneciente a este rol 
</t>
  </si>
  <si>
    <t>CONTRATO 2742 DE 2016 INTERVENTORIA TECNICA, ADMINISTRATIVA, JURIDICA, FINANCIERA Y CONTABLE A LOS CONTRATOS DE PRESTACION DEL SERVICIO INTEGRAL DE ASEO Y CAFETERIA PARA LAS SEDES EDUCATIVAS DEL DISTRITO, PARA LAS AREAS ADMINISTRATIVAS Y LA SEDE CENTRAL DE LA SED QUE SE ENCUENTRAN VIGENTES</t>
  </si>
  <si>
    <t>La certificación del contrato No.  Allegada en los folios 16 - 22 no específica el estado del contrato.</t>
  </si>
  <si>
    <t>ESTA NO SE ENCUENTRA RELACIONADA EN EL ANEXO</t>
  </si>
  <si>
    <t xml:space="preserve">CONTRATO No. 2160406 INTERVENTORIA A OBRA Y DISEÑOS ESTUDIOS TECNICOS REQUERIDAS POR FONADE EN EL DESARROLLO DE SUS PROGRAMAS EN: INFRAESTRUTURA DE EDIFICACIONES, INFRAESTRUTURA VIAL, INFRAESTRUCTURA SANEAMIENTO BASICO Y AGUA POTABLE Y PROYECTOS
ESPECIALES. REGION PACIFICO </t>
  </si>
  <si>
    <t xml:space="preserve">CUMPLE </t>
  </si>
  <si>
    <t>ALCALDÍA MAYOR DE BOGOTÁ D.C.+B1:AC8</t>
  </si>
  <si>
    <t>C&amp;M CONSULTORES S.A.</t>
  </si>
  <si>
    <t>En cuánto participará el proponente en la UT/Consorsio
(Si es un solo proponente 100%)</t>
  </si>
  <si>
    <t>cumple con el valor de participacion SI /NO</t>
  </si>
  <si>
    <t>FOLIO 38 - 46</t>
  </si>
  <si>
    <t>931516
801016
801015</t>
  </si>
  <si>
    <t>CA-04-2010
REALIZAR LA INTERVENTORIA DE TIPO TECNICA, FINANCIERA, ADMINISTRATIVA Y LEGAL A LA PRESTACIÒN DE SERVICIO DE ATENCIÒN INTEGRAL A LA PRIMERA INFANCIA EN DESARROLLO DE LOS CONVENIOS SUSCRITOS POR EL MINISTERIO DE EDUCACION NACIONAL EN EL MARCO DE LA POLITICA EDUCATIVA PARA LA PRIMERA INFANCIA Y EL PROGRAMA DE ATENCIÒN INTEGRAL A LA PRIMERA INFANCIA (PAIPI) EN LAS TRES ZONAS DEFINIDAS Y DE ACUERDO CON LOS LINEAMIENTOS DADOS POR EL MINISTERIO DE EDUCACIÒN NACIONAL (ZONA NORTE)</t>
  </si>
  <si>
    <t>CALLE 43 57-14 CAN, BOGOTA</t>
  </si>
  <si>
    <t>C &amp; M CONSULTORES S.A.</t>
  </si>
  <si>
    <t>TERMINADOI</t>
  </si>
  <si>
    <t>FOLIO 46 - 54</t>
  </si>
  <si>
    <t>CA-05-2010
REALIZAR LA INTERVENTORIA DE TIPO TECNICA, FINANCIERA, ADMINISTRATIVA Y LEGAL A LA PRESTACIÒN DE SERVICIO DE ATENCIÒN INTEGRAL A LA PRIMERA INFANCIA EN DESARROLLO DE LOS CONVENIOS SUSCRITOS POR EL MINISTERIO DE EDUCACION NACIONAL EN EL MARCO DE LA POLITICA EDUCATIVA PARA LA PRIMERA INFANCIA Y EL PROGRAMA DE ATENCIÒN INTEGRAL A LA PRIMERA INFANCIA (PAIPI) EN LAS TRES ZONAS DEFINIDAS Y DE ACUERDO CON LOS LINEAMIENTOS DADOS POR EL MINISTERIO DE EDUCACIÒN NACIONAL (ZONA SUR)</t>
  </si>
  <si>
    <t>FOLIO 1-36</t>
  </si>
  <si>
    <t>CONTRATO 1251/2015
REALIZAR AUDITORIA CENSAL A LA INFORMACIÒN DE MATRÌCULA (OFICIAL CONTRATADA), PLANTA DE PERSONAL DOCENTE, DIRECTIVO DOCENTE, ADMINISTRATIVOS Y EL DIRECTORIO UNICO DE ESTABLECIMIENTOS EDUCTIVOS, DUE, REPORTADO A TRAVÈS DE LOS SISTEMAS DE INFORMACIÒN QUE EL MINISTERIO DE EDUCACIÒN NACIONAL HA DISPUESTO PARA TAL FIN EN LAS ENTIDADES TERRITORIALES ESTABLECIDAS PARA LA VIGENCIA 2015</t>
  </si>
  <si>
    <t>C&amp;M CONSULTORES</t>
  </si>
  <si>
    <t>CUMPLE?
SI / NO</t>
  </si>
  <si>
    <t>ALFONSO MEDINA FUENTES</t>
  </si>
  <si>
    <t>CIENCIAS ECONOMICAS Y ADMINISTRATIVAS</t>
  </si>
  <si>
    <t>MASTER EN ADMINISTRACION DE EMPRESAS</t>
  </si>
  <si>
    <t>ADMINISTRACION Y AFINES</t>
  </si>
  <si>
    <t>si</t>
  </si>
  <si>
    <t>10/29/04</t>
  </si>
  <si>
    <t>C.C</t>
  </si>
  <si>
    <t>830061474-1</t>
  </si>
  <si>
    <t>CARRERA 13 No. 96-67, OFICINA 309, BOGOTA</t>
  </si>
  <si>
    <t>57 (1) 7434850</t>
  </si>
  <si>
    <t>GERENTE DE PROYECTO</t>
  </si>
  <si>
    <t>MAXIMO RESPONSABLE POR LA PLANEACIÒN, IMPLEMENTACIÒN Y CONTROL DE LOS ASUNTOS ACTIVIDADES Y TEMAS RELACIONADOS CON LA ADMINISTRACIÒN Y EJECUCIÒN DEL PROYECTO, CONTRATO No. 623/2006</t>
  </si>
  <si>
    <t>FOLIO 14</t>
  </si>
  <si>
    <t>MAXIMO RESPONSABLE POR LA PLANEACIÒN, IMPLEMENTACIÒN Y CONTROL DE LOS ASUNTOS ACTIVIDADES Y TEMAS RELACIONADOS CON LA ADMINISTRACIÒN Y EJECUCIÒN DEL PROYECTO, CONTRATO No. 6807/2006 -844/2006</t>
  </si>
  <si>
    <t>FOLIO15</t>
  </si>
  <si>
    <t>DIRECTOR GENERAL</t>
  </si>
  <si>
    <t>MAXIMO RESPONSABLE TECNICO POR EL DIRECCIONAMIENTO DEL PROYECTO EN CADA UNA DE SUS ETAPAS Y COMPONENTES, CONTRATO No. 68-07/2007-396-2007</t>
  </si>
  <si>
    <t>FOLIO 15</t>
  </si>
  <si>
    <t>MAXIMO RESPONSABLE POR LA PLANEACIÒN, IMPLEMENTACIÒN Y CONTROL DE LOS ASUNTOS ACTIVIDADES Y TEMAS RELACIONADOS CON LA ADMINISTRACIÒN Y EJECUCIÒN DEL PROYECTO, CONTRATO No. 76-07-07-945-2007</t>
  </si>
  <si>
    <t>FOLIO 16</t>
  </si>
  <si>
    <t>MAXIMO RESPONSABLE POR LA PLANEACIÒN, IMPLEMENTACIÒN Y CONTROL DE LOS ASUNTOS ACTIVIDADES Y TEMAS RELACIONADOS CON LA ADMINISTRACIÒN Y EJECUCIÒN DEL PROYECTO, CONTRATO No. 229-2007</t>
  </si>
  <si>
    <t>DIRECTOR DE INTERVENTORIA</t>
  </si>
  <si>
    <t>MAXIMO RESPONSABLE TECNICO POR EL DIRECCIONAMIENTO DEL PROYECTO EN CADA UNA DE SUS ETAPAS Y COMPONENTES, CONTRATO No. 229-2007</t>
  </si>
  <si>
    <t>FOLIO 17</t>
  </si>
  <si>
    <t>MAXIMO RESPONSABLE POR LA PLANEACIÒN, IMPLEMENTACIÒN Y CONTROL DE LOS ASUNTOS ACTIVIDADES Y TEMAS RELACIONADOS CON LA ADMINISTRACIÒN Y EJECUCIÒN DEL PROYECTO, CONTRATO No. 2121835/2012</t>
  </si>
  <si>
    <t>MAXIMO RESPONSABLE POR LA PLANEACIÒN, IMPLEMENTACIÒN Y CONTROL DE LOS ASUNTOS ACTIVIDADES Y TEMAS RELACIONADOS CON LA ADMINISTRACIÒN Y EJECUCIÒN DEL PROYECTO, CONTRATO No. 904/2012</t>
  </si>
  <si>
    <t>FOLIO 18</t>
  </si>
  <si>
    <t>EUSTORGIO CARRASQUILLA BARONE</t>
  </si>
  <si>
    <t>ECONOMIA</t>
  </si>
  <si>
    <t>CIENCIAS ECONOMICAS</t>
  </si>
  <si>
    <t>ADMINISTRACION FINANCIERA</t>
  </si>
  <si>
    <t>20/021991</t>
  </si>
  <si>
    <t>FUNDACION PROBOQUILLA</t>
  </si>
  <si>
    <t>806,000,146-0</t>
  </si>
  <si>
    <t>CRA 9A N 41-41 CARTAGENA</t>
  </si>
  <si>
    <t>(575) 6568299</t>
  </si>
  <si>
    <t>DIRECTOR EJECUTIVO</t>
  </si>
  <si>
    <t xml:space="preserve">1, SEGUIMIENTO ADMINISTRATIVO Y FINANCIERO DE LA INSTITUCION.
2, COORDINAR, SUPERVISAR Y DAR SEGUIMIENTO A LAS CATIVIDADES CONTABLES Y PRESUPUESTALES DE LOS PROYECTOS DE PROMOCION Y PREVENCION EN SALUD, ASI COMO LOS PROYECTOS RELACIONADOS CON EL MEJORAMIENTO DE LA CALIDAD EDUCATIVA ADELANTADOS POR LA FUNDACION.
3. COORDINAR PROGRAMAS DE CAPACITACION Y ENTRENAMIENTO PERSONAL.
4. LLEVAR CONTROL DE LOS COSTOS Y GASTOS DE LA EMPRESA, ASI COMO PREPARAR Y REVISAR LOS CHEQUES, FACTURAS, PAGOS DE NOMINA Y DEMAS OBLIGACIONES LABORALES DEL PERSONAL EN EL MARCO DE LOS PROYECTOS DE PROMOCION Y PREVENCION EN SALUD, ASI COMO LOS PROYECTOS RELACIONADOS CON EL MEJORAMIENTO DE LA CALIDAD EDUCATIVA ADELANTADOS POR LA FUNDACION.
</t>
  </si>
  <si>
    <t>FOLIO 345-36</t>
  </si>
  <si>
    <t>señalar los meses que suman los 12 habilitantes</t>
  </si>
  <si>
    <t>ANGEL ALONSO SOTO SARMIENTO</t>
  </si>
  <si>
    <t>LICENCIADO EN CIENCIAS DE LA EDUCACION ESPECIALIDAD FISICA</t>
  </si>
  <si>
    <t>ESPECIALISTA EN EDUMATICA CON ENFASIS EN MULTIMEDIA</t>
  </si>
  <si>
    <t xml:space="preserve">C&amp;M CONSULTORES S.A </t>
  </si>
  <si>
    <t>830,061,474-1</t>
  </si>
  <si>
    <t>CARRERA 13 N 96-67 OF 309</t>
  </si>
  <si>
    <t>(57) 7434850</t>
  </si>
  <si>
    <t>PEDAGOGO</t>
  </si>
  <si>
    <t>EL CONTRATISTA DE MANERA AUTONOMA, INDEPENDIENTE Y AUTOGESTIONARIO, SIN SUBORDINACIÒN O DEPENDENCIA, UTILIZANDO SUS PROPIOS MEDIOS, PRESTARA SUS SERVICIOS PROFESIONALES COMO PEDAGOGO EN LA EJECUCION DEL CONTRATO No. 787 DE 2017.</t>
  </si>
  <si>
    <t>1. VERIFICAR EL CUMPLIMIENTO DE TODOS LOS REQUISITOS A NIVEL TECNICO-PEDAGOGICO DE LA EJECUCION DEL CONTRATO OBJETO DE LA INTERVENTORIA</t>
  </si>
  <si>
    <t>16-26</t>
  </si>
  <si>
    <t xml:space="preserve">ASESOR PEDAGÒGICO </t>
  </si>
  <si>
    <t>EL CONTRATISTA DE MANERA AUTONOMA, INDEPENDIENTE Y AUTOGESTIONARIO, SIN SUBORDINACIÒN O DEPENDENCIA, UTILIZANDO SUS PROPIOS MEDIOS, PRESTARA SUS SERVICIOS PROFESIONALES COMO PEDAGOGO EN LA EJECUCION DEL CONTRATO No. 215 DE 2017.</t>
  </si>
  <si>
    <t xml:space="preserve">1. DESARROLLAR LAS ACTIVIDADES CONTEMPLADAS PARA EL TALLER No. 1 
2.  DESARROLLAR JUNTO AL ASESOR EN TURISMO LAS ACTIVIDADES CONTEMPLADAS PARA LOS TALLERES 2, 3 Y 4.
3.  ESTRUCTURAR DE MANERA CONJUNTA CON EL ASESOR EXPERTO EN TURISMO LOS CONTENIDOS CURRICULARES, ACTIVIDADES TURÌSTICAS, MATERIAL BIBLIOGRÀFICO Y DIDÀCTICO.
</t>
  </si>
  <si>
    <t>41-51</t>
  </si>
  <si>
    <t>CORPORACIÒN LEXCOM DE COLOMBIA</t>
  </si>
  <si>
    <t>830053439-8</t>
  </si>
  <si>
    <t>CARRERA 45A No. 91-73, BOGOTA</t>
  </si>
  <si>
    <t>57 (1) 7498886</t>
  </si>
  <si>
    <t>CONSULTOR EXPERTO EN EDUCACIÒN Y DIRECTOR DEL CENTRO DE ESTUDIOS ESPECIALIZADOS DE LEXCOM</t>
  </si>
  <si>
    <t>1. DISEÑAR, ESTRUCTURAR E IMPLEMENTAR PROGRAMAS DE CAPACITACIÒN EN ECONOMÌA SOLIDARIA.
2. FORMADOR DE FORMADORES Y DOCENTE-TUTOR EN PROGRAMAS DE FORMACIÒN PARA LA GESTIÒN Y DIRECCION EFICAZ EN ENTIDADES DE ECONOMÌA SOCIAL Y SOLIDARIA DIRIGIDAS PARA DOCENTES UNIVERSITARIOS Y LIDERES DE ENTIDADES DE ECONOMÌA SOLIDARIA</t>
  </si>
  <si>
    <t>FOLIO 77</t>
  </si>
  <si>
    <t>DIDACTICA PROYECTOS EDUCATIVOS</t>
  </si>
  <si>
    <t>830033047-9</t>
  </si>
  <si>
    <t>CARRERA 18 No. 78-40 OFICINA 701, BOGOTA</t>
  </si>
  <si>
    <t>57 (1) 5300714</t>
  </si>
  <si>
    <t>CONSULTOR ASESOR PEDAGÒGICO</t>
  </si>
  <si>
    <t>1. DISEÑAR Y ESTRUCTURAR UNA PROPUESTA CURRICULAR PARA LA FORMACIÒN EN EDUCACIÒN EN TECNOLOGÌA E INFORMATICA EN EL MUNICIPIO DE MOSQUERA ATRAVÈS DE LA INCORPORACIÒN DEL PROYECTO DE ROBOTICA PARA LA RECONVERSIÒN DE AULAS DE INFORMATICA EN AMBIENTES PARA EL APRENDIZAJE DE LA TECNOLOGÌA E INFORMATICA EN CINCO INSTITUCIONES EDUCATIVAS OFICIALES DEL MUNICIPIO</t>
  </si>
  <si>
    <t>FOLIO 78</t>
  </si>
  <si>
    <t>ALECOP GROUP</t>
  </si>
  <si>
    <t>830135285-3</t>
  </si>
  <si>
    <t>PRESTACION DE SERVICIOS PARA LA EJECUCIÒN DEL CONVENIO DE COOPERACIÒN Y APOYO CIENCIA Y TECNOLOGÌA No. 828/2012.</t>
  </si>
  <si>
    <t>1. DISEÑO DEL PERFIL FORMATIVO DE TECNICO EN INSTALACIÒN Y MANTENIMIENTO DE DATOS BASADOS EN COMPETENCIAS PROFESIONALES REQUERIDAS PARA EL SECTOR DE TELECOMUNICACIONES EN COLOMBIA.
2. ESTRUCTURACIÒN CURRICULAR DE PROGRAMAS DE FORMACIÒN EN TECNOLOGÌAS DE LAS COMUNICACIONES, INTEGRANDO COMPETENCIAS Y SECUENCIAS DE CONTENIDO A DESARROLLAR EN CORRESPONDENCIA CON EL PERFIL DISEÑADO.</t>
  </si>
  <si>
    <t>FOLIO 79</t>
  </si>
  <si>
    <t xml:space="preserve">COORDINADOR PEDAGOGICO </t>
  </si>
  <si>
    <t>1. ESTRUCTURAR E IMPLEMENTAR PROGRAMAS CURRICULARES ORIENTADOS AL DESARROLLO DE COMPETENCIAS LABORALES EN EL AREA DE TECNOLOGIA E INFORMATICA EN LA EDUCACION MEDIA GRADOS 10 Y 11.
2. COORDINAR Y SUPERVISAR EL DESARROLLO DE PROGRAMAS CURRICULARES Y DE FORMACIÒN TECNICO-PEDAGOGICO EN MODALIDADES DE FORMACION PRESENCIAL Y VIRTUAL PARA PROFESORES, TUTORES Y DINAMIZADORES PARTICIPANTES EN PROYECTOS EDUCATIVOS QUE DESARROLLA LA EMPRESA.</t>
  </si>
  <si>
    <t>FOLIO 80</t>
  </si>
  <si>
    <t>SCAIN ADMINISTRACIÒN E INGENIERÌA S.A.S</t>
  </si>
  <si>
    <t>Folios 9-15</t>
  </si>
  <si>
    <t>MINISTERIO DE EDUCACIÒN NACIONAL</t>
  </si>
  <si>
    <t>CONTRATO No. CA-06 DE 2010 
REALIZAR LA INTERVENTORIA DE TIPO TÈCNICO , FINANCIERA, ADMINISTRATIVA Y LEGAL, A LA PRESTACIÒN DEL SERVICIO DE ATENCIÒN INTEGRAL A LA PRIMERA INFANCIA EN EL DESARROLLO DE LOS CONVENIOS SUSCRTIOS POR EL MINISTERIO DE EDUCACIÒN NACIONAL EN EL MARCO DE LA POLÌTICA EDUCATIVA PARA LA PRIMERA INFANCIA Y EL PROGRAMA DE ATENICÒN INTEGRAL A LA PRIMERA INFNACIA (PAIPI), EN LAS TRES ZONAS DEFINIDAS Y DE ACUERDO CON LOS LINEAMIENTOS DADOS POR EL MINISTERIO DE EDUCACIÒN NACIONAL.</t>
  </si>
  <si>
    <t>CALLE 43 No. 57-14, CAN- BOGOTÀ</t>
  </si>
  <si>
    <t>SILVIA CARREÑO ADMINISTRACIÒN E INGENIERÌA S.A.S</t>
  </si>
  <si>
    <t>23 Y 24</t>
  </si>
  <si>
    <t>19-26</t>
  </si>
  <si>
    <t>CONTRATO No. 867-2011 
REALIZAR LA  INTERVENTORIA ADMINISTRATIVA, FINANCIERA, JURIDICA, TECNICA Y PEDAGOGICA A LOS CONVENIOS Y CONTRATOS QUE SE SUSCRIBAN A PARTIR DEL MES DE NOVIEMBRE DEL 2011 POR PARTE DEL MINISTERIO DE EDUCACION NACIONAL, A TRAVÈS DELA DIRECCIÒN DE COBERTURA Y EQUIDAD, EN ESPECIAL AQUELLOS CUYO OBJETO SEA LA IMPLEMENTACIÒN DE LOS MODELOS EDUCATIVOS FLEXIBLES Y LAS JORNADAS ESCOLARES COMPLEMENTARIAS.</t>
  </si>
  <si>
    <t>SILVIA CARREÑO ADMINISTRACIÒN E INGENIERÌA LTDA.</t>
  </si>
  <si>
    <t>29-32</t>
  </si>
  <si>
    <t>FONDO FINANCIERO DE PROYECTOS  DE DESARROLLO -FONADE</t>
  </si>
  <si>
    <t>CONTRATO No. 2124326 DE 2012
INTERVENTORIA TECNICA, ADMINISTRATIVA Y DE CONTROL PRESUPUESTAL DE AQUELLOS CONTRATOS SUSCRITOS POR EL FONDO -ICETEX CELEBRADOS CON LOS OPERADORES DEL PROGRAMA DE ATENCIÒN INTEGRAL A LA PRIMERA INFANCIA -PAIPI, EN TRANSITO A LA ESTRATEGIA DE CERO A SIEMPRE, DE ACUERDO CON LAS CARACTERÌSTICAS Y CONDICIONES TÈCNICAS REQUERIDAS EN EL DOCUMENTO DE ESTUDIO PREVIO, EN LA SOLICITUD DE CONTRATACIÒN QUE ANTECEDIÒ LA CELABRACIÒN DE ESTE CONTRATOY EN LA COTIZACIÒN PRESENTADA POR EL CONTRATISTA. ANEXOS QUE FORMAN PARTE INTEGRAL DEL PRESENTE CONTRATO (....).</t>
  </si>
  <si>
    <t>CALLE 26 No. 13-19 PISOS 1,19 A 22, 25, 26, 28, 29 Y 30 BOGOTÀ</t>
  </si>
  <si>
    <t>57 (1) 5940407</t>
  </si>
  <si>
    <t>NOMBRE DEL PROPONENTE: SCAIN ADMISTRACION E INGENIERIA S.A.S</t>
  </si>
  <si>
    <t>INGENIERA CIVIL</t>
  </si>
  <si>
    <t>INGENIERIAS</t>
  </si>
  <si>
    <t>ESPECIALISTA EN FINANZAS</t>
  </si>
  <si>
    <t>ADMINISTRACIÒN CONTADURÌA Y AFINES</t>
  </si>
  <si>
    <t>25202-60190</t>
  </si>
  <si>
    <t>CEDULA DE CIUDADANIA</t>
  </si>
  <si>
    <t>SCAIN  ADMINISTRACIÒN E INGENIERÌA S.A.S</t>
  </si>
  <si>
    <t>900188602-6</t>
  </si>
  <si>
    <t>CALLE  26 No. 59-65 OFICINA 704</t>
  </si>
  <si>
    <t>57 (1) 4862030</t>
  </si>
  <si>
    <t>GERENTE, DIRECTORA DE INTERVENTORIA O COORDINADORA GENERAL DE INTERVENTORIA DE PROYECTOS SOCIALES Y DE EDUCACIÒN</t>
  </si>
  <si>
    <t>1. CONTROL DEL CUMPLIMIENTO DE LOS CONTRATOS EN LOS COMPONENTES TECNICOS, PEDAGOGICO, ADMINISTRATIVO, FINANCIERO Y LOGÌSITICO.
2. SE REALIZARON LAS VISITAS DE INTERVENTORIA CON EL FIN DE RECOLECTAR LA INFORMACIÒN NECESARIA Y VERIFICARLA PARA EL CUMPLIMIENTO DE LAS DIFERENTES ACTIVIDADES EN CADA UNO DE LOS CONTRATOS: CAPACITACIÒN DE LOS DOCENTES Y ASITENCIA TECNICA, LOGISTICA DE LOS EVENTOS Y ADQUISICION DE LA CANASTA EDUCATIVA.
3. ANALISIS DE LA INFORMACIÒN RECOLECTADA EN CAMPO.
4. SEGUIMI ENTO A LOS PROYECTOS DE AULA BASADO EN CADA MODELO.
5. SE VERIFICO EL ACOMPAÑAMIENTO (VISITAS DE AULA) DE LOS OPERADORES A LAS INSTITUCIONES EDUCATIVAS Y EDUCADORES EN PROCESO DE IMPLEMENTACION.</t>
  </si>
  <si>
    <t>ARCHIVO EQUIPO PARTE 1
25</t>
  </si>
  <si>
    <t>ASTRID ROCIO ROCA PATIÑO</t>
  </si>
  <si>
    <t>DIRECTORA DE INTERVENTORIA</t>
  </si>
  <si>
    <t>1. DIRIGIR EL PROCESO DE INTERVENTORIA DE LOS CONVENIOS SUISCRITOS POR LA OIM PARA LA EJECUCION DEL PROGRAMA DE ATENCIÒN INTEGRAL A LA PRIMERA INFANCIA
2. VERIFICACIÒN DE LA CANTIDAD Y CALIDAD DE LA DOTACIÒN (COMPRA, CALIDAD Y UTILIZACION DE LA MISMA)
3. DIRIGIR LA RECOLECCIÒN, ORGANIZACION Y ANALISIS DE LA INFORMACIÒN EN CAMPO.
4. DIRIGIR EL PROCESO DE VERIFICACION REPORTE DE INFORMACION DE MATRICULA, ASISTENCIA, RETIRO DE LOS NIÑOS. ETC.
5. VERIFICACION DE MECANISMOS DE PERMANENCIA EN EL PROGRAMA.</t>
  </si>
  <si>
    <t>ARCHIVO EQUIPO PARTE 1
26</t>
  </si>
  <si>
    <t>1. DIRIGIR LA INTERVENTORIA DE LOS CONTRATOS ASIGNADOS POR EL MINISTERIO DE EDUCACION NACIONAL EN SUS COMPONENTES TECNICO, PEDAGOGICO, ADMINISTRATIVO, FINANCIERO Y LEGAL.
2. DIRIGIR LAS ESTRATEGIAS DE ORGANIZACIÓN DEL EQUIPO DE TRABAJO Y LA COMUNICACIÓN ASI COMO LA DISPONIBILIDAD DE LOS RECURSOS PARA LA EJECUCION DEL PROYECTO.
3. DIRIGIR EL DESARROLLO DE LA INTERVENTORIA DE ACUERDO CON LA PROPUESTA PRESENTADA POR CADA CONTRATISTA.
4. COORDINAR EL DESARROLLO DE LA INTERVENTORIA LA CUAL INCLUYE REALIZACION DE VISITAS EN CAMPO PARA VERIFICACION Y AUDITORIA DE MATRICULA EN LAS ENTIDADES TERRITORIALES PARA LOS MODELOS EDUCATIVOS FLEXIBLES.</t>
  </si>
  <si>
    <t>ARCHIVO EQUIPO PARTE 1
26-27</t>
  </si>
  <si>
    <t>ARCHIVO EQUIPO PARTE 1
27-28</t>
  </si>
  <si>
    <t>YEMCY MILENA SAAVEDRA LEAL</t>
  </si>
  <si>
    <t>RELACIONES ECNÒMICAS INTERNACIONALES</t>
  </si>
  <si>
    <t>ECONOMÌA, ADMINISTRACIÒN, CONTADURÌA  Y AFINES</t>
  </si>
  <si>
    <t>2010-003-490</t>
  </si>
  <si>
    <t>C.C.</t>
  </si>
  <si>
    <t>SCAIN ADMINISTRACIÒN E INGENIERIA S.A.S</t>
  </si>
  <si>
    <t>CALLE 26 No. 59-65, OF. 704, BOGOTA</t>
  </si>
  <si>
    <t>57 (1) 4852030</t>
  </si>
  <si>
    <t>SUPERVISORA Y COORDINADORA DE INTERVENTORIA</t>
  </si>
  <si>
    <t>PRESTAR SERVICIOS PROFESIONALES</t>
  </si>
  <si>
    <t>COORDINACIÓN DE LA INTERVENTORIA DE LOS CONTRATOS DE CONSULTORÌA PARA LA IMPLEMENTACIÒN DE MODELOS EDUCATIVOS FLEXIBLES QUE SUSCRIBIERON POR PARTE DE LA DIRECCIÒN DE COBERTURA Y EQUIDAD DURANTE EL 2007, COORDINACIÒN DE LOS CONTRTOS ASIGNADOS, INTERLOCUCIÒN CON EL CLIENTE, ELABORACIÒN DE INFORMES, SEGUIMIENTO DE LAS OBLIGACIONES CONTRACTUALES, ASISTENCIA A COMITÈS, CONTROL Y ADMINISTRACIÒN DEL PERSONAL A SU CARGO.</t>
  </si>
  <si>
    <t>ARCHIVO EQUIPO PARTE 1
61-62</t>
  </si>
  <si>
    <t>CARRERA 7 No. 74-21 OFICINA 301</t>
  </si>
  <si>
    <t>COORDINACIÓN INTEGRAL DE LA INTERVENTORIA A LOS CONTRATOS DE LOS OPERADORES SUSCRITOS CON LA FEDERACIÒN NACIONAL DE CAFETEROS, ELABORACIÒN DE ESPECIFICACIONES TÈCNICAS DE MATERIAL, ASISTENCIA TÈCNICA, PEDAGÒGICA Y ADMINISTRATIVA.</t>
  </si>
  <si>
    <t>COORDINADORA DE INTERVENTORIA</t>
  </si>
  <si>
    <t xml:space="preserve">COORDINAR LOS CONTRATOS A SU CARGO, COORDINAR LAS ACTIVIDADES A SU CARGO, SEGUIMIENTO ALCANCE DE LAS OBLIGACIONES DEL CONTRATO DE INTERVENTORÍA, DIRIGIR LAS ACTIVIDADES RELACIONADAS CON LEVANTAMIENTO DE INFORMACIÓN EN CAMPO, INTERLOCUCIÓN CON EL CLIENTE EN TODO LO REFERENTE A LOS CONTRATOS ASIGNADOS, CONTROL DE CRONOGRAMA DE EJECUCIÓN, EMITIR LINEAMIENTOS RESPECTO DE LOS COMPONENTES ADMINISTRATIVOS, FINANCIEROS Y CONTABLES, SEGUIMIENTO, VERIFICACIÓN Y VALIDACIÓN DE INFORMACIÓN, ASÍ COMO EL ANÁLISIS DE LA INFORMACIÓN ESTADÍSTICA REPORTADA POR LOS CONTRATISTAS Y SU CORRESPONDIENTE CONTRASTE CON LA RECOLECTADA POR LA INTERVENTORÍA. </t>
  </si>
  <si>
    <t>LUZ DARY CASTELBLANCO SOLER</t>
  </si>
  <si>
    <t>LICENCIADA EN EDUCACIÒN BASICA CON ENFASIS EN MATEMÀTICAS</t>
  </si>
  <si>
    <t>EDUCACION</t>
  </si>
  <si>
    <t>MAGISTER EN ENSEÑANZA DE LAS CIENCIAS EXACTAS Y NATURALES</t>
  </si>
  <si>
    <t xml:space="preserve">SECRETARIA DE EDUCACION </t>
  </si>
  <si>
    <t>NO PRESENTA</t>
  </si>
  <si>
    <t>AVENIDA EL DORADO No. 66-63, BOGOTA</t>
  </si>
  <si>
    <t>(571) 3241000</t>
  </si>
  <si>
    <t>DOCENTE EN EL AREA DE PRIMARIA</t>
  </si>
  <si>
    <t>ARCHIVO EQUIPO PARTE 2
13</t>
  </si>
  <si>
    <t>SCAIN ADMINISTRACION E INGENIERIA S.A.S.</t>
  </si>
  <si>
    <t>AVENIDA CALLE 26 NO. 59-65, OF. 704, BOGOTA</t>
  </si>
  <si>
    <t>PROFESIONAL DE APOYO DE MODELOS EDUCATIVOS FLEXIBLES</t>
  </si>
  <si>
    <t>1. REALIZAR LAS VISITAS ASIGNADAS EN LAS DIFERENTES ENTIDADES TERRITORIALES Y MUNICIPIOS FOCALIZADOS DEL PAIS.
2. EJECUCION DEL CRONOGRAMA DE VISITAS.
3. EJECUCION DE ACTIVIDADES ASIGNADAS DENTRO DEL EQUIPO DE TRABAO.
4. ELABORACION DE INFORMES Y ENTREGABLES.
5. APLICACION DE LA ESTRATEGIA ESTABLECIDA POR EL CONTRATANTE PARA EL DESARROLLO DE LAS ACTIVIDADES DE INTERVENTORIA ASIGNADAS.
6. SEGUIMIENTO PEDAGOGICO DE LOS CONVENIOS Y CONTRATOS SUSCRITOS POR EL MEN PARA LA IMPLEMENTACION DE MODELOS EDUCATIVOS FLEXIBLES.
7. REALIZAR GESTION INSTITUCIONAL CON SECRETARIAS DE EDUCACION E INSTITUCIONES EDUCATIVAS.
8. DISEÑO Y APLICACION DE INSTRUMENTOS DE VERIFICACION Y ESTRATEGIAS DE SEGUIMIENTO.
9. REALIZACION Y SEGUIMIENTO A VISITAS DE CAMPO.
10. VERIFICACION Y SEGUIMIENTO A LOS PROCESOS DE FORMACION Y CAPACITACION A LOS DOCENTES.
11. VERIFICACION Y SEGUIMIENTO A LOS PROCESOS DE CAPACITACION CONTENIDO DE LOS TALLERES, MATERIALES EDUCATIVOS ENTREGADOS EN LOS TALLERES, CALIDAD DE LA CAPACITACION A LOS DOCENTES.</t>
  </si>
  <si>
    <t>ARCHIVO EQUIPO PARTE 2
15</t>
  </si>
  <si>
    <t>PROFESIONAL DE INTERVENTORIA</t>
  </si>
  <si>
    <t>CONSORCIO INTERCONVENIO SED</t>
  </si>
  <si>
    <t>FOLIO 3-4</t>
  </si>
  <si>
    <t>FONDO FINANCIERO DE PROYECTOS DE DESARROLLO -FONADE</t>
  </si>
  <si>
    <t>801015
801016</t>
  </si>
  <si>
    <t>CONTRATO 2112171/2011
REALIZAR LA INTERVENTORIA TECNICA, ADMINISTRATIVA Y DE CONTROL PRESUPUESTAL DE LAS OBRAS DE CONSTRUCCIÒN DE UNA INFRAESTRUCTURA EDUCATIVA TIPO A EN EL PREDIO DENOMINADO SAN ANTONIO EN EL MUNICIPIO DE VILLAVICENCIO DEPARTAMENTO DEL META</t>
  </si>
  <si>
    <t>CALLE 26 No. 13-19, BOGOTA</t>
  </si>
  <si>
    <t>57 (1)5940407</t>
  </si>
  <si>
    <t>ING INGENIERIA SAS</t>
  </si>
  <si>
    <t>FOLIO 6-8</t>
  </si>
  <si>
    <t>FINDETER</t>
  </si>
  <si>
    <t xml:space="preserve">CONTRATO 3-1-63165/2016
INTERVENTORIA INTEGRAL (ADMINISTRATIVA, FINANCIERA, CONTABLE, AMBIENTAL, SOCIAL, JURIDICA Y TECNICA) DEL PROYECTO "AJUSTE A LOS ESTUDIOS TECNICOS Y DISEÑOS Y LA CONSTRUCCION DE LA INFRAESTRUCTURA TIPO A - UBICADA EN LA URBANIZACION CIUDAD DEL BICENTARIO EN CARTAGENA DE INDIAS DEPARTAMENTO DE BOLIVAR"
</t>
  </si>
  <si>
    <t>CALLE 67 No. 7-37, PISO 3, BOGOTA</t>
  </si>
  <si>
    <t>(571) 3485400</t>
  </si>
  <si>
    <t>FOLIO 11</t>
  </si>
  <si>
    <t>CONSEJO SUPERIOR DE LA JUDICATURA</t>
  </si>
  <si>
    <t>CONTRATO No. 130/2015
REALIZAR LA INTERVENTORIA TECNICA, FINANCIERA, ADMINISTRATIVA, JURIDICA Y CONTABLE PARA LA CONSTRUCCION Y DOTACION DE MOBILIARIO DE LA SEDE DESPACHOS JUDICIALES CALARCA -QUINDIO</t>
  </si>
  <si>
    <t>CALLE 72 No. 7-96</t>
  </si>
  <si>
    <t>(571) 3127011</t>
  </si>
  <si>
    <t>CARLOS ALBERTO BELLO AVENA</t>
  </si>
  <si>
    <t>INGENIERO CIVIL</t>
  </si>
  <si>
    <t>MAGISTER EN INGENIERIA CIVIL</t>
  </si>
  <si>
    <t>INGENIERIA</t>
  </si>
  <si>
    <t>1320227141 BLV</t>
  </si>
  <si>
    <t>ING INGENIERIA S.A.S</t>
  </si>
  <si>
    <t>890405995-1</t>
  </si>
  <si>
    <t>Calle 114a Nº 53-94</t>
  </si>
  <si>
    <t>(571) 2148025</t>
  </si>
  <si>
    <t>GERENTE DEL PROYECTO</t>
  </si>
  <si>
    <t>FOLIO 9</t>
  </si>
  <si>
    <t>EVALUACION, SEGUIMIENTO Y LIQUIDACION O CIERRE DE LOS PROYECTOS DE LAS ENTIDADES TERRITORIALES O ESTABLECIMIENTOS EDUCATIVOS INDICADOS POR EL MINISTERIO, QUE HAYAN RECIBIDOS RECURSOS PROCEDENTES DE LA LEY 21 DE 1982 EN LAS VIGENCIAS 2000, 2001, 2002</t>
  </si>
  <si>
    <t>INTERVENTORIA A LOS PROYECTOS DE FOMENTO A LA EDUCACION SUPERIOR ADELANTADOS POR LA SUBDIRECCION DE APOYO DE GESTION A LAS IES, EN DESARROLLO DEL PROYECTO DE AMPLIACION DE COBERTURA</t>
  </si>
  <si>
    <t>REALIZAR SEGUIMIENTO, INTERVENTORIA Y ACOMPAÑAMIENTO PARA LA CONSOLIDACION A NIVEL REGIONAL A LOS PROYECTOS DE FOMENTO A LA EDUCACION SUPERIOR ADELANTADAS POR LA SUBDIRECCION DE APOYO DE GESTION  A LAS IES EN DESARROLLO DE LAS ACTIVIDADES DEL PROYECTO DE AMPLIACION DE COBERTURA</t>
  </si>
  <si>
    <t>APOYAR AL MINISTERIO DE EDUCACION NACIONAL CON EL SEGUIMIENTO DE INTERVENTORIA PARA LOS PROYECTOS DE MEJORAMIENTO DE 8 SEDES</t>
  </si>
  <si>
    <t>PRESTACIÒN DE SERVICIOS DE APOYO Y ACOMPAÑAMIENTO PARA EL SEGUIMIENTO A LOS COMPONENTES ADMINISTRATIVOS FINNACIEROS Y OPERATIVOS DE LOS CENTROS REGIONALES DE EDUCACION SUPERIOR.</t>
  </si>
  <si>
    <t>ºfolio 10</t>
  </si>
  <si>
    <t>LUISA JULIANA ROMERO CORTES</t>
  </si>
  <si>
    <t>FOLIO 5</t>
  </si>
  <si>
    <t>MAGISTER EN ECONOMIA</t>
  </si>
  <si>
    <t xml:space="preserve">ING INGENIERIA S.A.S </t>
  </si>
  <si>
    <t>GERENTE FINANCIERO DE PROYECTOS</t>
  </si>
  <si>
    <t>PRESTAR ASISTENCIA PARA LA REVISION AJUSTE Y REALIZACION DE DISEÑOS ARQUITECTONICOS Y DE INGENIERIA Y VIABILIZACION DE PROYECTOS COFINANCIADOS CON RECURSOS DE LEY 21 DE 1982 A LAS ENTIDADES TERRITORIALES CORRESPONDIENTES AL GRUPO N 1 LAS CUALES SON: ATLANTICO, BARRANQUILLA, BOLIVAR, CARTAGENA, CIENAGA, CORDOBA, LORICA, MAGANGUE, MAGDALENA, MONTERIA, SAHAGUN, SAN ANDRES, SANTA MARTA, SINCELEJO, SOLEDAD, SUCRE.</t>
  </si>
  <si>
    <t>REALIZAR EL SEGUIMIENTO Y CONTROL FINANCIERO, CONTABLE Y ADMINISTRATIVO DEL PROYECTO.</t>
  </si>
  <si>
    <t>PRESTAR ASISTENCIA A LOS ENTES TERRITORIALES DEL GRUPO N, 3 EN LAS FASES DE ELEGIBILIDAD DE PROYECTOS, FORMULACION, AJUSTE, EVALUACION TECNICA Y ATEPROYECTO, ESTUDIOS Y DESEÑOS DE PROYECTOS, VIABILIZACION DE PROYECTOS FINANCIADOS CON RECURSOS DE LEY 21 DE 1982</t>
  </si>
  <si>
    <t>REALIZAR ASISTENCIA DIRECTA A LAS ENTIDADES TERRITORIALES DEL GRUPO N. 1 PARA LA REVISION DE ELEGIBILIDAD, FORMULACION, EVALUACION TECNICA Y ANTEPROYECTO, ESTUDIOS Y DISEÑO ARQUITECTONICOS Y DE INGENIERIA Y VIABILIZACION DE PROYECTOS COFINANCIADOS CON RECURSOS DE LEY 21 DE 1982, APROBADOS POR EL MINISTERIO DE EDUCACION NACIONAL  PARA INVERSION EN INFRASESTRUCTURA Y DOTACION EN INSTITUCIONES EDUCATIVAS ESTATALES.</t>
  </si>
  <si>
    <t>PeYco COLOMBIA</t>
  </si>
  <si>
    <t>900462129-8</t>
  </si>
  <si>
    <t>CALLE 163 No. 20-17, BOGOTA</t>
  </si>
  <si>
    <t>57 (1) 4673486</t>
  </si>
  <si>
    <t>PROFESIONAL ADMINISTRATIVO</t>
  </si>
  <si>
    <t>1. CONTROL FINANCIERO DE PROYECTOS 
2. REVISIÒN Y APROBACIÒN DE FACTURAS PARA SU RESPECTIVO TRÀMITE Y PAGO DE ACUERDO CON ACTAS DE AVANCE, TANTO DE LA EMPRESA COMO DE LOS CONTRATOS SUSCRITOS CON EL POR EL FONDO DE ADAPATACIÒN CON TERCEROS.
3. APOYO PRECONTRACTUAL Y CONTRACTUAL SEGUN DEMANDA</t>
  </si>
  <si>
    <t>LINA MARIA SALAS</t>
  </si>
  <si>
    <t>LICENCIADO EN PSICOPEDAGOGÌA</t>
  </si>
  <si>
    <t>MAGISTER EN EDUCACION</t>
  </si>
  <si>
    <t>UNIVERSIDAD SIMON BOLIVAR</t>
  </si>
  <si>
    <t>890104633-9</t>
  </si>
  <si>
    <t>Carrera 59 No. 59-65 BARRANQUILLA</t>
  </si>
  <si>
    <t>57 (5) 3682892</t>
  </si>
  <si>
    <t xml:space="preserve">DOCENTE EN LAS SIGUIENTES ASIGNATURAS: PROCESOS PSICOLOGICOS I, PSICOLOGIA SOCIAL, PSICOLOGIA COMUNITARIA, PSICOLOGIA EVOLUTIVA, CRECIMIENTO I Y II, EPISTEMOLOGIA.
</t>
  </si>
  <si>
    <t>FOLIO 64</t>
  </si>
  <si>
    <t>UNIVERSIDAD METROPOLITANA</t>
  </si>
  <si>
    <t>890105361-5</t>
  </si>
  <si>
    <t>Calle 76 No 42-78 BARRANQUILLA</t>
  </si>
  <si>
    <t>57 (5)369 7000</t>
  </si>
  <si>
    <t>DOCENTE EN LOS CURSOS DE PSICOLOGIA EVOLUTIVA, INVESTIGACION DE PROYECTOS</t>
  </si>
  <si>
    <t>FOLIO 65</t>
  </si>
  <si>
    <t>SE AJUSTA LA FECHA DE INICIO, EN TANTO SE TRASLAPA CON LA CERTIFICACION ANTERIOR.</t>
  </si>
  <si>
    <t>UNIVERSIDAD DEL SINU</t>
  </si>
  <si>
    <t>(57) 6581688</t>
  </si>
  <si>
    <t>DOCENTE DE LAS ASIGNATURAS ENTREVISTA II Y PSICOLOGIA DEL DESARROLLO I.</t>
  </si>
  <si>
    <t>FOLIO 66</t>
  </si>
  <si>
    <t>PROFESIONAL EN CIENCIAS DE LA EDUCACION</t>
  </si>
  <si>
    <t>CONTRATAR LA PRESTACION DE SERVICIOS DE APOYO Y ACOMPAÑAMIENTO PARA EL SEGUIMIENTO S LOS COMPONENTES ADMINISTRATIVOS FINANCIEROS Y OPERATIVOS DE LOS CENTROS REGIONALES DE EDUCACION SUPERIOR-CERES</t>
  </si>
  <si>
    <t>1, EFECTUAR SEGUIMIENTO Y CONTROL DE LOS PROGRMAS EDUCATIVOS.
2, VELAR PORQUE LOS PROYECTOS ASIGANDOS A SU CARGO SE EJECUTEN DE ACUERDO A LO PREVISTO EN LOS TERMINOS DE REFERENCIA DE LA CONTRATACION.</t>
  </si>
  <si>
    <t>FOLIO 60-61</t>
  </si>
  <si>
    <t>FOLIO 62-63</t>
  </si>
  <si>
    <t>SCAIN Administraciòn e Ingeniería S.A.S</t>
  </si>
  <si>
    <t xml:space="preserve">Los tiempos relacionados en el anexo de experiencia mìnima habilitante del equipo para este perfil, no otrogan el tiempo requerido en el pliego de condiciones. Sin embargo, la certificaciòn aportada por SCAIN con el visto bueno del revisor fiscal, dan cuenta de la experiencia mìnima requerida. </t>
  </si>
  <si>
    <t xml:space="preserve">ESTA CERTIFICACIÓN SE TRASLAPA CON LA CERTIFICACIÒN ANTERIOR RELACIONADA EN EL FOLIO 61 AL 62 , POR LO TANTO, SE TOMA COMPLETA LA CERTIFICACIÓN CON LA EXPERIENCIA MÁS LARGA.
La fecha de inicio descrita en la certificación (28/11/2007). </t>
  </si>
  <si>
    <t xml:space="preserve">ESTA CERTIFICACIÓN SE TRASLAPA CON LA CERTIFICACIÒN  POR LO TANTO SE REDUCEN LOS 3 DIAS DE TRASLAPO
La fecha de inicio descrita en la certificación (4DE JUNIO DE 2008). </t>
  </si>
  <si>
    <t>NOMBRE DEL PROPONENTE: C&amp;M CONSULTORES S.A.</t>
  </si>
  <si>
    <t>Objeto: Interventoría integral para el seguimiento a contratos y/o convenios para el desarrollo de programas o proyectos educativos en el sector público.
CUMPLE/NO COMPLE</t>
  </si>
  <si>
    <r>
      <t xml:space="preserve">Monto aplicable para la verficación
</t>
    </r>
    <r>
      <rPr>
        <i/>
        <sz val="11"/>
        <color rgb="FF000000"/>
        <rFont val="Calibri"/>
        <family val="2"/>
      </rPr>
      <t>&lt;&lt;celdas formuladas&gt;&gt;</t>
    </r>
  </si>
  <si>
    <t>CONTRATO 817/2015
REALIZAR LA INTERVENTORIA INTEGRAL (ADMINISTRATIVA, FINANCIERA, CONTABLE Y JURIDICA) A LOS CONVENIOS VIGENTES DE LOS CENTROS REGIONALES DE EDUCACION SUPERIOR -CERES</t>
  </si>
  <si>
    <t>CALLE 43 No. 57-14</t>
  </si>
  <si>
    <t>(571) 2222800</t>
  </si>
  <si>
    <t>CONTRATO No. 904/2012
REALIZAR INTERVENTORIA INTGRAL, (ADMINISTRATIVA, TECNICA, FINANCIERA, CONTABLE Y JURIDICA) A LOS CONVENIOS CERES VIGENTES, A LOS CONVENIOS DE FORTALECIMIENTO A LOS CERES Y LOS CONVENIOS DE REGIONALIZACIÒN DE EDUCACION SUPERIOR ADELANTADOS PORLA SUBDIRECCIÒN DE APOYO DE GESTIÒN A LAS IES EN DESARROLLO DE LAS ACTIVIDADES DEL PROYECTO DE AMPLIACIÒN Y FORTALECIMIENTO DE LA REGIONALIZACION Y FLEXIBILIDAD DE LA EDUCACIÒN SUPERIOR CON EL FIN DE FORTALECER SU CONSOLIDACIÒN Y SOSTENIBILIDAD A NIVEL REGIONAL</t>
  </si>
  <si>
    <t xml:space="preserve">CONTRATO No. 229/2007
INTERVENTORIA Y ASISTENCIA TECNICA A PROYECTOS QUE EJECUTEN ALIANZAS CONFORMADOS POR ENTIDADES DEL SECTOR PRODUCTIVO, ENTIDADES DEL SECTOR EDUCATIVO Y OTRAS ENTIDADES DE APOYO
</t>
  </si>
  <si>
    <r>
      <t>Director de Proyec</t>
    </r>
    <r>
      <rPr>
        <b/>
        <sz val="9"/>
        <color rgb="FF000000"/>
        <rFont val="Arial"/>
        <family val="2"/>
      </rPr>
      <t>to</t>
    </r>
  </si>
  <si>
    <t>REALIZAR LA INTERVENTORIA INTEGRAL, ADMINISTRATIVA, TECNICA, FINANCIERA, CONTABLE Y JURIDICA A LOS CONVENIOS VIGENTES DE LOS CENTROS REGIIONALES DE EDUCACION SUPERIOR -CERES</t>
  </si>
  <si>
    <t>MAXIMO RESPONSABLE POR LA PLANEACIÒN, IMPLEMENTACIÒN Y CONTROL DE LOS ASUNTOS, ACTIVIDADES Y TEMAS RELACIONADOS CON LA ADMINISTRACION Y EJECUCIÒN DEL PROYECTO.</t>
  </si>
  <si>
    <t xml:space="preserve">GERENTE </t>
  </si>
  <si>
    <t>PRESTAR ASISTENCIA TECNICA DE SOPORTE Y MEJORAMIENTO HASTA PARA 113 INSTITUCIONES EDUCATIVAS QUE FORMAN PARTE DEL PROGRAMA COLEGIOS AMIGOS DEL TURISMO</t>
  </si>
  <si>
    <t>MAXIMO RESPONSABLE TECNICO POR EL DIRECCIONAMIENTO DEL PROYECTO EN CADA UNA DE SUS ETAPAS Y COMPONENTES,</t>
  </si>
  <si>
    <t>INTERVENTORIA INTEGRAL PARA EL SEGUIMIENTO A LOS CONVENIOS SUSCRITOS ENTRE LA SECRETARIA DE EDUCACION Y LAS INSTITUCIONES DE EDUCACION SUPERIOR QUE REALICEN EL ACOMPAÑAMIENTO A INSTITUCIONES EDUCATIVAS DEL DISTRITO-IED EN EL MARCO DEL PROYECTO 1073 DESARROLLO INTEGRAL DE LA EDUCACION MEDIA.</t>
  </si>
  <si>
    <t>EUSTOGIO CARRASQUILLA BARONE</t>
  </si>
  <si>
    <t>34-36</t>
  </si>
  <si>
    <t xml:space="preserve">FUNDACIÒN PROBOQUILLA </t>
  </si>
  <si>
    <t>806000146-0</t>
  </si>
  <si>
    <t>CARRERA 9A N 41-41</t>
  </si>
  <si>
    <t>1. SEGUIMIENTO ADMINISTRATIVO Y FINANCIERO DE LA INSTITUCION.
2. COORDINAR, SUPERVISAR Y DAR SEGUIMIENTO A LAS ACTIVIDADES CONTABLES Y PRESUPUESTALES DE LOS PROYECTOS DE PROMOCIÒN Y PREVENCIÒN EN SALUD ASÌ COMO LOS PROYECTOS RELACIONADOS CON EL MEJORAMIENTO DE CALIDAD EDUCATIVA ADELANTADOS POR LA FUNDACIÒN.</t>
  </si>
  <si>
    <t>COORDINADOR PEDAGOGICO</t>
  </si>
  <si>
    <t>N /A</t>
  </si>
  <si>
    <t>ESTRUCTURAR E IMPLEMENTAR PROGRAMAS CURRICULARES ORIENTADOS AL DESARROLLO DE COMPETENCIAS LABORALES EN EL AREA DE TECNOLOGIA E INFORMATICA EN LA EDUCACION MEDIA (GRADOS 10 Y 11).
COORDINAR Y SUPERVISAR EL DESARROLLO DE PROGRAMAS CURRICULARES Y DE FORMACION TECNO-PEDAGOGICA EN MODALIDADES DE FORAMCION PRESENCIAL Y VIRTUAL PARA PROFESORES, TUTORES Y DINAMIZADORES PARTICIPANTES EN PROYECTOS EDUCATIVOS QUE DESARROLLA LA EMPRESA.</t>
  </si>
  <si>
    <t>FOLIO  12-13</t>
  </si>
  <si>
    <t>COORDINADOR ACADEMICO APOYO TRANSVERSAL</t>
  </si>
  <si>
    <t>INTERVENTORIA INTEGRAL PARA EL SEGUIMIENTO A LOS CONVENIOS SUSCRITOS ENTRE LA SECRETARIA DE EDUCACION Y LAS INSTITUCIONES DE EDUCACION SUPERIOR QUE REALICEN EL ACOMPAÑAMIENTO A INSTITUCIONES EDUCATIVAS DEL DISTRITO-IED EN EL MARCO DEL PROYECTO 1073 DESARR</t>
  </si>
  <si>
    <t>REALIZAR ACCIONES DE CONTROL, ACOMPAÑAMIIENTO, SEGUIMIENTO Y VERIFICACIÒN DE LAS OBLIGACIONES PACTADAS EN LOS CONVENIOS CELEBRADOS CON LAS INSTITUCIONES DE EDUCACIÒN SUPERIOR.</t>
  </si>
  <si>
    <t>FOLIO 12-13</t>
  </si>
  <si>
    <t>Diector de proyecto</t>
  </si>
  <si>
    <t xml:space="preserve">OBSERVACIONES: DE CONFORMIDAD CON EL PLIEGO DE CONDICIONES PAG 39, CUANDO LA PROPUESTA SE PRESENTE EN CONSORCIO O UNION TEMPORAL, CADA INTEGRANTE DEBERA ACREDITAR LA EXPERIENCIA RESPECTO AL PRESUPUESTO OFICIAL DE MANERA PROPORCIONAL A SU PARTICIPACION EN EL MISMO. </t>
  </si>
  <si>
    <t>AUDITORIA ADMINISTRATIVA, FINANCIERA Y CONTABLE DE LOS PROYECTOS PRODUCTIVOS CORRESPONDIENTES A LOS CONVENIOS ACCI-PLANTE-PROHACIENDA Y ACCI-CIMES, FINANCIADOS CON RECURSOS DE LA AGENCIA COLOMBIANA DE COOPERACION INTERNACIONAL ACCI</t>
  </si>
  <si>
    <t>Sede Administrativa: Calle 31 N° 3-06, edificio Juan Manuel Méndez Bechara, Montería - Córdoba.</t>
  </si>
  <si>
    <t xml:space="preserve"> Delfin Soto Chaves</t>
  </si>
  <si>
    <t xml:space="preserve"> ECONOMIA, ADMINISTRACION, CONTADURIA Y AFINES</t>
  </si>
  <si>
    <t xml:space="preserve">Fotocopia legible 
diploma 
</t>
  </si>
  <si>
    <t xml:space="preserve">MAGISTER EN CIENCIAS ECONOMICAS </t>
  </si>
  <si>
    <t>no</t>
  </si>
  <si>
    <t>Cédula</t>
  </si>
  <si>
    <t>FULECOL</t>
  </si>
  <si>
    <t>900219569-5</t>
  </si>
  <si>
    <t>CALLE 42 Nº 8A - 80 Oficina 1101</t>
  </si>
  <si>
    <t>Director de Interventoría</t>
  </si>
  <si>
    <t>Revisar la correcta ejecución de los contratos y reportar de forma inmediata cualquier anomalía encontrada mediante informes dirigidos a la gerencia general.
- Verificar la Documentación técnica de los contratos y convenios suscritos
aprobando y corrigiendo dichos documentos.
- Realizar el respectivo plan de interventoría que contenga un cronograma de actividades donde se relacionen temas específicos.
- Realizar informes mensuales del avance de los contratos y convenios a los cuales le realiza la supervisión y velar por el  cumplimento de los objetos.
- Realizar visitas en campo en los municipios que se están ejecutando los
contratos y convenios, tomando la información necesaria para revisar la correcta ejecución de los proyectos.</t>
  </si>
  <si>
    <t>9 Y 10</t>
  </si>
  <si>
    <t>CONSORCIO INTEROSP</t>
  </si>
  <si>
    <t>900257948-5</t>
  </si>
  <si>
    <t>Carrera 45ª  Nº 94 38</t>
  </si>
  <si>
    <t>2570477/78</t>
  </si>
  <si>
    <t>Director del proyecto de interventoría</t>
  </si>
  <si>
    <t>Interventoría jurídica, técnica, administrativa, financiera y social al (los) contrato que se celebran en el marco de la licitación pública no. 002 de 2008- estrategia de apertura de establecimientos educativos públicos como centros de acceso comunitario a internet del programa COMPARTEL - internet social (programa gubernamental de telecomunicaciones sociales de Colombia), encaminado a promover el uso del internet en las sedes educativas entre los sectores de la población con bajos niveles de ingresos, mediante el establecimiento de telecentros o centros de acceso comunitario de telecomunicaciones sociales en cabeceras municipales, dentro de la región 5 conformada por los departamentos de: Cauca, Nariño, Putumayo y Valle del Cauca.</t>
  </si>
  <si>
    <t xml:space="preserve">Verificar y responder la documentación correspondiente con respecto al enfoque del plan de trabajo presentado por los contratistas, en los periodos de tiempos establecidos. 
Realizar la metodología a utilizar de la consultoría a los establecimientos educativos. Verificar el debido cumplimiento del desarrollo e implementación del sistema de información y la red de promotores. 
Realizar la respectiva recolección de la información presentada por los contratistas y su posterior aprobación por parte de la interventoría. 
Garantizar el debido cumplimiento de las obligaciones contractuales. 
Aprobar el modelo de operaciones aplicables a los centros de acceso comunitario a internet ubicados en los establecimientos educativos públicos. 
Realizar las visitas de campo desplazándose de una localidad a otra independiente del número de centros de acceso comunitario, recolectando la información pertinente. 
Dar un dictamen negativo o positivo ante la solicitud de traslado del centro de acceso comunitario a internet de una institución educativa a otra ubicada en la misma región, previa verificación de incumplimiento de los compromisos por 
parte de las instituciones o de las condiciones de fuerza mayor reportada por el contratista. 
Medir y hacer seguimiento del impacto social, económico y cultural de la apertura de los establecimientos educativos públicos, en los términos establecidos. 
</t>
  </si>
  <si>
    <t>11 y 12</t>
  </si>
  <si>
    <t>MELCHOR ANTONIO YEPES CALANCHE</t>
  </si>
  <si>
    <t>Contador público</t>
  </si>
  <si>
    <t>ESPECIALISTA EN REVISORÍA FISCAL Y AUDITORIA INTERNACIONAL</t>
  </si>
  <si>
    <t>SI
ACTA DE GRADO</t>
  </si>
  <si>
    <t>54397-T</t>
  </si>
  <si>
    <t>16 Y 17</t>
  </si>
  <si>
    <t>CÉDULA</t>
  </si>
  <si>
    <t>FUNDASIV</t>
  </si>
  <si>
    <t>900251217-2</t>
  </si>
  <si>
    <t>CALLE 44 Nª40-20
Barranquilla -Colombia</t>
  </si>
  <si>
    <t>GERENTE DE INTERVENTORÍA EN EDUCACIÓN</t>
  </si>
  <si>
    <t>Verificar y controlar permanentemente los subcontratos con los operadores.
Controlar y verificar del cumplimiento de las especificaciones de cada proyecto en aspectos financieros, económicos, técnicos y logísticos.
Aprobar y/o expedir o rechazar actuaciones no conformes cuando un procesoconstrictivo sea deficiente.
Verificar que se haga efectivo lo establecido en las claúsulas del contrato en lo relativo a las obligaciones técnicas.
presentyar informe mensual de interventoría.
Revisar las actas de liquidación de cada contrato, de conformidad con la ley.
Revisar elcumplimeinto de los compromisos del contratista en las actas de terminación de cada proyecto.</t>
  </si>
  <si>
    <t>UNION TEMPORAL DE REGALIAS DE COLOMBIA</t>
  </si>
  <si>
    <t>830121774-2</t>
  </si>
  <si>
    <t xml:space="preserve">CARRERA 28 Nª94-68
</t>
  </si>
  <si>
    <t>DIRECTOR DE INTERVENTORÍA A PROYECTOS DE SALUD</t>
  </si>
  <si>
    <t>Ejercer la interventoría administrativa y financiera de los programas y recursos de regalias directas.</t>
  </si>
  <si>
    <t xml:space="preserve">Preparación, control y supervisión del instrumento de verificación financiera de los proyectos.
Liderar, supervisar, Verificar las vistas a cada proyecto para la recopilación de la información financiera generada para la ejecución de los programas y proyectos que permitan realizar las tareas de la interventoría financiera.
Análisis de la información financiera recopilada durante las visitas.
Seguimiento del ingreso de la información financiera resultado de la interventoría al sistema de información
Preparación de los informes mensuales
Seguimiento y control financiero a los proyectos y programas
Análisis de los giros de regalías y su destinación, tipo de gasto y ejecución presupuestal en el manejo de la cuenta única y los soportes de pago.
</t>
  </si>
  <si>
    <t>WILLIAM ALFREDO RUBIO GIRALDO</t>
  </si>
  <si>
    <t>LICENCIADO EN CIENCIAS DE LA EDUCACIÓN ESPECIALIDAD EN MATEÁTICAS Y FÍSICA</t>
  </si>
  <si>
    <t>CIENCIAS DE LA EDUCACIÓN</t>
  </si>
  <si>
    <t>DIPLOMA
SI
ACTA 
SI</t>
  </si>
  <si>
    <t>27 Y 28</t>
  </si>
  <si>
    <t>ESPECIALISTA EN DOCENCIA UNIVERSITARIA</t>
  </si>
  <si>
    <t>29 A 31</t>
  </si>
  <si>
    <t>CORFUTURO</t>
  </si>
  <si>
    <t>CARRERA 12D, Nº22-56 SUR 
BOGOTA</t>
  </si>
  <si>
    <t>LÍDER Y DOCENTE DE MATEMATICAS</t>
  </si>
  <si>
    <t>alfabetización y educación para adultos (ciclos de básica primaria, básica secundaria y media)</t>
  </si>
  <si>
    <t xml:space="preserve">Asistir a los diferentes lugares asignados para el desarrollo del proyecto y brindar atención constante a las personas atendidas
Cumplir con las funciones asignadas a su cargo
Construir material de uso académico
Desarrollar todas las competencias académicas y pedagógicas con la población atendida 
Cumplir con las funciones asignadas a su cargo Participar de capacitaciones constantes
Liderar procesos académicos, convivenciales y sociales en la comunidad educativa
</t>
  </si>
  <si>
    <t>CONSORCIO INTERVENTORÍAS EFICIENTES</t>
  </si>
  <si>
    <t>CALLE 99, Nª 11-B-66 OFC 402
BOGOTÁ</t>
  </si>
  <si>
    <t>INTERVENTOR LIDER</t>
  </si>
  <si>
    <t xml:space="preserve">Cargar y revisar la información subida a la herramienta tecnológica de los convenios asignados a este interventor. 
Realizar visita de campo las cuales consistían a realizarlas in situ a las modalidades de formación como diplomados, seminarios, cursos, entre otros.
Realizar visita de sedes a los convenios para verificar la ejecución administrativa y financiera de los recursos públicos. 
Realizar informes mensuales de los convenios intervenidos. 
Realizar la interventoría a los convenios. 
suscritos por el SENA con empresas y gremios para la formación educativa de sus trabajadores y beneficiarios.
Validar académicamente las distintas modalidades de formación educativa de los beneficiarios.
Implementación de modalidades nuevas para un mejor aprendizaje.
Creación de informes de liquidación.
Revisión a formatos de ejecución financiera.
</t>
  </si>
  <si>
    <t xml:space="preserve">33 A 40 </t>
  </si>
  <si>
    <t>14 y 15</t>
  </si>
  <si>
    <t>2 a 32</t>
  </si>
  <si>
    <t>SECRETARIA EDUCACION CORDOBA</t>
  </si>
  <si>
    <t>CONTRATO DE
CONSULTORIA NO 782-2015
Interventoría técnica, administrativa, financiera, contable y legal al convenio de cooperación y asociación n° 108-2015 de fecha 27 de marzo de 2015 para desarrollar actividades de interés público celebrado entre el Departamento De Córdoba- Secretaria De Educación y la Fundación Universitaria Católica Del Norte, para aunar esfuerzos y desarrollar el programa dirigido a jóvenes y adultos, regulados por el decreto 3011 de 1997, entre los ciclos educativos 2, 3, 4, 5 y 6 en los 27 municipios no certificados del departamento de Córdoba.</t>
  </si>
  <si>
    <t>Calle 27 Nº 3-28 
Palacio de Naín 
Piso 2°
Montería-Colombia
(folio 2)</t>
  </si>
  <si>
    <t>7826292
(folio 2)</t>
  </si>
  <si>
    <t>Fundación Acción Solidaria
(folio 1)</t>
  </si>
  <si>
    <t>50%, 
(folio 14)</t>
  </si>
  <si>
    <t>18/07/2015
(folio 6 )</t>
  </si>
  <si>
    <t>04/09/2015
(folio 15)</t>
  </si>
  <si>
    <t>04/12/2015
(folio 17)</t>
  </si>
  <si>
    <t>86 y 87</t>
  </si>
  <si>
    <t>33 a 39</t>
  </si>
  <si>
    <t xml:space="preserve">CONTRATO NO 1171 DE 2017
Realizar la interventoría administrativa, financiera, jurídica, pedagógica y técnica a los convenios y contratos ques se suscriban durante la vigencia 2017 en los diferentes temas de la subdirección de permanencia.
</t>
  </si>
  <si>
    <t>calle 43 Nº 57-14
CAN
Bogotá-Colombia
(folio 33)</t>
  </si>
  <si>
    <t>2222800
(folio 33)</t>
  </si>
  <si>
    <t>KMP CONSULTING S.A.S.
(folio 33)</t>
  </si>
  <si>
    <t>50%
(folio 33)</t>
  </si>
  <si>
    <t>01/09/2017
(folio 33)</t>
  </si>
  <si>
    <t>31/12/2017
(folio 33)</t>
  </si>
  <si>
    <t>Terminado
(folio 33)</t>
  </si>
  <si>
    <t>81 y 82</t>
  </si>
  <si>
    <t>40-49</t>
  </si>
  <si>
    <t xml:space="preserve">CONTRATO 1328 DE 2015KMP Prestación de servicios de asistencia técnica en sitio y soporte remoto por mesa de ayuda al sistema de atención al ciudadano SAC, implementado por el proyecto de modernización de secretarias de educación nacional e INCI e INSOR. </t>
  </si>
  <si>
    <t>calle 43 Nº 57-14
CAN
Bogotá-Colombia
(folio 40)</t>
  </si>
  <si>
    <t>2222800
(folio 40)</t>
  </si>
  <si>
    <t>KMP CONSULTING S.A.S.
(folio 40)</t>
  </si>
  <si>
    <t>20/10/2014 (folio 40)</t>
  </si>
  <si>
    <t xml:space="preserve">Liquidado. </t>
  </si>
  <si>
    <t>SI 
(folio 49)</t>
  </si>
  <si>
    <t>CONSORCIO INTER- IES</t>
  </si>
  <si>
    <t>Liquidado
Incluyen acta de liquidación
(folio 17 -22)
 Acta final de ejecución
(folio 23-29 )</t>
  </si>
  <si>
    <t>La certificación del contrato No. 1328 DE 2015KMP presentada por el proponente, NO CUMPLE con lo establecido en el numeral 4.3.1 EXPERIENCIA ESPECÍFICA MINIMA DEL PROPONENTE, cuyo objeto sea "Supervisión o apoyo a la supervisión y/o seguimiento y/o control y/o interventoría y/o auditoria de contratos."</t>
  </si>
  <si>
    <t>15/12/2015 (Acta de liquidaciòn)</t>
  </si>
  <si>
    <t>SI
(folio 38)</t>
  </si>
  <si>
    <t>OBSERVACIONES: CUMPLE CON LAS PRIMERAS DOS CERTIFICACIONES</t>
  </si>
  <si>
    <t xml:space="preserve">
</t>
  </si>
  <si>
    <t>folio xx DE UBICACIÓN EN EL RUP</t>
  </si>
  <si>
    <t>folio xxS #</t>
  </si>
  <si>
    <t>SEGURIDAD ONCOR LTDA.</t>
  </si>
  <si>
    <t>801015
801217 
841116 
841115</t>
  </si>
  <si>
    <t>Desarrollar el seguimiento, verificación y control en el cumplimiento de todos los acuerdos establecidos por la empresa con cada uno de sus clientes, verificando aspectos técnicos en el desarrollo del cumplimiento de lo pactado en términos jurídicos, administrativos, financieros, operativos de talento humano y demás que sean necesarios para la ejecución de los acuerdos comerciales entre las partes. Teniendo en cuenta los alcances establecidos en el Sistema de Gestión de Calidad (ISO 9001), Gestión en Control y Seguridad (ISO 28000 / BASC), Gestión Ambiental (ISO 14000 / RUC), Seguridad y Salud en el Trabajo (OSHAS 18001 / Decreto 1072), y Responsabilidad Social (ISO 26000 / Informe de Sostenibilidad Empresarial), Seguridad de la Información (ISO 27001) entre otros. Presentado informes individuales por cliente y de ser necesario articulando los planes de acción para la mejora de la gestión que permita el cumplimiento de todos los acuerdos contractuales pactos entre la empresa y su cliente</t>
  </si>
  <si>
    <t>CARRERA 49c # 93 - 05
(folio 3)</t>
  </si>
  <si>
    <t>6211605
(folio 3)</t>
  </si>
  <si>
    <t>VISION &amp; PROYECTOS LTDA
(folio 3)</t>
  </si>
  <si>
    <t xml:space="preserve"> 100%
(folio 3)</t>
  </si>
  <si>
    <t>5/08/2014
(folio 5)</t>
  </si>
  <si>
    <t>16/09/2015
(folio 5)</t>
  </si>
  <si>
    <t>21  y  22</t>
  </si>
  <si>
    <t>SEGURIDAD MONSERRATE LTDA.</t>
  </si>
  <si>
    <t>801015 
801016 
801217 
841115 
841116</t>
  </si>
  <si>
    <t>Desarrollar el seguimiento, verificación y control en el cumplimiento de todos los acuerdos establecidos por la empresa con cada uno de sus clientes, verificando aspectos técnicos en el desarrollo del cumplimiento de lo pactado en términos jurídicos, administrativos, financieros, operativos de talento humano y demás que sean necesarios para la ejecución de los acuerdos comerciales entre las partes. Teniendo en cuenta los alcances establecidos en el Sistema de Gestión de Calidad (ISO 9001), Gestión en Control y Seguridad (ISO 28000 / BASC), Gestión Ambiental (ISO 14000 / RUC), Seguridad y Salud en el Trabajo (OSHAS 18001 / Decreto 1072), y Responsabilidad Social (ISO 26000 / Informe de Sostenibilidad Empresarial), Seguridad de la Información (ISO 27001), entre otros. Presentado informes individuales por cliente y de ser necesario articulando los planes de acción para la mejora de la gestión que permita el cumplimiento de todos los acuerdos contractuales pactos entre la empresa y su cliente</t>
  </si>
  <si>
    <t xml:space="preserve">CARRERA 49C Nº 91-47 </t>
  </si>
  <si>
    <t>VISION &amp; PROYECTOS LTDA
(folio 7)</t>
  </si>
  <si>
    <t>100% 
(folio 7)</t>
  </si>
  <si>
    <t>4/11/2015
(folio 7)</t>
  </si>
  <si>
    <t>15/11/2016
(folio 7)</t>
  </si>
  <si>
    <t>SEGURIDAD SELECTA LTDA</t>
  </si>
  <si>
    <t>Desarrollar el seguimiento, verificación y control en el cumplimiento de todos los acuerdos establecidos por la empresa con cada uno de sus clientes, verificando aspectos técnicos en el desarrollo del cumplimiento de lo pactado en términos jurídicos, administrativos, financieros, operativos de talento humano y demás que sean necesarios para la ejecución de los acuerdos comerciales entre las partes. Teniendo en cuenta los alcances establecidos en el Sistema de Gestión de Calidad (ISO 9001), Gestión en Control y Seguridad (ISO 28000 / BASC), Gestión Ambiental (ISO 14000 / RUC), Seguridad y Salud en el Trabajo (OSHAS 18001 / Decreto 1072), y Responsabilidad Social (ISO 26000 / Informe de Sostenibilidad Empresarial), Seguridad de la Información ( ISO 27001), entre otros. Presentado informes individuales por cliente y de ser necesario articulando los planes de acción para la mejora de la gestión que permita el cumplimiento de todos los acuerdos contractuales pactos entre la empresa y su cliente.</t>
  </si>
  <si>
    <t>VISION &amp; PROYECTOS LTDA
(folio 9)</t>
  </si>
  <si>
    <t xml:space="preserve"> 100%
(folio 9)</t>
  </si>
  <si>
    <t>Jeanet Buitrago Aldana</t>
  </si>
  <si>
    <t>Ingenieria de Sistemas</t>
  </si>
  <si>
    <t xml:space="preserve"> INGENIERIA, ARQUITECTURA, URBANISMO Y AFINES</t>
  </si>
  <si>
    <t>Magister en
Administracion</t>
  </si>
  <si>
    <t>25255-36186 CND</t>
  </si>
  <si>
    <t xml:space="preserve">SI </t>
  </si>
  <si>
    <t>World Vision por los
niños</t>
  </si>
  <si>
    <t>CARRERA 7 Nº  60 A 24 BOGOTA</t>
  </si>
  <si>
    <t>Albeiro de Jesus Caro
Fernandez</t>
  </si>
  <si>
    <t>Ingeniero Industrial</t>
  </si>
  <si>
    <t xml:space="preserve">INGENIERIA, ARQUITECTURA, URBANISMO Y AFINES
</t>
  </si>
  <si>
    <t>Magister en
Administracion de
Empresas</t>
  </si>
  <si>
    <t>RESOLUCION 18341 DEL 5 DE NOVIEMBRE DE 2014</t>
  </si>
  <si>
    <t>05228-123301 ANT</t>
  </si>
  <si>
    <t>Corporacion Nuevo
Arcoiris</t>
  </si>
  <si>
    <t>830016561-1</t>
  </si>
  <si>
    <t>CARRERA 16 Nº 39-01</t>
  </si>
  <si>
    <t>Gerente de Convenios</t>
  </si>
  <si>
    <t>24 y 25</t>
  </si>
  <si>
    <t>William Eduardo
Gutierrez Zambrano</t>
  </si>
  <si>
    <t>Licenciado en Ciencias de la Educacion Quimica y Biologia</t>
  </si>
  <si>
    <t xml:space="preserve"> CIENCIAS DE LA EDUCACION</t>
  </si>
  <si>
    <t>Especialista en
Administracion de la
Informatica
Educactiva</t>
  </si>
  <si>
    <t>Academia Americana
de Sistemas y
Comercio</t>
  </si>
  <si>
    <t>RES 7841 DEL 7 DE DICIEMBRE DE 1998</t>
  </si>
  <si>
    <t>AVENIDA CARACAS Nº 68-39</t>
  </si>
  <si>
    <t>Rector, coordinador</t>
  </si>
  <si>
    <t>Avenida caracas No 46 - 47, Bogotá</t>
  </si>
  <si>
    <t>57+1 7431690</t>
  </si>
  <si>
    <t>1. Dirección, intervención y supervisión, de diferentes proyectos de ingeniería.</t>
  </si>
  <si>
    <t>Lider unidad de tecnología y sistemas de información.</t>
  </si>
  <si>
    <t>1. El cargo y funciones del contrato  con World Vision relacionado en el folio 12, no corresponden al ámbito de experiencia establecido en los pliegos de condiciones:  “Experiencia profesional en programas o proyectos educativos o sociales como gerente o líder o supervisor de procesos de interventorì, y/o auditorìa y/o supervisión y/o revisorìa fiscal”</t>
  </si>
  <si>
    <t xml:space="preserve">Gerente de convenios y proyectos sociales, del programa Territori, Paz y Desarrollo-TPD de la Corporación Nuevo Arcoiris. </t>
  </si>
  <si>
    <t xml:space="preserve">1, Coordinar las actividades de diseño técnico de proyectos a gestionar ante diversas instituciones ya apoyar el diseño financiero. 
2, Dirigir el diseño de las metodologías específicas, cajas de herramientas, plnaes de trabajo, sistema de monitoreo, evaluación y seguimiento, en la implementación de proyectos sociales y convenios desarrollar.  </t>
  </si>
  <si>
    <t>2 al 21</t>
  </si>
  <si>
    <t>FIDUCIARIA COLOMBIANA DE COMERCIO EXTERIOR - FIDUCOLDEX</t>
  </si>
  <si>
    <t xml:space="preserve">801015
801016
841116 </t>
  </si>
  <si>
    <t>Contrato 2016062 
Prestar los servicios de Interventoría administrativa, financiera y técnica de la Fase 4 “Diseño Plan de Inversiones y Ejecución de Planes de Intervención e Inversiones” del contrato de consultoría No. 2015090 celebrado con la Unión Temporal conformada por la Cámara de comercio de Bucaramanga y la Federación Nacional de Cacaoteros – FEDECACAO, en adelante el ejecutor del proyecto, para la ejecución del Proyecto denominado Mejoramiento de la Productividad de Unidades Productoras de Cacao en el Departamento de Santander.</t>
  </si>
  <si>
    <t>Calle 28 # 13 a - 15
Bogotá
(folio 7)</t>
  </si>
  <si>
    <t>4863000
(folio 7)</t>
  </si>
  <si>
    <t>GARSSA CONSULTING 
(folio 8)</t>
  </si>
  <si>
    <t>100%
(folio 8)</t>
  </si>
  <si>
    <t>26/07/2016
(folio 3)</t>
  </si>
  <si>
    <t>26/07/2016
 ( folio 3)</t>
  </si>
  <si>
    <t>Liquidado
acta de liquidacion
(folio 2 al 6)</t>
  </si>
  <si>
    <t>UNIVERSIDAD NACIONAL DE COLOMBIA</t>
  </si>
  <si>
    <t>801015
801016
841116</t>
  </si>
  <si>
    <t>Contrato 71 DE 2015
Interventoría técnica, administrativa, financiera y jurídica del Convenio y de  los proyectos aprobados en el marco de las convocatorias del Convenio Derivado No. 1 del Convenio Marco 395 de 2012,  suscrito por la Universidad Nacional de Colombia,  el Servicio Nacional de Aprendizaje - SENA, la Corporación Colombiana de Investigación Agropecuaria - CORPOICA, la Secretaria Distrital de Desarrollo Económico y la Secretaria de Ciencia y Tecnología de la Gobernación de Cundinamarca”.
(folio22)</t>
  </si>
  <si>
    <t xml:space="preserve">
Carrera 45 Nº26-85
Edif Uriel Gutiérrez
Bogotá
(folio 22)</t>
  </si>
  <si>
    <t>3165000
(folio 22)</t>
  </si>
  <si>
    <t>GARSSA
CONSULTING
(folio 22)</t>
  </si>
  <si>
    <t>100% 
(folio 22)</t>
  </si>
  <si>
    <t>30/10/2015
(folio 22)</t>
  </si>
  <si>
    <t>30/11/2016
(folio 17)</t>
  </si>
  <si>
    <t>16/02/2017
(folio22)</t>
  </si>
  <si>
    <t>si
(folio 22)</t>
  </si>
  <si>
    <t>MINISTERIO DE
EDUCACION
NACIONAL</t>
  </si>
  <si>
    <t>Contrato 366 de 2009
prestar servicios profesionales para realizar apoyo técnico, acompañamiento para el desarrollo, acompañamiento revisión y seguimiento in situ de los planes de mejoramiento de las IES de educación superior que acuerde la subdirección  de Apoyo.</t>
  </si>
  <si>
    <t>Calle 43 Nº 57-14
CAN
Bogotá
(folio 23)</t>
  </si>
  <si>
    <t>2222800
(folio 23)</t>
  </si>
  <si>
    <t>OPORTNIDAD
ESTRATEGICA
(folio 23)</t>
  </si>
  <si>
    <t xml:space="preserve"> 100%
(folio 23)</t>
  </si>
  <si>
    <t>10/07/2009
(folio 23)</t>
  </si>
  <si>
    <t>23/12/2009
(folio 23)</t>
  </si>
  <si>
    <t>si
(folio 23)</t>
  </si>
  <si>
    <t>UT-OPOTUNIDAD ESTRATEGICA-GARSSA</t>
  </si>
  <si>
    <t>Jorge Hernán Cárdenas 
Santamaría</t>
  </si>
  <si>
    <t>Núcleo Básico del Conocimiento - NBC:
INGENIERIA INDUSTRIAL Y AFINES</t>
  </si>
  <si>
    <t xml:space="preserve">SI: DIPLOMA
SI: ACTA DE GRADO
</t>
  </si>
  <si>
    <t>23
17</t>
  </si>
  <si>
    <t>Magister en
Administración de Empresas
Massachusetts
Institute of
Technology
Diploma (21)
Convalidación MEN: (22)</t>
  </si>
  <si>
    <t>21 y 22</t>
  </si>
  <si>
    <t>25228-215884 CND</t>
  </si>
  <si>
    <t>SI 
MATRÍCULA
(FOLIO 16)</t>
  </si>
  <si>
    <t>Universidad de los Andes</t>
  </si>
  <si>
    <t>no presenta, pero se aprueba por nombre de la empresa contratante
(ver pliego pag 48)</t>
  </si>
  <si>
    <t>carrera 1ª este
Nº 18-A-70
Bogotá</t>
  </si>
  <si>
    <t>Decano Facultad de
Administración</t>
  </si>
  <si>
    <t>Liderar la Facultad a través del diseño y articulación de una estrategia y una
visión general de crecimiento para educar los líderes responsables.
• Promover una institución pujante, con altos niveles de energía y compromiso y
una cultura cohesionada y colaborativa.
• Obtención de fondos y gestión de grupos de interés.
• Liderar el portafolio de investigación de la Facultad
• Mantener el proceso de internacionalización de la Facultad
• Trabajar de manera efectiva con los actores clave a nivel interno
(administración de la Universidad y entes de gobierno) e interno (Empresarios,
Socios estratégicos, Instituciones multilaterales, Gobierno, Donantes,
fiduciarios, socios internacionales, agencias de acreditación), y así avanzar en
la obtención de los intereses de la Facultad.
• Comprometer a los docentes y garantizar que su asignación se ha realizado
de manera efectiva. Desarrollar una estrategia efectiva de contratación,
inducción y retención, así como una estructura sostenible de incentivos.
• Mantener vínculos efectivos con los estudiantes y los egresados.
• Fortalecer los aspectos financieros de la Facultad e incrementar el superávit
que esta genera.
• Promover las políticas, actividades y prestigio de la Facultad. •
Presidir los Consejos de Facultad, que tienen como proposito, elaborar el
Programa de Desarrollo de la Facultad, planificar y ejecutar el presupuesto,
aprobar programas, entre otros.</t>
  </si>
  <si>
    <t>Oportunidad Estrategica  (proyecto con el Ministerio de Educación Nacional)</t>
  </si>
  <si>
    <t>830109191-1</t>
  </si>
  <si>
    <t>Carrera 7ª Nº37-25 
ofc 701
Bogotá</t>
  </si>
  <si>
    <t>Gerente y líder</t>
  </si>
  <si>
    <t>Seguimiento, asesoría para apoyar el diseño y seguimiento oportuno de los planes de mejoramiento, proyectos y estrategias adelantados por la subdirección de apoyo de gestión a las IES.
(folio 33)</t>
  </si>
  <si>
    <t>Realizar el acompañamiento, seguimiento, asesoría, asistencia técnica in situ,
revisión documental y/o concepto para apoyar el diseño y seguimiento oportuno
de los planes de mejoramiento, proyectos y estrategias adelantados y/o
concertados por la Subdirección
de Apoyo de Gestión a las IES-MEN. Se prestó acompañamiento y asistencia
técnica in situ y se realizó seguimiento a la formulación y puesta en marcha de
los planes de mejoramiento 2007 y 2008 de diversas instituciones de educación
superior.</t>
  </si>
  <si>
    <t>Oportunidad Estrategica  (proyecto con la Fiduciaria La Previsora S.A -
Fondo Nacional de Gestión de Riesgos y Desastres)</t>
  </si>
  <si>
    <t>Realizar la revisón, consolidación y análisis de los resultados de las acciones de Colombia humanitaria, mediante la producción de docuemntos de análisi sectorial y territorial para su respectiva divulgación y estrategia de comunicación, y a su vez recompilar, procesar y documentar detalladamente las principales lecciones aprendidas en el desarrollo de los componentes de atencón de Colombia Humanitaria y asesorar y acompañar el proceso de transferencias a la unidad nacional parta la gestión del riesgo de desastres-UNGRD</t>
  </si>
  <si>
    <t>Revisión, consolidación y análisis de los resultados de las acciones de Colombia
Humanitaria mediante la producción de documentos de enfoque sectorial y
territorial, para su respectiva divulgación y estrategia de comunicación. El
trabajo incluyó la recopilación, el procesamiento y la documentación detallada
de las principales lecciones aprendidas en el desarrollo de los componentes de
atención de Colombia Humanitaria. Asesoría y acompañamiento en el proceso
de transferencia a la Unidad Nacional para la Gestión del Riesgo de Desastres
– UNGRD.</t>
  </si>
  <si>
    <t>León Darío Cardona Yepes</t>
  </si>
  <si>
    <t>Si: diploma (folio 122)</t>
  </si>
  <si>
    <t>NO: diploima  (f 123)
Si: apostillado (F 125)
Si: convalidación (125)</t>
  </si>
  <si>
    <t>122-125</t>
  </si>
  <si>
    <t xml:space="preserve">Magíster en Gestión
y Políticas Públicas
Universidad de Chile
</t>
  </si>
  <si>
    <t>Dirección de Formación Profesional.
SENA.</t>
  </si>
  <si>
    <t>899999034-1</t>
  </si>
  <si>
    <t>Facultad Ciencias Empresariales,
Universidad Iberoamericana.</t>
  </si>
  <si>
    <t>carrera 67 Nº5-27 
Bogotá</t>
  </si>
  <si>
    <t>Decano</t>
  </si>
  <si>
    <t>Reorganizar y afianzar la propuesta de funcionamiento de la nueva estructura
administrativa de la Facultad, diseñando e implementando las políticas
institucionales, para favorecer su proyección estratégica.</t>
  </si>
  <si>
    <t>SENA Dirección General.</t>
  </si>
  <si>
    <t>Asesor</t>
  </si>
  <si>
    <t>Coordinador y líder temático en diversos grupos internos de trabajo: 1. Grupo
de Capacitación y Bienestar, Secretaría General. 2. Grupo Integral de Gestión
del Conocimiento, Dirección de Planeación y Direccionamiento Corporativo. 3.
Asesor Despacho, Dirección General Proyecto de Fortalecimiento de Buenas
Prácticas de Gestión de los Grupos Administrativos de los Centros de
Formación. 4. Primer líder Coordinador Nacional Programa Articulación de la
Educación Media con los programas de Formación Profesional SENA. 5. Mentor
Líder Nacional de la primera Estrategia de Gestión de Talento Humanos por
Competencias (guía metodológica para el trabajo con las PYMES) en el
Sistema Nacional de Formación para el Trabajo, articulando para las
organizaciones empresariales los procesos de Normalización, Evaluación-
Certificación y Formación por Competencias. 6. Asesor Nacional, Mesas
Sectoriales, Procesos de Normalización y Certificación de Competencias
Laborales. Auditor Nacional de Competencias Laborales.</t>
  </si>
  <si>
    <t>Ministerio Educación Nacional,
Dirección de Cobertura y Equidad</t>
  </si>
  <si>
    <t>Calle 43 Nº57-14
CAN
Bogotá</t>
  </si>
  <si>
    <t>Subdirector Técnico</t>
  </si>
  <si>
    <t>Desarrollar las políticas de cobertura y equidad educativa mediante los
proyectos de infraestructura educativa, análisis de información y atención a la
población multicultural y diversa, del sistema educativo nacional de prescolar,
básica y media.</t>
  </si>
  <si>
    <t>Judy Villanueva</t>
  </si>
  <si>
    <t>Licenciatura en filología e idiomas</t>
  </si>
  <si>
    <t>si: diploma (F42)</t>
  </si>
  <si>
    <t>Maestría
en Educación - Linea Ciencias Sociales</t>
  </si>
  <si>
    <t>si: diploma (F43)</t>
  </si>
  <si>
    <t>Universidad Distrital Francisco José
de Caldas (ILUD)</t>
  </si>
  <si>
    <t>Carrera 7 Nº 40-53
Bogotá</t>
  </si>
  <si>
    <t>Docente</t>
  </si>
  <si>
    <t>Docente de inglés del programa para niños y adolescentes / Diseño de
evaluaciones para los niveles asignados / Diseño de plataforma para tutorías
virtuales</t>
  </si>
  <si>
    <t>La certificación no cuenta con el objeto según pag 48 del pliego de condiciones</t>
  </si>
  <si>
    <t>Universidad Nacional de Colombia</t>
  </si>
  <si>
    <t>899999063-3</t>
  </si>
  <si>
    <t>Carrera 30 Nº45-03
Facultad de Ciencias Humanas
Bogotá</t>
  </si>
  <si>
    <t>Formadora docente</t>
  </si>
  <si>
    <t>REALIZAR CONFERENCIAS, TALLERES Y ASESORIAS PARA DOCENTES EN EL MARCO
DEL PROYECTO " CONT 152/13 DEPTO C/MARCA SED. PRACTICAS PEDAGÓGICAS EN EL PLAN INTEGRADO
DE FORMACIÓN EN C/MARCA (SABER 11)</t>
  </si>
  <si>
    <t>A. REALIZAR CONFERENCIAS EN EL MARCO DEL PROYECTO DE FORMACIÓN DE DOCENTES DE CUNDINAMARCA
B. REALIZAR TALLERES DE FORMACIÓN DE DOCENTES EN PROYECTO "CONT 152/13 DEPTO C/MARCA SED. PRACTICAS PEDAGÓGICAS EN EL PLAN INTEGRADO DE FORMACIÓN EN C/MARCA (SABER 11)"
C. REALIZAR PROCESAMIENTO DE DATOS DE ESCRITOS DE DOCENTES PARTICIPANTES EN EL PROYECTO 
D. REALIZAR REUNIONES PARA EXPONER PROCESO Y REACTUALIZACIÓN DE TEMAS DE EDUCACIÓN Y PEDAGOGÍA
E. REALIZAR PROPUESTA DE ARTÍCULO ACADÉMICO RELACIONADO CON EL PROCESO DE FORMACIÓN  DOCENTE DEL DEPARTAMENTO</t>
  </si>
  <si>
    <t>Ministerio de Educación Nacional</t>
  </si>
  <si>
    <t>899999001-7</t>
  </si>
  <si>
    <t>Calle 43 Nº 57-14
CAN
Bogotá</t>
  </si>
  <si>
    <t xml:space="preserve">Profesional </t>
  </si>
  <si>
    <t>PRESTAR SERVIVIOS PROFESIONAL PARA ACOMPAÑAR TECNICAMENTE AL MEN EN EL DESARROLLO DEL MARCO NACIONAL DE CUALIFICACIONES</t>
  </si>
  <si>
    <t>Participación en el Marco Nacional de Cualificaciones / Presentación propuesta
de Educación Media en el marco del Sistema Nacional de Educación Terciaria /
Participación en procesos de Educación Media</t>
  </si>
  <si>
    <t>53 al 55</t>
  </si>
  <si>
    <t>Convenio Interadministrativo 785
Ministerio de Educación Nacional –
Universidad EAN</t>
  </si>
  <si>
    <t>860026058-1</t>
  </si>
  <si>
    <t>Calle79 Nº 11-45</t>
  </si>
  <si>
    <t>Experta Curricular</t>
  </si>
  <si>
    <t>Prestó sus servicios de consultor como experto en pedagogía de educación media del proyecto "formulación de orientaciones curriculares para aunar esfuerzos con el MEN para el fortalecimiento de la educación media nivel tecnico con especialidad en administración y finanzas" para el MEN</t>
  </si>
  <si>
    <t>Diseño de las orientaciones curriculares para el programa de Educación Media
en Administración y Finanzas / Coordinación de los equipos asignados en el
marco del convenio. / Apoyo en el diseño de la guía docente y documento de
transición para el currículo en educación media con especialidad en
Administración y Finanzas</t>
  </si>
  <si>
    <t xml:space="preserve">Universidad EAN – SED </t>
  </si>
  <si>
    <t>Líder de
Acompañamiento
Docente y Profesional
de Seguimiento en
Lecto-escritura
convenio SED - EAN.</t>
  </si>
  <si>
    <t>El contratista se obliga poara con la universidad EAN a prestar sus servicios como Líder de Acompañamiento Docente y Profesional de Seguimiento en Lecto-escritura convenio SED - EAN, del convenio con las SED que tiene por objeto aunar esfuerzos para implementar acciones de acompañamiento académico y psicosocial de orientación socio-ocupacional y acompañamiento docente de las IED focalizadas, en el marco del proyecto de fortalecimiento de la educación media de acuerdo con el protocolo firmado y los documentos que hacen parte integral del mismo.</t>
  </si>
  <si>
    <t>Coordinación equipo de lecto-escritura / Construcción propuesta para los
talleres de lecto-escritura (estudiantes) / Acompañamiento a 5 colegios para los
componentes de orientación socio ocupacional y académico / Construcción de
informes del componente académico en lecto-escritura / Formación docente
para fortalecimiento en competencias en lecto-escritura</t>
  </si>
  <si>
    <t>58 al 61</t>
  </si>
  <si>
    <t>Asesora pedagógica
en educación virtual</t>
  </si>
  <si>
    <t>Elaboración de la propuesta en trabajo por competencia / Acompañamiento a
autores de material virtual / Seguimiento en la construcción de material virtual
en todas las áreas de conocimiento</t>
  </si>
  <si>
    <t>Profesional de la
dirección de calidad
para la educación
prescolar básica y
media. Proyecto PTA
Media</t>
  </si>
  <si>
    <t>PRESTAR SERVICIOS PROFESIONALES A LA DIRECCIÓN DE CALIDAD PARA LA EDUCACIÓN PREESCOLAR, BÁSICA Y MEDIA PARA APOYAR LA IMPLEMENTACIÓN Y EJECUCIÓN DE LA RUTA DE ACOMPAÑAMIENTO DEL PROGRAMA PILOTO PTA MEDIA, EN EL ÁREA DE LENGUAJE Y COMPETENCIAS SOCIOEMOCIONALES EN LOS ESTABLECIMIENTOS EDUCATIVOS FOCALIZADOS.</t>
  </si>
  <si>
    <t>Apoyo la implementación y ejecución de la estrategia de formación y
acompañamiento situado en el aula para el área de lenguaje, en las entidades
territoriales asignadas / Coordinación de los equipo en entidades territoriales. /
Formación de tutores en el área de lenguaje y competencias socioemocionales
/ Formulación de acciones para fortalecer procesos de aprendizaje de los
estudiantes en lenguaje de los establecimientos educativos focalizados /
Elaboración de documentos y estrategias para la implementación del programa</t>
  </si>
  <si>
    <t>65 al 69</t>
  </si>
  <si>
    <t>01/06/2017 (EXPEDICIÓN ACTA DE LIQUIDACIÓN)</t>
  </si>
  <si>
    <t>MAGISTE EN ADMINISTRACIÓN DE EMPRESAS</t>
  </si>
  <si>
    <t xml:space="preserve">La experiencia de la certificación de la Universidad de los Andes, no se tiene en cuenta debido a que la fecha de expedición de la matrícula profesional es posterior al tiempo de experiencia relacionado. </t>
  </si>
  <si>
    <t>MAGISTER EN GESTIÓN Y POLITICAS PÚBLICAS</t>
  </si>
  <si>
    <t>ECONOMIA, ADMINISTRACIÓN, CONTADURIA Y AFINES</t>
  </si>
  <si>
    <t>1.Las dos certificaciones del SENA relacionadas en el anexo como experiencia laboral, no se identificaron en las presentadas por el proponente. Las allegadas en los soportes dan cuenta a otro periodo y objeto.</t>
  </si>
  <si>
    <r>
      <t>2.</t>
    </r>
    <r>
      <rPr>
        <sz val="10"/>
        <color rgb="FF000000"/>
        <rFont val="Arial"/>
        <family val="2"/>
      </rPr>
      <t xml:space="preserve"> La certificación de Iberoamericana Corporación universitaria, (Folio 157) ( Decano) no corresponde con el ámbito de experiencia del Coordinador administrativo, financiero y contable, establecido en el pliego de condiciones, pag.43 y 44 </t>
    </r>
  </si>
  <si>
    <t xml:space="preserve">La experiencia se cuenta a partir de la expedición de la tarjeta profesional </t>
  </si>
  <si>
    <t xml:space="preserve">CIENCIAS DE LA EDUCACION </t>
  </si>
  <si>
    <t>899.999.230.7</t>
  </si>
  <si>
    <t xml:space="preserve"> Cra. 7  No. 40b-53, Bogotá</t>
  </si>
  <si>
    <t>01-800-0914410</t>
  </si>
  <si>
    <t>MARIA VICTORIA MORALES GUZMAN</t>
  </si>
  <si>
    <t>ESPECIALISTA EN ADMINISTRACIÓN DE EMPRESAS</t>
  </si>
  <si>
    <t>2525468138CND</t>
  </si>
  <si>
    <t>Certificación expedida por COPNIA
Vigente Tarjeta Profesional</t>
  </si>
  <si>
    <t>RYG ASESORIAS SAS</t>
  </si>
  <si>
    <t>8030102369-1</t>
  </si>
  <si>
    <t>CRA. 7B BIS No. 126 -36 BOGOTÁ COLOMBIA</t>
  </si>
  <si>
    <t>57 (1) 4924714</t>
  </si>
  <si>
    <t>NO SE RELACIONA</t>
  </si>
  <si>
    <t>DIRECTORA DE PROYECTOS</t>
  </si>
  <si>
    <t>De mamnera independiente, sin subordinación o dependencia, utilizando sus propios medios y sus propios elementos de trabajo prestará los servicios profesionales como Directora de Proyectos dentro del marco y el objeto a rezón social de la compañía.</t>
  </si>
  <si>
    <t xml:space="preserve">1)obrar con seriedad y diligencia en el servicio contratado. 2) Realizar informes mensuales, o con una periodicidad inferior, en caso de ser requerido por el contratante. 3)atender las solciitudes y recomendaciones que haga el contratante o sus delegados, con la mayor prontitud 4)permitir que el contratabte i un delegado haga visitas a las instalciones del contratista o el sitio que est{e desarrollando la labor contratada. 5) pagar seguridad social com establece la ley. 6)desarrollar el proceso de inducción y capacitación permanente con el personal contratado para el desarrollo de las labores de seguimiento y el cumplimiento de sus obligaciones contractuales. 7)velar y grantizar la ejecuci{on adeuada de los procesos. 8)las demás que se requieran para el cumplimiento de las obligaciones.
</t>
  </si>
  <si>
    <t>13 y 14</t>
  </si>
  <si>
    <t xml:space="preserve">VERIFICACIÓN DE EXPERIENCIA MÍNIMA DEL DIRECTOR
</t>
  </si>
  <si>
    <t>SEGUNDO SECUNDINO SOLANO GUIO</t>
  </si>
  <si>
    <t>ACTA DE GRADO Y DIPLOMA
SI</t>
  </si>
  <si>
    <t>6 Y 7</t>
  </si>
  <si>
    <t>ESPECIALISTA EN GERENCIA FINANCIERA</t>
  </si>
  <si>
    <t>8 Y 10</t>
  </si>
  <si>
    <t>JAHV MCGREGOR SAS</t>
  </si>
  <si>
    <t>800121665-9</t>
  </si>
  <si>
    <t>Calle 93 No. 11A - 11 Of 603
Bogotá Colombia</t>
  </si>
  <si>
    <t xml:space="preserve">GERENTE Y/O DIRECTOR Y/O COORDINADOR
(Según anexo 11)
</t>
  </si>
  <si>
    <t>El CONTRATISTA EN SU CALIDAD DE TRABAJADOR INDEPENDIENTE, SE OBLIGA PARA CON EL CONTRATANTE A PRESTAR SUS SERVICIOS PROFESIONALES Y/O PARTICULARES EN LOS CONTRATOS QUE EJECUTE O LLEVE A CABO MCGREGOR S.A. EN LA ACTIVIDAD QUE SE LE ASIGNE Y, A EJECUTAR LOS TRABAJOS DE LAS LABORES QUE SE LE HAN ENCOMENDADO , COMPROMETIENDOSE A CUMPLIR CON LAS TAREAS PROPIAS DEL SERVICIO CONTRATADO CON LA DEDICACIÓN DEL TIEMPO NECESARIO QUE SUS OBLIGACIONES REQUIERAN</t>
  </si>
  <si>
    <t xml:space="preserve">EL CONTRATISTA DEBE LLEVAR A CABO LAS  TAREAS ENCOMENDADAS POR LA EMPRESA CON EL DEBIDO CUIDADO, EL ESFUERZO Y LA DEDICACIÓN PERTINENTE PARA CUMPLIR CABALMENTE CON SUS OBLIGACIONES; EN LOS CLIENTES, CONTRATOS, LUGARES Y SITIOS QUE LE SEÑALEN, INCLUIDOS LOS CONSORCIOS O UNIONES TEMPORALES DE LOS QUE JAHV MCGREGOR S.A HAGA PARTE, PARA LO CUAL, DEBERÁ ENTREGAR DE MANERA OPORTUNA LA DOCUMENTACIÓN E INFORMACIÓN SOBRE EL DESARROLLO DE SUS LABORES DE ACUERDO CON LA EJECUIÓN DEL OBJETO CONTRACTUAL. TODO ELLO CONFORME CON LAS INSTRUCCIONES ENTREGADAS POR LA EMPRESA Y POR SUS FUNCIONARIOS , POR LO QUE DEBERÁ CUMPLIR CON TODAS LAS INDICACIONES QUE SE LE IMPARTAN , LAS QUE SE HARÁN DE CONFORMIDAD CON EL PRESENTE CONTRATO, ASÍ COMO LO ESTIPULADO EN LAS DEMÁS CLÁUSULAS Y CONDICIONES PREVISTAS EN ESTE DOCUMENTO.  POR LO TANTO, EN GENERAL DEBRÁ CUMPLIR EN FORMA EFICIENTE Y OPORTUNA CON LAS ACTIVIDADES ENCOMENDADAS Y CON AQUELLAS OBLIGACIONES QUE SE GENEREN DE ACUERDO CON LA NATURALEZA DEL SERVICIO, EN ESPECIAL LAS RELACIONADAS CON EL CUMPLIMIENTO DE SU LABOR. DE IGUAL FORMA, DEBERÁ GUARDAR PLENA RESERVA SOBRE LA TOTALIDAD DE LOS DATOS E INFORMACIONES QUE OBTENGA EN EL DESARROLLO DE LA LABOR ASIGNADA, ENTENDIENDOSE COMO IMCUMPLIMIENTO DE SU PARTE LA VIOLACIÓN DE ESTA RESERVA. ASÍ MISMO, EL CONTRATISTA SE COMPROMETE A CONDUCIRSE HONESTA Y PROFESIONALMENTE, PARA LO CUAL EVITARÁ LLEVAR A CABO ACTIVIDADES CONTRARIAS A LAS NORMAS LEGALES Y PROFESIONALES VIGENTES. DE IGUAL MANERA EL CONTRATISTA ESTARÁ PRESTO A CUMPLIR CON CUALQUIER DIRECTRIZ DICTADA POR LA COMPAÑIA, AL IGUAL QUE A INFORMAR Y REPORTAR EL AVANCE Y EL RESULTADO DE SUS SERVICIOS. </t>
  </si>
  <si>
    <r>
      <t xml:space="preserve">12 Y 34 - 61
</t>
    </r>
    <r>
      <rPr>
        <sz val="10"/>
        <color theme="8"/>
        <rFont val="Arial"/>
        <family val="2"/>
      </rPr>
      <t>Folios:
34 a 37, 
40 a 43, 
45 a 48,
50 a 53,
56 a 59</t>
    </r>
  </si>
  <si>
    <t>MARIA TELMA HERAZO PEREZ</t>
  </si>
  <si>
    <t>LICENCIADO EN INFORMATICA EDUCATIVA Y MEDIOS AUDIOVISUALES</t>
  </si>
  <si>
    <t xml:space="preserve">DIPLOMA
SI
</t>
  </si>
  <si>
    <t>MAGISTER EN TECNOLOGIAS DE LA INFORMACI{ON APLICADAS  A LA EDUCACIÓN</t>
  </si>
  <si>
    <t xml:space="preserve">
CECAR
</t>
  </si>
  <si>
    <t>892201263-1</t>
  </si>
  <si>
    <t>Carretera troncal de oocidente via Corozal - Sincelejo (Sucre)</t>
  </si>
  <si>
    <t>(575) 2804029</t>
  </si>
  <si>
    <t>DOCENTE CATEDRATICO</t>
  </si>
  <si>
    <t>Docencia hora cátedra</t>
  </si>
  <si>
    <t xml:space="preserve">Docente catedrático adscrita a la facultad de Humanidades y Educación </t>
  </si>
  <si>
    <t>DOCENTE DE MEDIO TIEMPO</t>
  </si>
  <si>
    <t xml:space="preserve">Docencia de medio tiempo </t>
  </si>
  <si>
    <t xml:space="preserve">Docente medio tiempo adscrita a la facultad de Humanidades y Educación </t>
  </si>
  <si>
    <t>UNIVERSIDAD PEDAGOGICA NACIONAL</t>
  </si>
  <si>
    <t>899.999.124-4</t>
  </si>
  <si>
    <t>Calle 72 Nº 11-86 Bogotá</t>
  </si>
  <si>
    <t>(571) 3471190</t>
  </si>
  <si>
    <t>CPS 720-2004</t>
  </si>
  <si>
    <t>CONSULTORIA 
(Anexo 11)</t>
  </si>
  <si>
    <t>Asesorar, acompañar y capacitar a la comunidad educativas de las escuelas  beneficiarias en el marco del proyecto 3.7, Alianza Universidad Pedagogica Nacional -Computadores para Educar, zona Altiplano</t>
  </si>
  <si>
    <t xml:space="preserve">a)Asesorar, acompañar uy hacer seguimiento a las comunidades escolares de Municipios de la zona Altiplano.
B) Implementar una red académica de experiencias entre las escuelas participantes
C) Promover procesos de planeación, organización escolar, y comunitaria para la integración de las TIC al aula y contribuir a mejorar los procesos administrativos y de gestión escolar
 </t>
  </si>
  <si>
    <t xml:space="preserve"> CPS 263-2005</t>
  </si>
  <si>
    <t xml:space="preserve">A)Asesorar, acompañar uy hacer seguimiento a las comunidades escolares de Municipios de la zona Altiplano.
B) Implementar una red académica de experiencias entre las escuelas participantes
C) Promover procesos de planeación, organización escolar, y comunitaria para la integración de las TIC al aula y contribuir a mejorar los procesos administrativos y de gestión escolar
 </t>
  </si>
  <si>
    <t>CPS 771-2005</t>
  </si>
  <si>
    <t>Coordinar, Asesorar y acompañar y hacer seguimeinto a los maestros  de 70 de las escuelas beneficiarias</t>
  </si>
  <si>
    <t>A)Fundamentar conceptual, metodológica y operativamente el proyecto en los tres ejes :pedagógico, tecnológico y de gestión, B) Diseñar e implementar una red académica local y regional de experiencias entre las escuelas participantes. D) Brindar seguimientyo y actividades complementarias de formación a los profesionales de campo y a los docentes en las escuelas. G) Diseñar y elaborar material didáctico para usar en las escuelas</t>
  </si>
  <si>
    <t>CPS 390-2006</t>
  </si>
  <si>
    <t xml:space="preserve">Coordinar, Asesorar y acompañar y hacer seguimeinto pedagogico del proyecto SAR Alianza Computadores para Educar- Universidad Pedagógica Nacional </t>
  </si>
  <si>
    <t>A)Fundamentar conceptual, metodológica y operativamente el proyecto en los tres ejes :pedagógico, tecnológico y de gestión, B) Diseñar e implementar una red académica local y regional de experiencias entre las escuelas participantes. D) Brindar seguimiento y actividades complementarias de formación a los profesionales de campo y  los docentes en las escuelas. G) Diseñar y elaborar material didáctico para usar en las escuelas</t>
  </si>
  <si>
    <t>CPS 452-2007</t>
  </si>
  <si>
    <t xml:space="preserve">Coordinar, Asesorar y acompañar y hacer seguimeinto pedagogico del  SAR 11407 Alianza Computadores para Educar- Universidad Pedagógica Nacional </t>
  </si>
  <si>
    <t>CPS 431-2008</t>
  </si>
  <si>
    <t xml:space="preserve">Coordinar, Asesorar y acompañar y hacer seguimeinto pedagogico del  SAR 11308 Alianza Computadores para Educar- Universidad Pedagógica Nacional </t>
  </si>
  <si>
    <t>Folio 12</t>
  </si>
  <si>
    <t>INTERVENTOR IES 2019</t>
  </si>
  <si>
    <t>2 a 24</t>
  </si>
  <si>
    <t xml:space="preserve">FONDO DE COMUNICACIONES - MINISTERIO DE COMUNICACIONES </t>
  </si>
  <si>
    <t>801015
801016
841116
931516</t>
  </si>
  <si>
    <t xml:space="preserve">CONTRATO 
Contrato 041 / 2000
Prestación del servicio de consultoría consistente en efectuar la auditoría jurídica, técnica, administrativa, contable y financiera a ciento cuarenta (140) empresas de mensajería especializada a las que el Ministerio de Comunicaciones les ha otorgado licencia en las ciudades de Bogotá, Medellín, Cali, Barranquilla, y Bucaramanga, conforme al listado que para tal efecto suministre el Fondo de Comunicaciones y/o el Ministerio de Comunicaciones.   
</t>
  </si>
  <si>
    <t>Edificio Murillo Toro 
Cra 8va entre calles 12 y 13
Bogotá
(folio 2)</t>
  </si>
  <si>
    <t>(1)3443460
(folio 2)</t>
  </si>
  <si>
    <t>JAHV MC GREGOR SAS
(folio 2)</t>
  </si>
  <si>
    <t>100%
(Folio 2 - CE
Folio 24 - RUP)</t>
  </si>
  <si>
    <t>18/10/2000
(folio 15)</t>
  </si>
  <si>
    <t>02/11/2000
(folio 2)</t>
  </si>
  <si>
    <t xml:space="preserve">Liquidado
(folio 16 -24)
 </t>
  </si>
  <si>
    <t>GOBERNACIÓN DEPARTAMENTO DEL CESAR</t>
  </si>
  <si>
    <t xml:space="preserve">CONTRATO NO 2014020169 DE 2014
Realizar la interventoría administrativa, técnica, financiera, contable, jurídica y de gestión social al programa de alimentación escolar - PAE - contratado por el departamento del Cesar para la vigencia 2014, de acuerdo con los lineamientos técnicos administrativos y estandares del programa de alimentación escolar impartidos por el Ministerior de Educación Nacional.
</t>
  </si>
  <si>
    <t>Calle 16 No. 12 - 120 Valledupar - Colombia
(folio 1)</t>
  </si>
  <si>
    <t>5748230
(folio 1)</t>
  </si>
  <si>
    <t>R&amp;G ASESORÍAS LTDA
(folio 1)</t>
  </si>
  <si>
    <t>40%
(folio 1)</t>
  </si>
  <si>
    <t>21/01/2014
(folio 1)</t>
  </si>
  <si>
    <t>21/01/2014
(folio 1)</t>
  </si>
  <si>
    <t>19/12/2014
(folio 1)</t>
  </si>
  <si>
    <t>Liquidado
(folio 1)</t>
  </si>
  <si>
    <t>si 
(folio 1)</t>
  </si>
  <si>
    <t xml:space="preserve">CONTRATO NO 2014020256 DE 2015
Interventoría administrativa, técnica, financiera, jurídica y de gestión social al programa de prestación de servicios de alimentación escolar - PAE - contratado por el departamento del Cesar para la vigencia 2015, de acuerdo con los lineamientos técnico administrativos y estandares del programa de alimentación escolar impartido por el MEN.
</t>
  </si>
  <si>
    <t>30%
(folio 1)</t>
  </si>
  <si>
    <t>28/01/2015
(folio 1)</t>
  </si>
  <si>
    <t>29/01/2015 (folio 1)</t>
  </si>
  <si>
    <t>25/08/2015
(folio 1)</t>
  </si>
  <si>
    <t xml:space="preserve">El acta de liquidación aportada correspondiente al contrato No. 67-2016 (folio 32)  presenta inconsistencia en la fecha de inicio ya que aparece posterior a la fecha de terminación del contrato. </t>
  </si>
  <si>
    <t>CRITERIOS DE ASIGNACION DE PUNTAJE</t>
  </si>
  <si>
    <t>TERMINADO (Fecha de expedición certificación, posterior a la fecha de termianción)</t>
  </si>
  <si>
    <t>801015
801016
731516
801217</t>
  </si>
  <si>
    <t>CONTRATO No. 2160874: REALIZAR INTERVENTORÍA TÉCNICA, LEGAL, ADMINISTRATIVA, FINANCIERA Y AMBIENTAL PARA LA CONSTRUCCIÓN  DEL PLAN MAESTRO ALCANTARILLADO DE VILLA DEL ROSARIO DEPARTAMENTO NORTE DE SANTANDER, ETAPA III, DE ACUERDO A LAS OBLIGACIONES DE FONADE ESTABLECIDAS EN EL CONTRATO INTERADMINISTRATIVO No. 213062</t>
  </si>
  <si>
    <t>7 al 15 (Archivo de subsanaciones)</t>
  </si>
  <si>
    <t>54 (Archivo de subsanaciones)</t>
  </si>
  <si>
    <t>01/08/2016
16/08/2016</t>
  </si>
  <si>
    <t xml:space="preserve">SECRETARIA GENERAL DE LAS UNIDADES TECNOLOGICAS </t>
  </si>
  <si>
    <t>Calle de los estudiantes No. 9-82 (Santander)</t>
  </si>
  <si>
    <t>JEFE DE CONTROL INTERNO</t>
  </si>
  <si>
    <t>1. Direccionar la política de las Unidades Tecnológicas de  Santander en materia de control interno.
2. Planear, dirigir y organizar la verificación y la evaluación del Sistema de Control Interno.
3. Verificar que el Sistema de Control Interno esté formalmente establecido dentro de la organización.
4. Asesorar  a  las  instancias  directivas  de  la  Institución  en  la  organizac ión,  gestión  y mejoramiento continuo del Sistema de Control Interno</t>
  </si>
  <si>
    <t>AREA METROPOLITANA DE BUCARAMANGA</t>
  </si>
  <si>
    <t>Av. Los samanes No. 9-280 (Bucaramanga)</t>
  </si>
  <si>
    <t>JEFE DE DEPARTAMENTO SOCIO ECONOMICO</t>
  </si>
  <si>
    <t>Manejo y dirección del departamento socio económico y directamente responsable ante el Jefe de División de Planeación en los estudios e investigaciones de carácter socioeconómico, demográficos, estadísticos con el objeto de la elaboración de los planes de Ordenamiento Físico Territorial y de Desarrollo Integral Metropolitano".</t>
  </si>
  <si>
    <t>10 al 12</t>
  </si>
  <si>
    <t>UNION TEMPORAL ARAUCA</t>
  </si>
  <si>
    <t>Carrera 17 No. 36-45 CC Omnicentro Local 3-26</t>
  </si>
  <si>
    <t>lnterventoría administrativa y financiera de los programas y proyectos financiados con recursos de regalías directas en la Gobernación de Santander y la Alcaldía de Cimitarra.</t>
  </si>
  <si>
    <t>La certificación aportada en el folio número 13 no  cumple con los requisitos exigidos en los pliegos de condiciones, toda vez que no es posible evidenciar el ámbito de  experiencia.</t>
  </si>
  <si>
    <t>Consorcio proyección vial Puerto Salgar</t>
  </si>
  <si>
    <t>Corporación Colombia Internacional</t>
  </si>
  <si>
    <t>Subdirector Financiero</t>
  </si>
  <si>
    <t xml:space="preserve">Brindar asesoría, apoyo y soporte para el análisis de todos los documentos de la concesión (pliegos, contrato, anexos, otrosíes, etc.) y todos los documentos de la interventoría (pliegos, contrato, anexos, otrosíes, etc.) y cualquier otro documento oficial concernientes a las actividades de Interventoría y seguimiento de las obras a ejecutar por parte del Concesionario. </t>
  </si>
  <si>
    <t>Profesional Especializado</t>
  </si>
  <si>
    <t>Coordinar técnica y administrativamente el Sistema de información sobre el monitoreo al Abastecimiento de Alimentos 
Coordinar técnica y administrativamente el proyecto  Sistema de Monitoreo al Abastecimiento de Alimentos</t>
  </si>
  <si>
    <t>Carrera 7 No. 27-40 Piso 3</t>
  </si>
  <si>
    <t>Calle 16 No. 6-66 Piso 7</t>
  </si>
  <si>
    <t>FOLIO 3 (Subsanaciones)</t>
  </si>
  <si>
    <t>FOLIO 4 (SUBSANACIONES)</t>
  </si>
  <si>
    <t>CEULA</t>
  </si>
  <si>
    <t>Fundación Nueva Era Ecológica</t>
  </si>
  <si>
    <t>Fundación Avivamiento y Reforma</t>
  </si>
  <si>
    <t>DIEGO IGNACIO ARENAS</t>
  </si>
  <si>
    <t>Carrera 6 14 - 46</t>
  </si>
  <si>
    <t xml:space="preserve">Coordinador pedagógico </t>
  </si>
  <si>
    <t>Liderar el diseno participativo e implementación del Plan Operativo de Atención Integral (POAI) de la modalidad familiar acorde a la politica publica, las orientaciones pedagógicas definidas desde el nivel nacional, y las caracteristicas individuales y culturales de los niños,las niñaas y sus familias; 
coordinar y monitorear las funciones del equipo humano a su cargo, 
coordinar la sistematizaci6n de la información sobre la implementación de la primera infancia, 
orientar y coordinar los procesos pedagógicos;
coordinar con los docentes la utilización y conservación del material educativo de consumo y duradero</t>
  </si>
  <si>
    <t>Apoyo Psicosoclal adscrito al Municipio de fusagasuga</t>
  </si>
  <si>
    <t>Trabajadora social</t>
  </si>
  <si>
    <t xml:space="preserve">Calle 146 2 -26 </t>
  </si>
  <si>
    <t>Funciones dentro del programa educativo a población vulnerable</t>
  </si>
  <si>
    <t xml:space="preserve">CALLE 93 BIS No.19-40 </t>
  </si>
  <si>
    <t>Socializaciòn de proyectos con la comunidad. Estructurando e implementando un programa de capacitación y formación al personal de la empresa y a la comunidad en cada uno de los proyectos</t>
  </si>
  <si>
    <t>NIT. 900.644.351-9</t>
  </si>
  <si>
    <t xml:space="preserve">Calle 94 No.16-09 </t>
  </si>
  <si>
    <t xml:space="preserve">Desarrollar el plan organizacional de la empresa, capacitar y formar a cada profesional
para que realice sus funciones bajo el impacto ambiental ysocial en la comunidad, de
acuerdo a los diferentes proyectos a intervenir. </t>
  </si>
  <si>
    <t>. (Atención niños,niñas menores de cinco (5) años o  hasta su ingreso al grado  de transición ,y a mujeres gestantes y en periodo de lactancia,en ei servicio de Ja educación inicial, promoviendo el desarrollo integral  de la primera infancia.)</t>
  </si>
  <si>
    <t xml:space="preserve">No es posible verificar que las funciones corresponda al ámbito de experiencia solictiado. Por lo tanto no se tiene en cueta. </t>
  </si>
  <si>
    <t xml:space="preserve">No aporta contrato, tal oomo lo indica el pliego de condiciones toda vez que quien lo certifica es el proponente..Además este rango de fechas relacionadas en la certificaciòn no tienen coherencia. Por lo tanto no se tienen en cuenta. </t>
  </si>
  <si>
    <t>No aporta contrato, tal oomo lo indica el pliego de condiciones toda vez que quien lo certifica es el proponente. Por lo tanto no se tiene en cuenta.</t>
  </si>
  <si>
    <t xml:space="preserve">RECHAZADO
</t>
  </si>
  <si>
    <t>RECHAZADO</t>
  </si>
  <si>
    <t>1. Se requiere anexar fotocopia legible de la cédula  (Folio 5)
2. Teniendo en cuenta lo establecido en el Pliego de condiciones pag. 48 , no se evidencia el anexo 13  Carta Compromiso.
El proponente subsanó lo requerido.</t>
  </si>
  <si>
    <t>Anexo 3 subsanaciones</t>
  </si>
  <si>
    <t>Anexo 2 subsanaciones</t>
  </si>
  <si>
    <t>SUBSANADO ANEXO 3 (ACTA DE LIQUIDACIÓN)</t>
  </si>
  <si>
    <r>
      <t xml:space="preserve">1.La tarjeta profesional aportada no es legible (folio 17).  </t>
    </r>
    <r>
      <rPr>
        <b/>
        <sz val="10"/>
        <color rgb="FF000000"/>
        <rFont val="Arial"/>
        <family val="2"/>
      </rPr>
      <t>SUBSANADO ANEXO 4</t>
    </r>
  </si>
  <si>
    <r>
      <t xml:space="preserve">1.  El certificado de vigencia de la tarjeta profesional, no fue aportado con la presentación de la propuesta </t>
    </r>
    <r>
      <rPr>
        <b/>
        <sz val="10"/>
        <color rgb="FF000000"/>
        <rFont val="Arial"/>
        <family val="2"/>
      </rPr>
      <t>SUBSANADO ANEXO 5..</t>
    </r>
  </si>
  <si>
    <t>NOMBRE DEL PROPONENTE: SCAIN ADMINSITRACION E INGENIERIA S.A.S</t>
  </si>
  <si>
    <t>CERTIFICACIONES EXPERIENCIA ESPECÍFICA</t>
  </si>
  <si>
    <t>FOLIO 9-14</t>
  </si>
  <si>
    <t>MINTIC - COMPUTADORES PARA EDUCAR</t>
  </si>
  <si>
    <t>CONTRATO No. 150/2012
REALIZAR LA INTERVENTORIA JUERIDICA, ADMINISTRATIVA, TECNICA Y FINANCIERA A LOS CONTRATOS QUE TIENEN POR OBJETO EJECUTAR LA ESTRATEGIA DE FORMACION Y ACCESO Y LA ESTRATEGIA DEMANTENIMIENTO PREVENTIVO Y CORRECTIVO Y ATENCION DE GARANTIAS EN ZONA PARA LOS AÑOS 2012, 2013 Y 2014 PARA LA REGION.
EL PROYECTO OBJETO DE INTERVENTORIA CORRESPONDE A UN PROYECTO EDUCATIVO CON INCLUSION  DE TICs, DIRIGIDO A INSTITUCIONES EDUCATIVAS OFICIALES SELECCIONADAS A NIVEL NACIONAL.</t>
  </si>
  <si>
    <t>CARRERA 11 No. 71-73, EDIFICIO DAVIVIENDA PISOS 10 Y 11</t>
  </si>
  <si>
    <t>(571) 3137777</t>
  </si>
  <si>
    <t xml:space="preserve">SILVIA CARREÑO </t>
  </si>
  <si>
    <t>931516
801016</t>
  </si>
  <si>
    <t xml:space="preserve">CONTRATO No. 096/2015
REALIZAR LA INTERVENTORIA ADMINISTRATIVA, TECNICA, FINANCIERA, CONTABLE Y JURIDICA A LOS CONTRATOS QUE TIENEN POR OBJETO SELECCIONAR LOS CONTRATISTAS QUE EJECUTEN TANTO LA ESTRATEGIA DE ACCESO ASI COMO LA ESTRATEGIA DE FORMACION ETICA EN LAS SEDES OFICIALES FOCALIZADAS Y LA PLANTA DOCENTE Y DIRECTIVOS SELECCIONADOS POR COMPUTADORES PARA EDUCAR PARA EL PERIODO 2015 Y REALIZAR EL PROCESO DE INTERVENTORIA TECNICA A LAS CONDICIONES DE USO DE LAS TABLETAS ENTREGADAS EN EL MARCO DE LA SEGUNDA CONVOCATORIA PUBLICA DIRIGIDA A TODOS LOS ENTES TERRITORIALES DEL PAIS QUE ACCEDIERON A TABLETAS PARA EL SECTOR EDUCATIVO DE CARACTER OFICIAL DURANTE LOS AÑOS 2014 Y 2015 Y LAS CONDICIONES DE USO Y APROPIACION DE LA ESTRATEGIA DE ACCESO Y FORMACION PARA LA APROPIACION PEDAGOGICA DE LAS TICS EN LA VIGENCIA 2014 EN LA REGION No. 1 CONFORMADA POR LOS DEPARTAMENTOS: SAN ANDRES Y PROVIDENCIA, ATLANTICO, BOLIVAR, CESAR, CORDOBA, GUAJIRA, MAGDALENA, SUCRE, AMAZONAS, CAQUETA, HUILA, PUTUMAYO, TOLIMA, ARAUCA, CASANARE, GUAINIA, GUAVIARE, META, VAUPES Y VICHADA Y EN LA REGION No. 2 CONFORMADA POR LOS DEPARTAMENTOS: BOYACA, BOGOTA D.C., CUNDINAMARCA, NORTE DE SANTANDER, SANTANDER, ANQTIOQUIA, CALDAS, QUINDIO, RISARALDA, CAUCA, CHOCO, NARIÑO Y VALLE DEL CAUCA.
</t>
  </si>
  <si>
    <t xml:space="preserve">CONTRATO No. 1008/2006
REALIZAR LA INTERVENRORIA ADMINISTRATIVA, FINANCIERA, JURIDICA Y TECNICA A LOS CONVENIOS Y CONTRATOS QUE SE SUSCRIBAN DURANTE LA VIGENCIA 2016 PARA LOS SIGUIENTES TEMAS DE LA SEBDIRECCION DE PERMANENCIA: GESTION DEL RIESGO, JORNADAS ESCOLARES COMPLEMENTARIAS, RESPONSABILIDAD PENAL ADOLESCENTE, DISCAPACIDAD Y TALENTOS EXCEPCIONALES, ESCUELA NUEVA, BACHILLERATO PACICULTOR, INTERNADOS Y PARA TIPOLOGIAS RURALES.
</t>
  </si>
  <si>
    <t>CALLE 43 No. 57-14, CAN, BOGOTA</t>
  </si>
  <si>
    <t>SILVIA CARREÑO ADMINISTRACION E INGENIERIA</t>
  </si>
  <si>
    <t>NOMBRE DEL PROPONENTE: SCAIN ADMINISTRACION E INGENIERIA S.AS</t>
  </si>
  <si>
    <t xml:space="preserve">ASTRID </t>
  </si>
  <si>
    <t>59-65 OFICINA  704 BOGOTA</t>
  </si>
  <si>
    <t>(571)4862030</t>
  </si>
  <si>
    <t>1. REALIZAR LA PLANEACIÒN, EL SEGUIMIENTO Y CONTROL DEL PROCESO DE INTERVENTORIA VIGILANDO EL CUMPLIMIENTO DE LAS OBLIGACIONES CONTRACTUALES.
2. DIRIGIR Y DAR RESPUESTA A LOS REQUERIMIENTOS DE LOS COORDINADORES DE CAMPO.
3. DIRIGIR LA RECOLECCION, ORGANIZACION Y ANALISIS DE LA INFORMACION EN CAMPO DE VISITAS DE SEGUIMIENTO A LAS AUDITORIAS (APERTURA-SOCIALIZACION-CIERRE) ASI COMO LA REALIZACION DE LA AUDITORIA A LA MUESTRA DEL 20% DE LAS ENTIDADES ASIGNADAS A LOS AUIDITORES.
4. DIRIGIR EL PROCESO DE RECOLECCION, ANALISIS  DE LA INFORMACIÒN DE LA AUDITORIA DE MATRICULA.
5. DISEÑAR EL SEGUIMIENTO A LAS ACTIVIDADES REQUERIDAS DE  LA RESPONSABILIDAD CONTRACTUAL</t>
  </si>
  <si>
    <t>FOLIO 11-12</t>
  </si>
  <si>
    <t>1. REALIZAR LA PLANEACIÒN, EL SEGUIMIENTO Y CONTROL DEL PROCESO DE INTERVENTORIA VIGILANDO EL CUMPLIMIENTO DE LAS OBLIGACIONES CONTRACTUALES.
2. IMPLEMENTAR LA COORDINACION TECNICA DE LA INTERVENTORIA
3. DIRIGIR LA RECOLECCION, ORGANIZACION Y ANALISIS DE LA INFORMACION EN CAMPO DE VISITAS DE SEGUIMIENTO A LAS AUDITORIAS (APERTURA-SOCIALIZACION-CIERRE) ASI COMO LA REALIZACION DE LA AUDITORIA A LA MUESTRA.
4. COORDINAR Y DAR RESPUESTA A LOS REQUERIMIENTOS DE LOS COORDINADORES DE CAMPO.
5. DISEÑAR EL SEGUIMIENTO A LAS ACTIVIDADES REQUERIDAS DE  LA RESPONSABILIDAD CONTRACTUAL</t>
  </si>
  <si>
    <t>FOLIO 13</t>
  </si>
  <si>
    <t>GERENTE DE PROYECTO DE INTERVENTORIA</t>
  </si>
  <si>
    <t>1. GERENCIA LA PLANEACION, EL SEGUIMIENTO Y CONTROL AL PROCESO DE INTERVENTORIA VIGILANDO EL CUMPLIMIENTO DE LAS OBLIGACIONES CONTRACTUALES.
2. DIRIGIR LA INTERVENTORIA DE LOS CONTRATOS ASIGNADOS POR COMPUTADORES PARA EDUCAR, EN SUS COMPONENTES TECNICO, ADMINISTATIVO, FINANCIERO Y LEGAL EN EL COMPONENTE DE ACCESO 
3. DIRIGIR EL PROCESO DE VERIFICACION DE LA PUESTA EN FUNCIONAMIENTO DE LAS SOLUCIONES TECNOLOGICAS, LOS AVANCES DE ESTA ACTIVIDAD EN EL TABLERO DE CONTROL SEMANAL Y OPORTUNA INSTLACION Y CORRECTO FUNCIONAMIENTO DE LAS SOLUCIONES TECNOLOGICAS ENTREGADAS POR EL PROGRAMA.
4. EMITIR CONCEPTOS Y RECOMENDACIONES A COMPUTADORES PARA EDUCAR.</t>
  </si>
  <si>
    <t>13-14</t>
  </si>
  <si>
    <t>1. GERENCIA LA PLANEACION, EL SEGUIMIENTO Y CONTROL AL PROCESO DE INTERVENTORIA VIGILANDO EL CUMPLIMIENTO DE LAS OBLIGACIONES CONTRACTUALES.
2. DIRIGIR EL CONTROL Y SEGUIMIENTO DE LA CORRECTA EJECUCION DE LAS OBLIGACIONES CONTRACTUALES 
3. DIRIGIR EL CONTROL AL CUMPLIMINETO DE LAS OBLIGACIONES ADQUIRIDAS POR LOS CONTRATISTAS Y LA INTERVENTORIA.
4. EMITIR CONCEPTOS Y RECOMENDACIONES A COMPUTADORES PARA EDUCAR.</t>
  </si>
  <si>
    <t>YEMCY MILENA  SAAVEDRA LEAL</t>
  </si>
  <si>
    <t>108-110</t>
  </si>
  <si>
    <t>COORDINACIÓN DE LA INTERVENTORIA DE LOS CONTRATOS DE CONSULTORÌA PARA LA IMPLEMENTACIÒN DE MODELOS EDUCATIVOS FLEXIBLES QUE SUSCRIBIERON POR PARTE DE LA DIRECCIÒN DE COBERTURA Y EQUIDAD DURANTE EL 2007, COORDINACIÒN DE LOS CONTRTOS ASIGNADOS, INTERLOCUCIÒN CON EL CLIENTE, ELABORACIÒN DE INFORMES, SEGUIMIENTO DE LAS OBLIGACIONES CONTRACTUALES, ASISTENCIA A COMITÈS, CONTROL Y ADMINISTRACIÒN DEL PERSONAL A SU CARGO
DESARROLLO DELA ESTRATEGIA ESTABLECIDA PARA CADA PROYECTO DE INTERVENTORIA.
CONSOLIDACION DE INFORMES Y ENTREGABLES.</t>
  </si>
  <si>
    <t>CAJA DE COMPENSACION FAMILIAR COMPENSAR</t>
  </si>
  <si>
    <t>860066942-7</t>
  </si>
  <si>
    <t>AVENIDA 68 No. 49A-47, BOGOTA</t>
  </si>
  <si>
    <t>(571) 3077001</t>
  </si>
  <si>
    <t>ADMINISTRADOR DE RECURSOS</t>
  </si>
  <si>
    <t>1. DIRIGIR, COORDINAR Y ADMINISTRAR EL EQUIPO PEDAGOGICO Y FINANCIERO DEL CONVENIO.
2. INTERLOCUCIÒN CON EL ASOCIADO EN LO REFERENTE AL CONTRATO.
3. SEGUIMIENTO A LA FACTURACION, CONTROL DE PAGOS, Y CUENTAS DE COBRO PRODUCTO DE LAS ACTIVIDADES PROPIAS DEL CONVENIO.
4. IDENTIFICAR, ANALIZAR Y MONITOREAR LA APLICACION DE LA NORMATIVIDAD QUE AFECTE DIRECTAMENTE LA REALIZACION DE LOS PROGRAMAS Y SERVICIOS A SU CARGO.
5. GENERAR PLANES DE MEJORA CON EL FIN DE MANTENER LA OPERACION DENTRO DE LOS PARAMETROS DE CALIDAD Y OPORTUNIDAD.
6. COORDINAR EL SEGUIMIENTO, VERIFICACION Y VALIDACION DE ATENCIONES PEDAGOGICAS EN COLEGIOS ASIGNADOS SEGUN LOS COMPONENTES DEL CONVENIO.</t>
  </si>
  <si>
    <t>CORPORACION INFANCIA Y DESARROLLO</t>
  </si>
  <si>
    <t>CARRERA 19 No.63-40</t>
  </si>
  <si>
    <t>TUTORA AREA DE MATEMATICAS</t>
  </si>
  <si>
    <t>DOCENTE AREA DE MATEMATICAS EN PROGRAMA ICFES</t>
  </si>
  <si>
    <t>LA CERTIFICACION APORTADA NO SE TIENE EN CUENTA EN TANTO ESTA TRASLAPADA CON LA SIGUIENTE CERTFICACION</t>
  </si>
  <si>
    <t>CORPORACION EDUCATIVA ASED</t>
  </si>
  <si>
    <t>CARRERA 6 No. 27-11</t>
  </si>
  <si>
    <t>(571) 2551126</t>
  </si>
  <si>
    <t>DOCENTE DE CATEDRA EN EL AREA DE MATEMATICAS</t>
  </si>
  <si>
    <t>DOCENTE DE CATEDRA EN EL AREA DE MATEMATICAS EN PROGRAMAS PREICFES</t>
  </si>
  <si>
    <t>FOLIO 119-122</t>
  </si>
  <si>
    <t>sCAIN ADMINISTRACION E INGENIERIA S.A.S.</t>
  </si>
  <si>
    <t>CALLE 26 No. 59-65, OFICINA 704, BOGOTA</t>
  </si>
  <si>
    <t>(571) 4862030</t>
  </si>
  <si>
    <t>1. REALIZAR LAS VISITAS ASIGNADAS EN LAS DIFERENTES ENTIDADES TERRITORIALES Y MUNICIPIOS FOCALIZADOS DEL PAIS.
2, EJECUCION DEL CRONOGRAMA DE VISITAS 
3. EJECUCION DE ACTIVIDADES ASIGNADAS DENTRO DEL EQUIPO DE TRABAJO.
4. SEGUIMIENTO PEDAGOGICO DE LOS CONVENIOS Y CONTRATOS SUSCRITOS POR EL MEN PARA LA IMPLEMENTACION DE MODELOS EDUCATIVOS FLEXIBLES.
5. VERIFICACION Y SEGUIMIENTO A LOS PROCESOS DE CAPACITACION, CONTENIDO DE LOS TALLERES, MATERIALES EDUCATIVOS ENTREGADOS EN LOS TALLERES, CALIDAD DE LA CAPACITACION DE LOS DOCENTES.</t>
  </si>
  <si>
    <t>1. CONTROL DEL CRONOGRAMA DE EJECUCION.
2. CAPACITACION DEL PERSONAL QUE SE ENCUENTRA A SU CARGO PARA EL DESARROLLO DE LA INTERVENTORIA.
3. COORDINACION DE LOS CONVENIOS Y PROFESIONALES A SU CARGO.
4. ELABORACION DE INFORMES ENTREGABLES.
5. SEGUIMIENTO PEDAGOGICO DE LOS CONVENIOS Y CONTRATOS SUSCRITOS POR LAS ENTIDADES CONTRATANTES.
6. DISEÑO Y APLICACION DE INSTRUMENTOS DE VERIFICACION Y ESTRATEGIAS DE SEGUIMIENTO PEDAGOGICO.</t>
  </si>
  <si>
    <t xml:space="preserve"> CUMPLE</t>
  </si>
  <si>
    <t>NO (EL POSTGRADO NO CORRESPONDE AL CAMPO DE CONOCIMIENTO SOLICITADO EN EL PLIEGO DE CONDICIONES NUMERAL 4,3,2,1)</t>
  </si>
  <si>
    <t>UNA VEZ VERIFICADOS LOS DOCUMENTOS ALLEGADOS, SE TIENEN EN CUENTA LAS FECHAS RELACIONADAS EN EL CONTRATO DE TRABAJO.</t>
  </si>
  <si>
    <r>
      <t xml:space="preserve">NO </t>
    </r>
    <r>
      <rPr>
        <sz val="11"/>
        <color rgb="FF000000"/>
        <rFont val="Arial"/>
        <family val="2"/>
      </rPr>
      <t>(En las certificaciones aportadas por este perfil, no cumple el mínimo de doce (12) meses de Experiencia profesional en consultoría o diseño o seguimiento o supervisión a contratos y/o convenios para el desarrollo de proyectos o programas educativos, según lo establecido en el pliego de condiciones pag. 44)</t>
    </r>
  </si>
  <si>
    <r>
      <t xml:space="preserve">Una vez verificado las certificaciones señaladas, NO CUMPLEN con lo establecido en el pliego de condiciones en el numeral 4.3.2.1 para el ámbito de experiencia del perfil del coordinador Administrativo y financiero, el cual señala que debe contar con experiencia profesional en seguimiento a contratos y/o convenios para el desarrollo de </t>
    </r>
    <r>
      <rPr>
        <b/>
        <u/>
        <sz val="9"/>
        <color rgb="FF548235"/>
        <rFont val="Arial"/>
        <family val="2"/>
      </rPr>
      <t xml:space="preserve">programas y/o proyectos educativos y/o sociales. </t>
    </r>
  </si>
  <si>
    <r>
      <t>1. tarjeta profesional de acuerdo a lo señalado en el criterio hab</t>
    </r>
    <r>
      <rPr>
        <b/>
        <sz val="10"/>
        <color rgb="FF000000"/>
        <rFont val="Arial"/>
        <family val="2"/>
      </rPr>
      <t>ilitante de la página  47. SUBSANÒ CON EL FOLIO 78 SUBSANACIONES</t>
    </r>
    <r>
      <rPr>
        <sz val="10"/>
        <color rgb="FF000000"/>
        <rFont val="Arial"/>
        <family val="2"/>
      </rPr>
      <t xml:space="preserve">
2. Certificado de vigencia de la  tarjeta profesional, de acuerdo a lo señalado en el criterio habilitante de la página  48.</t>
    </r>
    <r>
      <rPr>
        <b/>
        <sz val="10"/>
        <color rgb="FF000000"/>
        <rFont val="Arial"/>
        <family val="2"/>
      </rPr>
      <t xml:space="preserve"> SUBSANÒ CON EL FOLIO 79 SUBSANACIONES</t>
    </r>
    <r>
      <rPr>
        <sz val="10"/>
        <color rgb="FF000000"/>
        <rFont val="Arial"/>
        <family val="2"/>
      </rPr>
      <t xml:space="preserve">
</t>
    </r>
  </si>
  <si>
    <t>FOLIO 78 SUBSANACIONES</t>
  </si>
  <si>
    <t>FOLIO 79 SUBSANACIONES</t>
  </si>
  <si>
    <r>
      <t xml:space="preserve">Certificado de vigencia de la  tarjeta profesional, de acuerdo a lo señalado en el criterio habilitante de la página  48. </t>
    </r>
    <r>
      <rPr>
        <b/>
        <sz val="10"/>
        <color rgb="FF000000"/>
        <rFont val="Arial"/>
        <family val="2"/>
      </rPr>
      <t>SUBSANÒ FOLIO 80 SUBSANACIONE</t>
    </r>
    <r>
      <rPr>
        <sz val="10"/>
        <color rgb="FF000000"/>
        <rFont val="Arial"/>
        <family val="2"/>
      </rPr>
      <t>S</t>
    </r>
  </si>
  <si>
    <t xml:space="preserve">FOLIO 80 SUBSANACIONES </t>
  </si>
  <si>
    <t>CORPORACION LABOR Y FUTURO</t>
  </si>
  <si>
    <t>812007815-1</t>
  </si>
  <si>
    <t>Calle 62B-6-13 Oficina 409</t>
  </si>
  <si>
    <t>INTERVENTOR DE LOS PROYECTOS</t>
  </si>
  <si>
    <t>FOMENTAR Y EJECUTAR ACCIONES TENDIENTES A LA PROTECCIÒN DEL ADULTO MAYOR Y PERSONAS DE LA TERCERA EDAD Y PROMOVER EN LA NIÑEZ Y LA JUVENTUD AYUDAS EDUCATIVAS QUE SIRVAN PARA CONSERVAR LA BUENA SALUD EN LA CIUDAD DE BOGOTA LOCALIDAD DE SUBA</t>
  </si>
  <si>
    <t xml:space="preserve">1,Preparaciòn, control y supervisiòn de los proyectos educativos de la corporaciòn. </t>
  </si>
  <si>
    <t>81 subsnaciones</t>
  </si>
  <si>
    <r>
      <t xml:space="preserve">
1.En las certificaciones aportadas por este perfil, no cumple el mínimo de doce (12) meses de Experiencia profesional en consultoría o diseño o seguimiento o supervisión a contratos y/o convenios para el desarrollo de proyectos o programas educativos, según lo establecido en el pliego de condiciones pag. 44
</t>
    </r>
    <r>
      <rPr>
        <b/>
        <sz val="10"/>
        <color rgb="FF000000"/>
        <rFont val="Arial"/>
        <family val="2"/>
      </rPr>
      <t>SUBSANA CON LA CERTIFICACION CORPORACION LABOR Y FUTURO FOLIO 81 SUBSNAACIONES</t>
    </r>
  </si>
  <si>
    <r>
      <t xml:space="preserve">En la certificación anexada para acreditar la experiencia exigida por los pliegos en la pagina 37, no se refleja el mínimo de requisitos requeridos. </t>
    </r>
    <r>
      <rPr>
        <b/>
        <sz val="12"/>
        <rFont val="Arial"/>
        <family val="2"/>
      </rPr>
      <t>SUBSANÒ CON LOS FOLIOS 12-13 SUBSANACIONES</t>
    </r>
  </si>
  <si>
    <t xml:space="preserve">Rector, Coordinador de programas educativos.
Seguimiento y acompañamiento del programa Innovaciòn de bachillerato flexible para soldados heridos en combate </t>
  </si>
  <si>
    <r>
      <t>Los documentos allegados para el contrato No. 2016-062 relacionado en los folios 2 al 6, no muestran claridad en la fecha de terminación del contrato. Se requiere documento que evidencie lo anterior. S</t>
    </r>
    <r>
      <rPr>
        <b/>
        <sz val="12"/>
        <rFont val="Arial"/>
        <family val="2"/>
      </rPr>
      <t>UBSANÓ CON ANEXO EL DOC 0 EXPERIENCIA.</t>
    </r>
  </si>
  <si>
    <r>
      <t>Para el contrato No. 366 de 2009 relacionado en el folio 23, no fue posible realizar verifición en el RUP ya que los folios señalados en el anexo no corresponden. Se solicita aclaración.</t>
    </r>
    <r>
      <rPr>
        <b/>
        <sz val="12"/>
        <rFont val="Arial"/>
        <family val="2"/>
      </rPr>
      <t xml:space="preserve"> Una vez verificados los documentos allegados al momento del cierre y requeridos por la entidad en la evaluación preliminar, el RUP correspondiente al contrato No.366 de 2009, se encuentra en el consecutivo 55 página 23 del RUP aportado la primera vez. </t>
    </r>
  </si>
  <si>
    <t>anexo DOC 2. CC. JORGE H. CÁRDENAS SUBSANACIONES</t>
  </si>
  <si>
    <t>DOC 4. CERTIFICACIÓN JHC DE OE.</t>
  </si>
  <si>
    <r>
      <t xml:space="preserve">La experiencia relacionada en la certificación de Oportunidad estratégica, (folio 33 y 34),  no se tiene en cuenta, puesto que debe atenderse lo expresado en la página 49, litera (C) que menciona: Si el proponente es el mismo que certifica la experiencia del profesional propuesto, además de esta certificación, deberá presentar fotocopia legible del contrato laboral y/o de prestación de servicios suscrito entre el proponente y la persona, a través del cual se evidencie el vínculo contractual. En caso de no existir contrato suscrito, deberá allegar una certificación de la junta directiva o junta de socios (la que corresponda) con el visto bueno del revisor fiscal, o adjuntar una certificación expedida por el proponente, acompañada del visto bueno del revisor fiscal o contador, lo cual no se cumple. </t>
    </r>
    <r>
      <rPr>
        <b/>
        <sz val="10"/>
        <color rgb="FF000000"/>
        <rFont val="Arial"/>
        <family val="2"/>
      </rPr>
      <t xml:space="preserve">AUNQUE ALLEGA CERTIFICACION FIRMADA POR LA JUNTA DE SOCIOS, , NO SE TIENE EN CUENTA DEBIDO A QUE ES ANTERIOR A LA EXPEIDCIÒN DE LA TERJETA PROFESIONAL </t>
    </r>
  </si>
  <si>
    <r>
      <t xml:space="preserve">La experiencia relacionada en la certificación de Oportunidad estratégica, (folio 33 y 34),  no se tiene en cuenta, puesto que debe atenderse lo expresado en la página 49, litera (C) que menciona: Si el proponente es el mismo que certifica la experiencia del profesional propuesto, además de esta certificación, deberá presentar fotocopia legible del contrato laboral y/o de prestación de servicios suscrito entre el proponente y la persona, a través del cual se evidencie el vínculo contractual. En caso de no existir contrato suscrito, deberá allegar una certificación de la junta directiva o junta de socios (la que corresponda) con el visto bueno del revisor fiscal, o adjuntar una certificación expedida por el proponente, acompañada del visto bueno del revisor fiscal o contador, lo cual no se cumple. </t>
    </r>
    <r>
      <rPr>
        <b/>
        <sz val="10"/>
        <color rgb="FF000000"/>
        <rFont val="Arial"/>
        <family val="2"/>
      </rPr>
      <t>SUBSANA CON LA CERTIFICACIÒN FIRMADA PORLA JUNTA DE SOCIOS</t>
    </r>
  </si>
  <si>
    <t>Avenida carrera 30 No. 17B-25 SUR</t>
  </si>
  <si>
    <t>Contratista</t>
  </si>
  <si>
    <t xml:space="preserve">Prestaciòn de servicios profesionales para apoyar a la Direcciòn de formaciòn Profesional en la ejecuciòn de su misiòn institucional </t>
  </si>
  <si>
    <t>Anexo DOC 7. Coordinador Administrativo y Financiero.</t>
  </si>
  <si>
    <t xml:space="preserve">1,Apoyar y asisitr a la direcciòn de formaciòn profesional en lo correspondiente en los asuntos del àrea. 
2, Asesorar a la direcciòn de formaciòn profesional  con las acciones propias y estratègicas del àrea.
3, Revisar, analizar y hacer seguimiento a la ejecuciòn de los proyectos y acciones propias de la direcciòn de formaciòn porofesional. 
4, Interlocutar con las demas areas de la direcciòn general , direcciones regionales y centros de formaciòn, con el fin de gestionar las responsabilidades propias de la direcciòn.
5, Proponer y estructurar el diseño de proyectos especiales de intervención de la dirección de acuerdo con requerimientos y acciones estratégicas del área. 
6. Dinamizar, y coordinar en representación de la dirección, el comité de pertinencia. </t>
  </si>
  <si>
    <t>2303 de nero de 2015</t>
  </si>
  <si>
    <t xml:space="preserve">Prestación de servicios profesinales para gestionar acciones relacionadas con planes y programas que desarrolla la Escuela Nacional de instructorers con los Centros de Formacióon Integral, y que a su vez,  retroalimentan ténicamente los programas y los proyectos que aportan a los direccionamientos de la Dirección de Formación Porofesional que están articulados a los proyectos especiales del Cento de Formación Metalmecánico de la Región Distrito Capital en el área Administrativo. </t>
  </si>
  <si>
    <t>Anexo DOC 8. Coordinador Administrativo y Financiero.</t>
  </si>
  <si>
    <r>
      <rPr>
        <b/>
        <sz val="7"/>
        <rFont val="Times New Roman"/>
        <family val="1"/>
      </rPr>
      <t xml:space="preserve"> </t>
    </r>
    <r>
      <rPr>
        <b/>
        <i/>
        <sz val="12"/>
        <rFont val="Arial Narrow"/>
        <family val="2"/>
      </rPr>
      <t>Anexo DOC 8. Coordinador Administrativo y Financiero.</t>
    </r>
  </si>
  <si>
    <t>2080 DEL 20 DE ENERO 2016</t>
  </si>
  <si>
    <t>prestación de servicios profesionales para gestionar acciones relacionadas con planes, programas y proyectos que desarrolla y tiene a cargo la Escuela Nacional de isntructores con los centros de formación profesional Integral y que a su vez  retroalimentan ténicamente el direccionamiento estratégico de la Dirección de Formación profesional.</t>
  </si>
  <si>
    <t>No cumple con lo establecido en el pliego de condiciones en cuanto al ámbito de experiencia solicitado en la página 43 y 44 del pliego de condiciones numeral 4.3.2.1 que  menciona lo siguiente: Experiencia profesional en el seguimiento a contratos y/o convenios para el desarrollo de programas y/o proyectos educativos como coordinador o gerente o líder o supervisor o subgerente o director de procesos administrativos o financieros o contables. Anexo DOC 8. Coordinador Administrativo y Financiero.</t>
  </si>
  <si>
    <t>630 DE 2018</t>
  </si>
  <si>
    <t>Prestar los servicios profesionales para apoyar a la formación de formación profesional en el estudio de acompañamiento e implementación de las políticas, estrategias y acciones, que impacte en el desarrollo de los programas de formación de SENA y que se deriven de la definición de desarrollo del Sistema Nacional de Acumulación y Terciaria SNET, en el marco de las cualificaciones MNC, el Sistema Nacional de Acumulación y Transferencia de Créditos SNATC, es sistema Nacional de Calidad de la Educación Terciaria SISNACET. Así como el apoyo técnico de la secretaria del comité nacional de formación profesional.</t>
  </si>
  <si>
    <t>1, apoyar técnicamentela secretaria del Comité Nacional de formación profesional.</t>
  </si>
  <si>
    <t>0191 DE 2017}</t>
  </si>
  <si>
    <t>Anexo DOC 9. Coordinador Administrativo y Financiero</t>
  </si>
  <si>
    <t>Apoyar los equipos responsables de la construcción del diseño y desarrollo curricular de los programas asociados al desarrollo de competencias técnicas en las áreas de ciencias naturales para que documenten y sustenten las condiciones de calidad exigidas a los programas de formación, según normatividad vigente.</t>
  </si>
  <si>
    <t>Anexo DOC 10. Coordinador Administrativo y Financiero</t>
  </si>
  <si>
    <t xml:space="preserve">1, Proponer y realizar ajuste a los procedimientos relacionados con la gestión de la calidad de los programas de formación SENA
2, Consolidar la documentación de condiciones de calidad de los programas del SENA asociados al área de ciencias naturales.
</t>
  </si>
  <si>
    <t>ALCALDÍA MUNICIPAL DEL CARMEN DE ATRATO</t>
  </si>
  <si>
    <t>Secretarío de planeación y obras públicas</t>
  </si>
  <si>
    <t>anexo DOC 11. Coordinador Administrativo y financiero.</t>
  </si>
  <si>
    <t xml:space="preserve">Para la evaluación de los anteirores documentos, se acoge a lo establecido en el pliego de condiciones literal k del numeral 4.3.2.1 FORMACION Y EXPERIENCIA MÌNIMA DEL EQUIPO DE TRABAJO, el cual indica: “Para efectos de acreditar la experiencia profesional se tendrá en cuenta cada régimen particular señalado por el ordenamiento jurídico para el ejercicio de la respectiva profesión”.  Por lo tanto no se tienen en cuenta ya qu fue anterior a la fecha de expedición de la tarjeta. </t>
  </si>
  <si>
    <t>SECRETARIA DE ECUCACION DE BOGOTA</t>
  </si>
  <si>
    <t>Avenida el dorado No. 66-63</t>
  </si>
  <si>
    <t>GERENTE 039-02</t>
  </si>
  <si>
    <t xml:space="preserve">1, Coordinar las actividades necesarias para que se garantice la ejecución del proyecto Fondo de Financiamiento poara la Educación Superior.
</t>
  </si>
  <si>
    <t>anexo DOC 12. Cergificado Secretaría de Educación</t>
  </si>
  <si>
    <t>NO REGISTRA</t>
  </si>
  <si>
    <t xml:space="preserve">Para la evaluación de los anteirores documentos, se acoge a lo establecido en el pliego de condiciones literal k del numeral 4.3.2.1 FORMACION Y EXPERIENCIA MÌNIMA DEL EQUIPO DE TRABAJO, el cual indica: “Para efectos de acreditar la experiencia profesional se tendrá en cuenta cada régimen particular señalado por el ordenamiento jurídico para el ejercicio de la respectiva profesión”.  Por lo tanto no se tienen en cuenta ya que fue anterior a la fecha de expedición de la tarjeta y además no se registra fecha de inicio. </t>
  </si>
  <si>
    <t>Conempleos</t>
  </si>
  <si>
    <t>813002377-1</t>
  </si>
  <si>
    <t>calle 33Nº 6b-24 piso 13</t>
  </si>
  <si>
    <t>Gente Oportuna</t>
  </si>
  <si>
    <t>860061140-4</t>
  </si>
  <si>
    <t>carrera 62 Nº  12- 78</t>
  </si>
  <si>
    <t>Líder de
Acompañamiento
Docente y Profesional
de Seguimiento
convenio SED - EAN.</t>
  </si>
  <si>
    <t xml:space="preserve">El contratista se obliga poara con la universidad EAN a prestar sus servicios como profesional y monitoreo en componete 1 y 2. </t>
  </si>
  <si>
    <t>seguimiento y monitoreo al componente 1 y 2 del convenio con la SED</t>
  </si>
  <si>
    <t>DOC 14</t>
  </si>
  <si>
    <t>Las dos certificaciones del Politécnico Gran Colombiano, relacionadas en el anexo como experiencia laboral, no se identificaron en las presentadas por el proponente. SUBSANO REALIZANDO ACLARACION. SE REMITE A LOS LOS FOLIOS 63 Y 64  Y ANEXO DOC 14</t>
  </si>
  <si>
    <r>
      <t>Respecto de la certificación de la SECRETARIA GENERAL DE LAS UNIDADES TECNOLOGICAS DE SANTANDER se puede evidenciar que las actividades y/o funciones que fueron desarrolladas por el profesional  NO CUMPLEN con lo establecido en el ámbito de la experiencia del Perfil del Director de Proyecto, tal como lo indica el pliego de condiciones en su numeral 4.3.2.1: “</t>
    </r>
    <r>
      <rPr>
        <i/>
        <sz val="10"/>
        <color rgb="FF538135"/>
        <rFont val="Calibri"/>
        <family val="2"/>
      </rPr>
      <t>Experiencia Profesional en programas o proyectos educativos o sociales como Gerente o Líder o Supervisor de procesos de interventoría y/o auditoría y/o supervisión y/o revisoría fiscal”. POR LO CUAL NO ES TENIDA EN CUENTA</t>
    </r>
  </si>
  <si>
    <r>
      <t>Respecto de la certificación de la AREA METROPOLITANA DE BUCARAMANGA se puede evidenciar que las actividades y/o funciones que fueron desarrolladas por el profesional  NO CUMPLEN con lo establecido en el ámbito de la experiencia del Perfil del Director de Proyecto, tal como lo indica el pliego de condiciones en su numeral 4.3.2.1: “</t>
    </r>
    <r>
      <rPr>
        <i/>
        <sz val="10"/>
        <color rgb="FF538135"/>
        <rFont val="Calibri"/>
        <family val="2"/>
      </rPr>
      <t>Experiencia Profesional en programas o proyectos educativos o sociales como Gerente o Líder o Supervisor de procesos de interventoría y/o auditoría y/o supervisión y/o revisoría fiscal”. POR LO CUAL NO ES TENIDA EN CUENTA</t>
    </r>
  </si>
  <si>
    <r>
      <t xml:space="preserve">1 En las certificaciones aportadas para este perfil, no se evidencia el mínimo de doce (12) meses de Experiencia profesional en consultoría o diseño o seguimiento o supervisión a contratos y/o convenios para el desarrollo de proyectos o programas educativos, según lo establecido en el pliego de condiciones pag. 44. </t>
    </r>
    <r>
      <rPr>
        <b/>
        <sz val="10"/>
        <rFont val="Arial"/>
        <family val="2"/>
      </rPr>
      <t>SUBSANÒ CON ACLARACION CON EL FOLIO 6 SUBSANACIONES</t>
    </r>
    <r>
      <rPr>
        <sz val="10"/>
        <color rgb="FF000000"/>
        <rFont val="Arial"/>
        <family val="2"/>
      </rPr>
      <t xml:space="preserve">.
</t>
    </r>
    <r>
      <rPr>
        <b/>
        <sz val="10"/>
        <color rgb="FF000000"/>
        <rFont val="Arial"/>
        <family val="2"/>
      </rPr>
      <t>SIN EMBARGO, EL RUES DE LA EMPRESA CANCELADO DESDE EL 2007</t>
    </r>
    <r>
      <rPr>
        <sz val="10"/>
        <color rgb="FF000000"/>
        <rFont val="Arial"/>
        <family val="2"/>
      </rPr>
      <t xml:space="preserve"> POR TANTO NO SE TIENE EN CUENTA LA EXPERIENCIA</t>
    </r>
  </si>
  <si>
    <t>OBSERVACIONES: NO PRESENTÓ DOCUMENTOS REQUERIDOS EN LA EVALUACIÓN PRELIMINAR</t>
  </si>
  <si>
    <t>OBSERVACION: NO PRESENTO LOS DOCUMENTOS REQUERIDOS EN LA EVALUACIÓN PRELIMINAR</t>
  </si>
  <si>
    <t xml:space="preserve">
En atención a la observación realizada por el proponente respecto de la renovación de la matricula mercantil de la empresa SERAGROS, es importante aclarar que los comerciantes tienen el deber de efectuar su matrícula e inscribir en el registro mercantil todos los actos, libros y documentos respecto de los cuales la ley exija esa formalidad.  Adicionalmente se tiene que, la matrícula mercantil debe renovarse anualmente dentro de los primeros tres (3) meses de cada año; que el inscrito debe informar a la cámara de comercio “la pérdida de su calidad de comerciante” y cualquier otra reforma referente a su actividad comercial para que se efectúe la anotación respectiva, y que el incumplimiento de este deber es sancionado con multa por parte de la Superintendencia de Industria y Comercio y puede dar lugar a la cancelación de la matrícula mercantil cuando no se realiza la renovación de la misma durante el término superior a cinco (5) años tal como lo señala el Artículo 31, numeral 1º de la Ley 1727 del 11 de julio de 2014. Es decir que, por regla general, mientras no se halle disuelta por alguna de las causales establecidas en la ley, una sociedad conserva su capacidad jurídica para desarrollar su objeto social, ejercer derechos y contraer obligaciones.
Por los argumentos anteriormente mencionados y una vez verificado el RUES de la empresa SERAGROS, se puede evidenciar que a la fecha no tiene cancelada la matricula mercantil, por lo tanto, la experiencia aportada por el proponente será tenida en cuenta de conformidad con lo señalado en el pliego de condiciones.
</t>
  </si>
  <si>
    <t>Respecto de la certificación de la Fundación Triángulo se dará aplicabilidad a lo señalado en la circular única de Colombia Compra Eficiente del 16 de abril de 2019, la cual establece: “Las Entidades Estatales solamente pueden exigir la legalización de acuerdo con la Convención de la Apostilla o la legalización de documentos públicos otorgados en el extranjero. Este tipo de legalización no es procedente para los documentos privados”.</t>
  </si>
  <si>
    <t>El objeto del contrato  N° 521 DE 2011 relacionado en los folios del 2 al 36, no corresponde al objeto establecido en los pliegos de condiciones:  “Supervisión o apoyo a la supervisión y/o seguimiento, y/o control y/o interventoría y/o auditoria de contratos, (…)” 
Adicional no presenta certificaciòn, no cumple con las condiciones establecidas en el pliego de condiciones en el literal P de la página 41, el cual indica: “ Para todos los efectos de acreditación de la experiencia habilitante y ponderable, cuando aplique, además de certificaciones se podrá aportar cualquier otro documento (contrato, constancias, certificación, acta de terminación, Acta de liquidación) debidamente suscrito por la persona facultada y expedido por la entidad competente, en el que conste la información requerida para cumplir con el requisito”. Así mismo es preciso, señalar que el pliego de condiciones como lo ha reiterado la jurisprudencia, es la ley del proceso de selección, por lo que es de obligatorio cumplimiento para los proponentes que participan en el proceso como para la entidad que lo adelanta. Por lo tanto, para la acreditación de experiencia  del proponente debía hacerse por medio de certificaciones, como lo dispuso el pliego de condiciones, para su correspondiente valoración y evaluación.</t>
  </si>
  <si>
    <t>2 a 16</t>
  </si>
  <si>
    <t>SECRETARIA DE
EDUCACION
GOBERNACIÓN DE
CORDOBA</t>
  </si>
  <si>
    <t>CONTRATO Nº 3050
interventoría técnica, administrativa, financiera, contable y legal de los siguientes contratos: contrato 036-2015 cuyo objeto es la administración, dirección, coordinación y organización del servicio público educativo, para atender a estudiantes de los establecimientos educativos del departamento de córdoba en los municipios no certificados de valencia, Tierralta, Montelíbano, puerto libertador, san José de Uré, Ayapel, contrato interadministrativo 039-2015 la administración de la atención educativa para brindar el servicio educativo a estudiantes en los territorios indígenas en los municipios no certificados de San Andrés de sotavento y Tuchìn del departamento del córdoba correspondiente al calendario "a" resolución 0504 del 19 de noviembre de 2014, y demás contratos que suscriba la secretaria de educación para la prestación del servicio público educativo en el  departamento.</t>
  </si>
  <si>
    <t>Calle 27 No 3-28
 Palacio de Nair 
Piso 2°</t>
  </si>
  <si>
    <t>UNION TEMPORAL
INTERVENTORIAS
EDUCATIVAS 
2015 U.T
(seg;un contrato)</t>
  </si>
  <si>
    <t>19/05/2015
(FOLIO 6)</t>
  </si>
  <si>
    <t>NO SE ENCUENTRA</t>
  </si>
  <si>
    <t>ACTA DE LIQUIDACIÓN
(FOLIO  11 A 17)</t>
  </si>
  <si>
    <t>NO ANEXA
(VER OBSERVACIONES)</t>
  </si>
  <si>
    <t>NO CUMPLE
(VER OBSERVACIONES)</t>
  </si>
  <si>
    <t>0
NO SE ENCUENTRA FIRMADA POR EL REVISIR FISCAL</t>
  </si>
  <si>
    <t>17 a 29</t>
  </si>
  <si>
    <t>CONTRATO Nº 477
interventoría técnica, administrativa, financiera, contable y legal de los contratos cuyo objeto es la prestación de servicios educativos: en los municipios de Ayapel, Buenavista, Canalete, Montelibano, Tierraalta, Monitos, Valencia, Puerto Libertador y San José de Ure y al contrato interadministrativo Nº453 del 11 de marzo del 2014, para la administración de la atención educativa para para brindar el servicio educativo a estudiantes en los territorios indígenas de los municipios no certificados de San Andrés de Sotavento y Tuchín del departamento del Córdoba correspondiente al calendario "a" resolución 1106 del 16 de diciembre de 2013</t>
  </si>
  <si>
    <t>FUNDACION ACCION
SOLIDARIA
(seg;un contrato)</t>
  </si>
  <si>
    <t>14/05/2014
(FOLIO 22)</t>
  </si>
  <si>
    <t>10/12/2014
(FOLIO 23)</t>
  </si>
  <si>
    <t>ACTA DE LIQUIDACIÓN
(FOLIO 23 A 28)</t>
  </si>
  <si>
    <t>30 a  39</t>
  </si>
  <si>
    <t>CONTRATO Nº 444
interventoría administrativa, contable y técnica de los contratos cuyo objeto es la prestación de servicios educativos del banco de oferentes del año 2013, en los establecimientos educativos del departamento de córdoba en los municipios Ayapel, Buenavista, Canalete, Montelibano, Tierraalta, Monitos, Valencia, Puerto Libertador, San José de Ure, Tuchín y San Andrés.</t>
  </si>
  <si>
    <t>17/07/2013
(FOLIO 34)</t>
  </si>
  <si>
    <t>24/07/2013
(FOLIO 35)</t>
  </si>
  <si>
    <t>31/12/2013
(FOLIO 35)</t>
  </si>
  <si>
    <t>ACTA DE LIQUIDACIÓN
(FOLIO 35 A 39)</t>
  </si>
  <si>
    <t>no se encuentra</t>
  </si>
  <si>
    <t>40 a 50</t>
  </si>
  <si>
    <t>CONTRATO Nº 701
Interventoría técnica, administrativa, financiera, contable y legal al convenio de cooperación y asociación Nº 511-2014 de fecha 07 de julio de 2014 para desarrollar actividades de interés público celebrado entre el departamento de córdoba, Secretaría de Educación y la Unión Temporal Católica del Norte-Fundación Social Preparar, para aunar esfuerzos y desarrollar el programa dirigido a jóvenes y adultos regulados por el decreto 3011 de 1997, entre los ciclos educativos 3,4,5,y 6 en los 27 municipios no certificados del departamento de Córdoba</t>
  </si>
  <si>
    <t>24/09/2014
(FOLIO 45)</t>
  </si>
  <si>
    <t>29/09/2014
(FOLIO 45)</t>
  </si>
  <si>
    <t>21/12/2014
(FOLIO 45)</t>
  </si>
  <si>
    <t>ACTA DE LIQUIDACIÓN
(FOLIO 45 A 50)</t>
  </si>
  <si>
    <t xml:space="preserve">Una vez verificados los documentos aportados por el proponente para la EXPERIENCIA ADICIONAL DEL PROPONENTE, se evidencia que los contratos referenciados: 350 de 2015, 477 de 2014, 444 de 2013 y 701 de 2014, no cumplen con las condiciones establecidas en el pliego de condiciones en el literal P de la página 41, el cual indica: “ Para todos los efectos de acreditación de la experiencia habilitante y ponderable, cuando aplique, además de certificaciones se podrá aportar cualquier otro documento (contrato, constancias, certificación, acta de terminación, Acta de liquidación) debidamente suscrito por la persona facultada y expedido por la entidad competente, en el que conste la información requerida para cumplir con el requisito”. 
Así mismo es preciso, señalar que el pliego de condiciones como lo ha reiterado la jurisprudencia, es la ley del proceso de selección, por lo que es de obligatorio cumplimiento para los proponentes que participan en el proceso como para la entidad que lo adelanta.
Por lo tanto, para la acreditación de experiencia adicional del proponente debía hacerse por medio de certificaciones, como lo dispuso el pliego de condiciones, para su correspondiente valoración y evaluación.
</t>
  </si>
  <si>
    <t>2 y 3</t>
  </si>
  <si>
    <t>Revisar la correcta ejecución de los contratos y reportar de forma inmediata
cualquier anomalía encontrada mediante informes dirigidos a la gerencia general.
- Verificar la Documentación técnica de los contratos y convenios suscritos aprobando y corrigiendo dichos documentos.
- Realizar el respectivo plan de interventoría que contenga un cronograma de actividades donde se relacionen temas específicos.
- Realizar informes mensuales del avance de los contratos y convenios a los cuales le realiza la supervisión y velar por el cumplimento de los objetos.
- Realizar visitas en campo en los municipios que se están ejecutando los contratos y convenios, tomando la información necesaria para revisar la correcta ejecución de los proyectos.</t>
  </si>
  <si>
    <t>SECRETARÍA DE EDCUCACIÓN DE BOGOTÁ</t>
  </si>
  <si>
    <t>AVENIDA EL DORADO N 66-63
Bogotá</t>
  </si>
  <si>
    <t>LICENCIADO Y PROFESIONAL NO LIC. CON ESPEC. 2AE EN COLEGIO PAULO VI (IED)</t>
  </si>
  <si>
    <t>6 CERTIFICACIÓN KMP
7 A 13 CONTRATO KMP</t>
  </si>
  <si>
    <t>KMP CONSULTING S.A.S</t>
  </si>
  <si>
    <t>900458773-6
(Cerfiticación folio 6)</t>
  </si>
  <si>
    <t>Calle 99 N 11-B-66 ofc 101
Bogotá</t>
  </si>
  <si>
    <t xml:space="preserve">OBJETO. EL CONTRATISTA, actuando de forma independiente, sin que exista subordinación o dependencia, utilizando sus propios medios, recursos, elementos de trabajo, se obliga a prestar, en favor del CONTRATANTE, los servicios como 
SUPERVISOR DE CONTRATO. PARÁGRAFO. Dentro del objeto del presente contrato se entienden contenidas todas las actividades, implementos, insumos y demás inherentes y/o necesarios para la completa y satisfactoria prestación de los servicios descritos.
PARÁGRAFO: Las actividades que desarrolla EL CONTRATISTA, las realiza de forma independiente y sin cumplimiento de horario, pero con la seriedad y responsabilidad que ameritan el presente contrato y se desarrolla con los equipos de trabajo que designe EL CONTRATANTE.
</t>
  </si>
  <si>
    <t xml:space="preserve">El proponente Presenta una cetificacion de los consorciados , por lo cual no se da puntaje debido a que no se cumple con lo establecido en los pliegos de condiciones  en su pagina 49 en su literal C </t>
  </si>
  <si>
    <t>EXPERIENCIA DIFERENTE PERO NO ANEXA CERTIFICACIÓN
(VER OBSERVACIONES</t>
  </si>
  <si>
    <r>
      <t xml:space="preserve">En los documentos aportados para la certificación del contrato No. 991 de 2007 (folios 92 al 115) no se evidencia el estado del contrato por medio del cual se solicita se remita el soporte correspondiente como Acta de Terminación y/o recibo a satisfacción debidamente suscrito tal como lo indica el Pliego definitivo en la pág. 38 literal i).
</t>
    </r>
    <r>
      <rPr>
        <b/>
        <sz val="12"/>
        <rFont val="Arial"/>
        <family val="2"/>
      </rPr>
      <t>El proponente allega certificaciòn con estado del contrato (folio 7) subsananaciones.</t>
    </r>
  </si>
  <si>
    <r>
      <t xml:space="preserve">
Una vez verificados los documentos allegados por el proponente para certificar la experiencia del perfil de Coordinador Administrativo financiero y contable, la entidad se acoge a lo establecido en el pliego de condiciones identificando que el objeto y las obligaciones descritas en el contrato no dan cuenta del ámbito de experiencia solicitado por la entidad en el numeral 4.3.2.1 EQUIPO MINIMO DE TRABAJO, el cual establece las reglas para la valoración de la formación académica y experiencia mínima del equipo de trabajo. Allí se menciona que, si el proponente es el mismo que certifica la experiencia del profesional propuesto, además de esta certificación, deberá presentar fotocopia legible del contrato laboral y/o de prestación de servicios suscrito entre el proponente y la persona, a través del cual se evidencie el vínculo contractual. En caso de no existir contrato suscrito, deberá allegar una certificación de la junta directiva o junta de socios (la que corresponda) con el visto bueno del revisor fiscal, o adjuntar una certificación expedida por el proponente, acompañada del visto bueno del revisor fiscal o contador.
En el caso puntual de Consorcio Interventor IES 2019, en lo que refiere a la propuesta del Coordinador administrativo, financiero y contable, presentan fotocopia legible del contrato de prestación de servicios profesionales, el cual da cuenta del vínculo contractual correspondiente, además de allegar los documentos requeridos por la entidad en relación a la copia de contratos donde el profesional ha ejercido como Gerente y/o coordinador y/o Director. </t>
    </r>
    <r>
      <rPr>
        <b/>
        <sz val="10"/>
        <color rgb="FF000000"/>
        <rFont val="Arial"/>
        <family val="2"/>
      </rPr>
      <t xml:space="preserve">(18 archivos de contratos entre entidades y el consorciado JAHV Mc Gregor S.A/SUBSANACIONES) </t>
    </r>
    <r>
      <rPr>
        <sz val="10"/>
        <color rgb="FF000000"/>
        <rFont val="Arial"/>
        <family val="2"/>
      </rPr>
      <t xml:space="preserve">
</t>
    </r>
  </si>
  <si>
    <r>
      <t>En relación con la experiencia certificada por el Director de proyectos y luego de verificados los documentos allegados por el proponente y requeridos por la entidad en la evaluación prelimina</t>
    </r>
    <r>
      <rPr>
        <b/>
        <sz val="10"/>
        <color rgb="FF000000"/>
        <rFont val="Arial"/>
        <family val="2"/>
      </rPr>
      <t xml:space="preserve">r (archivos de contratos vinculantes parte 1, parte 2 y parte 3/SUBSANACIONES), </t>
    </r>
    <r>
      <rPr>
        <sz val="10"/>
        <color rgb="FF000000"/>
        <rFont val="Arial"/>
        <family val="2"/>
      </rPr>
      <t xml:space="preserve">el proponente subsana la experiencia correspondiente al Director de proyectos. ), el proponente subsana la experiencia correspondiente al Director de proyectos. </t>
    </r>
  </si>
  <si>
    <t xml:space="preserve">Una vez analizada la observación presentada, la entidad informa que la experiencia aportada por el proponente se encuentra debidamente inscrita en el RUP y Certificada por la Cámara de comercio. Sobre el particular, resulta importante poner en conocimiento de los interesados los lineamientos adoptados por la Superintendencia de Sociedades frente a la acreditación de experiencia de sociedades escindidas, en la cual señaló:
“Ahora bien, Colombia Compra Eficiente ha tomado una posición sustancialmente diferente de la Superintendencia de Sociedades, pues en su “Guía asuntos Corporativos en los Procesos de Contratación”, afirma que la experiencia es “de carácter personal y es en principio intransferible. Bajo esa interpretación, no sería posible trasladar la experiencia de un proponente a otro en eventos de escisión, sentando la base que las entidades públicas adopten la misma posición y rechacen dicha experiencia.
En nuestra opinión, esta interpretación deja a un lado la naturaleza misma de la escisión, cuyo propósito es el de ofrecer la posibilidad de fraccionar el patrimonio de una sociedad para transferirlo a otra, pues si bien es claro que la sociedad beneficiaria no ha desarrollado como tal las actividades del contrato objeto de la experiencia, los efectos deberían ser los mismos que se le atribuyen a la fusión, al tomar la posición jurídica de la sociedad escindida”.
Sobre el mismo asunto, mediante oficio 220-084271 del 31 de mayo de 2018 emitido por la Superintendencia de Sociedades, indicó:
“Para atender su inquietud, es preciso transcribir los apartes pertinentes del oficio mencionado, el cual responde a la pregunta formulada entonces, sobre la vigencia de la conclusión que este Despacho expuso en el Oficio 220-021203 del 21 de abril de 2006:
 “Al respecto, es del caso afirmar que efectivamente el concepto a que alude el oficio citado se mantiene vigente, como lo confirma entre otros el oficio 220- 072759 del 14 de mayo de 2014, el cual manifiesta lo siguiente: 
“En conclusión, este Despacho es del criterio que si a través de la fusión, se integran el patrimonio y las empresas de las sociedades participantes, le es dable a la absorbente invocar como suya la experiencia de la sociedad absorbida, ya que ésta también entra a formar parte del patrimonio de la absorbente o nueva sociedad como anota el doctor Gabino Pinzón, cuyo criterio acoge esta Entidad, “no se trata de una fusión de empresarios, sino de empresas, esto es, de la actividad de cada una de las sociedades”. 
Sin embargo, será discrecional de las entidades contratantes, aceptar o no, respecto de una sociedad que se haya fusionado la experiencia de las absorbidas para acreditarla como suya, como igual lo será de la Cámara de Comercio para su inscripción en el registro de proponentes, teniendo en cuenta las condiciones que al efecto establece el Decreto 92 de 1998, por el cual se reglamenta la clasificación y calificación en el Registro único de proponentes”
(…)
En este orden de ideas, para los fines de la presente solicitud, basta confirmar el concepto de esta Entidad del que tratan los oficios mencionados, en el sentido de concluir que en efecto, es susceptible de aceptar la transmisión de la experiencia de las empresas en los procesos de fusión o escisión, según las condiciones expuestas, concepto que se mantiene vigente, aún a la luz de las actuales disposiciones legales, por cuanto la inclusión de las reglas para la inscripción en el Registro único de Proponentes, por parte de la Superintendencia de Industria y Comercio, responde a exigencias propias de la contratación pública, como se desprende del pronunciamiento emitido por esa Superintendencia, número 16- 094075- -00002-0000…”
Conforme a lo anterior, la entidad evidencio que el proponente aporta el acuerdo de escisión, por lo tanto, la entidad tendrá como válida la experiencia aportada.
</t>
  </si>
  <si>
    <t>01 a 05</t>
  </si>
  <si>
    <t>GOBERNACIÓN DEL CESAR</t>
  </si>
  <si>
    <r>
      <t>CONTRATO Nº 2014-02-0803 DE 2013
INTERVENTORÍA TÉCNICA, FINANCIERA, ADMINISTRATIVA JURIDICA Y DE GESTIÓN SOCIAL A LOS COMPONENTES DEL PROYECTO DE AMPLIACIÓN DE COBERTURA, PERMANENCIA PARA LA OFERTA Y DEMANDA DEL SERVICIO EDUCATIVO EN EL DEPARTAMENTO DEL CESAR PARA LA VIGENCIA 2013</t>
    </r>
    <r>
      <rPr>
        <sz val="10"/>
        <color rgb="FFFF0000"/>
        <rFont val="Arial"/>
        <family val="2"/>
      </rPr>
      <t>.</t>
    </r>
  </si>
  <si>
    <t>R&amp;G ASESORÍAS LTDA</t>
  </si>
  <si>
    <t>TERMINADO  EJECUTADO AL 100%</t>
  </si>
  <si>
    <t>Cra. 14 #14-100, Valledupar, Cesar</t>
  </si>
  <si>
    <t>01-800-0954099</t>
  </si>
  <si>
    <t xml:space="preserve">  
</t>
  </si>
  <si>
    <t xml:space="preserve">Folio 4 al 9
</t>
  </si>
  <si>
    <r>
      <t xml:space="preserve">RYG ASESORIAS </t>
    </r>
    <r>
      <rPr>
        <sz val="10"/>
        <rFont val="Arial"/>
        <family val="2"/>
      </rPr>
      <t xml:space="preserve"> 
</t>
    </r>
  </si>
  <si>
    <t xml:space="preserve">DIRECTORA DE PROYECTOS </t>
  </si>
  <si>
    <t xml:space="preserve">Folio 3  al 9
</t>
  </si>
  <si>
    <t xml:space="preserve">Folio 3 al 9
</t>
  </si>
  <si>
    <t>Folios 10, 12 al 16</t>
  </si>
  <si>
    <t xml:space="preserve">JAHV MCGREGOR
SAS
</t>
  </si>
  <si>
    <t xml:space="preserve">COSULTOR- DIRECTOR DE INTERVENTORÍA
</t>
  </si>
  <si>
    <t>Folios 10, 12,13 y 17</t>
  </si>
  <si>
    <t>Folios 1 al 9</t>
  </si>
  <si>
    <r>
      <t xml:space="preserve">RYG ASESORIAS </t>
    </r>
    <r>
      <rPr>
        <sz val="10"/>
        <rFont val="Arial"/>
        <family val="2"/>
      </rPr>
      <t xml:space="preserve"> </t>
    </r>
  </si>
  <si>
    <t xml:space="preserve">Folios 1 al 9 </t>
  </si>
  <si>
    <t xml:space="preserve">Folios 1  al 9 </t>
  </si>
  <si>
    <t>Folios  11, 19 al 37</t>
  </si>
  <si>
    <t>TRABAJADOR INDEPEDIENTE-SERVICIOS PROFESIONALES</t>
  </si>
  <si>
    <t>Folios  11, 14 al 18</t>
  </si>
  <si>
    <t xml:space="preserve">CONSULTOR EN LA DIRECCIÓN  DE PROYECTO
</t>
  </si>
  <si>
    <t>Folios  11 y 13</t>
  </si>
  <si>
    <t xml:space="preserve">GERENTE, DIRECTOR Y/O COORDINADOR </t>
  </si>
  <si>
    <t>RED ALMA MATER</t>
  </si>
  <si>
    <t>CONSULTORÍA</t>
  </si>
  <si>
    <t>Coordinar las acciones y estrategias tendientes al fortalecimiento del uso y apropiacion de los contenidos digitales adquiros para los CERES y 17 IES de tecnica y tecnologica.</t>
  </si>
  <si>
    <t>15-17</t>
  </si>
  <si>
    <t xml:space="preserve">CINTEL </t>
  </si>
  <si>
    <t>CONSULTORA Y DISEÑO
OS 637-09</t>
  </si>
  <si>
    <t>Apoyo a la sistematización de la producción de contendidos educativos a partir de los procesos de formación de docentes en el uso de TIC (CPE, INTEL , ENTRE PARES, ENTRE OTROS)</t>
  </si>
  <si>
    <t>CONSULTORA Y DISEÑO
OS 018-10</t>
  </si>
  <si>
    <t>18-20</t>
  </si>
  <si>
    <t xml:space="preserve">PROFESIONAL ESPECIALIZADO GRADO COD 2028
GRADO 16
</t>
  </si>
  <si>
    <t>Ejecutar las estrategias para la gestión de contenidos educativos digitales y reportar los resultado alcanzados.</t>
  </si>
  <si>
    <t>PROFESIONAL ESPECIALIZADO GRADO COD 2028
GRADO 17</t>
  </si>
  <si>
    <t>PROFESIONAL ESPECIALIZADO GRADO COD 2028
GRADO 18</t>
  </si>
  <si>
    <t>PROFESIONAL ESPECIALIZADO GRADO COD 2028
GRADO 19</t>
  </si>
  <si>
    <t>RENATA</t>
  </si>
  <si>
    <t xml:space="preserve">CONCONSULTOR REDA . RECURSOS EDUCATIVOS DIGITALES
ABIERTOS
</t>
  </si>
  <si>
    <t>Desarrollar actividades inherentes a la prestación de los servicios profesionales para apoyar la coordinación del componente de acceso abierto REDA RECURSO EDUCATIVOS DIGITALES ABIERTOS</t>
  </si>
  <si>
    <t>Se toma la fecha hasta el 27/11/2015 (Folio 21) por cuanto fue la fecha de expedición de la certificación, la cual es anterior a la fecha de terminación del contrato presentada en el anexo 9 (31/01/2016)</t>
  </si>
  <si>
    <t>CONSORCIO T&amp;T</t>
  </si>
  <si>
    <t xml:space="preserve">LÍDER PEDAGÓGICA </t>
  </si>
  <si>
    <t>Implementación de una plataforma educativa integral para los establecimientos educativos oficiales de las ciudades de Pasto, Montería , Valledupar y B/manga</t>
  </si>
  <si>
    <t>Se toma la fecha hasta el 11/08/2016 (Folio 22) por cuanto fue la fecha de expedición de la certificación, la cual es anterior a la fechade terminación del contrato presentada en el anexo 9 (30/09/2016)</t>
  </si>
  <si>
    <t>UNIVERSIDA EAFIT</t>
  </si>
  <si>
    <t>CONSULTOR</t>
  </si>
  <si>
    <t>No se detallan</t>
  </si>
  <si>
    <t>24-26</t>
  </si>
  <si>
    <t>PRESTACION DE SERVICIOS PROFESIONALES PARA APOYAR LA OFICIAN DE INNOVACION EDUCATIVA</t>
  </si>
  <si>
    <t xml:space="preserve">
Realizar planeación, seguimiento a los planes de trabajo propuestos por la Oficina de innovación Educativa que permitan el cumplimiento de metas.
Apoyar profesionalmente la articulación de las acciones propias de la Oficina de innovación Educativa con las diferentes áreas del
Ministerio para fortalecer los procesos.
Apoyar en la gestión de alianzas público -privadas que permitan generar, desarrollar e implementar proyectos colaborativos para el fortalecimiento del uso de las tecnologías de la información y la comunicación en la educación.
Apoyar la consolidación de los espacios de discusión sobre el sistema Nacional de Innovación Educativa.
Asistir y participar activamente en las reuniones y comités técnicos requeridos para el desarrollo de las estrategias promovidas por la Oficina de Innovación Educativa.
Presentar al supervisor del contrato informes mensuales de acuerdo con la ejecución de las obligaciones a su cargo.
Acompañar y apoyar técnicamente en las audiencias que se programen dentro de los procesos contractuales, siempre y cuando tenga relación con el objeto del contrato.
</t>
  </si>
  <si>
    <t xml:space="preserve">N/A
</t>
  </si>
  <si>
    <t xml:space="preserve">Según Anexo 9 y certificación Folios 4al 6:
Gerenciar técnica, administrativa y financieramente los proyectos asignados.
Liderar y supervisar cada equipo de trabajo a su cargo para cumplir los objetivos trazados al
inicio de cada uno de los proyectos asignados.
Efectuar el seguimiento, control y vigilancia de todas las obligaciones de los contratos
suscritos con las diferentes entidades
Las demás que se requieran para el cumplimiento de las obligaciones contraídas.
Según contrato Folios 7 al 9:
1)obrar con seriedad y diligencia en el servicio contratado. 2) Realizar informes mensuales, o con una periodicidad inferior, en caso de ser requerido por el contratante. 3)Atender las solicitudes y recomendaciones que haga el contratante o sus delegados, con la mayor prontitud 4)permitir que el contratante o un delegado haga visitas a las instalaciones del contratista o el sitio que esté desarrollando la labor contratada. 5) Pagar seguridad social como lo establece la ley. 6) Desarrollar el proceso de inducción y capacitación permanente con el personal contratado para el desarrollo de las labores de seguimiento y el cumplimiento de sus obligaciones contractuales. 7) Velar y garantizar la ejecucón adecuada de los procesos. 8) Las demás que se requieran para el cumplimiento de las obligaciones
</t>
  </si>
  <si>
    <t xml:space="preserve">Según Anexo 9 y certificación Folios 3, 5 y 6:
Gerenciar técnica, administrativa y financieramente los proyectos asignados.
Liderar y supervisar cada equipo de trabajo a su cargo para cumplir los objetivos trazados al
inicio de cada uno de los proyectos asignados.
Efectuar el seguimiento, control y vigilancia de todas las obligaciones de los contratos
suscritos con las diferentes entidades
Las demás que se requieran para el cumplimiento de las obligaciones contraídas.
Según contrato Folios 7 al 9:
1)obrar con seriedad y diligencia en el servicio contratado. 2) Realizar informes mensuales, o con una periodicidad inferior, en caso de ser requerido por el contratante. 3)Atender las solicitudes y recomendaciones que haga el contratante o sus delegados, con la mayor prontitud 4)permitir que el contratante o un delegado haga visitas a las instalaciones del contratista o el sitio que esté desarrollando la labor contratada. 5) Pagar seguridad social como lo establece la ley. 6) Desarrollar el proceso de inducción y capacitación permanente con el personal contratado para el desarrollo de las labores de seguimiento y el cumplimiento de sus obligaciones contractuales. 7) Velar y garantizar la ejecucón adecuada de los procesos. 8) Las demás que se requieran para el cumplimiento de las obligaciones
</t>
  </si>
  <si>
    <t>Según Anexo 9 y certificación Folios 10
Gerenciar técnica, administrativa y financieramente los proyectos asignados.
Liderar y supervisar cada equipo de trabajo a su cargo para cumplir los objetivos trazados al
inicio de cada uno de los proyectos asignados.
Efectuar el seguimiento, control y vigilancia de todas las obligaciones de los contratos
suscritos con las diferentes entidades
Las demás que se requieran para el cumplimiento de las obligaciones contraídas.
Según contrato Folios 12 AL 16:
El contratista debe llevar a cabo las  tareas encomendadas por la empresa con el debido cuidado, el esfuerzo y la dedicación pertinente para cumplir cabalmente con sus obligaciones; en los clientes, contratos, lugares y sitios que le señalen, incluidos los consorcios o uniones temporales de los que JAHV McGregor S.A haga parte, para lo cual, deberá entregar de manera oportuna la documentación e información sobre el desarrollo de sus labores de acuerdo con la ejecución del objeto contractual. Todo ello conforme con las instrucciones entregadas por la empresa y por sus funcionarios , por lo que deberá cumplir con todas las indicaciones que se le impartan , las que se harán de conformidad con el presente contrato, así como lo estipulado en las demás cláusulas y condiciones previstas en este documento.  Por lo tanto, en general deberá cumplir en forma eficiente y oportuna con las actividades encomendadas y con aquellas obligaciones que se generen de acuerdo con la naturaleza del servicio, en especial las relacionadas con el cumplimiento de su labor. De igual forma, deberá guardar plena reserva sobre la totalidad de los datos e informaciones que obtenga en el desarrollo de la labor asignada, entendiéndose como incumplimiento de su parte la violación (…texto incompleto) profesionalmente, para lo cual evitará llevar a cabo actividades contrarias a las normas legales y profesionales vigentes. De igual manera el contratista estará presto a cumplir con cualquier directriz dictada por la compañía, al igual que a informar y reportar el avance y el resultado de sus servicios.</t>
  </si>
  <si>
    <t xml:space="preserve">Según Anexo 9 y certificación Folios 1,5 y  6:
Gerenciar técnica, administrativa y financieramente los proyectos asignados.
Liderar y supervisar cada equipo de trabajo a su cargo para cumplir los objetivos trazados al
inicio de cada uno de los proyectos asignados.
Efectuar el seguimiento, control y vigilancia de todas las obligaciones de los contratos
suscritos con las diferentes entidades
Las demás que se requieran para el cumplimiento de las obligaciones contraídas.
Según contrato Folios 7 al 9:
1)obrar con seriedad y diligencia en el servicio contratado. 2) Realizar informes mensuales, o con una periodicidad inferior, en caso de ser requerido por el contratante. 3)Atender las solicitudes y recomendaciones que haga el contratante o sus delegados, con la mayor prontitud 4)permitir que el contratante o un delegado haga visitas a las instalaciones del contratista o el sitio que esté desarrollando la labor contratada. 5) Pagar seguridad social como lo establece la ley. 6) Desarrollar el proceso de inducción y capacitación permanente con el personal contratado para el desarrollo de las labores de seguimiento y el cumplimiento de sus obligaciones contractuales. 7) Velar y garantizar la ejecucón adecuada de los procesos. 8) Las demás que se requieran para el cumplimiento de las obligaciones
</t>
  </si>
  <si>
    <t>Según Anexo 9 y certificación Folios 11-12:
Gerenciar, dirigir y coordinar las actividades de auditoria, interventoría o consultoría en los proyectos asignados en los aspectos administrativos, financieros y contables.
Efectuar la coordinación de la planeación y ejecución de los contratos auditoria, interventoría o consultoría administrativa, financiera, contable y técnica con el apoyo técnico y operativo de los integrantes del equipo de trabajo.
Impartir las directrices para la elaboración de la planeación y ejecución del trabajo administrativo, financiero, contable y técnica
Obligaciones según contrato Folio 21:
El contratista deberá llevar a cabo las tareas encomendadas por la empresa con el debido cuidado, el esfuerzo yla dedicación petinente para cumplir cabalmente con sus obligaciones, en los clientes, contratos, lugares y sitios que se le señalen, incluidos los consorcios o uniones temporales de los que JAHV McGregor S.A haga parte, para lo cual, deberá entregar de manera oportuna la documentación e información sobre el desarrollo de sus labores de acuerdo con la ejecución del objeto contractual. Todo ello conforme con las instrucciones entregadas por la empresa y por sus funcionarios, por lo que deberá cumplir con todas las indicaciones que se le impartan, las que se harán de conformidad con el presente contrato, así como con lo estipulado en las demás cláusulasy condicionesprevistas en este documento. Por lo tanto, deberá cumplir en forma eficiente y oportuna con las actividades encomendadas y con aquellas obigaciones que se generen de acuerdo con la naturaleza del servicio en especial las relaiconadas con el cumplimiento de su labor. De igual forma, deberá guardar plena reserva sobre la totalidad de los datos e informaciones que obtenga en el desarrollo de la labor asignada entendiénodse como incumplimiento de su parte la violación de esta reserva. Así mismo el contratista se compromete a conducirse honesta y profesionalmente, para lo cual evitará llevar a cabo actividades contrarias a las normas legales y profesionales vigentes de igual forma el contratista estará presto a cumplir con cualquier directríz dictada por la compañía al igual que a informar y reportar el avance y el resultado de sus servicios.</t>
  </si>
  <si>
    <t xml:space="preserve">Según Anexo 9 y certificación Folios 11-12:
Gerenciar, dirigir y coordinar las actividades de auditoria, interventoría o consultoría en los proyectos asignados en los aspectos administrativos, financieros y contables.
Efectuar la coordinación de la planeación y ejecución de los contratos auditoria, interventoría o consultoría administrativa, financiera, contable y técnica con el apoyo técnico y operativo de los integrantes del equipo de trabajo.
Impartir las directrices para la elaboración de la planeación y ejecución del trabajo administrativo, financiero, contable y técnica
Según contrato Folios 15:
El contratista debe llevar a cabo el objeto del presente contrato  con el debido cuidado, el esfuerzo y la dedicación pertinente para cumplir cabalmente con las obligaciones propias e inherentes al mismo; para lo cual, deberá entregar de manera oportuna la documentación e información sobre el desarrollo de sus actividades de acuerdo con la ejecución del objeto contractual y acorde  a los lineamientos del Sistema de gestión de Calidad de la firma. Por lo tanto, en gerenral deberá cumplir en forma eficiente  y oportuna con las actividades contratadas y con aquellas obligaciones que se generen de acuerdo con la naturaleza del servicio,  De igual forma, deberá guardar plena reserva sobre la totalidad de los datos e informaciones que obtenga en el desarrollo desus actividades  asignadas, entendiéndose como incumplimiento de su parte la violación de esta reserva. Así mismo,  el contratista se compromete a conducirse honesta y profesionalmente, , para lo cual evitará llevar a cabo actividades contrarias a las normas legales y profesionales vigentes. 
</t>
  </si>
  <si>
    <t xml:space="preserve">Según Anexo 9 y certificación Folios 11-12:
Gerenciar, dirigir y coordinar las actividades de auditoria, interventoría o consultoría en los proyectos asignados en los aspectos administrativos, financieros y contables.
Efectuar la coordinación de la planeación y ejecución de los contratos auditoria, interventoría o consultoría administrativa, financiera, contable y técnica con el apoyo técnico y operativo de los integrantes del equipo de trabajo.
Impartir las directrices para la elaboración de la planeación y ejecución del trabajo administrativo, financiero, contable y técnica
</t>
  </si>
  <si>
    <t>SCAIN AMINISTRACION E INGENIRIA SAS</t>
  </si>
  <si>
    <t>EMPATE</t>
  </si>
  <si>
    <r>
      <t xml:space="preserve">EL OBJETO REQUERIDO EN EL PLIEGO DE CONDICIONES ES "INTERVENTORÍA Y/O AUDITORIA INTEGRAL PARA EL SEGUIMIENTO A CONTRATOS Y/O CONVENIOS PARA EL DESARROLLO DE PROGRAMAS O PROYECTOS EDUCATIVOS EN EL SECTOR PUBLICO Y EL CONTRATO No. 229/2007 REALIZÒ SOLAMENTE INTERVENTORÌA TÈCNICA.
</t>
    </r>
    <r>
      <rPr>
        <b/>
        <sz val="10"/>
        <rFont val="Arial"/>
        <family val="2"/>
      </rPr>
      <t>UNA VEZ REVISADAS LAS SUBSANACIONES, EL CONTRATO CUMPLE CON INTERVENTORÌA INTEGRAL DIRIGOD A INSTITUCIONES EDUCATIVAS</t>
    </r>
  </si>
  <si>
    <t xml:space="preserve">4 AL </t>
  </si>
  <si>
    <t>Contrato 2013-02-0803: Realizar la Interventoría técnica, financiera, administrativa,jurídica, y de gestión social a los componentes del proyecto de ampliación de cobertura, permanencia para la oferta y demanda del servicio educativo en el Departamento del Cesar para la Vigencia 2013</t>
  </si>
  <si>
    <t>Calle 16 No. 12-120 Valledupar-Cesar</t>
  </si>
  <si>
    <t>(575) 5748230</t>
  </si>
  <si>
    <t>c</t>
  </si>
  <si>
    <t>SE REQUIERE LLAMAR A CONFIRMAR CONTRATO</t>
  </si>
  <si>
    <t>DE ACUERDO AL FOLIO 5 DE LA EXPERIENCIA ADICIONAL EN EL CONTRATO 2013-02-0815 REALIZÓ FORTALECIMIENTO ACADÉMICO A LAS INSTITUCIONES EDUCATIVAS</t>
  </si>
  <si>
    <t>PROYECCIÓN PROFESIONAL CTA</t>
  </si>
  <si>
    <t>901090741-2</t>
  </si>
  <si>
    <t>Calle 30 Bis No. 33-11 Bogotá</t>
  </si>
  <si>
    <t>GERENTE TRANSVERSAL DE PROYECTOS DE INTERVENTORÍA TIC´S Y SOCIALES</t>
  </si>
  <si>
    <t>PROCESO DE INTERVENTORÍA</t>
  </si>
  <si>
    <t>1. DIRIGIR, GERENCIAR, COORDINAR, LIDERAR Y SUPERVISAR EL PROCESO DE INTERVENTORÍA DE LOS DIFERENTES PROYECTOS Y PROGRAMAS SOCIALES ASIGNADOS</t>
  </si>
  <si>
    <t>GRAN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</si>
</sst>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_(&quot;$&quot;\ * \(#,##0.00\);_(&quot;$&quot;\ * &quot;-&quot;??_);_(@_)"/>
    <numFmt numFmtId="43" formatCode="_(* #,##0.00_);_(* \(#,##0.00\);_(* &quot;-&quot;??_);_(@_)"/>
    <numFmt numFmtId="164" formatCode="_(* #,##0_);_(* \(#,##0\);_(* &quot;-&quot;??_);_(@_)"/>
    <numFmt numFmtId="165" formatCode="_([$$-240A]\ * #,##0_);_([$$-240A]\ * \(#,##0\);_([$$-240A]\ * &quot;-&quot;??_);_(@_)"/>
    <numFmt numFmtId="166" formatCode="_(&quot;C$&quot;* #,##0.00_);_(&quot;C$&quot;* \(#,##0.00\);_(&quot;C$&quot;* &quot;-&quot;??_);_(@_)"/>
    <numFmt numFmtId="167" formatCode="0.000"/>
  </numFmts>
  <fonts count="66">
    <font>
      <sz val="11"/>
      <color theme="1"/>
      <name val="Calibri"/>
      <family val="2"/>
      <scheme val="minor"/>
    </font>
    <font>
      <sz val="11"/>
      <color theme="1"/>
      <name val="Calibri"/>
      <family val="2"/>
      <scheme val="minor"/>
    </font>
    <font>
      <b/>
      <sz val="11"/>
      <color theme="1"/>
      <name val="Calibri"/>
      <family val="2"/>
      <scheme val="minor"/>
    </font>
    <font>
      <sz val="10"/>
      <color rgb="FF000000"/>
      <name val="Arial"/>
      <family val="2"/>
    </font>
    <font>
      <sz val="10"/>
      <name val="Arial"/>
      <family val="2"/>
    </font>
    <font>
      <sz val="12"/>
      <name val="Arial"/>
      <family val="2"/>
    </font>
    <font>
      <b/>
      <sz val="14"/>
      <name val="Arial"/>
      <family val="2"/>
    </font>
    <font>
      <b/>
      <sz val="12"/>
      <name val="Arial"/>
      <family val="2"/>
    </font>
    <font>
      <sz val="18"/>
      <name val="Arial"/>
      <family val="2"/>
    </font>
    <font>
      <b/>
      <sz val="10"/>
      <name val="Arial"/>
      <family val="2"/>
    </font>
    <font>
      <b/>
      <sz val="8"/>
      <name val="Arial"/>
      <family val="2"/>
    </font>
    <font>
      <b/>
      <sz val="11"/>
      <color rgb="FF000000"/>
      <name val="Calibri"/>
      <family val="2"/>
    </font>
    <font>
      <sz val="12"/>
      <color rgb="FF008000"/>
      <name val="Arial"/>
      <family val="2"/>
    </font>
    <font>
      <sz val="15"/>
      <name val="Arial"/>
      <family val="2"/>
    </font>
    <font>
      <sz val="10"/>
      <color rgb="FF0000FF"/>
      <name val="Arial"/>
      <family val="2"/>
    </font>
    <font>
      <sz val="11"/>
      <color rgb="FF000000"/>
      <name val="Calibri"/>
      <family val="2"/>
    </font>
    <font>
      <b/>
      <sz val="10"/>
      <color rgb="FF000000"/>
      <name val="Arial"/>
      <family val="2"/>
    </font>
    <font>
      <sz val="11"/>
      <name val="Calibri"/>
      <family val="2"/>
    </font>
    <font>
      <sz val="9"/>
      <color rgb="FF000000"/>
      <name val="Helvetica Neue"/>
    </font>
    <font>
      <b/>
      <sz val="10"/>
      <color theme="1"/>
      <name val="Arial"/>
      <family val="2"/>
    </font>
    <font>
      <sz val="12"/>
      <color theme="1"/>
      <name val="Arial"/>
      <family val="2"/>
    </font>
    <font>
      <b/>
      <sz val="10"/>
      <color rgb="FFFF0000"/>
      <name val="Arial"/>
      <family val="2"/>
    </font>
    <font>
      <sz val="14"/>
      <name val="Arial"/>
      <family val="2"/>
    </font>
    <font>
      <sz val="10"/>
      <color theme="1"/>
      <name val="Arial"/>
      <family val="2"/>
    </font>
    <font>
      <b/>
      <sz val="12"/>
      <color theme="1"/>
      <name val="Arial"/>
      <family val="2"/>
    </font>
    <font>
      <b/>
      <sz val="11"/>
      <color rgb="FFFF0000"/>
      <name val="Calibri"/>
      <family val="2"/>
    </font>
    <font>
      <b/>
      <sz val="11"/>
      <name val="Arial"/>
      <family val="2"/>
    </font>
    <font>
      <i/>
      <sz val="11"/>
      <color theme="1"/>
      <name val="Calibri"/>
      <family val="2"/>
      <scheme val="minor"/>
    </font>
    <font>
      <sz val="8"/>
      <color theme="1"/>
      <name val="Arial"/>
      <family val="2"/>
    </font>
    <font>
      <i/>
      <sz val="10"/>
      <color rgb="FF000000"/>
      <name val="Calibri"/>
      <family val="2"/>
    </font>
    <font>
      <i/>
      <sz val="9"/>
      <color rgb="FF000000"/>
      <name val="Calibri"/>
      <family val="2"/>
    </font>
    <font>
      <b/>
      <i/>
      <sz val="12"/>
      <name val="Arial"/>
      <family val="2"/>
    </font>
    <font>
      <i/>
      <sz val="10"/>
      <color rgb="FF000000"/>
      <name val="Arial"/>
      <family val="2"/>
    </font>
    <font>
      <sz val="12"/>
      <color rgb="FF000000"/>
      <name val="Calibri"/>
      <family val="2"/>
    </font>
    <font>
      <b/>
      <sz val="12"/>
      <color rgb="FF000000"/>
      <name val="Arial"/>
      <family val="2"/>
    </font>
    <font>
      <b/>
      <sz val="18"/>
      <name val="Arial"/>
      <family val="2"/>
    </font>
    <font>
      <b/>
      <sz val="11"/>
      <name val="Calibri"/>
      <family val="2"/>
    </font>
    <font>
      <b/>
      <sz val="10"/>
      <color theme="1"/>
      <name val="Calibri"/>
      <family val="2"/>
      <scheme val="minor"/>
    </font>
    <font>
      <i/>
      <sz val="11"/>
      <color rgb="FF000000"/>
      <name val="Calibri"/>
      <family val="2"/>
    </font>
    <font>
      <sz val="9"/>
      <color rgb="FF000000"/>
      <name val="Arial"/>
      <family val="2"/>
    </font>
    <font>
      <i/>
      <sz val="9"/>
      <color rgb="FF000000"/>
      <name val="Arial"/>
      <family val="2"/>
    </font>
    <font>
      <sz val="12"/>
      <color rgb="FF000000"/>
      <name val="Arial"/>
      <family val="2"/>
    </font>
    <font>
      <sz val="10"/>
      <name val="Open Sans"/>
    </font>
    <font>
      <sz val="11"/>
      <name val="Arial"/>
      <family val="2"/>
    </font>
    <font>
      <sz val="10"/>
      <color theme="1"/>
      <name val="Calibri"/>
      <family val="2"/>
      <scheme val="minor"/>
    </font>
    <font>
      <b/>
      <sz val="9"/>
      <color rgb="FF000000"/>
      <name val="Arial"/>
      <family val="2"/>
    </font>
    <font>
      <sz val="10"/>
      <color rgb="FFFF0000"/>
      <name val="Arial"/>
      <family val="2"/>
    </font>
    <font>
      <sz val="10"/>
      <color theme="8"/>
      <name val="Arial"/>
      <family val="2"/>
    </font>
    <font>
      <sz val="4"/>
      <color theme="1"/>
      <name val="Arial"/>
      <family val="2"/>
    </font>
    <font>
      <sz val="16"/>
      <name val="Arial"/>
      <family val="2"/>
    </font>
    <font>
      <sz val="11"/>
      <name val="Calibri"/>
      <family val="2"/>
      <scheme val="minor"/>
    </font>
    <font>
      <sz val="12"/>
      <color rgb="FFFF0000"/>
      <name val="Arial"/>
      <family val="2"/>
    </font>
    <font>
      <b/>
      <sz val="11"/>
      <color theme="1"/>
      <name val="Arial"/>
      <family val="2"/>
    </font>
    <font>
      <sz val="9"/>
      <color rgb="FF548235"/>
      <name val="Arial"/>
      <family val="2"/>
    </font>
    <font>
      <b/>
      <u/>
      <sz val="9"/>
      <color rgb="FF548235"/>
      <name val="Arial"/>
      <family val="2"/>
    </font>
    <font>
      <sz val="11"/>
      <color rgb="FF000000"/>
      <name val="Arial"/>
      <family val="2"/>
    </font>
    <font>
      <sz val="10"/>
      <color rgb="FF538135"/>
      <name val="Calibri"/>
      <family val="2"/>
    </font>
    <font>
      <i/>
      <sz val="10"/>
      <color rgb="FF538135"/>
      <name val="Calibri"/>
      <family val="2"/>
    </font>
    <font>
      <b/>
      <sz val="16"/>
      <name val="Arial"/>
      <family val="2"/>
    </font>
    <font>
      <b/>
      <sz val="9"/>
      <color rgb="FF548235"/>
      <name val="Arial"/>
      <family val="2"/>
    </font>
    <font>
      <b/>
      <sz val="7"/>
      <name val="Times New Roman"/>
      <family val="1"/>
    </font>
    <font>
      <b/>
      <i/>
      <sz val="12"/>
      <name val="Arial Narrow"/>
      <family val="2"/>
    </font>
    <font>
      <sz val="12"/>
      <color theme="1"/>
      <name val="Arial Narrow"/>
      <family val="2"/>
    </font>
    <font>
      <b/>
      <sz val="22"/>
      <color rgb="FF000000"/>
      <name val="Arial"/>
      <family val="2"/>
    </font>
    <font>
      <sz val="12"/>
      <name val="Calibri"/>
      <family val="2"/>
    </font>
    <font>
      <b/>
      <sz val="14"/>
      <color theme="1"/>
      <name val="Calibri"/>
      <family val="2"/>
      <scheme val="minor"/>
    </font>
  </fonts>
  <fills count="46">
    <fill>
      <patternFill patternType="none"/>
    </fill>
    <fill>
      <patternFill patternType="gray125"/>
    </fill>
    <fill>
      <patternFill patternType="solid">
        <fgColor rgb="FFEAF1DD"/>
        <bgColor rgb="FFEAF1DD"/>
      </patternFill>
    </fill>
    <fill>
      <patternFill patternType="solid">
        <fgColor rgb="FFFF0000"/>
        <bgColor indexed="64"/>
      </patternFill>
    </fill>
    <fill>
      <patternFill patternType="solid">
        <fgColor rgb="FFFFFFFF"/>
        <bgColor rgb="FFFFFFFF"/>
      </patternFill>
    </fill>
    <fill>
      <patternFill patternType="solid">
        <fgColor rgb="FFBFBFBF"/>
        <bgColor rgb="FFBFBFBF"/>
      </patternFill>
    </fill>
    <fill>
      <patternFill patternType="solid">
        <fgColor rgb="FFFFFF00"/>
        <bgColor rgb="FFFFFF00"/>
      </patternFill>
    </fill>
    <fill>
      <patternFill patternType="solid">
        <fgColor rgb="FF66FFFF"/>
        <bgColor rgb="FF66FFFF"/>
      </patternFill>
    </fill>
    <fill>
      <patternFill patternType="solid">
        <fgColor theme="5" tint="0.59999389629810485"/>
        <bgColor indexed="64"/>
      </patternFill>
    </fill>
    <fill>
      <patternFill patternType="solid">
        <fgColor theme="9" tint="0.59999389629810485"/>
        <bgColor indexed="64"/>
      </patternFill>
    </fill>
    <fill>
      <patternFill patternType="solid">
        <fgColor rgb="FFFFFF00"/>
        <bgColor rgb="FF66FFFF"/>
      </patternFill>
    </fill>
    <fill>
      <patternFill patternType="solid">
        <fgColor theme="8" tint="0.59999389629810485"/>
        <bgColor rgb="FF66FFFF"/>
      </patternFill>
    </fill>
    <fill>
      <patternFill patternType="solid">
        <fgColor theme="9" tint="0.59999389629810485"/>
        <bgColor rgb="FF66FFFF"/>
      </patternFill>
    </fill>
    <fill>
      <patternFill patternType="solid">
        <fgColor theme="6" tint="0.79998168889431442"/>
        <bgColor indexed="64"/>
      </patternFill>
    </fill>
    <fill>
      <patternFill patternType="solid">
        <fgColor theme="8" tint="0.59999389629810485"/>
        <bgColor indexed="64"/>
      </patternFill>
    </fill>
    <fill>
      <patternFill patternType="solid">
        <fgColor theme="5" tint="0.59999389629810485"/>
        <bgColor rgb="FF66FFFF"/>
      </patternFill>
    </fill>
    <fill>
      <patternFill patternType="solid">
        <fgColor theme="6" tint="0.59999389629810485"/>
        <bgColor rgb="FFD6E3BC"/>
      </patternFill>
    </fill>
    <fill>
      <patternFill patternType="solid">
        <fgColor theme="6" tint="0.59999389629810485"/>
        <bgColor rgb="FF66FFFF"/>
      </patternFill>
    </fill>
    <fill>
      <patternFill patternType="solid">
        <fgColor rgb="FF00B0F0"/>
        <bgColor rgb="FFD6E3BC"/>
      </patternFill>
    </fill>
    <fill>
      <patternFill patternType="solid">
        <fgColor rgb="FF00B0F0"/>
        <bgColor indexed="64"/>
      </patternFill>
    </fill>
    <fill>
      <patternFill patternType="solid">
        <fgColor rgb="FF00B0F0"/>
        <bgColor rgb="FF66FFFF"/>
      </patternFill>
    </fill>
    <fill>
      <patternFill patternType="solid">
        <fgColor theme="7" tint="0.59999389629810485"/>
        <bgColor indexed="64"/>
      </patternFill>
    </fill>
    <fill>
      <patternFill patternType="solid">
        <fgColor indexed="41"/>
        <bgColor indexed="64"/>
      </patternFill>
    </fill>
    <fill>
      <patternFill patternType="solid">
        <fgColor theme="9" tint="0.39997558519241921"/>
        <bgColor indexed="64"/>
      </patternFill>
    </fill>
    <fill>
      <patternFill patternType="solid">
        <fgColor rgb="FF63F767"/>
        <bgColor indexed="64"/>
      </patternFill>
    </fill>
    <fill>
      <patternFill patternType="solid">
        <fgColor rgb="FFFFE7F7"/>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rgb="FFFFFF00"/>
        <bgColor indexed="64"/>
      </patternFill>
    </fill>
    <fill>
      <patternFill patternType="solid">
        <fgColor rgb="FFFFFF00"/>
        <bgColor rgb="FFFFFFFF"/>
      </patternFill>
    </fill>
    <fill>
      <patternFill patternType="solid">
        <fgColor theme="0"/>
        <bgColor rgb="FFFFFFFF"/>
      </patternFill>
    </fill>
    <fill>
      <patternFill patternType="solid">
        <fgColor theme="0"/>
        <bgColor indexed="64"/>
      </patternFill>
    </fill>
    <fill>
      <patternFill patternType="solid">
        <fgColor theme="7"/>
        <bgColor indexed="64"/>
      </patternFill>
    </fill>
    <fill>
      <patternFill patternType="solid">
        <fgColor theme="1"/>
        <bgColor rgb="FFFFFFFF"/>
      </patternFill>
    </fill>
    <fill>
      <patternFill patternType="solid">
        <fgColor theme="1"/>
        <bgColor indexed="64"/>
      </patternFill>
    </fill>
    <fill>
      <patternFill patternType="solid">
        <fgColor theme="5" tint="0.79998168889431442"/>
        <bgColor rgb="FFFFFFFF"/>
      </patternFill>
    </fill>
    <fill>
      <patternFill patternType="solid">
        <fgColor theme="5" tint="0.79998168889431442"/>
        <bgColor indexed="64"/>
      </patternFill>
    </fill>
    <fill>
      <patternFill patternType="solid">
        <fgColor theme="0"/>
        <bgColor rgb="FF66FFFF"/>
      </patternFill>
    </fill>
    <fill>
      <patternFill patternType="solid">
        <fgColor theme="9"/>
        <bgColor rgb="FFFFFFFF"/>
      </patternFill>
    </fill>
    <fill>
      <patternFill patternType="solid">
        <fgColor theme="9" tint="0.39997558519241921"/>
        <bgColor rgb="FFFFFFFF"/>
      </patternFill>
    </fill>
    <fill>
      <patternFill patternType="solid">
        <fgColor theme="9" tint="0.59999389629810485"/>
        <bgColor rgb="FFFFFFFF"/>
      </patternFill>
    </fill>
    <fill>
      <patternFill patternType="solid">
        <fgColor theme="7" tint="0.59999389629810485"/>
        <bgColor rgb="FFFFFFFF"/>
      </patternFill>
    </fill>
    <fill>
      <patternFill patternType="solid">
        <fgColor theme="8" tint="0.59999389629810485"/>
        <bgColor rgb="FFFFFFFF"/>
      </patternFill>
    </fill>
    <fill>
      <patternFill patternType="solid">
        <fgColor theme="7" tint="0.79998168889431442"/>
        <bgColor rgb="FFFFFFFF"/>
      </patternFill>
    </fill>
    <fill>
      <patternFill patternType="solid">
        <fgColor theme="4" tint="0.59999389629810485"/>
        <bgColor rgb="FFFFFFFF"/>
      </patternFill>
    </fill>
    <fill>
      <patternFill patternType="solid">
        <fgColor rgb="FFFF0000"/>
        <bgColor rgb="FFFFFFFF"/>
      </patternFill>
    </fill>
  </fills>
  <borders count="63">
    <border>
      <left/>
      <right/>
      <top/>
      <bottom/>
      <diagonal/>
    </border>
    <border>
      <left style="thin">
        <color rgb="FF7F7F7F"/>
      </left>
      <right style="thin">
        <color rgb="FF7F7F7F"/>
      </right>
      <top style="thin">
        <color rgb="FF7F7F7F"/>
      </top>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7F7F7F"/>
      </left>
      <right/>
      <top style="thin">
        <color rgb="FF7F7F7F"/>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style="medium">
        <color rgb="FF000000"/>
      </left>
      <right/>
      <top style="thin">
        <color rgb="FF000000"/>
      </top>
      <bottom style="thin">
        <color rgb="FF000000"/>
      </bottom>
      <diagonal/>
    </border>
    <border>
      <left/>
      <right style="thin">
        <color rgb="FF7F7F7F"/>
      </right>
      <top style="thin">
        <color rgb="FF7F7F7F"/>
      </top>
      <bottom/>
      <diagonal/>
    </border>
    <border>
      <left/>
      <right style="thin">
        <color rgb="FF7F7F7F"/>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rgb="FF000000"/>
      </top>
      <bottom/>
      <diagonal/>
    </border>
    <border>
      <left style="thin">
        <color indexed="64"/>
      </left>
      <right/>
      <top/>
      <bottom style="thin">
        <color indexed="64"/>
      </bottom>
      <diagonal/>
    </border>
    <border>
      <left style="thin">
        <color rgb="FF000000"/>
      </left>
      <right style="thin">
        <color rgb="FF000000"/>
      </right>
      <top style="thin">
        <color rgb="FF000000"/>
      </top>
      <bottom/>
      <diagonal/>
    </border>
    <border>
      <left/>
      <right/>
      <top style="thin">
        <color indexed="64"/>
      </top>
      <bottom/>
      <diagonal/>
    </border>
    <border>
      <left style="thin">
        <color indexed="64"/>
      </left>
      <right/>
      <top style="thin">
        <color indexed="64"/>
      </top>
      <bottom/>
      <diagonal/>
    </border>
    <border>
      <left style="medium">
        <color indexed="64"/>
      </left>
      <right/>
      <top style="thin">
        <color indexed="64"/>
      </top>
      <bottom/>
      <diagonal/>
    </border>
    <border>
      <left style="medium">
        <color rgb="FF000000"/>
      </left>
      <right style="thick">
        <color rgb="FF000000"/>
      </right>
      <top style="thick">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ck">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style="thick">
        <color rgb="FF000000"/>
      </bottom>
      <diagonal/>
    </border>
    <border>
      <left style="medium">
        <color rgb="FF000000"/>
      </left>
      <right style="thick">
        <color rgb="FF000000"/>
      </right>
      <top/>
      <bottom style="thick">
        <color rgb="FF000000"/>
      </bottom>
      <diagonal/>
    </border>
  </borders>
  <cellStyleXfs count="9">
    <xf numFmtId="0" fontId="0" fillId="0" borderId="0"/>
    <xf numFmtId="44" fontId="1" fillId="0" borderId="0" applyFont="0" applyFill="0" applyBorder="0" applyAlignment="0" applyProtection="0"/>
    <xf numFmtId="0" fontId="3" fillId="0" borderId="0"/>
    <xf numFmtId="0" fontId="15" fillId="0" borderId="0"/>
    <xf numFmtId="0" fontId="4" fillId="0" borderId="0"/>
    <xf numFmtId="0" fontId="3" fillId="0" borderId="0"/>
    <xf numFmtId="166" fontId="4" fillId="0" borderId="0" applyFont="0" applyFill="0" applyBorder="0" applyAlignment="0" applyProtection="0"/>
    <xf numFmtId="43" fontId="4" fillId="0" borderId="0" applyFont="0" applyFill="0" applyBorder="0" applyAlignment="0" applyProtection="0"/>
    <xf numFmtId="9" fontId="1" fillId="0" borderId="0" applyFont="0" applyFill="0" applyBorder="0" applyAlignment="0" applyProtection="0"/>
  </cellStyleXfs>
  <cellXfs count="1379">
    <xf numFmtId="0" fontId="0" fillId="0" borderId="0" xfId="0"/>
    <xf numFmtId="0" fontId="4" fillId="0" borderId="0" xfId="2" applyFont="1" applyAlignment="1">
      <alignment vertical="center" wrapText="1"/>
    </xf>
    <xf numFmtId="0" fontId="0" fillId="0" borderId="0" xfId="2" applyFont="1" applyAlignment="1"/>
    <xf numFmtId="0" fontId="5" fillId="0" borderId="0" xfId="2" applyFont="1" applyAlignment="1">
      <alignment horizontal="left" vertical="center" wrapText="1"/>
    </xf>
    <xf numFmtId="0" fontId="0" fillId="0" borderId="0" xfId="2" applyFont="1" applyAlignment="1"/>
    <xf numFmtId="0" fontId="4" fillId="0" borderId="0" xfId="2" applyFont="1" applyAlignment="1">
      <alignment horizontal="left" vertical="center" wrapText="1"/>
    </xf>
    <xf numFmtId="0" fontId="8" fillId="0" borderId="0" xfId="2" applyFont="1" applyAlignment="1">
      <alignment horizontal="left" vertical="center" wrapText="1"/>
    </xf>
    <xf numFmtId="0" fontId="4" fillId="0" borderId="0" xfId="2" applyFont="1" applyAlignment="1">
      <alignment horizontal="center" vertical="center" wrapText="1"/>
    </xf>
    <xf numFmtId="0" fontId="10" fillId="0" borderId="0" xfId="2" applyFont="1" applyAlignment="1">
      <alignment vertical="center" wrapText="1"/>
    </xf>
    <xf numFmtId="0" fontId="11" fillId="2" borderId="1" xfId="2" applyFont="1" applyFill="1" applyBorder="1" applyAlignment="1">
      <alignment horizontal="center" vertical="center" wrapText="1"/>
    </xf>
    <xf numFmtId="0" fontId="5" fillId="0" borderId="0" xfId="2" applyFont="1" applyAlignment="1">
      <alignment vertical="center" wrapText="1"/>
    </xf>
    <xf numFmtId="0" fontId="13" fillId="0" borderId="0" xfId="2" applyFont="1" applyAlignment="1">
      <alignment vertical="center"/>
    </xf>
    <xf numFmtId="0" fontId="4" fillId="0" borderId="0" xfId="2" applyFont="1" applyAlignment="1">
      <alignment vertical="top" wrapText="1"/>
    </xf>
    <xf numFmtId="0" fontId="14" fillId="0" borderId="0" xfId="2" applyFont="1" applyAlignment="1">
      <alignment vertical="center" wrapText="1"/>
    </xf>
    <xf numFmtId="0" fontId="6" fillId="0" borderId="0" xfId="2" applyFont="1" applyAlignment="1">
      <alignment horizontal="center" vertical="center"/>
    </xf>
    <xf numFmtId="0" fontId="0" fillId="0" borderId="0" xfId="2" applyFont="1" applyAlignment="1">
      <alignment horizontal="center"/>
    </xf>
    <xf numFmtId="0" fontId="5" fillId="0" borderId="3" xfId="2" applyFont="1" applyBorder="1" applyAlignment="1">
      <alignment horizontal="center" vertical="center" wrapText="1"/>
    </xf>
    <xf numFmtId="0" fontId="0" fillId="0" borderId="0" xfId="2" applyFont="1" applyAlignment="1">
      <alignment vertical="center"/>
    </xf>
    <xf numFmtId="0" fontId="15" fillId="0" borderId="0" xfId="3" applyFont="1" applyAlignment="1">
      <alignment horizontal="center" vertical="center"/>
    </xf>
    <xf numFmtId="0" fontId="15" fillId="0" borderId="0" xfId="3" applyFont="1" applyAlignment="1"/>
    <xf numFmtId="43" fontId="15" fillId="0" borderId="0" xfId="3" applyNumberFormat="1" applyFont="1" applyAlignment="1">
      <alignment horizontal="center" vertical="center"/>
    </xf>
    <xf numFmtId="14" fontId="3" fillId="4" borderId="3" xfId="3" applyNumberFormat="1" applyFont="1" applyFill="1" applyBorder="1" applyAlignment="1">
      <alignment horizontal="center" vertical="center" wrapText="1"/>
    </xf>
    <xf numFmtId="14" fontId="3" fillId="4" borderId="3" xfId="3" applyNumberFormat="1" applyFont="1" applyFill="1" applyBorder="1" applyAlignment="1">
      <alignment horizontal="center" vertical="center"/>
    </xf>
    <xf numFmtId="0" fontId="3" fillId="4" borderId="3" xfId="3" applyFont="1" applyFill="1" applyBorder="1" applyAlignment="1">
      <alignment horizontal="center" vertical="center" wrapText="1"/>
    </xf>
    <xf numFmtId="43" fontId="3" fillId="4" borderId="3" xfId="3" applyNumberFormat="1" applyFont="1" applyFill="1" applyBorder="1" applyAlignment="1">
      <alignment horizontal="center" vertical="center"/>
    </xf>
    <xf numFmtId="14" fontId="3" fillId="4" borderId="0" xfId="3" applyNumberFormat="1" applyFont="1" applyFill="1" applyBorder="1" applyAlignment="1">
      <alignment vertical="center" wrapText="1"/>
    </xf>
    <xf numFmtId="14" fontId="3" fillId="4" borderId="0" xfId="3" applyNumberFormat="1" applyFont="1" applyFill="1" applyBorder="1" applyAlignment="1">
      <alignment horizontal="center" vertical="center" wrapText="1"/>
    </xf>
    <xf numFmtId="0" fontId="3" fillId="0" borderId="0" xfId="3" applyFont="1" applyAlignment="1">
      <alignment horizontal="center" vertical="center"/>
    </xf>
    <xf numFmtId="14" fontId="3" fillId="0" borderId="0" xfId="3" applyNumberFormat="1" applyFont="1" applyAlignment="1">
      <alignment horizontal="center" vertical="center"/>
    </xf>
    <xf numFmtId="14" fontId="3" fillId="0" borderId="0" xfId="3" applyNumberFormat="1" applyFont="1" applyBorder="1" applyAlignment="1">
      <alignment horizontal="center" vertical="center"/>
    </xf>
    <xf numFmtId="43" fontId="3" fillId="0" borderId="0" xfId="3" applyNumberFormat="1" applyFont="1" applyAlignment="1">
      <alignment horizontal="center" vertical="center"/>
    </xf>
    <xf numFmtId="49" fontId="3" fillId="0" borderId="0" xfId="3" applyNumberFormat="1" applyFont="1" applyAlignment="1">
      <alignment horizontal="center" vertical="center"/>
    </xf>
    <xf numFmtId="0" fontId="4" fillId="0" borderId="0" xfId="0" applyFont="1" applyAlignment="1">
      <alignment vertical="top" wrapText="1"/>
    </xf>
    <xf numFmtId="0" fontId="16" fillId="0" borderId="0" xfId="3" applyFont="1" applyAlignment="1">
      <alignment horizontal="center" vertical="center" wrapText="1"/>
    </xf>
    <xf numFmtId="0" fontId="16" fillId="4" borderId="0" xfId="3" applyFont="1" applyFill="1" applyBorder="1" applyAlignment="1">
      <alignment horizontal="center" vertical="center"/>
    </xf>
    <xf numFmtId="0" fontId="17" fillId="0" borderId="0" xfId="3" applyFont="1" applyBorder="1" applyAlignment="1">
      <alignment horizontal="left"/>
    </xf>
    <xf numFmtId="0" fontId="3" fillId="4" borderId="0" xfId="3" applyFont="1" applyFill="1" applyBorder="1"/>
    <xf numFmtId="0" fontId="3" fillId="0" borderId="0" xfId="3" applyFont="1" applyBorder="1"/>
    <xf numFmtId="0" fontId="3" fillId="0" borderId="0" xfId="3" applyFont="1" applyFill="1" applyBorder="1"/>
    <xf numFmtId="0" fontId="16" fillId="4" borderId="0" xfId="3" applyFont="1" applyFill="1" applyBorder="1" applyAlignment="1">
      <alignment horizontal="left"/>
    </xf>
    <xf numFmtId="0" fontId="16" fillId="4" borderId="0" xfId="3" applyFont="1" applyFill="1" applyBorder="1" applyAlignment="1">
      <alignment horizontal="right"/>
    </xf>
    <xf numFmtId="0" fontId="3" fillId="4" borderId="0" xfId="3" applyFont="1" applyFill="1" applyBorder="1" applyAlignment="1">
      <alignment horizontal="center"/>
    </xf>
    <xf numFmtId="14" fontId="3" fillId="4" borderId="3" xfId="3" applyNumberFormat="1" applyFont="1" applyFill="1" applyBorder="1" applyAlignment="1">
      <alignment vertical="center" wrapText="1"/>
    </xf>
    <xf numFmtId="49" fontId="3" fillId="4" borderId="3" xfId="3" applyNumberFormat="1" applyFont="1" applyFill="1" applyBorder="1" applyAlignment="1">
      <alignment horizontal="center" vertical="center" wrapText="1"/>
    </xf>
    <xf numFmtId="0" fontId="16" fillId="4" borderId="0" xfId="3" applyFont="1" applyFill="1" applyBorder="1" applyAlignment="1">
      <alignment vertical="center" wrapText="1"/>
    </xf>
    <xf numFmtId="0" fontId="3" fillId="4" borderId="0" xfId="3" applyFont="1" applyFill="1" applyBorder="1" applyAlignment="1">
      <alignment vertical="center" wrapText="1"/>
    </xf>
    <xf numFmtId="164" fontId="3" fillId="4" borderId="0" xfId="3" applyNumberFormat="1" applyFont="1" applyFill="1" applyBorder="1" applyAlignment="1">
      <alignment horizontal="center" vertical="center" wrapText="1"/>
    </xf>
    <xf numFmtId="43" fontId="3" fillId="4" borderId="0" xfId="3" applyNumberFormat="1" applyFont="1" applyFill="1" applyBorder="1" applyAlignment="1">
      <alignment horizontal="center" vertical="center" wrapText="1"/>
    </xf>
    <xf numFmtId="0" fontId="3" fillId="0" borderId="0" xfId="3" applyFont="1" applyBorder="1" applyAlignment="1">
      <alignment vertical="center"/>
    </xf>
    <xf numFmtId="0" fontId="3" fillId="0" borderId="0" xfId="3" applyFont="1" applyBorder="1" applyAlignment="1">
      <alignment horizontal="center"/>
    </xf>
    <xf numFmtId="0" fontId="3" fillId="0" borderId="0" xfId="3" applyFont="1" applyFill="1" applyBorder="1" applyAlignment="1">
      <alignment horizontal="center"/>
    </xf>
    <xf numFmtId="0" fontId="16" fillId="0" borderId="0" xfId="3" applyFont="1" applyFill="1" applyBorder="1" applyAlignment="1">
      <alignment horizontal="center"/>
    </xf>
    <xf numFmtId="0" fontId="16" fillId="0" borderId="3" xfId="3" applyFont="1" applyBorder="1" applyAlignment="1">
      <alignment horizontal="center" vertical="center" wrapText="1"/>
    </xf>
    <xf numFmtId="0" fontId="3" fillId="4" borderId="3" xfId="3" applyFont="1" applyFill="1" applyBorder="1" applyAlignment="1">
      <alignment vertical="center" wrapText="1"/>
    </xf>
    <xf numFmtId="1" fontId="3" fillId="4" borderId="3" xfId="3" applyNumberFormat="1" applyFont="1" applyFill="1" applyBorder="1" applyAlignment="1">
      <alignment horizontal="center" vertical="center"/>
    </xf>
    <xf numFmtId="1" fontId="3" fillId="4" borderId="3" xfId="3" applyNumberFormat="1" applyFont="1" applyFill="1" applyBorder="1" applyAlignment="1">
      <alignment vertical="center" wrapText="1"/>
    </xf>
    <xf numFmtId="0" fontId="0" fillId="0" borderId="0" xfId="3" applyFont="1" applyBorder="1" applyAlignment="1"/>
    <xf numFmtId="0" fontId="0" fillId="0" borderId="0" xfId="3" applyFont="1" applyFill="1" applyBorder="1" applyAlignment="1"/>
    <xf numFmtId="1" fontId="3" fillId="4" borderId="3" xfId="3" applyNumberFormat="1" applyFont="1" applyFill="1" applyBorder="1" applyAlignment="1">
      <alignment horizontal="center" vertical="center" wrapText="1"/>
    </xf>
    <xf numFmtId="0" fontId="16" fillId="4" borderId="3" xfId="3" applyFont="1" applyFill="1" applyBorder="1" applyAlignment="1">
      <alignment horizontal="center" vertical="center" wrapText="1"/>
    </xf>
    <xf numFmtId="43" fontId="3" fillId="0" borderId="0" xfId="3" applyNumberFormat="1" applyFont="1" applyFill="1" applyBorder="1" applyAlignment="1">
      <alignment horizontal="center" vertical="center" wrapText="1"/>
    </xf>
    <xf numFmtId="0" fontId="16" fillId="5" borderId="0" xfId="3" applyFont="1" applyFill="1" applyBorder="1" applyAlignment="1">
      <alignment horizontal="left" vertical="center"/>
    </xf>
    <xf numFmtId="0" fontId="16" fillId="5" borderId="0" xfId="3" applyFont="1" applyFill="1" applyBorder="1" applyAlignment="1">
      <alignment vertical="center"/>
    </xf>
    <xf numFmtId="0" fontId="4" fillId="0" borderId="0" xfId="2" applyFont="1" applyBorder="1" applyAlignment="1">
      <alignment horizontal="center" vertical="center" wrapText="1"/>
    </xf>
    <xf numFmtId="0" fontId="4" fillId="0" borderId="0" xfId="2" applyFont="1" applyFill="1" applyBorder="1" applyAlignment="1">
      <alignment horizontal="center" vertical="center" wrapText="1"/>
    </xf>
    <xf numFmtId="0" fontId="16" fillId="0" borderId="0" xfId="3" applyFont="1" applyBorder="1" applyAlignment="1">
      <alignment vertical="center" wrapText="1"/>
    </xf>
    <xf numFmtId="0" fontId="16" fillId="7" borderId="3" xfId="3" applyFont="1" applyFill="1" applyBorder="1" applyAlignment="1">
      <alignment vertical="center" wrapText="1"/>
    </xf>
    <xf numFmtId="0" fontId="16" fillId="10" borderId="3" xfId="3" applyFont="1" applyFill="1" applyBorder="1" applyAlignment="1">
      <alignment horizontal="center" vertical="center" wrapText="1"/>
    </xf>
    <xf numFmtId="0" fontId="16" fillId="12" borderId="3" xfId="3" applyFont="1" applyFill="1" applyBorder="1" applyAlignment="1">
      <alignment horizontal="center" vertical="center" wrapText="1"/>
    </xf>
    <xf numFmtId="0" fontId="16" fillId="11" borderId="3" xfId="3" applyFont="1" applyFill="1" applyBorder="1" applyAlignment="1">
      <alignment horizontal="center" vertical="center" wrapText="1"/>
    </xf>
    <xf numFmtId="0" fontId="16" fillId="15" borderId="3" xfId="3" applyFont="1" applyFill="1" applyBorder="1" applyAlignment="1">
      <alignment horizontal="center" vertical="center" wrapText="1"/>
    </xf>
    <xf numFmtId="0" fontId="16" fillId="17" borderId="3" xfId="3" applyFont="1" applyFill="1" applyBorder="1" applyAlignment="1">
      <alignment horizontal="center" vertical="center" wrapText="1"/>
    </xf>
    <xf numFmtId="0" fontId="16" fillId="20" borderId="3" xfId="3" applyFont="1" applyFill="1" applyBorder="1" applyAlignment="1">
      <alignment horizontal="center" vertical="center" wrapText="1"/>
    </xf>
    <xf numFmtId="0" fontId="16" fillId="20" borderId="3" xfId="3" applyFont="1" applyFill="1" applyBorder="1" applyAlignment="1">
      <alignment horizontal="center" vertical="center"/>
    </xf>
    <xf numFmtId="0" fontId="18" fillId="0" borderId="3" xfId="3" applyFont="1" applyBorder="1" applyAlignment="1">
      <alignment vertical="center"/>
    </xf>
    <xf numFmtId="0" fontId="16" fillId="8" borderId="3" xfId="3" applyFont="1" applyFill="1" applyBorder="1" applyAlignment="1">
      <alignment vertical="center"/>
    </xf>
    <xf numFmtId="0" fontId="3" fillId="19" borderId="3" xfId="3" applyFont="1" applyFill="1" applyBorder="1" applyAlignment="1">
      <alignment vertical="center" wrapText="1"/>
    </xf>
    <xf numFmtId="0" fontId="3" fillId="19" borderId="3" xfId="3" applyFont="1" applyFill="1" applyBorder="1" applyAlignment="1">
      <alignment vertical="center"/>
    </xf>
    <xf numFmtId="0" fontId="3" fillId="19" borderId="3" xfId="3" applyFont="1" applyFill="1" applyBorder="1" applyAlignment="1">
      <alignment horizontal="center" vertical="center"/>
    </xf>
    <xf numFmtId="0" fontId="4" fillId="0" borderId="0" xfId="4" applyFont="1" applyAlignment="1">
      <alignment horizontal="left" vertical="center" wrapText="1"/>
    </xf>
    <xf numFmtId="0" fontId="9" fillId="0" borderId="0" xfId="4" applyFont="1" applyAlignment="1">
      <alignment vertical="center"/>
    </xf>
    <xf numFmtId="0" fontId="11" fillId="2" borderId="4" xfId="5" applyFont="1" applyFill="1" applyBorder="1" applyAlignment="1">
      <alignment horizontal="center" vertical="center" wrapText="1"/>
    </xf>
    <xf numFmtId="0" fontId="11" fillId="2" borderId="2" xfId="5" applyFont="1" applyFill="1" applyBorder="1" applyAlignment="1">
      <alignment horizontal="center" vertical="center" wrapText="1"/>
    </xf>
    <xf numFmtId="0" fontId="4" fillId="0" borderId="3" xfId="4" applyFont="1" applyBorder="1" applyAlignment="1">
      <alignment horizontal="center" vertical="center" wrapText="1"/>
    </xf>
    <xf numFmtId="0" fontId="4" fillId="0" borderId="3" xfId="4" applyFont="1" applyBorder="1" applyAlignment="1">
      <alignment horizontal="center" vertical="center"/>
    </xf>
    <xf numFmtId="9" fontId="4" fillId="0" borderId="3" xfId="4" applyNumberFormat="1" applyFont="1" applyBorder="1" applyAlignment="1">
      <alignment horizontal="center" vertical="center"/>
    </xf>
    <xf numFmtId="14" fontId="4" fillId="0" borderId="3" xfId="4" applyNumberFormat="1" applyFont="1" applyBorder="1" applyAlignment="1">
      <alignment horizontal="center" vertical="center" wrapText="1"/>
    </xf>
    <xf numFmtId="0" fontId="4" fillId="0" borderId="3" xfId="4" applyFont="1" applyBorder="1" applyAlignment="1">
      <alignment horizontal="left" vertical="center" wrapText="1"/>
    </xf>
    <xf numFmtId="0" fontId="4" fillId="0" borderId="10" xfId="4" applyFont="1" applyBorder="1" applyAlignment="1">
      <alignment horizontal="center" vertical="center"/>
    </xf>
    <xf numFmtId="0" fontId="4" fillId="0" borderId="14" xfId="4" applyFont="1" applyBorder="1" applyAlignment="1">
      <alignment horizontal="center" vertical="center" wrapText="1"/>
    </xf>
    <xf numFmtId="0" fontId="4" fillId="0" borderId="15" xfId="4" applyFont="1" applyBorder="1" applyAlignment="1">
      <alignment horizontal="center" vertical="center"/>
    </xf>
    <xf numFmtId="14" fontId="4" fillId="0" borderId="10" xfId="4" applyNumberFormat="1" applyFont="1" applyBorder="1" applyAlignment="1">
      <alignment horizontal="center" vertical="center"/>
    </xf>
    <xf numFmtId="0" fontId="9" fillId="0" borderId="3" xfId="4" applyFont="1" applyBorder="1" applyAlignment="1">
      <alignment horizontal="left" vertical="center"/>
    </xf>
    <xf numFmtId="0" fontId="9" fillId="0" borderId="15" xfId="4" applyFont="1" applyBorder="1" applyAlignment="1">
      <alignment horizontal="center" vertical="center"/>
    </xf>
    <xf numFmtId="0" fontId="9" fillId="0" borderId="3" xfId="4" applyFont="1" applyBorder="1" applyAlignment="1">
      <alignment horizontal="left" vertical="center" wrapText="1"/>
    </xf>
    <xf numFmtId="0" fontId="9" fillId="0" borderId="0" xfId="4" applyFont="1" applyAlignment="1">
      <alignment horizontal="left" vertical="center" wrapText="1"/>
    </xf>
    <xf numFmtId="0" fontId="9" fillId="0" borderId="3" xfId="4" applyFont="1" applyBorder="1" applyAlignment="1">
      <alignment horizontal="center" vertical="center" wrapText="1"/>
    </xf>
    <xf numFmtId="165" fontId="20" fillId="0" borderId="0" xfId="6" applyNumberFormat="1" applyFont="1" applyFill="1" applyBorder="1" applyAlignment="1" applyProtection="1">
      <alignment horizontal="center" vertical="center" wrapText="1"/>
      <protection locked="0"/>
    </xf>
    <xf numFmtId="164" fontId="20" fillId="0" borderId="0" xfId="7" applyNumberFormat="1" applyFont="1" applyFill="1" applyBorder="1" applyAlignment="1" applyProtection="1">
      <alignment horizontal="center" vertical="center" wrapText="1"/>
      <protection locked="0"/>
    </xf>
    <xf numFmtId="0" fontId="4" fillId="0" borderId="0" xfId="4" applyFont="1" applyAlignment="1">
      <alignment horizontal="center" vertical="center"/>
    </xf>
    <xf numFmtId="0" fontId="21" fillId="0" borderId="0" xfId="4" applyFont="1" applyBorder="1" applyAlignment="1">
      <alignment horizontal="center" vertical="center"/>
    </xf>
    <xf numFmtId="0" fontId="4" fillId="0" borderId="0" xfId="4" applyFont="1" applyAlignment="1">
      <alignment vertical="center" wrapText="1"/>
    </xf>
    <xf numFmtId="0" fontId="4" fillId="0" borderId="0" xfId="5" applyFont="1" applyAlignment="1">
      <alignment vertical="center" wrapText="1"/>
    </xf>
    <xf numFmtId="0" fontId="22" fillId="0" borderId="0" xfId="5" applyFont="1" applyAlignment="1">
      <alignment vertical="center" wrapText="1"/>
    </xf>
    <xf numFmtId="0" fontId="22" fillId="0" borderId="0" xfId="5" applyFont="1" applyAlignment="1"/>
    <xf numFmtId="0" fontId="15" fillId="0" borderId="0" xfId="3" applyFont="1" applyAlignment="1">
      <alignment horizontal="center"/>
    </xf>
    <xf numFmtId="0" fontId="3" fillId="0" borderId="3" xfId="3" applyFont="1" applyFill="1" applyBorder="1" applyAlignment="1">
      <alignment horizontal="center" vertical="center" wrapText="1"/>
    </xf>
    <xf numFmtId="49" fontId="3" fillId="0" borderId="3" xfId="3" applyNumberFormat="1" applyFont="1" applyFill="1" applyBorder="1" applyAlignment="1">
      <alignment horizontal="center" vertical="center" wrapText="1"/>
    </xf>
    <xf numFmtId="0" fontId="11" fillId="2" borderId="17" xfId="2" applyFont="1" applyFill="1" applyBorder="1" applyAlignment="1">
      <alignment horizontal="center" vertical="center" wrapText="1"/>
    </xf>
    <xf numFmtId="0" fontId="11" fillId="2" borderId="8" xfId="2" applyFont="1" applyFill="1" applyBorder="1" applyAlignment="1">
      <alignment horizontal="center" vertical="center" wrapText="1"/>
    </xf>
    <xf numFmtId="0" fontId="12" fillId="0" borderId="3" xfId="2" applyFont="1" applyBorder="1" applyAlignment="1">
      <alignment horizontal="center" vertical="center" wrapText="1"/>
    </xf>
    <xf numFmtId="0" fontId="0" fillId="0" borderId="3" xfId="0" applyBorder="1"/>
    <xf numFmtId="44" fontId="0" fillId="0" borderId="3" xfId="1" applyFont="1" applyBorder="1"/>
    <xf numFmtId="0" fontId="2" fillId="0" borderId="3" xfId="0" applyFont="1" applyBorder="1"/>
    <xf numFmtId="0" fontId="0" fillId="0" borderId="0" xfId="2" applyFont="1" applyAlignment="1"/>
    <xf numFmtId="0" fontId="9" fillId="0" borderId="12" xfId="4" applyFont="1" applyBorder="1" applyAlignment="1">
      <alignment horizontal="center" vertical="center"/>
    </xf>
    <xf numFmtId="43" fontId="3" fillId="0" borderId="3" xfId="3" applyNumberFormat="1" applyFont="1" applyFill="1" applyBorder="1" applyAlignment="1">
      <alignment horizontal="center" vertical="center" wrapText="1"/>
    </xf>
    <xf numFmtId="0" fontId="16" fillId="16" borderId="3" xfId="3" applyFont="1" applyFill="1" applyBorder="1" applyAlignment="1">
      <alignment horizontal="left" vertical="center"/>
    </xf>
    <xf numFmtId="0" fontId="15" fillId="0" borderId="0" xfId="3" applyFont="1" applyAlignment="1"/>
    <xf numFmtId="0" fontId="16" fillId="0" borderId="3" xfId="3" applyFont="1" applyBorder="1" applyAlignment="1">
      <alignment horizontal="center" vertical="center" wrapText="1"/>
    </xf>
    <xf numFmtId="0" fontId="17" fillId="0" borderId="0" xfId="3" applyFont="1" applyBorder="1" applyAlignment="1">
      <alignment horizontal="left"/>
    </xf>
    <xf numFmtId="44" fontId="5" fillId="0" borderId="3" xfId="1" applyFont="1" applyBorder="1" applyAlignment="1">
      <alignment horizontal="center" vertical="center" wrapText="1"/>
    </xf>
    <xf numFmtId="0" fontId="0" fillId="0" borderId="3" xfId="0" applyFill="1" applyBorder="1"/>
    <xf numFmtId="44" fontId="0" fillId="0" borderId="3" xfId="1" applyFont="1" applyFill="1" applyBorder="1"/>
    <xf numFmtId="9" fontId="5" fillId="0" borderId="3" xfId="8" applyFont="1" applyBorder="1" applyAlignment="1">
      <alignment horizontal="center" vertical="center" wrapText="1"/>
    </xf>
    <xf numFmtId="44" fontId="5" fillId="0" borderId="8" xfId="1" applyFont="1" applyBorder="1" applyAlignment="1">
      <alignment horizontal="center" vertical="center" wrapText="1"/>
    </xf>
    <xf numFmtId="0" fontId="5" fillId="0" borderId="8" xfId="2" applyFont="1" applyBorder="1" applyAlignment="1">
      <alignment horizontal="center" vertical="center" wrapText="1"/>
    </xf>
    <xf numFmtId="9" fontId="5" fillId="0" borderId="8" xfId="8" applyFont="1" applyBorder="1" applyAlignment="1">
      <alignment horizontal="center" vertical="center" wrapText="1"/>
    </xf>
    <xf numFmtId="0" fontId="2" fillId="0" borderId="0" xfId="0" applyFont="1"/>
    <xf numFmtId="44" fontId="0" fillId="0" borderId="0" xfId="1" applyFont="1"/>
    <xf numFmtId="0" fontId="11" fillId="2" borderId="18" xfId="2" applyFont="1" applyFill="1" applyBorder="1" applyAlignment="1">
      <alignment horizontal="center" vertical="center" wrapText="1"/>
    </xf>
    <xf numFmtId="0" fontId="11" fillId="2" borderId="3" xfId="2" applyFont="1" applyFill="1" applyBorder="1" applyAlignment="1">
      <alignment horizontal="center" vertical="center" wrapText="1"/>
    </xf>
    <xf numFmtId="0" fontId="9" fillId="0" borderId="0" xfId="4" applyFont="1" applyBorder="1" applyAlignment="1">
      <alignment vertical="center"/>
    </xf>
    <xf numFmtId="0" fontId="11" fillId="2" borderId="25" xfId="5" applyFont="1" applyFill="1" applyBorder="1" applyAlignment="1">
      <alignment horizontal="center" vertical="center" wrapText="1"/>
    </xf>
    <xf numFmtId="0" fontId="11" fillId="2" borderId="26" xfId="2" applyFont="1" applyFill="1" applyBorder="1" applyAlignment="1">
      <alignment horizontal="center" vertical="center" wrapText="1"/>
    </xf>
    <xf numFmtId="0" fontId="4" fillId="0" borderId="0" xfId="4" applyFont="1" applyBorder="1" applyAlignment="1">
      <alignment horizontal="left" vertical="center" wrapText="1"/>
    </xf>
    <xf numFmtId="0" fontId="11" fillId="2" borderId="27" xfId="2" applyFont="1" applyFill="1" applyBorder="1" applyAlignment="1">
      <alignment horizontal="center" vertical="center" wrapText="1"/>
    </xf>
    <xf numFmtId="0" fontId="16" fillId="10" borderId="8" xfId="3" applyFont="1" applyFill="1" applyBorder="1" applyAlignment="1">
      <alignment horizontal="center" vertical="center" wrapText="1"/>
    </xf>
    <xf numFmtId="0" fontId="2" fillId="9" borderId="29" xfId="0" applyFont="1" applyFill="1" applyBorder="1" applyAlignment="1">
      <alignment horizontal="center" vertical="center"/>
    </xf>
    <xf numFmtId="0" fontId="9" fillId="9" borderId="22" xfId="4" applyFont="1" applyFill="1" applyBorder="1" applyAlignment="1" applyProtection="1">
      <alignment horizontal="center" vertical="center" wrapText="1"/>
      <protection hidden="1"/>
    </xf>
    <xf numFmtId="0" fontId="2" fillId="0" borderId="16" xfId="0" applyFont="1" applyBorder="1" applyAlignment="1">
      <alignment horizontal="center" vertical="center"/>
    </xf>
    <xf numFmtId="0" fontId="19" fillId="0" borderId="16" xfId="0" applyFont="1" applyBorder="1" applyAlignment="1">
      <alignment horizontal="center" vertical="center" wrapText="1"/>
    </xf>
    <xf numFmtId="0" fontId="0" fillId="0" borderId="16" xfId="0" applyBorder="1" applyAlignment="1">
      <alignment vertical="top" wrapText="1"/>
    </xf>
    <xf numFmtId="0" fontId="0" fillId="0" borderId="16" xfId="0" applyBorder="1" applyAlignment="1">
      <alignment horizontal="center" vertical="center" wrapText="1"/>
    </xf>
    <xf numFmtId="0" fontId="0" fillId="0" borderId="16" xfId="0" applyBorder="1" applyAlignment="1">
      <alignment vertical="center"/>
    </xf>
    <xf numFmtId="0" fontId="0" fillId="0" borderId="16" xfId="0" applyBorder="1" applyAlignment="1">
      <alignment horizontal="center" vertical="center"/>
    </xf>
    <xf numFmtId="0" fontId="9" fillId="22" borderId="3" xfId="4" applyFont="1" applyFill="1" applyBorder="1" applyAlignment="1" applyProtection="1">
      <alignment horizontal="center" vertical="center" wrapText="1"/>
      <protection hidden="1"/>
    </xf>
    <xf numFmtId="0" fontId="9" fillId="22" borderId="15" xfId="4" applyFont="1" applyFill="1" applyBorder="1" applyAlignment="1" applyProtection="1">
      <alignment horizontal="center" vertical="center" wrapText="1"/>
      <protection hidden="1"/>
    </xf>
    <xf numFmtId="0" fontId="9" fillId="23" borderId="14" xfId="4" applyFont="1" applyFill="1" applyBorder="1" applyAlignment="1" applyProtection="1">
      <alignment horizontal="center" vertical="center" wrapText="1"/>
      <protection hidden="1"/>
    </xf>
    <xf numFmtId="0" fontId="9" fillId="23" borderId="3" xfId="4" applyFont="1" applyFill="1" applyBorder="1" applyAlignment="1" applyProtection="1">
      <alignment horizontal="center" vertical="center" wrapText="1"/>
      <protection hidden="1"/>
    </xf>
    <xf numFmtId="0" fontId="9" fillId="23" borderId="15" xfId="4" applyFont="1" applyFill="1" applyBorder="1" applyAlignment="1" applyProtection="1">
      <alignment horizontal="center" vertical="center" wrapText="1"/>
      <protection hidden="1"/>
    </xf>
    <xf numFmtId="0" fontId="19" fillId="0" borderId="14" xfId="0" applyFont="1" applyBorder="1" applyAlignment="1">
      <alignment horizontal="center" vertical="center"/>
    </xf>
    <xf numFmtId="0" fontId="19" fillId="0" borderId="3" xfId="0" applyFont="1" applyBorder="1" applyAlignment="1">
      <alignment vertical="center" wrapText="1"/>
    </xf>
    <xf numFmtId="0" fontId="23" fillId="24" borderId="3" xfId="0" applyFont="1" applyFill="1" applyBorder="1" applyAlignment="1">
      <alignment horizontal="center" vertical="center"/>
    </xf>
    <xf numFmtId="0" fontId="23" fillId="0" borderId="14" xfId="0" applyFont="1" applyBorder="1" applyAlignment="1">
      <alignment horizontal="center" vertical="center"/>
    </xf>
    <xf numFmtId="0" fontId="23" fillId="0" borderId="3" xfId="0" applyFont="1" applyBorder="1" applyAlignment="1">
      <alignment horizontal="center" vertical="center"/>
    </xf>
    <xf numFmtId="0" fontId="19" fillId="0" borderId="15" xfId="0" applyFont="1" applyBorder="1" applyAlignment="1">
      <alignment horizontal="center" vertical="center"/>
    </xf>
    <xf numFmtId="0" fontId="19" fillId="0" borderId="14" xfId="0" applyFont="1" applyFill="1" applyBorder="1" applyAlignment="1">
      <alignment horizontal="center" vertical="center"/>
    </xf>
    <xf numFmtId="0" fontId="19" fillId="0" borderId="15" xfId="0" applyFont="1" applyBorder="1" applyAlignment="1">
      <alignment horizontal="center" vertical="center" wrapText="1"/>
    </xf>
    <xf numFmtId="0" fontId="28" fillId="3" borderId="15" xfId="0" applyFont="1" applyFill="1" applyBorder="1" applyAlignment="1">
      <alignment horizontal="center" vertical="center" wrapText="1"/>
    </xf>
    <xf numFmtId="0" fontId="28" fillId="25" borderId="15" xfId="0" applyFont="1" applyFill="1" applyBorder="1" applyAlignment="1">
      <alignment horizontal="center" vertical="center" wrapText="1"/>
    </xf>
    <xf numFmtId="0" fontId="19" fillId="0" borderId="30" xfId="0" applyFont="1" applyBorder="1" applyAlignment="1">
      <alignment horizontal="center" vertical="center"/>
    </xf>
    <xf numFmtId="0" fontId="19" fillId="0" borderId="31" xfId="0" applyFont="1" applyBorder="1" applyAlignment="1">
      <alignment vertical="center" wrapText="1"/>
    </xf>
    <xf numFmtId="0" fontId="23" fillId="24" borderId="31" xfId="0" applyFont="1" applyFill="1" applyBorder="1" applyAlignment="1">
      <alignment horizontal="center" vertical="center"/>
    </xf>
    <xf numFmtId="0" fontId="23" fillId="0" borderId="30" xfId="0" applyFont="1" applyBorder="1" applyAlignment="1">
      <alignment horizontal="center" vertical="center"/>
    </xf>
    <xf numFmtId="0" fontId="23" fillId="0" borderId="31" xfId="0" applyFont="1" applyBorder="1" applyAlignment="1">
      <alignment horizontal="center" vertical="center"/>
    </xf>
    <xf numFmtId="0" fontId="19" fillId="0" borderId="32" xfId="0" applyFont="1" applyBorder="1" applyAlignment="1">
      <alignment horizontal="center" vertical="center"/>
    </xf>
    <xf numFmtId="0" fontId="19" fillId="0" borderId="30" xfId="0" applyFont="1" applyFill="1" applyBorder="1" applyAlignment="1">
      <alignment horizontal="center" vertical="center"/>
    </xf>
    <xf numFmtId="0" fontId="19" fillId="0" borderId="32" xfId="0" applyFont="1" applyBorder="1" applyAlignment="1">
      <alignment horizontal="center" vertical="center" wrapText="1"/>
    </xf>
    <xf numFmtId="0" fontId="19" fillId="0" borderId="33" xfId="0" applyFont="1" applyFill="1" applyBorder="1" applyAlignment="1">
      <alignment horizontal="center" vertical="center"/>
    </xf>
    <xf numFmtId="0" fontId="19" fillId="0" borderId="34" xfId="0" applyFont="1" applyBorder="1" applyAlignment="1">
      <alignment horizontal="center" vertical="center" wrapText="1"/>
    </xf>
    <xf numFmtId="0" fontId="19" fillId="0" borderId="16" xfId="0" applyFont="1" applyBorder="1" applyAlignment="1">
      <alignment horizontal="center" vertical="center"/>
    </xf>
    <xf numFmtId="0" fontId="19" fillId="0" borderId="0" xfId="0" applyFont="1" applyFill="1" applyBorder="1" applyAlignment="1">
      <alignment horizontal="center" vertical="center"/>
    </xf>
    <xf numFmtId="0" fontId="19" fillId="0" borderId="0" xfId="0" applyFont="1" applyBorder="1" applyAlignment="1">
      <alignment horizontal="center" vertical="center" wrapText="1"/>
    </xf>
    <xf numFmtId="0" fontId="0" fillId="0" borderId="0" xfId="0" applyBorder="1"/>
    <xf numFmtId="44" fontId="5" fillId="26" borderId="3" xfId="1" applyFont="1" applyFill="1" applyBorder="1" applyAlignment="1">
      <alignment horizontal="center" vertical="center" wrapText="1"/>
    </xf>
    <xf numFmtId="44" fontId="5" fillId="26" borderId="8" xfId="1" applyFont="1" applyFill="1" applyBorder="1" applyAlignment="1">
      <alignment horizontal="center" vertical="center" wrapText="1"/>
    </xf>
    <xf numFmtId="0" fontId="9" fillId="0" borderId="3" xfId="4" applyFont="1" applyBorder="1" applyAlignment="1">
      <alignment horizontal="center" vertical="center"/>
    </xf>
    <xf numFmtId="9" fontId="9" fillId="0" borderId="3" xfId="4" applyNumberFormat="1" applyFont="1" applyBorder="1" applyAlignment="1">
      <alignment horizontal="center" vertical="center"/>
    </xf>
    <xf numFmtId="44" fontId="26" fillId="0" borderId="3" xfId="1" applyFont="1" applyBorder="1" applyAlignment="1">
      <alignment horizontal="center" vertical="center" wrapText="1"/>
    </xf>
    <xf numFmtId="2" fontId="4" fillId="26" borderId="3" xfId="4" applyNumberFormat="1" applyFont="1" applyFill="1" applyBorder="1" applyAlignment="1">
      <alignment horizontal="right" vertical="center" wrapText="1"/>
    </xf>
    <xf numFmtId="44" fontId="9" fillId="26" borderId="3" xfId="4" applyNumberFormat="1" applyFont="1" applyFill="1" applyBorder="1" applyAlignment="1">
      <alignment horizontal="center" vertical="center" wrapText="1"/>
    </xf>
    <xf numFmtId="2" fontId="9" fillId="26" borderId="3" xfId="4" applyNumberFormat="1" applyFont="1" applyFill="1" applyBorder="1" applyAlignment="1">
      <alignment horizontal="right" vertical="center" wrapText="1"/>
    </xf>
    <xf numFmtId="0" fontId="9" fillId="0" borderId="0" xfId="4" applyFont="1" applyFill="1" applyBorder="1" applyAlignment="1">
      <alignment horizontal="center" vertical="center"/>
    </xf>
    <xf numFmtId="0" fontId="19" fillId="0" borderId="3" xfId="4" applyFont="1" applyFill="1" applyBorder="1" applyAlignment="1">
      <alignment horizontal="center" vertical="center"/>
    </xf>
    <xf numFmtId="0" fontId="19" fillId="26" borderId="3" xfId="4" applyFont="1" applyFill="1" applyBorder="1" applyAlignment="1">
      <alignment horizontal="center" vertical="center"/>
    </xf>
    <xf numFmtId="44" fontId="4" fillId="26" borderId="3" xfId="1" applyFont="1" applyFill="1" applyBorder="1" applyAlignment="1">
      <alignment horizontal="left" vertical="center" wrapText="1"/>
    </xf>
    <xf numFmtId="0" fontId="4" fillId="26" borderId="3" xfId="4" applyNumberFormat="1" applyFont="1" applyFill="1" applyBorder="1" applyAlignment="1">
      <alignment horizontal="right" vertical="center" wrapText="1"/>
    </xf>
    <xf numFmtId="0" fontId="9" fillId="26" borderId="11" xfId="4" applyFont="1" applyFill="1" applyBorder="1" applyAlignment="1">
      <alignment horizontal="center" vertical="center"/>
    </xf>
    <xf numFmtId="0" fontId="9" fillId="26" borderId="12" xfId="4" applyFont="1" applyFill="1" applyBorder="1" applyAlignment="1">
      <alignment horizontal="center" vertical="center"/>
    </xf>
    <xf numFmtId="0" fontId="9" fillId="0" borderId="14" xfId="4" applyFont="1" applyFill="1" applyBorder="1" applyAlignment="1">
      <alignment horizontal="center" vertical="center"/>
    </xf>
    <xf numFmtId="9" fontId="9" fillId="0" borderId="14" xfId="4" applyNumberFormat="1" applyFont="1" applyFill="1" applyBorder="1" applyAlignment="1">
      <alignment horizontal="center" vertical="center"/>
    </xf>
    <xf numFmtId="0" fontId="9" fillId="26" borderId="14" xfId="4" applyFont="1" applyFill="1" applyBorder="1" applyAlignment="1">
      <alignment horizontal="center" vertical="center" wrapText="1"/>
    </xf>
    <xf numFmtId="0" fontId="19" fillId="26" borderId="14" xfId="4" applyFont="1" applyFill="1" applyBorder="1" applyAlignment="1">
      <alignment horizontal="center" vertical="center"/>
    </xf>
    <xf numFmtId="0" fontId="23" fillId="0" borderId="14" xfId="4" applyFont="1" applyFill="1" applyBorder="1" applyAlignment="1">
      <alignment vertical="center"/>
    </xf>
    <xf numFmtId="0" fontId="23" fillId="0" borderId="14" xfId="4" applyFont="1" applyFill="1" applyBorder="1" applyAlignment="1">
      <alignment vertical="center" wrapText="1"/>
    </xf>
    <xf numFmtId="0" fontId="24" fillId="26" borderId="30" xfId="4" applyFont="1" applyFill="1" applyBorder="1" applyAlignment="1">
      <alignment horizontal="center" vertical="center"/>
    </xf>
    <xf numFmtId="0" fontId="24" fillId="26" borderId="31" xfId="4" applyFont="1" applyFill="1" applyBorder="1" applyAlignment="1">
      <alignment horizontal="center" vertical="center"/>
    </xf>
    <xf numFmtId="165" fontId="20" fillId="0" borderId="3" xfId="6" applyNumberFormat="1" applyFont="1" applyFill="1" applyBorder="1" applyAlignment="1" applyProtection="1">
      <alignment horizontal="center" vertical="center" wrapText="1"/>
      <protection locked="0"/>
    </xf>
    <xf numFmtId="0" fontId="9" fillId="0" borderId="14" xfId="4" applyFont="1" applyBorder="1" applyAlignment="1">
      <alignment horizontal="center" vertical="center"/>
    </xf>
    <xf numFmtId="0" fontId="9" fillId="0" borderId="31" xfId="4" applyFont="1" applyBorder="1" applyAlignment="1">
      <alignment horizontal="center" vertical="center"/>
    </xf>
    <xf numFmtId="43" fontId="3" fillId="27" borderId="3" xfId="3" applyNumberFormat="1" applyFont="1" applyFill="1" applyBorder="1" applyAlignment="1">
      <alignment horizontal="center" vertical="center" wrapText="1"/>
    </xf>
    <xf numFmtId="0" fontId="7" fillId="26" borderId="3" xfId="0" applyFont="1" applyFill="1" applyBorder="1" applyAlignment="1">
      <alignment horizontal="center" vertical="center" wrapText="1"/>
    </xf>
    <xf numFmtId="0" fontId="5" fillId="0" borderId="3" xfId="0" applyFont="1" applyBorder="1" applyAlignment="1">
      <alignment horizontal="center" vertical="center" wrapText="1"/>
    </xf>
    <xf numFmtId="0" fontId="33" fillId="0" borderId="3" xfId="3" applyFont="1" applyBorder="1" applyAlignment="1">
      <alignment horizontal="center" vertical="center"/>
    </xf>
    <xf numFmtId="43" fontId="3" fillId="27" borderId="3" xfId="3" applyNumberFormat="1" applyFont="1" applyFill="1" applyBorder="1" applyAlignment="1">
      <alignment horizontal="center" vertical="center"/>
    </xf>
    <xf numFmtId="49" fontId="3" fillId="0" borderId="0" xfId="3" applyNumberFormat="1" applyFont="1" applyFill="1" applyAlignment="1">
      <alignment horizontal="center" vertical="center"/>
    </xf>
    <xf numFmtId="0" fontId="4" fillId="0" borderId="8" xfId="3" applyFont="1" applyFill="1" applyBorder="1" applyAlignment="1">
      <alignment horizontal="center" vertical="center" wrapText="1"/>
    </xf>
    <xf numFmtId="43" fontId="3" fillId="27" borderId="8" xfId="3" applyNumberFormat="1" applyFont="1" applyFill="1" applyBorder="1" applyAlignment="1">
      <alignment horizontal="center" vertical="center"/>
    </xf>
    <xf numFmtId="43" fontId="3" fillId="4" borderId="8" xfId="3" applyNumberFormat="1" applyFont="1" applyFill="1" applyBorder="1" applyAlignment="1">
      <alignment horizontal="center" vertical="center"/>
    </xf>
    <xf numFmtId="43" fontId="34" fillId="26" borderId="22" xfId="3" applyNumberFormat="1" applyFont="1" applyFill="1" applyBorder="1" applyAlignment="1">
      <alignment horizontal="center" vertical="center"/>
    </xf>
    <xf numFmtId="0" fontId="16" fillId="18" borderId="3" xfId="3" applyFont="1" applyFill="1" applyBorder="1" applyAlignment="1">
      <alignment horizontal="center" vertical="center"/>
    </xf>
    <xf numFmtId="9" fontId="5" fillId="0" borderId="3" xfId="2" applyNumberFormat="1" applyFont="1" applyBorder="1" applyAlignment="1">
      <alignment horizontal="center" vertical="center" wrapText="1"/>
    </xf>
    <xf numFmtId="14" fontId="5" fillId="0" borderId="3" xfId="2" applyNumberFormat="1" applyFont="1" applyBorder="1" applyAlignment="1">
      <alignment horizontal="center" vertical="center" wrapText="1"/>
    </xf>
    <xf numFmtId="14" fontId="5" fillId="28" borderId="3" xfId="2" applyNumberFormat="1" applyFont="1" applyFill="1" applyBorder="1" applyAlignment="1">
      <alignment horizontal="center" vertical="center" wrapText="1"/>
    </xf>
    <xf numFmtId="0" fontId="5" fillId="28" borderId="3" xfId="2" applyFont="1" applyFill="1" applyBorder="1" applyAlignment="1">
      <alignment horizontal="center" vertical="center" wrapText="1"/>
    </xf>
    <xf numFmtId="0" fontId="18" fillId="0" borderId="3" xfId="3" applyFont="1" applyBorder="1" applyAlignment="1">
      <alignment vertical="center" wrapText="1"/>
    </xf>
    <xf numFmtId="0" fontId="18" fillId="0" borderId="3" xfId="3" applyFont="1" applyBorder="1" applyAlignment="1">
      <alignment horizontal="center" vertical="center" wrapText="1"/>
    </xf>
    <xf numFmtId="0" fontId="3" fillId="0" borderId="3" xfId="3" applyFont="1" applyBorder="1" applyAlignment="1">
      <alignment horizontal="center" vertical="center" wrapText="1"/>
    </xf>
    <xf numFmtId="0" fontId="3" fillId="4" borderId="3" xfId="3" applyFont="1" applyFill="1" applyBorder="1" applyAlignment="1">
      <alignment horizontal="center" vertical="center" wrapText="1"/>
    </xf>
    <xf numFmtId="43" fontId="3" fillId="0" borderId="3" xfId="3" applyNumberFormat="1" applyFont="1" applyFill="1" applyBorder="1" applyAlignment="1">
      <alignment horizontal="center" vertical="center" wrapText="1"/>
    </xf>
    <xf numFmtId="0" fontId="16" fillId="4" borderId="3" xfId="3" applyFont="1" applyFill="1" applyBorder="1" applyAlignment="1">
      <alignment horizontal="center" vertical="center" wrapText="1"/>
    </xf>
    <xf numFmtId="14" fontId="3" fillId="4" borderId="3" xfId="3" applyNumberFormat="1" applyFont="1" applyFill="1" applyBorder="1" applyAlignment="1">
      <alignment horizontal="center" vertical="center" wrapText="1"/>
    </xf>
    <xf numFmtId="0" fontId="16" fillId="4" borderId="0" xfId="3" applyFont="1" applyFill="1" applyBorder="1" applyAlignment="1">
      <alignment horizontal="center"/>
    </xf>
    <xf numFmtId="14" fontId="3" fillId="29" borderId="3" xfId="3" applyNumberFormat="1" applyFont="1" applyFill="1" applyBorder="1" applyAlignment="1">
      <alignment horizontal="center" vertical="center" wrapText="1"/>
    </xf>
    <xf numFmtId="43" fontId="3" fillId="28" borderId="3" xfId="3" applyNumberFormat="1" applyFont="1" applyFill="1" applyBorder="1" applyAlignment="1">
      <alignment horizontal="center" vertical="center" wrapText="1"/>
    </xf>
    <xf numFmtId="0" fontId="3" fillId="0" borderId="3" xfId="3" applyFont="1" applyBorder="1" applyAlignment="1">
      <alignment wrapText="1"/>
    </xf>
    <xf numFmtId="0" fontId="16" fillId="4" borderId="0" xfId="3" applyFont="1" applyFill="1" applyBorder="1" applyAlignment="1">
      <alignment horizontal="center"/>
    </xf>
    <xf numFmtId="0" fontId="16" fillId="4" borderId="3" xfId="3" applyFont="1" applyFill="1" applyBorder="1" applyAlignment="1">
      <alignment horizontal="center" vertical="center" wrapText="1"/>
    </xf>
    <xf numFmtId="0" fontId="3" fillId="4" borderId="3" xfId="3" applyFont="1" applyFill="1" applyBorder="1" applyAlignment="1">
      <alignment horizontal="center" vertical="center" wrapText="1"/>
    </xf>
    <xf numFmtId="0" fontId="3" fillId="0" borderId="3" xfId="3" applyFont="1" applyBorder="1" applyAlignment="1">
      <alignment horizontal="center" vertical="center" wrapText="1"/>
    </xf>
    <xf numFmtId="14" fontId="3" fillId="4" borderId="3" xfId="3" applyNumberFormat="1" applyFont="1" applyFill="1" applyBorder="1" applyAlignment="1">
      <alignment horizontal="center" vertical="center" wrapText="1"/>
    </xf>
    <xf numFmtId="43" fontId="3" fillId="0" borderId="3" xfId="3" applyNumberFormat="1" applyFont="1" applyFill="1" applyBorder="1" applyAlignment="1">
      <alignment horizontal="center" vertical="center" wrapText="1"/>
    </xf>
    <xf numFmtId="0" fontId="16" fillId="4" borderId="0" xfId="3" applyFont="1" applyFill="1" applyBorder="1" applyAlignment="1">
      <alignment vertical="center"/>
    </xf>
    <xf numFmtId="0" fontId="17" fillId="0" borderId="0" xfId="3" applyFont="1" applyBorder="1" applyAlignment="1"/>
    <xf numFmtId="0" fontId="5" fillId="0" borderId="3" xfId="2" applyFont="1" applyFill="1" applyBorder="1" applyAlignment="1">
      <alignment horizontal="center" vertical="center" wrapText="1"/>
    </xf>
    <xf numFmtId="14" fontId="5" fillId="0" borderId="3" xfId="2" applyNumberFormat="1" applyFont="1" applyFill="1" applyBorder="1" applyAlignment="1">
      <alignment horizontal="center" vertical="center" wrapText="1"/>
    </xf>
    <xf numFmtId="1" fontId="5" fillId="0" borderId="3" xfId="2" applyNumberFormat="1" applyFont="1" applyBorder="1" applyAlignment="1">
      <alignment horizontal="center" vertical="center" wrapText="1"/>
    </xf>
    <xf numFmtId="0" fontId="0" fillId="0" borderId="3" xfId="3" applyFont="1" applyFill="1" applyBorder="1" applyAlignment="1">
      <alignment horizontal="center" vertical="center"/>
    </xf>
    <xf numFmtId="39" fontId="3" fillId="27" borderId="3" xfId="3" applyNumberFormat="1" applyFont="1" applyFill="1" applyBorder="1" applyAlignment="1">
      <alignment vertical="center" wrapText="1"/>
    </xf>
    <xf numFmtId="0" fontId="3" fillId="0" borderId="3" xfId="3" applyFont="1" applyBorder="1" applyAlignment="1">
      <alignment vertical="center" wrapText="1"/>
    </xf>
    <xf numFmtId="0" fontId="3" fillId="0" borderId="3" xfId="3" applyFont="1" applyBorder="1" applyAlignment="1">
      <alignment vertical="top" wrapText="1"/>
    </xf>
    <xf numFmtId="0" fontId="0" fillId="0" borderId="0" xfId="3" applyFont="1" applyBorder="1" applyAlignment="1">
      <alignment horizontal="center" vertical="center"/>
    </xf>
    <xf numFmtId="1" fontId="3" fillId="0" borderId="3" xfId="3" applyNumberFormat="1" applyFont="1" applyFill="1" applyBorder="1" applyAlignment="1">
      <alignment horizontal="center" vertical="center"/>
    </xf>
    <xf numFmtId="44" fontId="5" fillId="26" borderId="8" xfId="1" applyFont="1" applyFill="1" applyBorder="1" applyAlignment="1">
      <alignment horizontal="center" vertical="center" wrapText="1"/>
    </xf>
    <xf numFmtId="44" fontId="5" fillId="26" borderId="28" xfId="1" applyFont="1" applyFill="1" applyBorder="1" applyAlignment="1">
      <alignment horizontal="center" vertical="center" wrapText="1"/>
    </xf>
    <xf numFmtId="0" fontId="3" fillId="4" borderId="3" xfId="3" applyNumberFormat="1" applyFont="1" applyFill="1" applyBorder="1" applyAlignment="1">
      <alignment horizontal="center" vertical="center" wrapText="1"/>
    </xf>
    <xf numFmtId="0" fontId="0" fillId="0" borderId="3" xfId="3" applyFont="1" applyBorder="1" applyAlignment="1">
      <alignment horizontal="center" vertical="center"/>
    </xf>
    <xf numFmtId="0" fontId="18" fillId="0" borderId="3" xfId="3" applyFont="1" applyFill="1" applyBorder="1" applyAlignment="1">
      <alignment vertical="center" wrapText="1"/>
    </xf>
    <xf numFmtId="1" fontId="3" fillId="0" borderId="3" xfId="3" applyNumberFormat="1" applyFont="1" applyFill="1" applyBorder="1" applyAlignment="1">
      <alignment vertical="center" wrapText="1"/>
    </xf>
    <xf numFmtId="1" fontId="3" fillId="0" borderId="3" xfId="3" applyNumberFormat="1" applyFont="1" applyFill="1" applyBorder="1" applyAlignment="1">
      <alignment horizontal="center" vertical="center" wrapText="1"/>
    </xf>
    <xf numFmtId="14" fontId="3" fillId="0" borderId="3" xfId="3" applyNumberFormat="1" applyFont="1" applyFill="1" applyBorder="1" applyAlignment="1">
      <alignment horizontal="center" vertical="center" wrapText="1"/>
    </xf>
    <xf numFmtId="14" fontId="3" fillId="0" borderId="3" xfId="3" applyNumberFormat="1" applyFont="1" applyFill="1" applyBorder="1" applyAlignment="1">
      <alignment horizontal="center" vertical="center"/>
    </xf>
    <xf numFmtId="0" fontId="3" fillId="0" borderId="3" xfId="3" applyFont="1" applyFill="1" applyBorder="1" applyAlignment="1">
      <alignment wrapText="1"/>
    </xf>
    <xf numFmtId="0" fontId="3" fillId="0" borderId="3" xfId="3" applyNumberFormat="1" applyFont="1" applyFill="1" applyBorder="1" applyAlignment="1">
      <alignment horizontal="center" vertical="center" wrapText="1"/>
    </xf>
    <xf numFmtId="0" fontId="3" fillId="0" borderId="3" xfId="3" applyFont="1" applyBorder="1" applyAlignment="1">
      <alignment horizontal="center" vertical="center" wrapText="1"/>
    </xf>
    <xf numFmtId="0" fontId="3" fillId="4" borderId="3" xfId="3" applyFont="1" applyFill="1" applyBorder="1" applyAlignment="1">
      <alignment horizontal="center" vertical="center" wrapText="1"/>
    </xf>
    <xf numFmtId="43" fontId="3" fillId="0" borderId="3" xfId="3" applyNumberFormat="1" applyFont="1" applyFill="1" applyBorder="1" applyAlignment="1">
      <alignment horizontal="center" vertical="center" wrapText="1"/>
    </xf>
    <xf numFmtId="0" fontId="16" fillId="4" borderId="3" xfId="3" applyFont="1" applyFill="1" applyBorder="1" applyAlignment="1">
      <alignment horizontal="center" vertical="center" wrapText="1"/>
    </xf>
    <xf numFmtId="14" fontId="3" fillId="4" borderId="3" xfId="3" applyNumberFormat="1" applyFont="1" applyFill="1" applyBorder="1" applyAlignment="1">
      <alignment horizontal="center" vertical="center" wrapText="1"/>
    </xf>
    <xf numFmtId="0" fontId="3" fillId="0" borderId="3" xfId="3" applyFont="1" applyFill="1" applyBorder="1" applyAlignment="1">
      <alignment horizontal="center" wrapText="1"/>
    </xf>
    <xf numFmtId="0" fontId="3" fillId="0" borderId="3" xfId="3" applyFont="1" applyFill="1" applyBorder="1" applyAlignment="1">
      <alignment vertical="center"/>
    </xf>
    <xf numFmtId="14" fontId="3" fillId="0" borderId="3" xfId="3" applyNumberFormat="1" applyFont="1" applyFill="1" applyBorder="1" applyAlignment="1">
      <alignment vertical="center"/>
    </xf>
    <xf numFmtId="0" fontId="3" fillId="0" borderId="3" xfId="3" applyFont="1" applyFill="1" applyBorder="1" applyAlignment="1">
      <alignment horizontal="center" vertical="center"/>
    </xf>
    <xf numFmtId="0" fontId="3" fillId="0" borderId="0" xfId="3" applyFont="1" applyFill="1" applyBorder="1" applyAlignment="1">
      <alignment vertical="center" wrapText="1"/>
    </xf>
    <xf numFmtId="0" fontId="0" fillId="0" borderId="0" xfId="3" applyFont="1" applyFill="1" applyBorder="1" applyAlignment="1">
      <alignment vertical="center"/>
    </xf>
    <xf numFmtId="0" fontId="3" fillId="29" borderId="0" xfId="3" applyFont="1" applyFill="1" applyBorder="1" applyAlignment="1">
      <alignment vertical="center" wrapText="1"/>
    </xf>
    <xf numFmtId="1" fontId="3" fillId="29" borderId="0" xfId="3" applyNumberFormat="1" applyFont="1" applyFill="1" applyBorder="1" applyAlignment="1">
      <alignment vertical="center"/>
    </xf>
    <xf numFmtId="0" fontId="18" fillId="0" borderId="0" xfId="3" applyFont="1" applyBorder="1" applyAlignment="1">
      <alignment vertical="center"/>
    </xf>
    <xf numFmtId="1" fontId="3" fillId="4" borderId="0" xfId="3" applyNumberFormat="1" applyFont="1" applyFill="1" applyBorder="1" applyAlignment="1">
      <alignment vertical="center" wrapText="1"/>
    </xf>
    <xf numFmtId="1" fontId="3" fillId="4" borderId="0" xfId="3" applyNumberFormat="1" applyFont="1" applyFill="1" applyBorder="1" applyAlignment="1">
      <alignment horizontal="center" vertical="center" wrapText="1"/>
    </xf>
    <xf numFmtId="14" fontId="3" fillId="4" borderId="0" xfId="3" applyNumberFormat="1" applyFont="1" applyFill="1" applyBorder="1" applyAlignment="1">
      <alignment horizontal="center" vertical="center"/>
    </xf>
    <xf numFmtId="43" fontId="3" fillId="27" borderId="0" xfId="3" applyNumberFormat="1" applyFont="1" applyFill="1" applyBorder="1" applyAlignment="1">
      <alignment horizontal="center" vertical="center" wrapText="1"/>
    </xf>
    <xf numFmtId="39" fontId="3" fillId="27" borderId="0" xfId="3" applyNumberFormat="1" applyFont="1" applyFill="1" applyBorder="1" applyAlignment="1">
      <alignment vertical="center" wrapText="1"/>
    </xf>
    <xf numFmtId="43" fontId="3" fillId="0" borderId="0" xfId="3" applyNumberFormat="1" applyFont="1" applyFill="1" applyBorder="1" applyAlignment="1">
      <alignment vertical="center" wrapText="1"/>
    </xf>
    <xf numFmtId="0" fontId="3" fillId="0" borderId="0" xfId="3" applyFont="1" applyBorder="1" applyAlignment="1">
      <alignment vertical="center" wrapText="1"/>
    </xf>
    <xf numFmtId="0" fontId="3" fillId="0" borderId="0" xfId="3" applyFont="1" applyBorder="1" applyAlignment="1">
      <alignment vertical="top" wrapText="1"/>
    </xf>
    <xf numFmtId="43" fontId="3" fillId="0" borderId="0" xfId="3" applyNumberFormat="1" applyFont="1" applyFill="1" applyBorder="1" applyAlignment="1">
      <alignment horizontal="center" vertical="center" wrapText="1"/>
    </xf>
    <xf numFmtId="0" fontId="3" fillId="0" borderId="0" xfId="3" applyFont="1" applyBorder="1" applyAlignment="1">
      <alignment horizontal="center" vertical="center" wrapText="1"/>
    </xf>
    <xf numFmtId="43" fontId="3" fillId="28" borderId="0" xfId="3" applyNumberFormat="1" applyFont="1" applyFill="1" applyBorder="1" applyAlignment="1">
      <alignment horizontal="center" vertical="center" wrapText="1"/>
    </xf>
    <xf numFmtId="43" fontId="3" fillId="31" borderId="0" xfId="3" applyNumberFormat="1" applyFont="1" applyFill="1" applyBorder="1" applyAlignment="1">
      <alignment horizontal="center" vertical="center" wrapText="1"/>
    </xf>
    <xf numFmtId="0" fontId="3" fillId="28" borderId="0" xfId="3" applyFont="1" applyFill="1" applyBorder="1"/>
    <xf numFmtId="0" fontId="3" fillId="13" borderId="0" xfId="3" applyFont="1" applyFill="1" applyBorder="1" applyAlignment="1">
      <alignment wrapText="1"/>
    </xf>
    <xf numFmtId="0" fontId="3" fillId="0" borderId="3" xfId="3" applyFont="1" applyFill="1" applyBorder="1" applyAlignment="1">
      <alignment horizontal="center" vertical="center" wrapText="1"/>
    </xf>
    <xf numFmtId="0" fontId="0" fillId="0" borderId="3" xfId="3" applyFont="1" applyFill="1" applyBorder="1" applyAlignment="1">
      <alignment horizontal="center" vertical="center"/>
    </xf>
    <xf numFmtId="1" fontId="3" fillId="0" borderId="3" xfId="3" applyNumberFormat="1" applyFont="1" applyFill="1" applyBorder="1" applyAlignment="1">
      <alignment horizontal="center" vertical="center"/>
    </xf>
    <xf numFmtId="44" fontId="5" fillId="26" borderId="3" xfId="1" applyFont="1" applyFill="1" applyBorder="1" applyAlignment="1">
      <alignment vertical="center" wrapText="1"/>
    </xf>
    <xf numFmtId="9" fontId="5" fillId="0" borderId="3" xfId="2" applyNumberFormat="1" applyFont="1" applyFill="1" applyBorder="1" applyAlignment="1">
      <alignment horizontal="center" vertical="center" wrapText="1"/>
    </xf>
    <xf numFmtId="0" fontId="6" fillId="0" borderId="0" xfId="2" applyFont="1" applyAlignment="1">
      <alignment horizontal="center" vertical="center" wrapText="1"/>
    </xf>
    <xf numFmtId="0" fontId="16" fillId="4" borderId="0" xfId="3" applyFont="1" applyFill="1" applyBorder="1" applyAlignment="1">
      <alignment horizontal="center"/>
    </xf>
    <xf numFmtId="0" fontId="16" fillId="4" borderId="0" xfId="3" applyFont="1" applyFill="1" applyBorder="1" applyAlignment="1">
      <alignment horizontal="center" vertical="center"/>
    </xf>
    <xf numFmtId="0" fontId="16" fillId="4" borderId="3" xfId="3" applyFont="1" applyFill="1" applyBorder="1" applyAlignment="1">
      <alignment horizontal="center" vertical="center" wrapText="1"/>
    </xf>
    <xf numFmtId="0" fontId="3" fillId="0" borderId="3" xfId="3" applyFont="1" applyBorder="1" applyAlignment="1">
      <alignment horizontal="center" vertical="center" wrapText="1"/>
    </xf>
    <xf numFmtId="1" fontId="3" fillId="4" borderId="3" xfId="3" applyNumberFormat="1" applyFont="1" applyFill="1" applyBorder="1" applyAlignment="1">
      <alignment horizontal="center" vertical="center"/>
    </xf>
    <xf numFmtId="14" fontId="3" fillId="4" borderId="3" xfId="3" applyNumberFormat="1" applyFont="1" applyFill="1" applyBorder="1" applyAlignment="1">
      <alignment horizontal="center" vertical="center" wrapText="1"/>
    </xf>
    <xf numFmtId="43" fontId="3" fillId="0" borderId="3" xfId="3" applyNumberFormat="1" applyFont="1" applyFill="1" applyBorder="1" applyAlignment="1">
      <alignment horizontal="center" vertical="center" wrapText="1"/>
    </xf>
    <xf numFmtId="0" fontId="9" fillId="0" borderId="0" xfId="4" applyFont="1" applyAlignment="1">
      <alignment horizontal="center" vertical="center" wrapText="1"/>
    </xf>
    <xf numFmtId="0" fontId="9" fillId="0" borderId="0" xfId="4" applyFont="1" applyAlignment="1">
      <alignment horizontal="center" vertical="center"/>
    </xf>
    <xf numFmtId="0" fontId="4" fillId="0" borderId="0" xfId="4" applyFont="1" applyBorder="1" applyAlignment="1">
      <alignment horizontal="center" vertical="center" wrapText="1"/>
    </xf>
    <xf numFmtId="0" fontId="4" fillId="0" borderId="0" xfId="0" applyFont="1" applyAlignment="1">
      <alignment horizontal="center" vertical="top" wrapText="1"/>
    </xf>
    <xf numFmtId="0" fontId="33" fillId="0" borderId="8" xfId="3" applyFont="1" applyBorder="1" applyAlignment="1">
      <alignment horizontal="center" vertical="center"/>
    </xf>
    <xf numFmtId="0" fontId="33" fillId="0" borderId="19" xfId="3" applyFont="1" applyBorder="1" applyAlignment="1">
      <alignment horizontal="center" vertical="center"/>
    </xf>
    <xf numFmtId="0" fontId="33" fillId="0" borderId="28" xfId="3" applyFont="1" applyBorder="1" applyAlignment="1">
      <alignment horizontal="center" vertical="center"/>
    </xf>
    <xf numFmtId="0" fontId="16" fillId="0" borderId="0" xfId="3" applyFont="1" applyAlignment="1">
      <alignment horizontal="center" vertical="center" wrapText="1"/>
    </xf>
    <xf numFmtId="0" fontId="15" fillId="0" borderId="0" xfId="3" applyFont="1" applyAlignment="1"/>
    <xf numFmtId="0" fontId="16" fillId="0" borderId="3" xfId="3" applyFont="1" applyBorder="1" applyAlignment="1">
      <alignment horizontal="center" vertical="center" wrapText="1"/>
    </xf>
    <xf numFmtId="0" fontId="17" fillId="0" borderId="0" xfId="3" applyFont="1" applyBorder="1" applyAlignment="1">
      <alignment horizontal="left"/>
    </xf>
    <xf numFmtId="0" fontId="5" fillId="0" borderId="8"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19" xfId="0" applyFont="1" applyBorder="1" applyAlignment="1">
      <alignment horizontal="center" vertical="center" wrapText="1"/>
    </xf>
    <xf numFmtId="44" fontId="5" fillId="26" borderId="28" xfId="1" applyFont="1" applyFill="1" applyBorder="1" applyAlignment="1">
      <alignment horizontal="center" vertical="center" wrapText="1"/>
    </xf>
    <xf numFmtId="0" fontId="3" fillId="0" borderId="0" xfId="3" applyFont="1" applyBorder="1" applyAlignment="1">
      <alignment horizontal="center" vertical="center" wrapText="1"/>
    </xf>
    <xf numFmtId="43" fontId="3" fillId="0" borderId="0" xfId="3" applyNumberFormat="1" applyFont="1" applyFill="1" applyBorder="1" applyAlignment="1">
      <alignment horizontal="center" vertical="center" wrapText="1"/>
    </xf>
    <xf numFmtId="0" fontId="3" fillId="28" borderId="3" xfId="3" applyFont="1" applyFill="1" applyBorder="1" applyAlignment="1">
      <alignment horizontal="center" vertical="center" wrapText="1"/>
    </xf>
    <xf numFmtId="0" fontId="0" fillId="0" borderId="3" xfId="3" applyFont="1" applyBorder="1" applyAlignment="1">
      <alignment horizontal="center" vertical="center" wrapText="1"/>
    </xf>
    <xf numFmtId="14" fontId="3" fillId="4" borderId="8" xfId="3" applyNumberFormat="1" applyFont="1" applyFill="1" applyBorder="1" applyAlignment="1">
      <alignment vertical="center" wrapText="1"/>
    </xf>
    <xf numFmtId="1" fontId="3" fillId="0" borderId="0" xfId="3" applyNumberFormat="1" applyFont="1" applyFill="1" applyBorder="1" applyAlignment="1">
      <alignment vertical="center"/>
    </xf>
    <xf numFmtId="0" fontId="16" fillId="4" borderId="8" xfId="3" applyFont="1" applyFill="1" applyBorder="1" applyAlignment="1">
      <alignment horizontal="center" vertical="center" wrapText="1"/>
    </xf>
    <xf numFmtId="0" fontId="3" fillId="4" borderId="8" xfId="3" applyFont="1" applyFill="1" applyBorder="1" applyAlignment="1">
      <alignment horizontal="center" vertical="center" wrapText="1"/>
    </xf>
    <xf numFmtId="0" fontId="3" fillId="0" borderId="8" xfId="3" applyFont="1" applyFill="1" applyBorder="1" applyAlignment="1">
      <alignment horizontal="center" vertical="center" wrapText="1"/>
    </xf>
    <xf numFmtId="14" fontId="3" fillId="4" borderId="8" xfId="3" applyNumberFormat="1" applyFont="1" applyFill="1" applyBorder="1" applyAlignment="1">
      <alignment horizontal="center" vertical="center" wrapText="1"/>
    </xf>
    <xf numFmtId="1" fontId="3" fillId="0" borderId="8" xfId="3" applyNumberFormat="1" applyFont="1" applyFill="1" applyBorder="1" applyAlignment="1">
      <alignment horizontal="center" vertical="center"/>
    </xf>
    <xf numFmtId="0" fontId="18" fillId="0" borderId="8" xfId="3" applyFont="1" applyBorder="1" applyAlignment="1">
      <alignment horizontal="center" vertical="center" wrapText="1"/>
    </xf>
    <xf numFmtId="1" fontId="3" fillId="4" borderId="8" xfId="3" applyNumberFormat="1" applyFont="1" applyFill="1" applyBorder="1" applyAlignment="1">
      <alignment horizontal="center" vertical="center" wrapText="1"/>
    </xf>
    <xf numFmtId="0" fontId="3" fillId="4" borderId="8" xfId="3" applyNumberFormat="1" applyFont="1" applyFill="1" applyBorder="1" applyAlignment="1">
      <alignment horizontal="center" vertical="center" wrapText="1"/>
    </xf>
    <xf numFmtId="14" fontId="3" fillId="4" borderId="8" xfId="3" applyNumberFormat="1" applyFont="1" applyFill="1" applyBorder="1" applyAlignment="1">
      <alignment horizontal="center" vertical="center"/>
    </xf>
    <xf numFmtId="0" fontId="0" fillId="0" borderId="0" xfId="3" applyFont="1" applyBorder="1" applyAlignment="1">
      <alignment horizontal="center"/>
    </xf>
    <xf numFmtId="43" fontId="3" fillId="27" borderId="8" xfId="3" applyNumberFormat="1" applyFont="1" applyFill="1" applyBorder="1" applyAlignment="1">
      <alignment horizontal="center" vertical="center" wrapText="1"/>
    </xf>
    <xf numFmtId="43" fontId="3" fillId="0" borderId="8" xfId="3" applyNumberFormat="1" applyFont="1" applyFill="1" applyBorder="1" applyAlignment="1">
      <alignment horizontal="center" vertical="center" wrapText="1"/>
    </xf>
    <xf numFmtId="0" fontId="3" fillId="0" borderId="8" xfId="3" applyFont="1" applyBorder="1" applyAlignment="1">
      <alignment horizontal="center" vertical="center" wrapText="1"/>
    </xf>
    <xf numFmtId="39" fontId="3" fillId="27" borderId="0" xfId="3" applyNumberFormat="1" applyFont="1" applyFill="1" applyBorder="1" applyAlignment="1">
      <alignment vertical="top" wrapText="1"/>
    </xf>
    <xf numFmtId="1" fontId="3" fillId="4" borderId="10" xfId="3" applyNumberFormat="1" applyFont="1" applyFill="1" applyBorder="1" applyAlignment="1">
      <alignment horizontal="center" vertical="center" wrapText="1"/>
    </xf>
    <xf numFmtId="39" fontId="3" fillId="27" borderId="8" xfId="3" applyNumberFormat="1" applyFont="1" applyFill="1" applyBorder="1" applyAlignment="1">
      <alignment vertical="center" wrapText="1"/>
    </xf>
    <xf numFmtId="43" fontId="3" fillId="0" borderId="8" xfId="3" applyNumberFormat="1" applyFont="1" applyFill="1" applyBorder="1" applyAlignment="1">
      <alignment vertical="center" wrapText="1"/>
    </xf>
    <xf numFmtId="0" fontId="0" fillId="0" borderId="0" xfId="3" applyFont="1" applyFill="1" applyBorder="1" applyAlignment="1">
      <alignment wrapText="1"/>
    </xf>
    <xf numFmtId="0" fontId="4" fillId="0" borderId="0" xfId="4" applyFont="1" applyAlignment="1">
      <alignment horizontal="center" vertical="center" wrapText="1"/>
    </xf>
    <xf numFmtId="9" fontId="4" fillId="0" borderId="3" xfId="4" applyNumberFormat="1" applyFont="1" applyBorder="1" applyAlignment="1">
      <alignment horizontal="center" vertical="center" wrapText="1"/>
    </xf>
    <xf numFmtId="9" fontId="4" fillId="0" borderId="9" xfId="8" applyFont="1" applyBorder="1" applyAlignment="1">
      <alignment horizontal="center" vertical="center" wrapText="1"/>
    </xf>
    <xf numFmtId="14" fontId="4" fillId="0" borderId="3" xfId="4" applyNumberFormat="1" applyFont="1" applyBorder="1" applyAlignment="1">
      <alignment horizontal="center" vertical="center"/>
    </xf>
    <xf numFmtId="0" fontId="23" fillId="28" borderId="14" xfId="4" applyFont="1" applyFill="1" applyBorder="1" applyAlignment="1">
      <alignment vertical="center" wrapText="1"/>
    </xf>
    <xf numFmtId="0" fontId="19" fillId="28" borderId="3" xfId="4" applyFont="1" applyFill="1" applyBorder="1" applyAlignment="1">
      <alignment horizontal="center" vertical="center"/>
    </xf>
    <xf numFmtId="0" fontId="19" fillId="0" borderId="3" xfId="0" applyFont="1" applyBorder="1" applyAlignment="1">
      <alignment horizontal="center" vertical="center"/>
    </xf>
    <xf numFmtId="0" fontId="3" fillId="4" borderId="8" xfId="3" applyFont="1" applyFill="1" applyBorder="1" applyAlignment="1">
      <alignment horizontal="center" vertical="center" wrapText="1"/>
    </xf>
    <xf numFmtId="0" fontId="3" fillId="0" borderId="8" xfId="3" applyFont="1" applyFill="1" applyBorder="1" applyAlignment="1">
      <alignment horizontal="center" vertical="center" wrapText="1"/>
    </xf>
    <xf numFmtId="0" fontId="6" fillId="0" borderId="0" xfId="2" applyFont="1" applyAlignment="1">
      <alignment vertical="center" wrapText="1"/>
    </xf>
    <xf numFmtId="0" fontId="4" fillId="28" borderId="3" xfId="4" applyFont="1" applyFill="1" applyBorder="1" applyAlignment="1">
      <alignment horizontal="center" vertical="center" wrapText="1"/>
    </xf>
    <xf numFmtId="14" fontId="4" fillId="0" borderId="3" xfId="4" applyNumberFormat="1" applyFont="1" applyFill="1" applyBorder="1" applyAlignment="1">
      <alignment horizontal="center" vertical="center"/>
    </xf>
    <xf numFmtId="0" fontId="16" fillId="4" borderId="46" xfId="3" applyFont="1" applyFill="1" applyBorder="1" applyAlignment="1">
      <alignment vertical="center" wrapText="1"/>
    </xf>
    <xf numFmtId="0" fontId="16" fillId="4" borderId="8" xfId="3" applyFont="1" applyFill="1" applyBorder="1" applyAlignment="1">
      <alignment horizontal="center" vertical="center" wrapText="1"/>
    </xf>
    <xf numFmtId="43" fontId="3" fillId="27" borderId="19" xfId="3" applyNumberFormat="1" applyFont="1" applyFill="1" applyBorder="1" applyAlignment="1">
      <alignment horizontal="center" vertical="center"/>
    </xf>
    <xf numFmtId="43" fontId="3" fillId="4" borderId="19" xfId="3" applyNumberFormat="1" applyFont="1" applyFill="1" applyBorder="1" applyAlignment="1">
      <alignment horizontal="center" vertical="center"/>
    </xf>
    <xf numFmtId="0" fontId="3" fillId="0" borderId="3" xfId="3" applyFont="1" applyBorder="1" applyAlignment="1">
      <alignment horizontal="center" vertical="center" wrapText="1"/>
    </xf>
    <xf numFmtId="1" fontId="3" fillId="4" borderId="3" xfId="3" applyNumberFormat="1" applyFont="1" applyFill="1" applyBorder="1" applyAlignment="1">
      <alignment horizontal="center" vertical="center"/>
    </xf>
    <xf numFmtId="43" fontId="3" fillId="0" borderId="3" xfId="3" applyNumberFormat="1" applyFont="1" applyFill="1" applyBorder="1" applyAlignment="1">
      <alignment horizontal="center" vertical="center" wrapText="1"/>
    </xf>
    <xf numFmtId="14" fontId="3" fillId="4" borderId="3" xfId="3" applyNumberFormat="1" applyFont="1" applyFill="1" applyBorder="1" applyAlignment="1">
      <alignment horizontal="center" vertical="center" wrapText="1"/>
    </xf>
    <xf numFmtId="0" fontId="15" fillId="0" borderId="0" xfId="3" applyFont="1" applyAlignment="1"/>
    <xf numFmtId="1" fontId="3" fillId="0" borderId="3" xfId="3" applyNumberFormat="1" applyFont="1" applyFill="1" applyBorder="1" applyAlignment="1">
      <alignment horizontal="center" vertical="center"/>
    </xf>
    <xf numFmtId="0" fontId="5" fillId="0" borderId="3" xfId="2" applyFont="1" applyBorder="1" applyAlignment="1">
      <alignment horizontal="left" vertical="center" wrapText="1"/>
    </xf>
    <xf numFmtId="0" fontId="3" fillId="28" borderId="8" xfId="3" applyFont="1" applyFill="1" applyBorder="1" applyAlignment="1">
      <alignment horizontal="center" vertical="center" wrapText="1"/>
    </xf>
    <xf numFmtId="0" fontId="3" fillId="0" borderId="19" xfId="3" applyFont="1" applyFill="1" applyBorder="1" applyAlignment="1">
      <alignment horizontal="center" vertical="center" wrapText="1"/>
    </xf>
    <xf numFmtId="14" fontId="3" fillId="4" borderId="8" xfId="3" applyNumberFormat="1" applyFont="1" applyFill="1" applyBorder="1" applyAlignment="1">
      <alignment horizontal="center" vertical="center" wrapText="1"/>
    </xf>
    <xf numFmtId="0" fontId="0" fillId="0" borderId="3" xfId="3" applyFont="1" applyBorder="1" applyAlignment="1">
      <alignment horizontal="left" vertical="center" wrapText="1"/>
    </xf>
    <xf numFmtId="43" fontId="3" fillId="0" borderId="8" xfId="3" applyNumberFormat="1" applyFont="1" applyFill="1" applyBorder="1" applyAlignment="1">
      <alignment horizontal="center" vertical="center" wrapText="1"/>
    </xf>
    <xf numFmtId="0" fontId="3" fillId="0" borderId="3" xfId="3" applyFont="1" applyBorder="1" applyAlignment="1">
      <alignment horizontal="center" vertical="center" wrapText="1"/>
    </xf>
    <xf numFmtId="0" fontId="3" fillId="28" borderId="8" xfId="3" applyFont="1" applyFill="1" applyBorder="1" applyAlignment="1">
      <alignment horizontal="center" vertical="center" wrapText="1"/>
    </xf>
    <xf numFmtId="49" fontId="3" fillId="29" borderId="3" xfId="3" applyNumberFormat="1" applyFont="1" applyFill="1" applyBorder="1" applyAlignment="1">
      <alignment horizontal="center" vertical="center" wrapText="1"/>
    </xf>
    <xf numFmtId="0" fontId="18" fillId="0" borderId="8" xfId="3" applyFont="1" applyFill="1" applyBorder="1" applyAlignment="1">
      <alignment horizontal="center" vertical="center" wrapText="1"/>
    </xf>
    <xf numFmtId="1" fontId="3" fillId="0" borderId="8" xfId="3" applyNumberFormat="1" applyFont="1" applyFill="1" applyBorder="1" applyAlignment="1">
      <alignment horizontal="center" vertical="center" wrapText="1"/>
    </xf>
    <xf numFmtId="0" fontId="0" fillId="0" borderId="0" xfId="3" applyFont="1" applyFill="1" applyBorder="1" applyAlignment="1">
      <alignment horizontal="center" vertical="center"/>
    </xf>
    <xf numFmtId="14" fontId="3" fillId="0" borderId="8" xfId="3" applyNumberFormat="1" applyFont="1" applyFill="1" applyBorder="1" applyAlignment="1">
      <alignment vertical="center" wrapText="1"/>
    </xf>
    <xf numFmtId="14" fontId="3" fillId="0" borderId="8" xfId="3" applyNumberFormat="1" applyFont="1" applyFill="1" applyBorder="1" applyAlignment="1">
      <alignment horizontal="center" vertical="center"/>
    </xf>
    <xf numFmtId="0" fontId="4" fillId="0" borderId="3" xfId="3" applyFont="1" applyFill="1" applyBorder="1" applyAlignment="1">
      <alignment horizontal="center" vertical="center" wrapText="1"/>
    </xf>
    <xf numFmtId="14" fontId="3" fillId="4" borderId="44" xfId="3" applyNumberFormat="1" applyFont="1" applyFill="1" applyBorder="1" applyAlignment="1">
      <alignment horizontal="center" vertical="center"/>
    </xf>
    <xf numFmtId="49" fontId="3" fillId="0" borderId="8" xfId="3" applyNumberFormat="1" applyFont="1" applyFill="1" applyBorder="1" applyAlignment="1">
      <alignment horizontal="center" vertical="center" wrapText="1"/>
    </xf>
    <xf numFmtId="43" fontId="34" fillId="26" borderId="50" xfId="3" applyNumberFormat="1" applyFont="1" applyFill="1" applyBorder="1" applyAlignment="1">
      <alignment horizontal="center" vertical="center"/>
    </xf>
    <xf numFmtId="14" fontId="3" fillId="0" borderId="3" xfId="3" applyNumberFormat="1" applyFont="1" applyBorder="1" applyAlignment="1">
      <alignment horizontal="center" vertical="center"/>
    </xf>
    <xf numFmtId="43" fontId="3" fillId="0" borderId="3" xfId="3" applyNumberFormat="1" applyFont="1" applyBorder="1" applyAlignment="1">
      <alignment horizontal="center" vertical="center"/>
    </xf>
    <xf numFmtId="49" fontId="3" fillId="0" borderId="3" xfId="3" applyNumberFormat="1" applyFont="1" applyFill="1" applyBorder="1" applyAlignment="1">
      <alignment horizontal="center" vertical="center"/>
    </xf>
    <xf numFmtId="49" fontId="3" fillId="0" borderId="3" xfId="3" applyNumberFormat="1" applyFont="1" applyBorder="1" applyAlignment="1">
      <alignment horizontal="center" vertical="center"/>
    </xf>
    <xf numFmtId="0" fontId="15" fillId="0" borderId="3" xfId="3" applyFont="1" applyBorder="1" applyAlignment="1">
      <alignment horizontal="center" vertical="center"/>
    </xf>
    <xf numFmtId="0" fontId="15" fillId="0" borderId="0" xfId="3" applyFont="1" applyAlignment="1">
      <alignment horizontal="center" vertical="center" wrapText="1"/>
    </xf>
    <xf numFmtId="14" fontId="4" fillId="0" borderId="3" xfId="4" applyNumberFormat="1" applyFont="1" applyFill="1" applyBorder="1" applyAlignment="1">
      <alignment horizontal="center" vertical="center" wrapText="1"/>
    </xf>
    <xf numFmtId="0" fontId="4" fillId="0" borderId="3" xfId="4" applyFont="1" applyFill="1" applyBorder="1" applyAlignment="1">
      <alignment horizontal="center" vertical="center" wrapText="1"/>
    </xf>
    <xf numFmtId="0" fontId="9" fillId="0" borderId="3" xfId="4" applyFont="1" applyFill="1" applyBorder="1" applyAlignment="1">
      <alignment horizontal="left" vertical="center" wrapText="1"/>
    </xf>
    <xf numFmtId="0" fontId="0" fillId="0" borderId="0" xfId="2" applyFont="1" applyAlignment="1">
      <alignment wrapText="1"/>
    </xf>
    <xf numFmtId="0" fontId="16" fillId="4" borderId="0" xfId="3" applyFont="1" applyFill="1" applyBorder="1" applyAlignment="1">
      <alignment horizontal="center"/>
    </xf>
    <xf numFmtId="43" fontId="3" fillId="0" borderId="3" xfId="3" applyNumberFormat="1" applyFont="1" applyFill="1" applyBorder="1" applyAlignment="1">
      <alignment horizontal="center" vertical="center" wrapText="1"/>
    </xf>
    <xf numFmtId="0" fontId="4" fillId="0" borderId="0" xfId="4" applyFont="1" applyFill="1" applyAlignment="1">
      <alignment horizontal="left" vertical="center" wrapText="1"/>
    </xf>
    <xf numFmtId="0" fontId="9" fillId="0" borderId="0" xfId="4" applyFont="1" applyFill="1" applyAlignment="1">
      <alignment horizontal="center" vertical="center" wrapText="1"/>
    </xf>
    <xf numFmtId="0" fontId="9" fillId="0" borderId="0" xfId="4" applyFont="1" applyFill="1" applyAlignment="1">
      <alignment horizontal="center" vertical="center"/>
    </xf>
    <xf numFmtId="0" fontId="9" fillId="0" borderId="0" xfId="4" applyFont="1" applyFill="1" applyAlignment="1">
      <alignment vertical="center"/>
    </xf>
    <xf numFmtId="0" fontId="4" fillId="0" borderId="0" xfId="2" applyFont="1" applyFill="1" applyAlignment="1">
      <alignment horizontal="center" vertical="center" wrapText="1"/>
    </xf>
    <xf numFmtId="0" fontId="4" fillId="0" borderId="0" xfId="4" applyFont="1" applyFill="1" applyAlignment="1">
      <alignment horizontal="center" vertical="center"/>
    </xf>
    <xf numFmtId="0" fontId="9" fillId="0" borderId="0" xfId="4" applyFont="1" applyFill="1" applyBorder="1" applyAlignment="1">
      <alignment vertical="center"/>
    </xf>
    <xf numFmtId="0" fontId="4" fillId="0" borderId="0" xfId="4" applyFont="1" applyFill="1" applyBorder="1" applyAlignment="1">
      <alignment horizontal="left" vertical="center" wrapText="1"/>
    </xf>
    <xf numFmtId="0" fontId="11" fillId="0" borderId="4" xfId="5" applyFont="1" applyFill="1" applyBorder="1" applyAlignment="1">
      <alignment horizontal="center" vertical="center" wrapText="1"/>
    </xf>
    <xf numFmtId="0" fontId="11" fillId="0" borderId="53" xfId="5" applyFont="1" applyFill="1" applyBorder="1" applyAlignment="1">
      <alignment horizontal="center" vertical="center" wrapText="1"/>
    </xf>
    <xf numFmtId="0" fontId="11" fillId="0" borderId="2" xfId="5" applyFont="1" applyFill="1" applyBorder="1" applyAlignment="1">
      <alignment horizontal="center" vertical="center" wrapText="1"/>
    </xf>
    <xf numFmtId="0" fontId="11" fillId="0" borderId="25" xfId="5" applyFont="1" applyFill="1" applyBorder="1" applyAlignment="1">
      <alignment horizontal="center" vertical="center" wrapText="1"/>
    </xf>
    <xf numFmtId="0" fontId="11" fillId="0" borderId="3" xfId="2" applyFont="1" applyFill="1" applyBorder="1" applyAlignment="1">
      <alignment horizontal="center" vertical="center" wrapText="1"/>
    </xf>
    <xf numFmtId="0" fontId="11" fillId="0" borderId="26" xfId="2" applyFont="1" applyFill="1" applyBorder="1" applyAlignment="1">
      <alignment horizontal="center" vertical="center" wrapText="1"/>
    </xf>
    <xf numFmtId="0" fontId="11" fillId="0" borderId="1" xfId="2" applyFont="1" applyFill="1" applyBorder="1" applyAlignment="1">
      <alignment horizontal="center" vertical="center" wrapText="1"/>
    </xf>
    <xf numFmtId="0" fontId="11" fillId="0" borderId="17" xfId="2" applyFont="1" applyFill="1" applyBorder="1" applyAlignment="1">
      <alignment horizontal="center" vertical="center" wrapText="1"/>
    </xf>
    <xf numFmtId="0" fontId="11" fillId="0" borderId="27" xfId="2" applyFont="1" applyFill="1" applyBorder="1" applyAlignment="1">
      <alignment horizontal="center" vertical="center" wrapText="1"/>
    </xf>
    <xf numFmtId="0" fontId="11" fillId="0" borderId="18"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4" fillId="0" borderId="3" xfId="4" applyFont="1" applyFill="1" applyBorder="1" applyAlignment="1">
      <alignment horizontal="center" vertical="center"/>
    </xf>
    <xf numFmtId="9" fontId="4" fillId="0" borderId="3" xfId="4" applyNumberFormat="1" applyFont="1" applyFill="1" applyBorder="1" applyAlignment="1">
      <alignment horizontal="center" vertical="center" wrapText="1"/>
    </xf>
    <xf numFmtId="9" fontId="4" fillId="0" borderId="10" xfId="8" applyFont="1" applyFill="1" applyBorder="1" applyAlignment="1">
      <alignment horizontal="center" vertical="center"/>
    </xf>
    <xf numFmtId="0" fontId="4" fillId="0" borderId="10" xfId="4" applyFont="1" applyFill="1" applyBorder="1" applyAlignment="1">
      <alignment horizontal="center" vertical="center"/>
    </xf>
    <xf numFmtId="0" fontId="4" fillId="0" borderId="14" xfId="4" applyFont="1" applyFill="1" applyBorder="1" applyAlignment="1">
      <alignment horizontal="center" vertical="center" wrapText="1"/>
    </xf>
    <xf numFmtId="0" fontId="4" fillId="0" borderId="3" xfId="4" applyFont="1" applyFill="1" applyBorder="1" applyAlignment="1">
      <alignment horizontal="left" vertical="center"/>
    </xf>
    <xf numFmtId="0" fontId="4" fillId="0" borderId="15" xfId="4" applyFont="1" applyFill="1" applyBorder="1" applyAlignment="1">
      <alignment horizontal="center" vertical="center"/>
    </xf>
    <xf numFmtId="44" fontId="5" fillId="0" borderId="3" xfId="1" applyFont="1" applyFill="1" applyBorder="1" applyAlignment="1">
      <alignment horizontal="center" vertical="center" wrapText="1"/>
    </xf>
    <xf numFmtId="9" fontId="5" fillId="0" borderId="3" xfId="8" applyFont="1" applyFill="1" applyBorder="1" applyAlignment="1">
      <alignment horizontal="center" vertical="center" wrapText="1"/>
    </xf>
    <xf numFmtId="14" fontId="4" fillId="0" borderId="10" xfId="4" applyNumberFormat="1" applyFont="1" applyFill="1" applyBorder="1" applyAlignment="1">
      <alignment horizontal="center" vertical="center"/>
    </xf>
    <xf numFmtId="0" fontId="9" fillId="0" borderId="15" xfId="4" applyFont="1" applyFill="1" applyBorder="1" applyAlignment="1">
      <alignment horizontal="center" vertical="center"/>
    </xf>
    <xf numFmtId="0" fontId="9" fillId="0" borderId="0" xfId="4" applyFont="1" applyFill="1" applyAlignment="1">
      <alignment horizontal="left" vertical="center" wrapText="1"/>
    </xf>
    <xf numFmtId="0" fontId="9" fillId="0" borderId="3" xfId="4" applyFont="1" applyFill="1" applyBorder="1" applyAlignment="1">
      <alignment horizontal="center" vertical="center" wrapText="1"/>
    </xf>
    <xf numFmtId="9" fontId="4" fillId="0" borderId="3" xfId="4" applyNumberFormat="1" applyFont="1" applyFill="1" applyBorder="1" applyAlignment="1">
      <alignment horizontal="center" vertical="center"/>
    </xf>
    <xf numFmtId="0" fontId="4" fillId="0" borderId="3" xfId="4" applyFont="1" applyFill="1" applyBorder="1" applyAlignment="1">
      <alignment horizontal="left" vertical="center" wrapText="1"/>
    </xf>
    <xf numFmtId="0" fontId="9" fillId="0" borderId="3" xfId="4" applyFont="1" applyFill="1" applyBorder="1" applyAlignment="1">
      <alignment horizontal="left" vertical="center"/>
    </xf>
    <xf numFmtId="44" fontId="26" fillId="0" borderId="3" xfId="1" applyFont="1" applyFill="1" applyBorder="1" applyAlignment="1">
      <alignment horizontal="center" vertical="center" wrapText="1"/>
    </xf>
    <xf numFmtId="0" fontId="9" fillId="0" borderId="11" xfId="4" applyFont="1" applyFill="1" applyBorder="1" applyAlignment="1">
      <alignment horizontal="center" vertical="center"/>
    </xf>
    <xf numFmtId="0" fontId="9" fillId="0" borderId="12" xfId="4" applyFont="1" applyFill="1" applyBorder="1" applyAlignment="1">
      <alignment horizontal="center" vertical="center"/>
    </xf>
    <xf numFmtId="2" fontId="5" fillId="0" borderId="0" xfId="1" applyNumberFormat="1" applyFont="1" applyFill="1" applyBorder="1" applyAlignment="1">
      <alignment horizontal="right" vertical="center" wrapText="1"/>
    </xf>
    <xf numFmtId="44" fontId="4" fillId="0" borderId="3" xfId="1" applyFont="1" applyFill="1" applyBorder="1" applyAlignment="1">
      <alignment horizontal="left" vertical="center" wrapText="1"/>
    </xf>
    <xf numFmtId="0" fontId="4" fillId="0" borderId="3" xfId="4" applyNumberFormat="1" applyFont="1" applyFill="1" applyBorder="1" applyAlignment="1">
      <alignment horizontal="right" vertical="center" wrapText="1"/>
    </xf>
    <xf numFmtId="0" fontId="9" fillId="0" borderId="3" xfId="4" applyFont="1" applyFill="1" applyBorder="1" applyAlignment="1">
      <alignment horizontal="center" vertical="center"/>
    </xf>
    <xf numFmtId="2" fontId="4" fillId="0" borderId="3" xfId="4" applyNumberFormat="1" applyFont="1" applyFill="1" applyBorder="1" applyAlignment="1">
      <alignment horizontal="right" vertical="center" wrapText="1"/>
    </xf>
    <xf numFmtId="9" fontId="9" fillId="0" borderId="3" xfId="4" applyNumberFormat="1" applyFont="1" applyFill="1" applyBorder="1" applyAlignment="1">
      <alignment horizontal="center" vertical="center"/>
    </xf>
    <xf numFmtId="0" fontId="9" fillId="0" borderId="14" xfId="4" applyFont="1" applyFill="1" applyBorder="1" applyAlignment="1">
      <alignment horizontal="center" vertical="center" wrapText="1"/>
    </xf>
    <xf numFmtId="44" fontId="9" fillId="0" borderId="3" xfId="4" applyNumberFormat="1" applyFont="1" applyFill="1" applyBorder="1" applyAlignment="1">
      <alignment horizontal="center" vertical="center" wrapText="1"/>
    </xf>
    <xf numFmtId="2" fontId="9" fillId="0" borderId="3" xfId="4" applyNumberFormat="1" applyFont="1" applyFill="1" applyBorder="1" applyAlignment="1">
      <alignment horizontal="right" vertical="center" wrapText="1"/>
    </xf>
    <xf numFmtId="0" fontId="19" fillId="0" borderId="14" xfId="4" applyFont="1" applyFill="1" applyBorder="1" applyAlignment="1">
      <alignment horizontal="center" vertical="center"/>
    </xf>
    <xf numFmtId="0" fontId="4" fillId="0" borderId="0" xfId="0" applyFont="1" applyFill="1" applyAlignment="1">
      <alignment horizontal="center" vertical="top" wrapText="1"/>
    </xf>
    <xf numFmtId="0" fontId="24" fillId="0" borderId="30" xfId="4" applyFont="1" applyFill="1" applyBorder="1" applyAlignment="1">
      <alignment horizontal="center" vertical="center"/>
    </xf>
    <xf numFmtId="0" fontId="24" fillId="0" borderId="31" xfId="4" applyFont="1" applyFill="1" applyBorder="1" applyAlignment="1">
      <alignment horizontal="center" vertical="center"/>
    </xf>
    <xf numFmtId="0" fontId="9" fillId="0" borderId="31" xfId="4" applyFont="1" applyFill="1" applyBorder="1" applyAlignment="1">
      <alignment horizontal="center" vertical="center"/>
    </xf>
    <xf numFmtId="0" fontId="21" fillId="0" borderId="0" xfId="4" applyFont="1" applyFill="1" applyBorder="1" applyAlignment="1">
      <alignment horizontal="center" vertical="center"/>
    </xf>
    <xf numFmtId="0" fontId="4" fillId="0" borderId="0" xfId="4" applyFont="1" applyFill="1" applyAlignment="1">
      <alignment vertical="center" wrapText="1"/>
    </xf>
    <xf numFmtId="0" fontId="4" fillId="0" borderId="0" xfId="5" applyFont="1" applyFill="1" applyAlignment="1">
      <alignment vertical="center" wrapText="1"/>
    </xf>
    <xf numFmtId="0" fontId="22" fillId="0" borderId="0" xfId="5" applyFont="1" applyFill="1" applyAlignment="1">
      <alignment vertical="center" wrapText="1"/>
    </xf>
    <xf numFmtId="0" fontId="22" fillId="0" borderId="0" xfId="5" applyFont="1" applyFill="1" applyAlignment="1"/>
    <xf numFmtId="0" fontId="4" fillId="0" borderId="0" xfId="0" applyFont="1" applyFill="1" applyAlignment="1">
      <alignment vertical="top" wrapText="1"/>
    </xf>
    <xf numFmtId="44" fontId="6" fillId="0" borderId="0" xfId="2" applyNumberFormat="1" applyFont="1" applyBorder="1" applyAlignment="1">
      <alignment vertical="center" wrapText="1"/>
    </xf>
    <xf numFmtId="0" fontId="3" fillId="0" borderId="0" xfId="3" applyFont="1" applyBorder="1" applyAlignment="1">
      <alignment horizontal="center" vertical="center" wrapText="1"/>
    </xf>
    <xf numFmtId="0" fontId="16" fillId="18" borderId="3" xfId="3" applyFont="1" applyFill="1" applyBorder="1" applyAlignment="1">
      <alignment vertical="center"/>
    </xf>
    <xf numFmtId="0" fontId="3" fillId="4" borderId="3" xfId="3" applyNumberFormat="1" applyFont="1" applyFill="1" applyBorder="1" applyAlignment="1">
      <alignment vertical="center" wrapText="1"/>
    </xf>
    <xf numFmtId="0" fontId="6" fillId="0" borderId="0" xfId="2" applyFont="1" applyAlignment="1">
      <alignment horizontal="center" vertical="center" wrapText="1"/>
    </xf>
    <xf numFmtId="0" fontId="16" fillId="4" borderId="0" xfId="3" applyFont="1" applyFill="1" applyBorder="1" applyAlignment="1">
      <alignment horizontal="center"/>
    </xf>
    <xf numFmtId="0" fontId="16" fillId="4" borderId="0" xfId="3" applyFont="1" applyFill="1" applyBorder="1" applyAlignment="1">
      <alignment horizontal="center" vertical="center"/>
    </xf>
    <xf numFmtId="43" fontId="3" fillId="27" borderId="8" xfId="3" applyNumberFormat="1" applyFont="1" applyFill="1" applyBorder="1" applyAlignment="1">
      <alignment horizontal="center" vertical="center" wrapText="1"/>
    </xf>
    <xf numFmtId="0" fontId="3" fillId="4" borderId="8" xfId="3" applyFont="1" applyFill="1" applyBorder="1" applyAlignment="1">
      <alignment horizontal="center" vertical="center" wrapText="1"/>
    </xf>
    <xf numFmtId="0" fontId="3" fillId="0" borderId="8" xfId="3" applyFont="1" applyFill="1" applyBorder="1" applyAlignment="1">
      <alignment horizontal="center" vertical="center" wrapText="1"/>
    </xf>
    <xf numFmtId="0" fontId="3" fillId="0" borderId="19" xfId="3" applyFont="1" applyFill="1" applyBorder="1" applyAlignment="1">
      <alignment horizontal="center" vertical="center" wrapText="1"/>
    </xf>
    <xf numFmtId="14" fontId="3" fillId="4" borderId="8" xfId="3" applyNumberFormat="1" applyFont="1" applyFill="1" applyBorder="1" applyAlignment="1">
      <alignment horizontal="center" vertical="center" wrapText="1"/>
    </xf>
    <xf numFmtId="0" fontId="3" fillId="0" borderId="8" xfId="3" applyFont="1" applyBorder="1" applyAlignment="1">
      <alignment horizontal="center" vertical="center" wrapText="1"/>
    </xf>
    <xf numFmtId="14" fontId="3" fillId="4" borderId="3" xfId="3" applyNumberFormat="1" applyFont="1" applyFill="1" applyBorder="1" applyAlignment="1">
      <alignment horizontal="center" vertical="center" wrapText="1"/>
    </xf>
    <xf numFmtId="0" fontId="3" fillId="0" borderId="3" xfId="3" applyFont="1" applyFill="1" applyBorder="1" applyAlignment="1">
      <alignment horizontal="center" vertical="center" wrapText="1"/>
    </xf>
    <xf numFmtId="0" fontId="9" fillId="0" borderId="0" xfId="4" applyFont="1" applyAlignment="1">
      <alignment horizontal="center" vertical="center" wrapText="1"/>
    </xf>
    <xf numFmtId="0" fontId="4" fillId="0" borderId="0" xfId="0" applyFont="1" applyAlignment="1">
      <alignment horizontal="center" vertical="top" wrapText="1"/>
    </xf>
    <xf numFmtId="0" fontId="9" fillId="0" borderId="0" xfId="4" applyFont="1" applyAlignment="1">
      <alignment horizontal="center" vertical="center"/>
    </xf>
    <xf numFmtId="43" fontId="3" fillId="4" borderId="3" xfId="3" applyNumberFormat="1" applyFont="1" applyFill="1" applyBorder="1" applyAlignment="1">
      <alignment horizontal="center" vertical="center"/>
    </xf>
    <xf numFmtId="0" fontId="16" fillId="0" borderId="3" xfId="3" applyFont="1" applyBorder="1" applyAlignment="1">
      <alignment horizontal="center" vertical="center" wrapText="1"/>
    </xf>
    <xf numFmtId="0" fontId="33" fillId="0" borderId="8" xfId="3" applyFont="1" applyBorder="1" applyAlignment="1">
      <alignment horizontal="center" vertical="center"/>
    </xf>
    <xf numFmtId="0" fontId="33" fillId="0" borderId="19" xfId="3" applyFont="1" applyBorder="1" applyAlignment="1">
      <alignment horizontal="center" vertical="center"/>
    </xf>
    <xf numFmtId="0" fontId="33" fillId="0" borderId="28" xfId="3" applyFont="1" applyBorder="1" applyAlignment="1">
      <alignment horizontal="center" vertical="center"/>
    </xf>
    <xf numFmtId="1" fontId="3" fillId="4" borderId="3" xfId="3" applyNumberFormat="1" applyFont="1" applyFill="1" applyBorder="1" applyAlignment="1">
      <alignment horizontal="center" vertical="center"/>
    </xf>
    <xf numFmtId="0" fontId="5" fillId="0" borderId="8"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19" xfId="0" applyFont="1" applyBorder="1" applyAlignment="1">
      <alignment horizontal="center" vertical="center" wrapText="1"/>
    </xf>
    <xf numFmtId="43" fontId="3" fillId="27" borderId="19" xfId="3" applyNumberFormat="1" applyFont="1" applyFill="1" applyBorder="1" applyAlignment="1">
      <alignment horizontal="center" vertical="center"/>
    </xf>
    <xf numFmtId="0" fontId="16" fillId="4" borderId="44" xfId="3" applyFont="1" applyFill="1" applyBorder="1" applyAlignment="1">
      <alignment horizontal="center" vertical="center" wrapText="1"/>
    </xf>
    <xf numFmtId="43" fontId="3" fillId="27" borderId="3" xfId="3" applyNumberFormat="1" applyFont="1" applyFill="1" applyBorder="1" applyAlignment="1">
      <alignment horizontal="center" vertical="center"/>
    </xf>
    <xf numFmtId="43" fontId="3" fillId="0" borderId="3" xfId="3" applyNumberFormat="1" applyFont="1" applyFill="1" applyBorder="1" applyAlignment="1">
      <alignment horizontal="center" vertical="center" wrapText="1"/>
    </xf>
    <xf numFmtId="1" fontId="3" fillId="4" borderId="3" xfId="3" applyNumberFormat="1" applyFont="1" applyFill="1" applyBorder="1" applyAlignment="1">
      <alignment horizontal="center" vertical="center" wrapText="1"/>
    </xf>
    <xf numFmtId="39" fontId="3" fillId="27" borderId="3" xfId="3" applyNumberFormat="1" applyFont="1" applyFill="1" applyBorder="1" applyAlignment="1">
      <alignment horizontal="center" vertical="center" wrapText="1"/>
    </xf>
    <xf numFmtId="0" fontId="16" fillId="16" borderId="3" xfId="3" applyFont="1" applyFill="1" applyBorder="1" applyAlignment="1">
      <alignment horizontal="left" vertical="center"/>
    </xf>
    <xf numFmtId="0" fontId="9" fillId="0" borderId="0" xfId="4" applyFont="1" applyFill="1" applyBorder="1" applyAlignment="1">
      <alignment horizontal="center" vertical="center"/>
    </xf>
    <xf numFmtId="0" fontId="15" fillId="0" borderId="0" xfId="3" applyFont="1" applyAlignment="1"/>
    <xf numFmtId="0" fontId="17" fillId="0" borderId="0" xfId="3" applyFont="1" applyBorder="1" applyAlignment="1">
      <alignment horizontal="left"/>
    </xf>
    <xf numFmtId="0" fontId="16" fillId="33" borderId="3" xfId="3" applyFont="1" applyFill="1" applyBorder="1" applyAlignment="1">
      <alignment horizontal="center" vertical="center" wrapText="1"/>
    </xf>
    <xf numFmtId="0" fontId="3" fillId="33" borderId="3" xfId="3" applyFont="1" applyFill="1" applyBorder="1" applyAlignment="1">
      <alignment horizontal="center" vertical="center" wrapText="1"/>
    </xf>
    <xf numFmtId="0" fontId="3" fillId="34" borderId="3" xfId="3" applyFont="1" applyFill="1" applyBorder="1" applyAlignment="1">
      <alignment horizontal="center" vertical="center" wrapText="1"/>
    </xf>
    <xf numFmtId="14" fontId="3" fillId="33" borderId="3" xfId="3" applyNumberFormat="1" applyFont="1" applyFill="1" applyBorder="1" applyAlignment="1">
      <alignment horizontal="center" vertical="center" wrapText="1"/>
    </xf>
    <xf numFmtId="0" fontId="0" fillId="34" borderId="3" xfId="3" applyFont="1" applyFill="1" applyBorder="1" applyAlignment="1">
      <alignment horizontal="center" vertical="center"/>
    </xf>
    <xf numFmtId="1" fontId="3" fillId="34" borderId="3" xfId="3" applyNumberFormat="1" applyFont="1" applyFill="1" applyBorder="1" applyAlignment="1">
      <alignment horizontal="center" vertical="center"/>
    </xf>
    <xf numFmtId="0" fontId="18" fillId="34" borderId="3" xfId="3" applyFont="1" applyFill="1" applyBorder="1" applyAlignment="1">
      <alignment horizontal="center" vertical="center" wrapText="1"/>
    </xf>
    <xf numFmtId="1" fontId="3" fillId="33" borderId="3" xfId="3" applyNumberFormat="1" applyFont="1" applyFill="1" applyBorder="1" applyAlignment="1">
      <alignment horizontal="center" vertical="center" wrapText="1"/>
    </xf>
    <xf numFmtId="0" fontId="0" fillId="34" borderId="0" xfId="3" applyFont="1" applyFill="1" applyBorder="1" applyAlignment="1">
      <alignment horizontal="center" vertical="center"/>
    </xf>
    <xf numFmtId="14" fontId="3" fillId="33" borderId="3" xfId="3" applyNumberFormat="1" applyFont="1" applyFill="1" applyBorder="1" applyAlignment="1">
      <alignment horizontal="center" vertical="center"/>
    </xf>
    <xf numFmtId="43" fontId="3" fillId="33" borderId="3" xfId="3" applyNumberFormat="1" applyFont="1" applyFill="1" applyBorder="1" applyAlignment="1">
      <alignment horizontal="center" vertical="center" wrapText="1"/>
    </xf>
    <xf numFmtId="43" fontId="3" fillId="34" borderId="3" xfId="3" applyNumberFormat="1" applyFont="1" applyFill="1" applyBorder="1" applyAlignment="1">
      <alignment horizontal="center" vertical="center" wrapText="1"/>
    </xf>
    <xf numFmtId="0" fontId="3" fillId="33" borderId="3" xfId="3" applyFont="1" applyFill="1" applyBorder="1" applyAlignment="1">
      <alignment vertical="center" wrapText="1"/>
    </xf>
    <xf numFmtId="14" fontId="3" fillId="33" borderId="3" xfId="3" applyNumberFormat="1" applyFont="1" applyFill="1" applyBorder="1" applyAlignment="1">
      <alignment vertical="center" wrapText="1"/>
    </xf>
    <xf numFmtId="0" fontId="3" fillId="33" borderId="3" xfId="3" applyNumberFormat="1" applyFont="1" applyFill="1" applyBorder="1" applyAlignment="1">
      <alignment horizontal="center" vertical="center" wrapText="1"/>
    </xf>
    <xf numFmtId="39" fontId="3" fillId="33" borderId="3" xfId="3" applyNumberFormat="1" applyFont="1" applyFill="1" applyBorder="1" applyAlignment="1">
      <alignment vertical="center" wrapText="1"/>
    </xf>
    <xf numFmtId="0" fontId="3" fillId="34" borderId="3" xfId="3" applyFont="1" applyFill="1" applyBorder="1" applyAlignment="1">
      <alignment vertical="center" wrapText="1"/>
    </xf>
    <xf numFmtId="0" fontId="0" fillId="34" borderId="0" xfId="3" applyFont="1" applyFill="1" applyBorder="1" applyAlignment="1"/>
    <xf numFmtId="0" fontId="16" fillId="33" borderId="19" xfId="3" applyFont="1" applyFill="1" applyBorder="1" applyAlignment="1">
      <alignment horizontal="center" vertical="center" wrapText="1"/>
    </xf>
    <xf numFmtId="0" fontId="3" fillId="33" borderId="19" xfId="3" applyFont="1" applyFill="1" applyBorder="1" applyAlignment="1">
      <alignment horizontal="center" vertical="center" wrapText="1"/>
    </xf>
    <xf numFmtId="0" fontId="3" fillId="34" borderId="19" xfId="3" applyFont="1" applyFill="1" applyBorder="1" applyAlignment="1">
      <alignment horizontal="center" vertical="center" wrapText="1"/>
    </xf>
    <xf numFmtId="14" fontId="3" fillId="33" borderId="19" xfId="3" applyNumberFormat="1" applyFont="1" applyFill="1" applyBorder="1" applyAlignment="1">
      <alignment horizontal="center" vertical="center" wrapText="1"/>
    </xf>
    <xf numFmtId="0" fontId="0" fillId="34" borderId="19" xfId="3" applyFont="1" applyFill="1" applyBorder="1" applyAlignment="1">
      <alignment horizontal="center" vertical="center"/>
    </xf>
    <xf numFmtId="1" fontId="3" fillId="34" borderId="19" xfId="3" applyNumberFormat="1" applyFont="1" applyFill="1" applyBorder="1" applyAlignment="1">
      <alignment horizontal="center" vertical="center"/>
    </xf>
    <xf numFmtId="0" fontId="18" fillId="34" borderId="8" xfId="3" applyFont="1" applyFill="1" applyBorder="1" applyAlignment="1">
      <alignment horizontal="center" vertical="center" wrapText="1"/>
    </xf>
    <xf numFmtId="1" fontId="3" fillId="33" borderId="8" xfId="3" applyNumberFormat="1" applyFont="1" applyFill="1" applyBorder="1" applyAlignment="1">
      <alignment horizontal="center" vertical="center" wrapText="1"/>
    </xf>
    <xf numFmtId="0" fontId="0" fillId="34" borderId="0" xfId="3" applyFont="1" applyFill="1" applyBorder="1" applyAlignment="1">
      <alignment horizontal="left" vertical="center" wrapText="1"/>
    </xf>
    <xf numFmtId="14" fontId="3" fillId="33" borderId="8" xfId="3" applyNumberFormat="1" applyFont="1" applyFill="1" applyBorder="1" applyAlignment="1">
      <alignment horizontal="center" vertical="center" wrapText="1"/>
    </xf>
    <xf numFmtId="14" fontId="3" fillId="33" borderId="8" xfId="3" applyNumberFormat="1" applyFont="1" applyFill="1" applyBorder="1" applyAlignment="1">
      <alignment horizontal="center" vertical="center"/>
    </xf>
    <xf numFmtId="43" fontId="3" fillId="33" borderId="8" xfId="3" applyNumberFormat="1" applyFont="1" applyFill="1" applyBorder="1" applyAlignment="1">
      <alignment horizontal="center" vertical="center" wrapText="1"/>
    </xf>
    <xf numFmtId="43" fontId="3" fillId="33" borderId="19" xfId="3" applyNumberFormat="1" applyFont="1" applyFill="1" applyBorder="1" applyAlignment="1">
      <alignment horizontal="center" vertical="top" wrapText="1"/>
    </xf>
    <xf numFmtId="43" fontId="3" fillId="34" borderId="19" xfId="3" applyNumberFormat="1" applyFont="1" applyFill="1" applyBorder="1" applyAlignment="1">
      <alignment horizontal="center" vertical="center" wrapText="1"/>
    </xf>
    <xf numFmtId="43" fontId="3" fillId="34" borderId="8" xfId="3" applyNumberFormat="1" applyFont="1" applyFill="1" applyBorder="1" applyAlignment="1">
      <alignment horizontal="center" vertical="center" wrapText="1"/>
    </xf>
    <xf numFmtId="0" fontId="3" fillId="34" borderId="8" xfId="3" applyFont="1" applyFill="1" applyBorder="1" applyAlignment="1">
      <alignment horizontal="center" vertical="center" wrapText="1"/>
    </xf>
    <xf numFmtId="0" fontId="16" fillId="33" borderId="8" xfId="3" applyFont="1" applyFill="1" applyBorder="1" applyAlignment="1">
      <alignment horizontal="center" vertical="center" wrapText="1"/>
    </xf>
    <xf numFmtId="0" fontId="3" fillId="33" borderId="8" xfId="3" applyFont="1" applyFill="1" applyBorder="1" applyAlignment="1">
      <alignment horizontal="center" vertical="center" wrapText="1"/>
    </xf>
    <xf numFmtId="1" fontId="3" fillId="34" borderId="8" xfId="3" applyNumberFormat="1" applyFont="1" applyFill="1" applyBorder="1" applyAlignment="1">
      <alignment horizontal="center" vertical="center"/>
    </xf>
    <xf numFmtId="14" fontId="3" fillId="33" borderId="8" xfId="3" applyNumberFormat="1" applyFont="1" applyFill="1" applyBorder="1" applyAlignment="1">
      <alignment vertical="center" wrapText="1"/>
    </xf>
    <xf numFmtId="0" fontId="3" fillId="33" borderId="8" xfId="3" applyNumberFormat="1" applyFont="1" applyFill="1" applyBorder="1" applyAlignment="1">
      <alignment horizontal="center" vertical="center" wrapText="1"/>
    </xf>
    <xf numFmtId="39" fontId="3" fillId="33" borderId="8" xfId="3" applyNumberFormat="1" applyFont="1" applyFill="1" applyBorder="1" applyAlignment="1">
      <alignment vertical="center" wrapText="1"/>
    </xf>
    <xf numFmtId="0" fontId="3" fillId="4" borderId="3" xfId="3" applyFont="1" applyFill="1" applyBorder="1" applyAlignment="1">
      <alignment horizontal="center" vertical="center" wrapText="1"/>
    </xf>
    <xf numFmtId="0" fontId="16" fillId="4" borderId="3" xfId="3" applyFont="1" applyFill="1" applyBorder="1" applyAlignment="1">
      <alignment horizontal="center" vertical="center" wrapText="1"/>
    </xf>
    <xf numFmtId="14" fontId="3" fillId="4" borderId="3" xfId="3" applyNumberFormat="1" applyFont="1" applyFill="1" applyBorder="1" applyAlignment="1">
      <alignment horizontal="center" vertical="center" wrapText="1"/>
    </xf>
    <xf numFmtId="0" fontId="3" fillId="0" borderId="3" xfId="3" applyFont="1" applyFill="1" applyBorder="1" applyAlignment="1">
      <alignment horizontal="center" vertical="center" wrapText="1"/>
    </xf>
    <xf numFmtId="0" fontId="16" fillId="4" borderId="0" xfId="3" applyFont="1" applyFill="1" applyBorder="1" applyAlignment="1">
      <alignment horizontal="center"/>
    </xf>
    <xf numFmtId="0" fontId="16" fillId="4" borderId="0" xfId="3" applyFont="1" applyFill="1" applyBorder="1" applyAlignment="1">
      <alignment horizontal="center" vertical="center"/>
    </xf>
    <xf numFmtId="0" fontId="16" fillId="16" borderId="3" xfId="3" applyFont="1" applyFill="1" applyBorder="1" applyAlignment="1">
      <alignment horizontal="center" vertical="center"/>
    </xf>
    <xf numFmtId="0" fontId="4" fillId="0" borderId="0" xfId="0" applyFont="1" applyAlignment="1">
      <alignment horizontal="center" vertical="top" wrapText="1"/>
    </xf>
    <xf numFmtId="0" fontId="9" fillId="0" borderId="0" xfId="4" applyFont="1" applyAlignment="1">
      <alignment horizontal="center" vertical="center" wrapText="1"/>
    </xf>
    <xf numFmtId="0" fontId="9" fillId="0" borderId="0" xfId="4" applyFont="1" applyAlignment="1">
      <alignment horizontal="center" vertical="center"/>
    </xf>
    <xf numFmtId="1" fontId="3" fillId="4" borderId="3" xfId="3" applyNumberFormat="1" applyFont="1" applyFill="1" applyBorder="1" applyAlignment="1">
      <alignment horizontal="center" vertical="center"/>
    </xf>
    <xf numFmtId="0" fontId="16" fillId="0" borderId="3" xfId="3" applyFont="1" applyBorder="1" applyAlignment="1">
      <alignment horizontal="center" vertical="center" wrapText="1"/>
    </xf>
    <xf numFmtId="43" fontId="3" fillId="0" borderId="3" xfId="3" applyNumberFormat="1" applyFont="1" applyFill="1" applyBorder="1" applyAlignment="1">
      <alignment horizontal="center" vertical="center" wrapText="1"/>
    </xf>
    <xf numFmtId="0" fontId="16" fillId="16" borderId="3" xfId="3" applyFont="1" applyFill="1" applyBorder="1" applyAlignment="1">
      <alignment horizontal="left" vertical="center"/>
    </xf>
    <xf numFmtId="0" fontId="3" fillId="0" borderId="3" xfId="3" applyFont="1" applyBorder="1" applyAlignment="1">
      <alignment horizontal="center" vertical="center" wrapText="1"/>
    </xf>
    <xf numFmtId="39" fontId="3" fillId="27" borderId="3" xfId="3" applyNumberFormat="1" applyFont="1" applyFill="1" applyBorder="1" applyAlignment="1">
      <alignment horizontal="center" vertical="center" wrapText="1"/>
    </xf>
    <xf numFmtId="0" fontId="18" fillId="0" borderId="3" xfId="3" applyFont="1" applyBorder="1" applyAlignment="1">
      <alignment horizontal="center" vertical="center"/>
    </xf>
    <xf numFmtId="1" fontId="3" fillId="4" borderId="3" xfId="3" applyNumberFormat="1" applyFont="1" applyFill="1" applyBorder="1" applyAlignment="1">
      <alignment horizontal="center" vertical="center" wrapText="1"/>
    </xf>
    <xf numFmtId="0" fontId="9" fillId="0" borderId="0" xfId="4" applyFont="1" applyFill="1" applyBorder="1" applyAlignment="1">
      <alignment horizontal="center" vertical="center"/>
    </xf>
    <xf numFmtId="0" fontId="16" fillId="0" borderId="0" xfId="3" applyFont="1" applyAlignment="1">
      <alignment horizontal="center" vertical="center" wrapText="1"/>
    </xf>
    <xf numFmtId="14" fontId="3" fillId="0" borderId="3" xfId="3" applyNumberFormat="1" applyFont="1" applyFill="1" applyBorder="1" applyAlignment="1">
      <alignment vertical="center" wrapText="1"/>
    </xf>
    <xf numFmtId="0" fontId="3" fillId="34" borderId="0" xfId="3" applyFont="1" applyFill="1" applyBorder="1"/>
    <xf numFmtId="0" fontId="3" fillId="4" borderId="0" xfId="3" applyNumberFormat="1" applyFont="1" applyFill="1" applyBorder="1" applyAlignment="1">
      <alignment vertical="center"/>
    </xf>
    <xf numFmtId="0" fontId="16" fillId="4" borderId="0" xfId="3" applyNumberFormat="1" applyFont="1" applyFill="1" applyBorder="1" applyAlignment="1">
      <alignment horizontal="center" vertical="center"/>
    </xf>
    <xf numFmtId="0" fontId="3" fillId="4" borderId="0" xfId="3" applyNumberFormat="1" applyFont="1" applyFill="1" applyBorder="1" applyAlignment="1">
      <alignment horizontal="center" vertical="center"/>
    </xf>
    <xf numFmtId="0" fontId="16" fillId="5" borderId="0" xfId="3" applyFont="1" applyFill="1" applyBorder="1" applyAlignment="1">
      <alignment horizontal="center" vertical="center"/>
    </xf>
    <xf numFmtId="0" fontId="16" fillId="5" borderId="0" xfId="3" applyNumberFormat="1" applyFont="1" applyFill="1" applyBorder="1" applyAlignment="1">
      <alignment vertical="center"/>
    </xf>
    <xf numFmtId="0" fontId="4" fillId="0" borderId="0" xfId="2" applyNumberFormat="1" applyFont="1" applyBorder="1" applyAlignment="1">
      <alignment horizontal="center" vertical="center" wrapText="1"/>
    </xf>
    <xf numFmtId="0" fontId="16" fillId="17" borderId="3" xfId="3" applyNumberFormat="1" applyFont="1" applyFill="1" applyBorder="1" applyAlignment="1">
      <alignment horizontal="center" vertical="center" wrapText="1"/>
    </xf>
    <xf numFmtId="0" fontId="0" fillId="0" borderId="0" xfId="3" applyFont="1" applyBorder="1" applyAlignment="1">
      <alignment wrapText="1"/>
    </xf>
    <xf numFmtId="43" fontId="3" fillId="29" borderId="3" xfId="3" applyNumberFormat="1" applyFont="1" applyFill="1" applyBorder="1" applyAlignment="1">
      <alignment horizontal="center" vertical="center" wrapText="1"/>
    </xf>
    <xf numFmtId="1" fontId="3" fillId="35" borderId="3" xfId="3" applyNumberFormat="1" applyFont="1" applyFill="1" applyBorder="1" applyAlignment="1">
      <alignment horizontal="center" vertical="center" wrapText="1"/>
    </xf>
    <xf numFmtId="0" fontId="0" fillId="0" borderId="0" xfId="3" applyNumberFormat="1" applyFont="1" applyBorder="1" applyAlignment="1">
      <alignment horizontal="center" vertical="center"/>
    </xf>
    <xf numFmtId="0" fontId="3" fillId="0" borderId="0" xfId="3" applyNumberFormat="1" applyFont="1" applyBorder="1" applyAlignment="1">
      <alignment vertical="center"/>
    </xf>
    <xf numFmtId="1" fontId="3" fillId="29" borderId="3" xfId="3" applyNumberFormat="1" applyFont="1" applyFill="1" applyBorder="1" applyAlignment="1">
      <alignment horizontal="center" vertical="center" wrapText="1"/>
    </xf>
    <xf numFmtId="14" fontId="3" fillId="28" borderId="3" xfId="3" applyNumberFormat="1" applyFont="1" applyFill="1" applyBorder="1" applyAlignment="1">
      <alignment horizontal="center" vertical="center" wrapText="1"/>
    </xf>
    <xf numFmtId="0" fontId="18" fillId="0" borderId="9" xfId="3" applyFont="1" applyBorder="1" applyAlignment="1">
      <alignment vertical="center" wrapText="1"/>
    </xf>
    <xf numFmtId="0" fontId="0" fillId="0" borderId="3" xfId="3" applyFont="1" applyBorder="1" applyAlignment="1">
      <alignment vertical="center" wrapText="1"/>
    </xf>
    <xf numFmtId="0" fontId="0" fillId="0" borderId="3" xfId="3" applyFont="1" applyBorder="1" applyAlignment="1"/>
    <xf numFmtId="0" fontId="18" fillId="0" borderId="9" xfId="3" applyFont="1" applyBorder="1" applyAlignment="1">
      <alignment horizontal="center" vertical="center" wrapText="1"/>
    </xf>
    <xf numFmtId="1" fontId="3" fillId="4" borderId="8" xfId="3" applyNumberFormat="1" applyFont="1" applyFill="1" applyBorder="1" applyAlignment="1">
      <alignment vertical="center" wrapText="1"/>
    </xf>
    <xf numFmtId="14" fontId="3" fillId="30" borderId="8" xfId="3" applyNumberFormat="1" applyFont="1" applyFill="1" applyBorder="1" applyAlignment="1">
      <alignment horizontal="left" vertical="center" wrapText="1"/>
    </xf>
    <xf numFmtId="43" fontId="3" fillId="31" borderId="8" xfId="3" applyNumberFormat="1" applyFont="1" applyFill="1" applyBorder="1" applyAlignment="1">
      <alignment horizontal="center" vertical="center" wrapText="1"/>
    </xf>
    <xf numFmtId="0" fontId="0" fillId="0" borderId="0" xfId="3" applyNumberFormat="1" applyFont="1" applyBorder="1" applyAlignment="1">
      <alignment vertical="center"/>
    </xf>
    <xf numFmtId="0" fontId="16" fillId="33" borderId="0" xfId="3" applyFont="1" applyFill="1" applyBorder="1" applyAlignment="1">
      <alignment vertical="center" wrapText="1"/>
    </xf>
    <xf numFmtId="0" fontId="3" fillId="33" borderId="0" xfId="3" applyFont="1" applyFill="1" applyBorder="1" applyAlignment="1">
      <alignment vertical="center" wrapText="1"/>
    </xf>
    <xf numFmtId="14" fontId="3" fillId="33" borderId="0" xfId="3" applyNumberFormat="1" applyFont="1" applyFill="1" applyBorder="1" applyAlignment="1">
      <alignment vertical="center" wrapText="1"/>
    </xf>
    <xf numFmtId="164" fontId="3" fillId="33" borderId="0" xfId="3" applyNumberFormat="1" applyFont="1" applyFill="1" applyBorder="1" applyAlignment="1">
      <alignment horizontal="center" vertical="center" wrapText="1"/>
    </xf>
    <xf numFmtId="14" fontId="3" fillId="33" borderId="0" xfId="3" applyNumberFormat="1" applyFont="1" applyFill="1" applyBorder="1" applyAlignment="1">
      <alignment horizontal="left" vertical="center" wrapText="1"/>
    </xf>
    <xf numFmtId="14" fontId="3" fillId="33" borderId="0" xfId="3" applyNumberFormat="1" applyFont="1" applyFill="1" applyBorder="1" applyAlignment="1">
      <alignment horizontal="center" vertical="center" wrapText="1"/>
    </xf>
    <xf numFmtId="0" fontId="3" fillId="33" borderId="0" xfId="3" applyNumberFormat="1" applyFont="1" applyFill="1" applyBorder="1" applyAlignment="1">
      <alignment horizontal="center" vertical="center" wrapText="1"/>
    </xf>
    <xf numFmtId="43" fontId="3" fillId="33" borderId="0" xfId="3" applyNumberFormat="1" applyFont="1" applyFill="1" applyBorder="1" applyAlignment="1">
      <alignment horizontal="center" vertical="center" wrapText="1"/>
    </xf>
    <xf numFmtId="43" fontId="3" fillId="34" borderId="0" xfId="3" applyNumberFormat="1" applyFont="1" applyFill="1" applyBorder="1" applyAlignment="1">
      <alignment horizontal="center" vertical="center" wrapText="1"/>
    </xf>
    <xf numFmtId="0" fontId="3" fillId="34" borderId="0" xfId="3" applyFont="1" applyFill="1" applyBorder="1" applyAlignment="1">
      <alignment vertical="center"/>
    </xf>
    <xf numFmtId="0" fontId="3" fillId="34" borderId="0" xfId="3" applyFont="1" applyFill="1" applyBorder="1" applyAlignment="1">
      <alignment horizontal="center"/>
    </xf>
    <xf numFmtId="0" fontId="3" fillId="34" borderId="0" xfId="3" applyNumberFormat="1" applyFont="1" applyFill="1" applyBorder="1" applyAlignment="1">
      <alignment vertical="center"/>
    </xf>
    <xf numFmtId="0" fontId="16" fillId="33" borderId="44" xfId="3" applyFont="1" applyFill="1" applyBorder="1" applyAlignment="1">
      <alignment horizontal="center" vertical="center" wrapText="1"/>
    </xf>
    <xf numFmtId="1" fontId="3" fillId="33" borderId="3" xfId="3" applyNumberFormat="1" applyFont="1" applyFill="1" applyBorder="1" applyAlignment="1">
      <alignment horizontal="center" vertical="center"/>
    </xf>
    <xf numFmtId="49" fontId="3" fillId="33" borderId="3" xfId="3" applyNumberFormat="1" applyFont="1" applyFill="1" applyBorder="1" applyAlignment="1">
      <alignment horizontal="center" vertical="center" wrapText="1"/>
    </xf>
    <xf numFmtId="43" fontId="3" fillId="33" borderId="19" xfId="3" applyNumberFormat="1" applyFont="1" applyFill="1" applyBorder="1" applyAlignment="1">
      <alignment horizontal="center" vertical="center"/>
    </xf>
    <xf numFmtId="0" fontId="15" fillId="34" borderId="0" xfId="3" applyFont="1" applyFill="1" applyAlignment="1">
      <alignment horizontal="center" vertical="center"/>
    </xf>
    <xf numFmtId="43" fontId="15" fillId="34" borderId="0" xfId="3" applyNumberFormat="1" applyFont="1" applyFill="1" applyAlignment="1">
      <alignment horizontal="center" vertical="center"/>
    </xf>
    <xf numFmtId="0" fontId="15" fillId="34" borderId="0" xfId="3" applyFont="1" applyFill="1" applyAlignment="1"/>
    <xf numFmtId="0" fontId="3" fillId="28" borderId="3" xfId="3" applyFont="1" applyFill="1" applyBorder="1" applyAlignment="1">
      <alignment vertical="center" wrapText="1"/>
    </xf>
    <xf numFmtId="0" fontId="0" fillId="28" borderId="3" xfId="3" applyFont="1" applyFill="1" applyBorder="1" applyAlignment="1">
      <alignment wrapText="1"/>
    </xf>
    <xf numFmtId="0" fontId="0" fillId="34" borderId="8" xfId="3" applyFont="1" applyFill="1" applyBorder="1" applyAlignment="1">
      <alignment horizontal="center" vertical="center"/>
    </xf>
    <xf numFmtId="0" fontId="0" fillId="34" borderId="0" xfId="3" applyFont="1" applyFill="1" applyBorder="1" applyAlignment="1">
      <alignment horizontal="center" vertical="center" wrapText="1"/>
    </xf>
    <xf numFmtId="1" fontId="3" fillId="33" borderId="55" xfId="3" applyNumberFormat="1" applyFont="1" applyFill="1" applyBorder="1" applyAlignment="1">
      <alignment horizontal="center" vertical="center" wrapText="1"/>
    </xf>
    <xf numFmtId="43" fontId="3" fillId="34" borderId="8" xfId="3" applyNumberFormat="1" applyFont="1" applyFill="1" applyBorder="1" applyAlignment="1">
      <alignment vertical="center" wrapText="1"/>
    </xf>
    <xf numFmtId="0" fontId="0" fillId="3" borderId="0" xfId="2" applyFont="1" applyFill="1" applyAlignment="1">
      <alignment wrapText="1"/>
    </xf>
    <xf numFmtId="0" fontId="0" fillId="0" borderId="3" xfId="0" applyBorder="1" applyAlignment="1">
      <alignment horizontal="center"/>
    </xf>
    <xf numFmtId="0" fontId="0" fillId="0" borderId="3" xfId="0" applyFill="1" applyBorder="1" applyAlignment="1">
      <alignment horizontal="center"/>
    </xf>
    <xf numFmtId="0" fontId="19" fillId="0" borderId="0" xfId="0" applyFont="1" applyBorder="1" applyAlignment="1">
      <alignment horizontal="center" vertical="center"/>
    </xf>
    <xf numFmtId="0" fontId="2" fillId="0" borderId="0" xfId="0" applyFont="1" applyBorder="1"/>
    <xf numFmtId="0" fontId="28" fillId="0" borderId="0" xfId="0" applyFont="1" applyFill="1" applyBorder="1" applyAlignment="1">
      <alignment horizontal="center" vertical="center" wrapText="1"/>
    </xf>
    <xf numFmtId="0" fontId="16" fillId="36" borderId="3" xfId="0" applyFont="1" applyFill="1" applyBorder="1" applyAlignment="1">
      <alignment horizontal="center" vertical="center"/>
    </xf>
    <xf numFmtId="17" fontId="5" fillId="0" borderId="3" xfId="2" applyNumberFormat="1" applyFont="1" applyBorder="1" applyAlignment="1">
      <alignment horizontal="center" vertical="center" wrapText="1"/>
    </xf>
    <xf numFmtId="0" fontId="18" fillId="0" borderId="3" xfId="3" applyFont="1" applyBorder="1" applyAlignment="1">
      <alignment vertical="top" wrapText="1"/>
    </xf>
    <xf numFmtId="1" fontId="3" fillId="4" borderId="3" xfId="3" applyNumberFormat="1" applyFont="1" applyFill="1" applyBorder="1" applyAlignment="1">
      <alignment vertical="top" wrapText="1"/>
    </xf>
    <xf numFmtId="14" fontId="3" fillId="4" borderId="3" xfId="3" applyNumberFormat="1" applyFont="1" applyFill="1" applyBorder="1" applyAlignment="1">
      <alignment vertical="top" wrapText="1"/>
    </xf>
    <xf numFmtId="0" fontId="3" fillId="0" borderId="3" xfId="0" applyFont="1" applyBorder="1" applyAlignment="1">
      <alignment wrapText="1"/>
    </xf>
    <xf numFmtId="14" fontId="0" fillId="0" borderId="3" xfId="3" applyNumberFormat="1" applyFont="1" applyBorder="1" applyAlignment="1">
      <alignment vertical="top"/>
    </xf>
    <xf numFmtId="14" fontId="3" fillId="4" borderId="3" xfId="3" applyNumberFormat="1" applyFont="1" applyFill="1" applyBorder="1" applyAlignment="1">
      <alignment vertical="top"/>
    </xf>
    <xf numFmtId="43" fontId="3" fillId="27" borderId="3" xfId="3" applyNumberFormat="1" applyFont="1" applyFill="1" applyBorder="1" applyAlignment="1">
      <alignment horizontal="center" vertical="top" wrapText="1"/>
    </xf>
    <xf numFmtId="14" fontId="0" fillId="0" borderId="3" xfId="3" applyNumberFormat="1" applyFont="1" applyBorder="1" applyAlignment="1">
      <alignment vertical="center"/>
    </xf>
    <xf numFmtId="14" fontId="3" fillId="4" borderId="3" xfId="3" applyNumberFormat="1" applyFont="1" applyFill="1" applyBorder="1" applyAlignment="1">
      <alignment vertical="center"/>
    </xf>
    <xf numFmtId="39" fontId="3" fillId="27" borderId="3" xfId="3" applyNumberFormat="1" applyFont="1" applyFill="1" applyBorder="1" applyAlignment="1">
      <alignment vertical="center"/>
    </xf>
    <xf numFmtId="43" fontId="3" fillId="0" borderId="3" xfId="3" applyNumberFormat="1" applyFont="1" applyFill="1" applyBorder="1" applyAlignment="1">
      <alignment vertical="center"/>
    </xf>
    <xf numFmtId="1" fontId="3" fillId="30" borderId="3" xfId="3" applyNumberFormat="1" applyFont="1" applyFill="1" applyBorder="1" applyAlignment="1">
      <alignment horizontal="center" vertical="center" wrapText="1"/>
    </xf>
    <xf numFmtId="14" fontId="3" fillId="4" borderId="3" xfId="3" applyNumberFormat="1" applyFont="1" applyFill="1" applyBorder="1" applyAlignment="1">
      <alignment horizontal="center" vertical="top"/>
    </xf>
    <xf numFmtId="0" fontId="18" fillId="0" borderId="8" xfId="3" applyFont="1" applyBorder="1" applyAlignment="1">
      <alignment vertical="center" wrapText="1"/>
    </xf>
    <xf numFmtId="0" fontId="3" fillId="37" borderId="8" xfId="3" applyFont="1" applyFill="1" applyBorder="1" applyAlignment="1">
      <alignment horizontal="center" vertical="center" wrapText="1"/>
    </xf>
    <xf numFmtId="167" fontId="3" fillId="37" borderId="8" xfId="3" applyNumberFormat="1" applyFont="1" applyFill="1" applyBorder="1" applyAlignment="1">
      <alignment horizontal="center" vertical="center" wrapText="1"/>
    </xf>
    <xf numFmtId="0" fontId="16" fillId="37" borderId="8" xfId="3" applyFont="1" applyFill="1" applyBorder="1" applyAlignment="1">
      <alignment horizontal="center" vertical="center" wrapText="1"/>
    </xf>
    <xf numFmtId="0" fontId="18" fillId="0" borderId="19" xfId="3" applyFont="1" applyBorder="1" applyAlignment="1">
      <alignment vertical="center" wrapText="1"/>
    </xf>
    <xf numFmtId="1" fontId="3" fillId="4" borderId="19" xfId="3" applyNumberFormat="1" applyFont="1" applyFill="1" applyBorder="1" applyAlignment="1">
      <alignment vertical="center" wrapText="1"/>
    </xf>
    <xf numFmtId="0" fontId="3" fillId="37" borderId="8" xfId="3" applyFont="1" applyFill="1" applyBorder="1" applyAlignment="1">
      <alignment horizontal="center" vertical="top" wrapText="1"/>
    </xf>
    <xf numFmtId="0" fontId="3" fillId="0" borderId="19" xfId="3" applyFont="1" applyBorder="1" applyAlignment="1">
      <alignment vertical="center" wrapText="1"/>
    </xf>
    <xf numFmtId="14" fontId="3" fillId="4" borderId="19" xfId="3" applyNumberFormat="1" applyFont="1" applyFill="1" applyBorder="1" applyAlignment="1">
      <alignment vertical="center" wrapText="1"/>
    </xf>
    <xf numFmtId="0" fontId="3" fillId="0" borderId="19" xfId="0" applyFont="1" applyBorder="1" applyAlignment="1">
      <alignment vertical="top" wrapText="1"/>
    </xf>
    <xf numFmtId="14" fontId="0" fillId="0" borderId="19" xfId="3" applyNumberFormat="1" applyFont="1" applyBorder="1" applyAlignment="1">
      <alignment vertical="center"/>
    </xf>
    <xf numFmtId="14" fontId="3" fillId="4" borderId="19" xfId="3" applyNumberFormat="1" applyFont="1" applyFill="1" applyBorder="1" applyAlignment="1">
      <alignment vertical="center"/>
    </xf>
    <xf numFmtId="43" fontId="3" fillId="27" borderId="19" xfId="3" applyNumberFormat="1" applyFont="1" applyFill="1" applyBorder="1" applyAlignment="1">
      <alignment vertical="center" wrapText="1"/>
    </xf>
    <xf numFmtId="0" fontId="18" fillId="0" borderId="28" xfId="3" applyFont="1" applyBorder="1" applyAlignment="1">
      <alignment vertical="center" wrapText="1"/>
    </xf>
    <xf numFmtId="1" fontId="3" fillId="4" borderId="28" xfId="3" applyNumberFormat="1" applyFont="1" applyFill="1" applyBorder="1" applyAlignment="1">
      <alignment vertical="center" wrapText="1"/>
    </xf>
    <xf numFmtId="14" fontId="3" fillId="4" borderId="28" xfId="3" applyNumberFormat="1" applyFont="1" applyFill="1" applyBorder="1" applyAlignment="1">
      <alignment vertical="center" wrapText="1"/>
    </xf>
    <xf numFmtId="0" fontId="3" fillId="0" borderId="28" xfId="0" applyFont="1" applyBorder="1" applyAlignment="1">
      <alignment vertical="top" wrapText="1"/>
    </xf>
    <xf numFmtId="14" fontId="0" fillId="0" borderId="28" xfId="3" applyNumberFormat="1" applyFont="1" applyBorder="1" applyAlignment="1">
      <alignment vertical="center"/>
    </xf>
    <xf numFmtId="14" fontId="3" fillId="4" borderId="28" xfId="3" applyNumberFormat="1" applyFont="1" applyFill="1" applyBorder="1" applyAlignment="1">
      <alignment vertical="center"/>
    </xf>
    <xf numFmtId="43" fontId="3" fillId="27" borderId="28" xfId="3" applyNumberFormat="1" applyFont="1" applyFill="1" applyBorder="1" applyAlignment="1">
      <alignment vertical="center" wrapText="1"/>
    </xf>
    <xf numFmtId="0" fontId="3" fillId="0" borderId="28" xfId="3" applyFont="1" applyBorder="1" applyAlignment="1">
      <alignment vertical="center" wrapText="1"/>
    </xf>
    <xf numFmtId="0" fontId="3" fillId="0" borderId="8" xfId="0" applyFont="1" applyBorder="1" applyAlignment="1">
      <alignment wrapText="1"/>
    </xf>
    <xf numFmtId="0" fontId="3" fillId="31" borderId="3" xfId="3" applyFont="1" applyFill="1" applyBorder="1" applyAlignment="1">
      <alignment horizontal="center" vertical="center" wrapText="1"/>
    </xf>
    <xf numFmtId="39" fontId="3" fillId="27" borderId="3" xfId="3" applyNumberFormat="1" applyFont="1" applyFill="1" applyBorder="1" applyAlignment="1">
      <alignment horizontal="center" vertical="center"/>
    </xf>
    <xf numFmtId="0" fontId="4" fillId="0" borderId="0" xfId="0" applyFont="1" applyAlignment="1">
      <alignment vertical="center" wrapText="1"/>
    </xf>
    <xf numFmtId="0" fontId="4" fillId="0" borderId="3" xfId="0" applyFont="1" applyBorder="1" applyAlignment="1">
      <alignment horizontal="center" vertical="center"/>
    </xf>
    <xf numFmtId="14" fontId="3" fillId="30" borderId="3" xfId="3" applyNumberFormat="1" applyFont="1" applyFill="1" applyBorder="1" applyAlignment="1">
      <alignment horizontal="center" vertical="center" wrapText="1"/>
    </xf>
    <xf numFmtId="0" fontId="0" fillId="0" borderId="0" xfId="3" applyFont="1" applyBorder="1" applyAlignment="1">
      <alignment horizontal="center" vertical="center" wrapText="1"/>
    </xf>
    <xf numFmtId="0" fontId="3" fillId="34" borderId="0" xfId="0" applyFont="1" applyFill="1"/>
    <xf numFmtId="0" fontId="3" fillId="4" borderId="0" xfId="3" applyFont="1" applyFill="1" applyBorder="1" applyAlignment="1">
      <alignment vertical="center"/>
    </xf>
    <xf numFmtId="0" fontId="4" fillId="0" borderId="0" xfId="2" applyFont="1" applyBorder="1" applyAlignment="1">
      <alignment vertical="center" wrapText="1"/>
    </xf>
    <xf numFmtId="0" fontId="16" fillId="17" borderId="3" xfId="3" applyFont="1" applyFill="1" applyBorder="1" applyAlignment="1">
      <alignment vertical="center" wrapText="1"/>
    </xf>
    <xf numFmtId="14" fontId="3" fillId="37" borderId="8" xfId="3" applyNumberFormat="1" applyFont="1" applyFill="1" applyBorder="1" applyAlignment="1">
      <alignment vertical="center" wrapText="1"/>
    </xf>
    <xf numFmtId="14" fontId="3" fillId="38" borderId="3" xfId="3" applyNumberFormat="1" applyFont="1" applyFill="1" applyBorder="1" applyAlignment="1">
      <alignment vertical="center"/>
    </xf>
    <xf numFmtId="0" fontId="0" fillId="0" borderId="0" xfId="3" applyFont="1" applyBorder="1" applyAlignment="1">
      <alignment vertical="center"/>
    </xf>
    <xf numFmtId="0" fontId="3" fillId="4" borderId="0" xfId="3" applyFont="1" applyFill="1" applyBorder="1" applyAlignment="1">
      <alignment horizontal="center" vertical="center"/>
    </xf>
    <xf numFmtId="0" fontId="3" fillId="0" borderId="0" xfId="3" applyFont="1" applyFill="1" applyBorder="1" applyAlignment="1">
      <alignment horizontal="center" vertical="center"/>
    </xf>
    <xf numFmtId="0" fontId="16" fillId="0" borderId="0" xfId="3" applyFont="1" applyFill="1" applyBorder="1" applyAlignment="1">
      <alignment horizontal="center" vertical="center"/>
    </xf>
    <xf numFmtId="0" fontId="3" fillId="34" borderId="0" xfId="3" applyFont="1" applyFill="1" applyBorder="1" applyAlignment="1">
      <alignment horizontal="center" vertical="center"/>
    </xf>
    <xf numFmtId="0" fontId="44" fillId="0" borderId="0" xfId="3" applyFont="1" applyFill="1" applyBorder="1" applyAlignment="1">
      <alignment horizontal="center" vertical="center"/>
    </xf>
    <xf numFmtId="9" fontId="4" fillId="0" borderId="9" xfId="4" applyNumberFormat="1" applyFont="1" applyBorder="1" applyAlignment="1">
      <alignment horizontal="center" vertical="center" wrapText="1"/>
    </xf>
    <xf numFmtId="9" fontId="4" fillId="0" borderId="10" xfId="4" applyNumberFormat="1" applyFont="1" applyBorder="1" applyAlignment="1">
      <alignment horizontal="center" vertical="center"/>
    </xf>
    <xf numFmtId="2" fontId="5" fillId="0" borderId="0" xfId="1" applyNumberFormat="1" applyFont="1" applyBorder="1" applyAlignment="1">
      <alignment horizontal="right" vertical="center" wrapText="1"/>
    </xf>
    <xf numFmtId="0" fontId="4" fillId="0" borderId="0" xfId="5" applyFont="1" applyAlignment="1">
      <alignment horizontal="center" vertical="center" wrapText="1"/>
    </xf>
    <xf numFmtId="0" fontId="22" fillId="0" borderId="0" xfId="5" applyFont="1" applyAlignment="1">
      <alignment horizontal="center" vertical="center" wrapText="1"/>
    </xf>
    <xf numFmtId="0" fontId="3" fillId="0" borderId="3" xfId="0" applyFont="1" applyBorder="1" applyAlignment="1">
      <alignment horizontal="center" vertical="center"/>
    </xf>
    <xf numFmtId="43" fontId="3" fillId="40" borderId="3" xfId="3" applyNumberFormat="1" applyFont="1" applyFill="1" applyBorder="1" applyAlignment="1">
      <alignment horizontal="center" vertical="center" wrapText="1"/>
    </xf>
    <xf numFmtId="0" fontId="16" fillId="41" borderId="8" xfId="3" applyFont="1" applyFill="1" applyBorder="1" applyAlignment="1">
      <alignment vertical="center" wrapText="1"/>
    </xf>
    <xf numFmtId="0" fontId="16" fillId="0" borderId="0" xfId="3" applyFont="1" applyAlignment="1">
      <alignment vertical="center" wrapText="1"/>
    </xf>
    <xf numFmtId="0" fontId="3" fillId="33" borderId="28" xfId="3" applyFont="1" applyFill="1" applyBorder="1" applyAlignment="1">
      <alignment horizontal="center" vertical="center" wrapText="1"/>
    </xf>
    <xf numFmtId="0" fontId="16" fillId="33" borderId="8" xfId="3" applyFont="1" applyFill="1" applyBorder="1" applyAlignment="1">
      <alignment vertical="center" wrapText="1"/>
    </xf>
    <xf numFmtId="0" fontId="15" fillId="0" borderId="0" xfId="3" applyFont="1" applyAlignment="1">
      <alignment vertical="center"/>
    </xf>
    <xf numFmtId="0" fontId="17" fillId="0" borderId="0" xfId="3" applyFont="1" applyBorder="1" applyAlignment="1">
      <alignment horizontal="left" vertical="center"/>
    </xf>
    <xf numFmtId="0" fontId="17" fillId="0" borderId="0" xfId="3" applyFont="1" applyBorder="1" applyAlignment="1">
      <alignment horizontal="center" vertical="center"/>
    </xf>
    <xf numFmtId="0" fontId="15" fillId="34" borderId="0" xfId="3" applyFont="1" applyFill="1" applyAlignment="1">
      <alignment vertical="center"/>
    </xf>
    <xf numFmtId="0" fontId="15" fillId="0" borderId="0" xfId="3" applyFont="1" applyFill="1" applyAlignment="1">
      <alignment horizontal="center" vertical="center"/>
    </xf>
    <xf numFmtId="0" fontId="17" fillId="0" borderId="0" xfId="3" applyFont="1" applyFill="1" applyBorder="1" applyAlignment="1">
      <alignment horizontal="left" vertical="center"/>
    </xf>
    <xf numFmtId="0" fontId="16" fillId="0" borderId="3" xfId="3" applyFont="1" applyFill="1" applyBorder="1" applyAlignment="1">
      <alignment horizontal="center" vertical="center" wrapText="1"/>
    </xf>
    <xf numFmtId="43" fontId="3" fillId="0" borderId="8" xfId="3" applyNumberFormat="1" applyFont="1" applyFill="1" applyBorder="1" applyAlignment="1">
      <alignment horizontal="center" vertical="center"/>
    </xf>
    <xf numFmtId="43" fontId="3" fillId="0" borderId="0" xfId="3" applyNumberFormat="1" applyFont="1" applyFill="1" applyAlignment="1">
      <alignment horizontal="center" vertical="center"/>
    </xf>
    <xf numFmtId="0" fontId="15" fillId="0" borderId="0" xfId="3" applyFont="1" applyFill="1" applyAlignment="1">
      <alignment vertical="center"/>
    </xf>
    <xf numFmtId="43" fontId="34" fillId="0" borderId="50" xfId="3" applyNumberFormat="1" applyFont="1" applyFill="1" applyBorder="1" applyAlignment="1">
      <alignment horizontal="center" vertical="center"/>
    </xf>
    <xf numFmtId="14" fontId="3" fillId="0" borderId="0" xfId="3" applyNumberFormat="1" applyFont="1" applyFill="1" applyAlignment="1">
      <alignment horizontal="center" vertical="center"/>
    </xf>
    <xf numFmtId="0" fontId="3" fillId="0" borderId="0" xfId="3" applyFont="1" applyFill="1" applyAlignment="1">
      <alignment horizontal="center" vertical="center"/>
    </xf>
    <xf numFmtId="49" fontId="3" fillId="34" borderId="3" xfId="3" applyNumberFormat="1" applyFont="1" applyFill="1" applyBorder="1" applyAlignment="1">
      <alignment horizontal="center" vertical="center" wrapText="1"/>
    </xf>
    <xf numFmtId="43" fontId="3" fillId="34" borderId="19" xfId="3" applyNumberFormat="1" applyFont="1" applyFill="1" applyBorder="1" applyAlignment="1">
      <alignment horizontal="center" vertical="center"/>
    </xf>
    <xf numFmtId="43" fontId="3" fillId="34" borderId="8" xfId="3" applyNumberFormat="1" applyFont="1" applyFill="1" applyBorder="1" applyAlignment="1">
      <alignment horizontal="center" vertical="center"/>
    </xf>
    <xf numFmtId="0" fontId="3" fillId="0" borderId="0" xfId="3" applyFont="1" applyBorder="1" applyAlignment="1">
      <alignment horizontal="center" vertical="center"/>
    </xf>
    <xf numFmtId="0" fontId="3" fillId="19" borderId="3" xfId="3" applyFont="1" applyFill="1" applyBorder="1" applyAlignment="1">
      <alignment horizontal="center" vertical="center" wrapText="1"/>
    </xf>
    <xf numFmtId="14" fontId="0" fillId="0" borderId="3" xfId="3" applyNumberFormat="1" applyFont="1" applyBorder="1" applyAlignment="1">
      <alignment horizontal="center" vertical="center"/>
    </xf>
    <xf numFmtId="0" fontId="3" fillId="34" borderId="0" xfId="0" applyFont="1" applyFill="1" applyAlignment="1">
      <alignment horizontal="center" vertical="center"/>
    </xf>
    <xf numFmtId="0" fontId="3" fillId="0" borderId="3" xfId="0" applyFont="1" applyFill="1" applyBorder="1" applyAlignment="1">
      <alignment horizontal="center" vertical="center" wrapText="1"/>
    </xf>
    <xf numFmtId="43" fontId="3" fillId="0" borderId="3" xfId="3" applyNumberFormat="1" applyFont="1" applyFill="1" applyBorder="1" applyAlignment="1">
      <alignment horizontal="center" vertical="center"/>
    </xf>
    <xf numFmtId="0" fontId="3" fillId="34" borderId="28" xfId="3" applyFont="1" applyFill="1" applyBorder="1" applyAlignment="1">
      <alignment horizontal="center" vertical="center" wrapText="1"/>
    </xf>
    <xf numFmtId="39" fontId="3" fillId="33" borderId="52" xfId="3" applyNumberFormat="1" applyFont="1" applyFill="1" applyBorder="1" applyAlignment="1">
      <alignment horizontal="center" vertical="center"/>
    </xf>
    <xf numFmtId="0" fontId="4" fillId="0" borderId="0" xfId="0" applyFont="1" applyAlignment="1">
      <alignment horizontal="center" vertical="center" wrapText="1"/>
    </xf>
    <xf numFmtId="0" fontId="42" fillId="0" borderId="0" xfId="0" applyFont="1" applyAlignment="1">
      <alignment horizontal="center" vertical="center"/>
    </xf>
    <xf numFmtId="0" fontId="16" fillId="4" borderId="0" xfId="3" applyFont="1" applyFill="1" applyBorder="1"/>
    <xf numFmtId="44" fontId="5" fillId="26" borderId="3" xfId="1" applyFont="1" applyFill="1" applyBorder="1" applyAlignment="1">
      <alignment horizontal="center" vertical="center"/>
    </xf>
    <xf numFmtId="0" fontId="4" fillId="0" borderId="0" xfId="2" applyFont="1" applyAlignment="1">
      <alignment horizontal="center" vertical="top" wrapText="1"/>
    </xf>
    <xf numFmtId="44" fontId="5" fillId="26" borderId="28" xfId="1" applyFont="1" applyFill="1" applyBorder="1" applyAlignment="1">
      <alignment vertical="center"/>
    </xf>
    <xf numFmtId="44" fontId="5" fillId="26" borderId="8" xfId="1" applyFont="1" applyFill="1" applyBorder="1" applyAlignment="1">
      <alignment horizontal="center" vertical="center"/>
    </xf>
    <xf numFmtId="44" fontId="5" fillId="0" borderId="28" xfId="1" applyFont="1" applyFill="1" applyBorder="1" applyAlignment="1">
      <alignment horizontal="center" vertical="center"/>
    </xf>
    <xf numFmtId="14" fontId="3" fillId="29" borderId="3" xfId="3" applyNumberFormat="1" applyFont="1" applyFill="1" applyBorder="1" applyAlignment="1">
      <alignment vertical="center" wrapText="1"/>
    </xf>
    <xf numFmtId="0" fontId="6" fillId="0" borderId="0" xfId="2" applyFont="1" applyFill="1" applyBorder="1" applyAlignment="1">
      <alignment vertical="center" wrapText="1"/>
    </xf>
    <xf numFmtId="44" fontId="35" fillId="0" borderId="0" xfId="2" applyNumberFormat="1" applyFont="1" applyFill="1" applyBorder="1" applyAlignment="1">
      <alignment vertical="center" wrapText="1"/>
    </xf>
    <xf numFmtId="0" fontId="0" fillId="0" borderId="0" xfId="2" applyFont="1" applyAlignment="1">
      <alignment horizontal="center" vertical="center"/>
    </xf>
    <xf numFmtId="0" fontId="0" fillId="0" borderId="3" xfId="0" applyBorder="1" applyAlignment="1">
      <alignment horizontal="center" vertical="center" wrapText="1"/>
    </xf>
    <xf numFmtId="0" fontId="18" fillId="34" borderId="3" xfId="3" applyFont="1" applyFill="1" applyBorder="1" applyAlignment="1">
      <alignment vertical="center" wrapText="1"/>
    </xf>
    <xf numFmtId="1" fontId="3" fillId="33" borderId="3" xfId="3" applyNumberFormat="1" applyFont="1" applyFill="1" applyBorder="1" applyAlignment="1">
      <alignment vertical="center" wrapText="1"/>
    </xf>
    <xf numFmtId="9" fontId="5" fillId="0" borderId="28" xfId="8" applyFont="1" applyBorder="1" applyAlignment="1">
      <alignment horizontal="center" vertical="center" wrapText="1"/>
    </xf>
    <xf numFmtId="0" fontId="0" fillId="0" borderId="3" xfId="2" applyFont="1" applyBorder="1" applyAlignment="1">
      <alignment horizontal="center" vertical="center" wrapText="1"/>
    </xf>
    <xf numFmtId="0" fontId="3" fillId="0" borderId="3" xfId="0" applyFont="1" applyBorder="1" applyAlignment="1">
      <alignment vertical="center" wrapText="1"/>
    </xf>
    <xf numFmtId="0" fontId="44" fillId="28" borderId="0" xfId="0" applyFont="1" applyFill="1" applyAlignment="1">
      <alignment vertical="center" wrapText="1"/>
    </xf>
    <xf numFmtId="0" fontId="44" fillId="28" borderId="3" xfId="0" applyFont="1" applyFill="1" applyBorder="1" applyAlignment="1">
      <alignment vertical="center" wrapText="1"/>
    </xf>
    <xf numFmtId="0" fontId="18" fillId="9" borderId="3" xfId="3" applyFont="1" applyFill="1" applyBorder="1" applyAlignment="1">
      <alignment vertical="center" wrapText="1"/>
    </xf>
    <xf numFmtId="1" fontId="3" fillId="40" borderId="3" xfId="3" applyNumberFormat="1" applyFont="1" applyFill="1" applyBorder="1" applyAlignment="1">
      <alignment vertical="center" wrapText="1"/>
    </xf>
    <xf numFmtId="1" fontId="3" fillId="40" borderId="3" xfId="3" applyNumberFormat="1" applyFont="1" applyFill="1" applyBorder="1" applyAlignment="1">
      <alignment horizontal="center" vertical="center" wrapText="1"/>
    </xf>
    <xf numFmtId="14" fontId="3" fillId="40" borderId="3" xfId="3" applyNumberFormat="1" applyFont="1" applyFill="1" applyBorder="1" applyAlignment="1">
      <alignment vertical="top" wrapText="1"/>
    </xf>
    <xf numFmtId="0" fontId="3" fillId="40" borderId="3" xfId="3" applyNumberFormat="1" applyFont="1" applyFill="1" applyBorder="1" applyAlignment="1">
      <alignment horizontal="center" vertical="center" wrapText="1"/>
    </xf>
    <xf numFmtId="14" fontId="3" fillId="40" borderId="3" xfId="3" applyNumberFormat="1" applyFont="1" applyFill="1" applyBorder="1" applyAlignment="1">
      <alignment horizontal="center" vertical="center"/>
    </xf>
    <xf numFmtId="43" fontId="3" fillId="9" borderId="3" xfId="3" applyNumberFormat="1" applyFont="1" applyFill="1" applyBorder="1" applyAlignment="1">
      <alignment horizontal="center" vertical="center" wrapText="1"/>
    </xf>
    <xf numFmtId="14" fontId="3" fillId="40" borderId="3" xfId="3" applyNumberFormat="1" applyFont="1" applyFill="1" applyBorder="1" applyAlignment="1">
      <alignment horizontal="center" vertical="center" wrapText="1"/>
    </xf>
    <xf numFmtId="0" fontId="3" fillId="40" borderId="3" xfId="3" applyFont="1" applyFill="1" applyBorder="1" applyAlignment="1">
      <alignment horizontal="center" vertical="center" wrapText="1"/>
    </xf>
    <xf numFmtId="0" fontId="41" fillId="40" borderId="3" xfId="3" applyFont="1" applyFill="1" applyBorder="1" applyAlignment="1">
      <alignment horizontal="center" vertical="center" wrapText="1"/>
    </xf>
    <xf numFmtId="1" fontId="3" fillId="40" borderId="3" xfId="3" applyNumberFormat="1" applyFont="1" applyFill="1" applyBorder="1" applyAlignment="1">
      <alignment horizontal="center" vertical="center"/>
    </xf>
    <xf numFmtId="0" fontId="18" fillId="9" borderId="3" xfId="3" applyFont="1" applyFill="1" applyBorder="1" applyAlignment="1">
      <alignment vertical="center"/>
    </xf>
    <xf numFmtId="1" fontId="3" fillId="39" borderId="3" xfId="3" applyNumberFormat="1" applyFont="1" applyFill="1" applyBorder="1" applyAlignment="1">
      <alignment vertical="center" wrapText="1"/>
    </xf>
    <xf numFmtId="1" fontId="3" fillId="39" borderId="3" xfId="3" applyNumberFormat="1" applyFont="1" applyFill="1" applyBorder="1" applyAlignment="1">
      <alignment horizontal="center" vertical="center" wrapText="1"/>
    </xf>
    <xf numFmtId="1" fontId="46" fillId="39" borderId="3" xfId="3" applyNumberFormat="1" applyFont="1" applyFill="1" applyBorder="1" applyAlignment="1">
      <alignment horizontal="center" vertical="center" wrapText="1"/>
    </xf>
    <xf numFmtId="14" fontId="3" fillId="39" borderId="3" xfId="3" applyNumberFormat="1" applyFont="1" applyFill="1" applyBorder="1" applyAlignment="1">
      <alignment horizontal="center" vertical="center"/>
    </xf>
    <xf numFmtId="0" fontId="18" fillId="23" borderId="3" xfId="3" applyFont="1" applyFill="1" applyBorder="1" applyAlignment="1">
      <alignment vertical="center" wrapText="1"/>
    </xf>
    <xf numFmtId="14" fontId="3" fillId="40" borderId="3" xfId="3" applyNumberFormat="1" applyFont="1" applyFill="1" applyBorder="1" applyAlignment="1">
      <alignment vertical="center" wrapText="1"/>
    </xf>
    <xf numFmtId="0" fontId="48" fillId="9" borderId="0" xfId="0" applyFont="1" applyFill="1"/>
    <xf numFmtId="0" fontId="5" fillId="9" borderId="3" xfId="2" applyFont="1" applyFill="1" applyBorder="1" applyAlignment="1">
      <alignment horizontal="center" vertical="center" wrapText="1"/>
    </xf>
    <xf numFmtId="0" fontId="49" fillId="9" borderId="3" xfId="2" applyFont="1" applyFill="1" applyBorder="1" applyAlignment="1">
      <alignment horizontal="center" vertical="center" wrapText="1"/>
    </xf>
    <xf numFmtId="14" fontId="5" fillId="9" borderId="3" xfId="2" applyNumberFormat="1" applyFont="1" applyFill="1" applyBorder="1" applyAlignment="1">
      <alignment horizontal="center" vertical="center" wrapText="1"/>
    </xf>
    <xf numFmtId="0" fontId="5" fillId="9" borderId="3" xfId="2" applyNumberFormat="1" applyFont="1" applyFill="1" applyBorder="1" applyAlignment="1">
      <alignment horizontal="center" vertical="center" wrapText="1"/>
    </xf>
    <xf numFmtId="44" fontId="5" fillId="9" borderId="3" xfId="2" applyNumberFormat="1" applyFont="1" applyFill="1" applyBorder="1" applyAlignment="1">
      <alignment horizontal="center" vertical="center" wrapText="1"/>
    </xf>
    <xf numFmtId="9" fontId="5" fillId="9" borderId="3" xfId="8" applyFont="1" applyFill="1" applyBorder="1" applyAlignment="1">
      <alignment horizontal="center" vertical="center" wrapText="1"/>
    </xf>
    <xf numFmtId="44" fontId="5" fillId="9" borderId="3" xfId="1" applyFont="1" applyFill="1" applyBorder="1" applyAlignment="1">
      <alignment horizontal="center" vertical="center" wrapText="1"/>
    </xf>
    <xf numFmtId="0" fontId="43" fillId="9" borderId="3" xfId="2" applyFont="1" applyFill="1" applyBorder="1" applyAlignment="1">
      <alignment horizontal="center" vertical="center" wrapText="1"/>
    </xf>
    <xf numFmtId="9" fontId="5" fillId="9" borderId="3" xfId="2" applyNumberFormat="1" applyFont="1" applyFill="1" applyBorder="1" applyAlignment="1">
      <alignment horizontal="center" vertical="center" wrapText="1"/>
    </xf>
    <xf numFmtId="0" fontId="9" fillId="33" borderId="0" xfId="3" applyFont="1" applyFill="1" applyBorder="1" applyAlignment="1">
      <alignment vertical="center" wrapText="1"/>
    </xf>
    <xf numFmtId="0" fontId="4" fillId="33" borderId="0" xfId="3" applyFont="1" applyFill="1" applyBorder="1" applyAlignment="1">
      <alignment vertical="center" wrapText="1"/>
    </xf>
    <xf numFmtId="14" fontId="4" fillId="33" borderId="0" xfId="3" applyNumberFormat="1" applyFont="1" applyFill="1" applyBorder="1" applyAlignment="1">
      <alignment vertical="center" wrapText="1"/>
    </xf>
    <xf numFmtId="164" fontId="4" fillId="33" borderId="0" xfId="3" applyNumberFormat="1" applyFont="1" applyFill="1" applyBorder="1" applyAlignment="1">
      <alignment horizontal="center" vertical="center" wrapText="1"/>
    </xf>
    <xf numFmtId="14" fontId="4" fillId="33" borderId="0" xfId="3" applyNumberFormat="1" applyFont="1" applyFill="1" applyBorder="1" applyAlignment="1">
      <alignment horizontal="left" vertical="center" wrapText="1"/>
    </xf>
    <xf numFmtId="14" fontId="4" fillId="33" borderId="0" xfId="3" applyNumberFormat="1" applyFont="1" applyFill="1" applyBorder="1" applyAlignment="1">
      <alignment horizontal="center" vertical="center" wrapText="1"/>
    </xf>
    <xf numFmtId="43" fontId="4" fillId="33" borderId="0" xfId="3" applyNumberFormat="1" applyFont="1" applyFill="1" applyBorder="1" applyAlignment="1">
      <alignment horizontal="center" vertical="center" wrapText="1"/>
    </xf>
    <xf numFmtId="43" fontId="4" fillId="34" borderId="0" xfId="3" applyNumberFormat="1" applyFont="1" applyFill="1" applyBorder="1" applyAlignment="1">
      <alignment horizontal="center" vertical="center" wrapText="1"/>
    </xf>
    <xf numFmtId="0" fontId="4" fillId="34" borderId="0" xfId="3" applyFont="1" applyFill="1" applyBorder="1" applyAlignment="1">
      <alignment vertical="center"/>
    </xf>
    <xf numFmtId="0" fontId="4" fillId="34" borderId="0" xfId="3" applyFont="1" applyFill="1" applyBorder="1" applyAlignment="1">
      <alignment horizontal="center"/>
    </xf>
    <xf numFmtId="0" fontId="50" fillId="34" borderId="0" xfId="3" applyFont="1" applyFill="1" applyBorder="1" applyAlignment="1"/>
    <xf numFmtId="9" fontId="5" fillId="9" borderId="28" xfId="8" applyFont="1" applyFill="1" applyBorder="1" applyAlignment="1">
      <alignment horizontal="center" vertical="center" wrapText="1"/>
    </xf>
    <xf numFmtId="0" fontId="16" fillId="4" borderId="0" xfId="3" applyFont="1" applyFill="1" applyBorder="1" applyAlignment="1">
      <alignment horizontal="center"/>
    </xf>
    <xf numFmtId="14" fontId="3" fillId="4" borderId="3" xfId="3" applyNumberFormat="1" applyFont="1" applyFill="1" applyBorder="1" applyAlignment="1">
      <alignment horizontal="center" vertical="center" wrapText="1"/>
    </xf>
    <xf numFmtId="43" fontId="3" fillId="0" borderId="3" xfId="3" applyNumberFormat="1" applyFont="1" applyFill="1" applyBorder="1" applyAlignment="1">
      <alignment horizontal="center" vertical="center" wrapText="1"/>
    </xf>
    <xf numFmtId="1" fontId="3" fillId="4" borderId="3" xfId="3" applyNumberFormat="1" applyFont="1" applyFill="1" applyBorder="1" applyAlignment="1">
      <alignment horizontal="center" vertical="center" wrapText="1"/>
    </xf>
    <xf numFmtId="14" fontId="3" fillId="4" borderId="3" xfId="3" applyNumberFormat="1" applyFont="1" applyFill="1" applyBorder="1" applyAlignment="1">
      <alignment horizontal="center" vertical="center"/>
    </xf>
    <xf numFmtId="43" fontId="3" fillId="27" borderId="3" xfId="3" applyNumberFormat="1" applyFont="1" applyFill="1" applyBorder="1" applyAlignment="1">
      <alignment horizontal="center" vertical="center" wrapText="1"/>
    </xf>
    <xf numFmtId="14" fontId="3" fillId="4" borderId="3" xfId="3" applyNumberFormat="1" applyFont="1" applyFill="1" applyBorder="1" applyAlignment="1">
      <alignment horizontal="center" vertical="center" wrapText="1"/>
    </xf>
    <xf numFmtId="43" fontId="3" fillId="27" borderId="8" xfId="3" applyNumberFormat="1" applyFont="1" applyFill="1" applyBorder="1" applyAlignment="1">
      <alignment horizontal="center" vertical="center" wrapText="1"/>
    </xf>
    <xf numFmtId="1" fontId="3" fillId="4" borderId="8" xfId="3" applyNumberFormat="1" applyFont="1" applyFill="1" applyBorder="1" applyAlignment="1">
      <alignment horizontal="center" vertical="center" wrapText="1"/>
    </xf>
    <xf numFmtId="1" fontId="3" fillId="4" borderId="3" xfId="3" applyNumberFormat="1" applyFont="1" applyFill="1" applyBorder="1" applyAlignment="1">
      <alignment horizontal="center" vertical="center" wrapText="1"/>
    </xf>
    <xf numFmtId="0" fontId="18" fillId="0" borderId="3" xfId="3" applyFont="1" applyBorder="1" applyAlignment="1">
      <alignment horizontal="center" vertical="center" wrapText="1"/>
    </xf>
    <xf numFmtId="43" fontId="3" fillId="27" borderId="3" xfId="3" applyNumberFormat="1" applyFont="1" applyFill="1" applyBorder="1" applyAlignment="1">
      <alignment horizontal="center" vertical="center" wrapText="1"/>
    </xf>
    <xf numFmtId="0" fontId="51" fillId="0" borderId="3" xfId="2" applyFont="1" applyFill="1" applyBorder="1" applyAlignment="1">
      <alignment horizontal="center" vertical="center" wrapText="1"/>
    </xf>
    <xf numFmtId="14" fontId="3" fillId="43" borderId="3" xfId="3" applyNumberFormat="1" applyFont="1" applyFill="1" applyBorder="1" applyAlignment="1">
      <alignment horizontal="center" vertical="center"/>
    </xf>
    <xf numFmtId="1" fontId="3" fillId="4" borderId="0" xfId="3" applyNumberFormat="1" applyFont="1" applyFill="1" applyBorder="1" applyAlignment="1">
      <alignment vertical="center"/>
    </xf>
    <xf numFmtId="43" fontId="3" fillId="27" borderId="3" xfId="3" applyNumberFormat="1" applyFont="1" applyFill="1" applyBorder="1" applyAlignment="1">
      <alignment vertical="center" wrapText="1"/>
    </xf>
    <xf numFmtId="14" fontId="3" fillId="0" borderId="44" xfId="3" applyNumberFormat="1" applyFont="1" applyFill="1" applyBorder="1" applyAlignment="1">
      <alignment vertical="center"/>
    </xf>
    <xf numFmtId="14" fontId="3" fillId="0" borderId="44" xfId="3" applyNumberFormat="1" applyFont="1" applyBorder="1"/>
    <xf numFmtId="14" fontId="3" fillId="0" borderId="8" xfId="3" applyNumberFormat="1" applyFont="1" applyBorder="1"/>
    <xf numFmtId="14" fontId="3" fillId="28" borderId="3" xfId="3" applyNumberFormat="1" applyFont="1" applyFill="1" applyBorder="1"/>
    <xf numFmtId="0" fontId="0" fillId="0" borderId="0" xfId="3" applyFont="1" applyFill="1" applyBorder="1" applyAlignment="1">
      <alignment horizontal="center"/>
    </xf>
    <xf numFmtId="0" fontId="52" fillId="0" borderId="10" xfId="0" applyFont="1" applyFill="1" applyBorder="1" applyAlignment="1">
      <alignment horizontal="center" vertical="center" wrapText="1"/>
    </xf>
    <xf numFmtId="0" fontId="3" fillId="0" borderId="3" xfId="3" applyFont="1" applyFill="1" applyBorder="1" applyAlignment="1">
      <alignment horizontal="center" vertical="center" wrapText="1"/>
    </xf>
    <xf numFmtId="0" fontId="3" fillId="4" borderId="3" xfId="3" applyFont="1" applyFill="1" applyBorder="1" applyAlignment="1">
      <alignment horizontal="center" vertical="center" wrapText="1"/>
    </xf>
    <xf numFmtId="14" fontId="3" fillId="4" borderId="3" xfId="3" applyNumberFormat="1" applyFont="1" applyFill="1" applyBorder="1" applyAlignment="1">
      <alignment horizontal="center" vertical="center" wrapText="1"/>
    </xf>
    <xf numFmtId="43" fontId="3" fillId="0" borderId="8" xfId="3" applyNumberFormat="1" applyFont="1" applyFill="1" applyBorder="1" applyAlignment="1">
      <alignment horizontal="center" vertical="center" wrapText="1"/>
    </xf>
    <xf numFmtId="0" fontId="3" fillId="4" borderId="8" xfId="3" applyFont="1" applyFill="1" applyBorder="1" applyAlignment="1">
      <alignment horizontal="center" vertical="center" wrapText="1"/>
    </xf>
    <xf numFmtId="0" fontId="16" fillId="4" borderId="0" xfId="3" applyFont="1" applyFill="1" applyBorder="1" applyAlignment="1">
      <alignment horizontal="center" vertical="center"/>
    </xf>
    <xf numFmtId="0" fontId="4" fillId="0" borderId="0" xfId="0" applyFont="1" applyAlignment="1">
      <alignment horizontal="center" vertical="top" wrapText="1"/>
    </xf>
    <xf numFmtId="0" fontId="9" fillId="0" borderId="0" xfId="4" applyFont="1" applyAlignment="1">
      <alignment horizontal="center" vertical="center" wrapText="1"/>
    </xf>
    <xf numFmtId="0" fontId="9" fillId="0" borderId="0" xfId="4" applyFont="1" applyAlignment="1">
      <alignment horizontal="center" vertical="center"/>
    </xf>
    <xf numFmtId="1" fontId="3" fillId="4" borderId="3" xfId="3" applyNumberFormat="1" applyFont="1" applyFill="1" applyBorder="1" applyAlignment="1">
      <alignment horizontal="center" vertical="center"/>
    </xf>
    <xf numFmtId="0" fontId="16" fillId="0" borderId="3" xfId="3" applyFont="1" applyBorder="1" applyAlignment="1">
      <alignment horizontal="center" vertical="center" wrapText="1"/>
    </xf>
    <xf numFmtId="0" fontId="3" fillId="28" borderId="3" xfId="3" applyFont="1" applyFill="1" applyBorder="1" applyAlignment="1">
      <alignment horizontal="center" vertical="center" wrapText="1"/>
    </xf>
    <xf numFmtId="43" fontId="3" fillId="0" borderId="3" xfId="3" applyNumberFormat="1" applyFont="1" applyFill="1" applyBorder="1" applyAlignment="1">
      <alignment horizontal="center" vertical="center" wrapText="1"/>
    </xf>
    <xf numFmtId="0" fontId="3" fillId="0" borderId="3" xfId="3" applyFont="1" applyBorder="1" applyAlignment="1">
      <alignment horizontal="center" vertical="center" wrapText="1"/>
    </xf>
    <xf numFmtId="1" fontId="3" fillId="4" borderId="28" xfId="3" applyNumberFormat="1" applyFont="1" applyFill="1" applyBorder="1" applyAlignment="1">
      <alignment horizontal="center" vertical="center"/>
    </xf>
    <xf numFmtId="14" fontId="3" fillId="4" borderId="3" xfId="3" applyNumberFormat="1" applyFont="1" applyFill="1" applyBorder="1" applyAlignment="1">
      <alignment horizontal="center" vertical="center"/>
    </xf>
    <xf numFmtId="14" fontId="3" fillId="0" borderId="3" xfId="3" applyNumberFormat="1" applyFont="1" applyFill="1" applyBorder="1" applyAlignment="1">
      <alignment horizontal="center" vertical="center" wrapText="1"/>
    </xf>
    <xf numFmtId="1" fontId="3" fillId="4" borderId="3" xfId="3" applyNumberFormat="1" applyFont="1" applyFill="1" applyBorder="1" applyAlignment="1">
      <alignment horizontal="center" vertical="center" wrapText="1"/>
    </xf>
    <xf numFmtId="0" fontId="18" fillId="0" borderId="3" xfId="3" applyFont="1" applyBorder="1" applyAlignment="1">
      <alignment horizontal="center" vertical="center" wrapText="1"/>
    </xf>
    <xf numFmtId="0" fontId="16" fillId="0" borderId="3" xfId="3" applyFont="1" applyFill="1" applyBorder="1" applyAlignment="1">
      <alignment horizontal="center" vertical="center" wrapText="1"/>
    </xf>
    <xf numFmtId="14" fontId="3" fillId="4" borderId="8" xfId="3" applyNumberFormat="1" applyFont="1" applyFill="1" applyBorder="1" applyAlignment="1">
      <alignment horizontal="center" vertical="center"/>
    </xf>
    <xf numFmtId="0" fontId="9" fillId="0" borderId="0" xfId="4" applyFont="1" applyFill="1" applyBorder="1" applyAlignment="1">
      <alignment horizontal="center" vertical="center"/>
    </xf>
    <xf numFmtId="0" fontId="16" fillId="0" borderId="0" xfId="3" applyFont="1" applyAlignment="1">
      <alignment horizontal="center" vertical="center" wrapText="1"/>
    </xf>
    <xf numFmtId="0" fontId="15" fillId="0" borderId="0" xfId="3" applyFont="1" applyAlignment="1"/>
    <xf numFmtId="0" fontId="17" fillId="0" borderId="0" xfId="3" applyFont="1" applyBorder="1" applyAlignment="1">
      <alignment horizontal="left"/>
    </xf>
    <xf numFmtId="43" fontId="3" fillId="27" borderId="3" xfId="3" applyNumberFormat="1" applyFont="1" applyFill="1" applyBorder="1" applyAlignment="1">
      <alignment horizontal="center" vertical="center" wrapText="1"/>
    </xf>
    <xf numFmtId="14" fontId="3" fillId="4" borderId="3" xfId="3" applyNumberFormat="1" applyFont="1" applyFill="1" applyBorder="1" applyAlignment="1">
      <alignment horizontal="center" vertical="center" wrapText="1"/>
    </xf>
    <xf numFmtId="43" fontId="3" fillId="0" borderId="3" xfId="3" applyNumberFormat="1" applyFont="1" applyFill="1" applyBorder="1" applyAlignment="1">
      <alignment horizontal="center" vertical="center" wrapText="1"/>
    </xf>
    <xf numFmtId="1" fontId="3" fillId="4" borderId="3" xfId="3" applyNumberFormat="1" applyFont="1" applyFill="1" applyBorder="1" applyAlignment="1">
      <alignment horizontal="center" vertical="center" wrapText="1"/>
    </xf>
    <xf numFmtId="14" fontId="3" fillId="4" borderId="3" xfId="3" applyNumberFormat="1" applyFont="1" applyFill="1" applyBorder="1" applyAlignment="1">
      <alignment horizontal="center" vertical="center"/>
    </xf>
    <xf numFmtId="43" fontId="3" fillId="27" borderId="3" xfId="3" applyNumberFormat="1" applyFont="1" applyFill="1" applyBorder="1" applyAlignment="1">
      <alignment horizontal="center" vertical="center" wrapText="1"/>
    </xf>
    <xf numFmtId="0" fontId="3" fillId="37" borderId="19" xfId="3" applyFont="1" applyFill="1" applyBorder="1" applyAlignment="1">
      <alignment horizontal="center" vertical="center" wrapText="1"/>
    </xf>
    <xf numFmtId="0" fontId="3" fillId="37" borderId="28" xfId="3" applyFont="1" applyFill="1" applyBorder="1" applyAlignment="1">
      <alignment horizontal="center" vertical="center" wrapText="1"/>
    </xf>
    <xf numFmtId="17" fontId="4" fillId="0" borderId="3" xfId="4" applyNumberFormat="1" applyFont="1" applyBorder="1" applyAlignment="1">
      <alignment horizontal="center" vertical="center"/>
    </xf>
    <xf numFmtId="14" fontId="4" fillId="0" borderId="3" xfId="4" applyNumberFormat="1" applyFont="1" applyBorder="1" applyAlignment="1">
      <alignment horizontal="left" vertical="center" wrapText="1"/>
    </xf>
    <xf numFmtId="14" fontId="9" fillId="0" borderId="3" xfId="4" applyNumberFormat="1" applyFont="1" applyBorder="1" applyAlignment="1">
      <alignment horizontal="center" vertical="center"/>
    </xf>
    <xf numFmtId="0" fontId="4" fillId="26" borderId="3" xfId="4" applyNumberFormat="1" applyFont="1" applyFill="1" applyBorder="1" applyAlignment="1">
      <alignment horizontal="center" vertical="center" wrapText="1"/>
    </xf>
    <xf numFmtId="2" fontId="4" fillId="26" borderId="3" xfId="4" applyNumberFormat="1" applyFont="1" applyFill="1" applyBorder="1" applyAlignment="1">
      <alignment horizontal="center" vertical="center" wrapText="1"/>
    </xf>
    <xf numFmtId="2" fontId="9" fillId="26" borderId="3" xfId="4" applyNumberFormat="1" applyFont="1" applyFill="1" applyBorder="1" applyAlignment="1">
      <alignment horizontal="center" vertical="center" wrapText="1"/>
    </xf>
    <xf numFmtId="0" fontId="17" fillId="0" borderId="0" xfId="3" applyFont="1" applyBorder="1" applyAlignment="1">
      <alignment horizontal="center"/>
    </xf>
    <xf numFmtId="0" fontId="18" fillId="0" borderId="3" xfId="3" applyFont="1" applyBorder="1" applyAlignment="1">
      <alignment horizontal="center" vertical="top" wrapText="1"/>
    </xf>
    <xf numFmtId="1" fontId="3" fillId="4" borderId="3" xfId="3" applyNumberFormat="1" applyFont="1" applyFill="1" applyBorder="1" applyAlignment="1">
      <alignment horizontal="center" vertical="top" wrapText="1"/>
    </xf>
    <xf numFmtId="1" fontId="3" fillId="4" borderId="8" xfId="3" applyNumberFormat="1" applyFont="1" applyFill="1" applyBorder="1" applyAlignment="1">
      <alignment vertical="top" wrapText="1"/>
    </xf>
    <xf numFmtId="43" fontId="3" fillId="41" borderId="3" xfId="3" applyNumberFormat="1" applyFont="1" applyFill="1" applyBorder="1" applyAlignment="1">
      <alignment horizontal="center" vertical="center" wrapText="1"/>
    </xf>
    <xf numFmtId="1" fontId="3" fillId="4" borderId="19" xfId="3" applyNumberFormat="1" applyFont="1" applyFill="1" applyBorder="1" applyAlignment="1">
      <alignment vertical="top" wrapText="1"/>
    </xf>
    <xf numFmtId="1" fontId="3" fillId="4" borderId="28" xfId="3" applyNumberFormat="1" applyFont="1" applyFill="1" applyBorder="1" applyAlignment="1">
      <alignment vertical="top" wrapText="1"/>
    </xf>
    <xf numFmtId="43" fontId="3" fillId="44" borderId="3" xfId="3" applyNumberFormat="1" applyFont="1" applyFill="1" applyBorder="1" applyAlignment="1">
      <alignment horizontal="center" vertical="center" wrapText="1"/>
    </xf>
    <xf numFmtId="0" fontId="15" fillId="0" borderId="3" xfId="3" applyFont="1" applyBorder="1" applyAlignment="1">
      <alignment horizontal="left"/>
    </xf>
    <xf numFmtId="49" fontId="3" fillId="4" borderId="8" xfId="3" applyNumberFormat="1" applyFont="1" applyFill="1" applyBorder="1" applyAlignment="1">
      <alignment horizontal="center" vertical="center" wrapText="1"/>
    </xf>
    <xf numFmtId="1" fontId="3" fillId="33" borderId="8" xfId="3" applyNumberFormat="1" applyFont="1" applyFill="1" applyBorder="1" applyAlignment="1">
      <alignment horizontal="center" vertical="center"/>
    </xf>
    <xf numFmtId="0" fontId="18" fillId="34" borderId="8" xfId="3" applyFont="1" applyFill="1" applyBorder="1" applyAlignment="1">
      <alignment horizontal="center" vertical="top" wrapText="1"/>
    </xf>
    <xf numFmtId="1" fontId="3" fillId="33" borderId="8" xfId="3" applyNumberFormat="1" applyFont="1" applyFill="1" applyBorder="1" applyAlignment="1">
      <alignment horizontal="center" vertical="top" wrapText="1"/>
    </xf>
    <xf numFmtId="14" fontId="3" fillId="33" borderId="3" xfId="3" applyNumberFormat="1" applyFont="1" applyFill="1" applyBorder="1" applyAlignment="1">
      <alignment vertical="top" wrapText="1"/>
    </xf>
    <xf numFmtId="0" fontId="3" fillId="33" borderId="19" xfId="3" applyFont="1" applyFill="1" applyBorder="1" applyAlignment="1">
      <alignment horizontal="center" vertical="top" wrapText="1"/>
    </xf>
    <xf numFmtId="1" fontId="3" fillId="33" borderId="28" xfId="3" applyNumberFormat="1" applyFont="1" applyFill="1" applyBorder="1" applyAlignment="1">
      <alignment horizontal="center" vertical="center"/>
    </xf>
    <xf numFmtId="0" fontId="18" fillId="34" borderId="28" xfId="3" applyFont="1" applyFill="1" applyBorder="1" applyAlignment="1">
      <alignment horizontal="center" vertical="center" wrapText="1"/>
    </xf>
    <xf numFmtId="1" fontId="3" fillId="33" borderId="28" xfId="3" applyNumberFormat="1" applyFont="1" applyFill="1" applyBorder="1" applyAlignment="1">
      <alignment horizontal="center" vertical="center" wrapText="1"/>
    </xf>
    <xf numFmtId="1" fontId="3" fillId="33" borderId="28" xfId="3" applyNumberFormat="1" applyFont="1" applyFill="1" applyBorder="1" applyAlignment="1">
      <alignment vertical="center" wrapText="1"/>
    </xf>
    <xf numFmtId="0" fontId="17" fillId="0" borderId="0" xfId="3" applyFont="1" applyFill="1" applyBorder="1" applyAlignment="1">
      <alignment horizontal="left"/>
    </xf>
    <xf numFmtId="43" fontId="3" fillId="0" borderId="19" xfId="3" applyNumberFormat="1" applyFont="1" applyFill="1" applyBorder="1" applyAlignment="1">
      <alignment horizontal="center" vertical="top"/>
    </xf>
    <xf numFmtId="43" fontId="3" fillId="0" borderId="8" xfId="3" applyNumberFormat="1" applyFont="1" applyFill="1" applyBorder="1" applyAlignment="1">
      <alignment horizontal="center" vertical="top"/>
    </xf>
    <xf numFmtId="0" fontId="15" fillId="0" borderId="0" xfId="3" applyFont="1" applyFill="1" applyAlignment="1"/>
    <xf numFmtId="0" fontId="15" fillId="0" borderId="0" xfId="3" applyFont="1" applyFill="1" applyAlignment="1">
      <alignment horizontal="center"/>
    </xf>
    <xf numFmtId="43" fontId="3" fillId="34" borderId="8" xfId="3" applyNumberFormat="1" applyFont="1" applyFill="1" applyBorder="1" applyAlignment="1">
      <alignment horizontal="center" vertical="top"/>
    </xf>
    <xf numFmtId="43" fontId="3" fillId="34" borderId="19" xfId="3" applyNumberFormat="1" applyFont="1" applyFill="1" applyBorder="1" applyAlignment="1">
      <alignment horizontal="center" vertical="top"/>
    </xf>
    <xf numFmtId="0" fontId="3" fillId="0" borderId="3" xfId="3" applyFont="1" applyFill="1" applyBorder="1" applyAlignment="1">
      <alignment vertical="center" wrapText="1"/>
    </xf>
    <xf numFmtId="14" fontId="4" fillId="0" borderId="3" xfId="3" applyNumberFormat="1" applyFont="1" applyFill="1" applyBorder="1" applyAlignment="1">
      <alignment horizontal="center" vertical="center" wrapText="1"/>
    </xf>
    <xf numFmtId="44" fontId="5" fillId="0" borderId="3" xfId="1" applyFont="1" applyFill="1" applyBorder="1" applyAlignment="1">
      <alignment vertical="center" wrapText="1"/>
    </xf>
    <xf numFmtId="0" fontId="59" fillId="0" borderId="0" xfId="0" applyFont="1" applyAlignment="1">
      <alignment horizontal="justify" vertical="center"/>
    </xf>
    <xf numFmtId="0" fontId="16" fillId="17" borderId="10" xfId="3" applyFont="1" applyFill="1" applyBorder="1" applyAlignment="1">
      <alignment horizontal="center" vertical="center" wrapText="1"/>
    </xf>
    <xf numFmtId="1" fontId="3" fillId="4" borderId="10" xfId="3" applyNumberFormat="1" applyFont="1" applyFill="1" applyBorder="1" applyAlignment="1">
      <alignment vertical="center" wrapText="1"/>
    </xf>
    <xf numFmtId="1" fontId="3" fillId="4" borderId="52" xfId="3" applyNumberFormat="1" applyFont="1" applyFill="1" applyBorder="1" applyAlignment="1">
      <alignment vertical="center" wrapText="1"/>
    </xf>
    <xf numFmtId="14" fontId="3" fillId="4" borderId="10" xfId="3" applyNumberFormat="1" applyFont="1" applyFill="1" applyBorder="1" applyAlignment="1">
      <alignment vertical="center" wrapText="1"/>
    </xf>
    <xf numFmtId="14" fontId="3" fillId="33" borderId="10" xfId="3" applyNumberFormat="1" applyFont="1" applyFill="1" applyBorder="1" applyAlignment="1">
      <alignment vertical="center" wrapText="1"/>
    </xf>
    <xf numFmtId="0" fontId="16" fillId="17" borderId="9" xfId="3" applyFont="1" applyFill="1" applyBorder="1" applyAlignment="1">
      <alignment horizontal="center" vertical="center" wrapText="1"/>
    </xf>
    <xf numFmtId="0" fontId="3" fillId="4" borderId="9" xfId="3" applyNumberFormat="1" applyFont="1" applyFill="1" applyBorder="1" applyAlignment="1">
      <alignment horizontal="center" vertical="center" wrapText="1"/>
    </xf>
    <xf numFmtId="0" fontId="59" fillId="0" borderId="9" xfId="0" applyFont="1" applyBorder="1" applyAlignment="1">
      <alignment horizontal="justify" vertical="center"/>
    </xf>
    <xf numFmtId="1" fontId="3" fillId="0" borderId="9" xfId="3" applyNumberFormat="1" applyFont="1" applyFill="1" applyBorder="1" applyAlignment="1">
      <alignment horizontal="center" vertical="center" wrapText="1"/>
    </xf>
    <xf numFmtId="1" fontId="3" fillId="4" borderId="9" xfId="3" applyNumberFormat="1" applyFont="1" applyFill="1" applyBorder="1" applyAlignment="1">
      <alignment horizontal="center" vertical="center" wrapText="1"/>
    </xf>
    <xf numFmtId="1" fontId="3" fillId="0" borderId="9" xfId="3" applyNumberFormat="1" applyFont="1" applyFill="1" applyBorder="1" applyAlignment="1">
      <alignment vertical="center" wrapText="1"/>
    </xf>
    <xf numFmtId="1" fontId="3" fillId="33" borderId="9" xfId="3" applyNumberFormat="1" applyFont="1" applyFill="1" applyBorder="1" applyAlignment="1">
      <alignment horizontal="center" vertical="center" wrapText="1"/>
    </xf>
    <xf numFmtId="0" fontId="3" fillId="4" borderId="3" xfId="3" applyFont="1" applyFill="1" applyBorder="1"/>
    <xf numFmtId="0" fontId="16" fillId="4" borderId="3" xfId="3" applyFont="1" applyFill="1" applyBorder="1" applyAlignment="1">
      <alignment horizontal="center"/>
    </xf>
    <xf numFmtId="0" fontId="3" fillId="4" borderId="3" xfId="3" applyFont="1" applyFill="1" applyBorder="1" applyAlignment="1">
      <alignment horizontal="center"/>
    </xf>
    <xf numFmtId="0" fontId="16" fillId="5" borderId="3" xfId="3" applyFont="1" applyFill="1" applyBorder="1" applyAlignment="1">
      <alignment vertical="center"/>
    </xf>
    <xf numFmtId="0" fontId="4" fillId="0" borderId="3" xfId="2" applyFont="1" applyBorder="1" applyAlignment="1">
      <alignment horizontal="center" vertical="center" wrapText="1"/>
    </xf>
    <xf numFmtId="0" fontId="3" fillId="34" borderId="3" xfId="3" applyFont="1" applyFill="1" applyBorder="1"/>
    <xf numFmtId="0" fontId="3" fillId="0" borderId="3" xfId="3" applyFont="1" applyBorder="1"/>
    <xf numFmtId="1" fontId="61" fillId="0" borderId="9" xfId="3" applyNumberFormat="1" applyFont="1" applyFill="1" applyBorder="1" applyAlignment="1">
      <alignment horizontal="center" vertical="center" wrapText="1"/>
    </xf>
    <xf numFmtId="1" fontId="9" fillId="0" borderId="9" xfId="3" applyNumberFormat="1" applyFont="1" applyFill="1" applyBorder="1" applyAlignment="1">
      <alignment horizontal="center" vertical="center" wrapText="1"/>
    </xf>
    <xf numFmtId="0" fontId="3" fillId="0" borderId="3" xfId="3" applyFont="1" applyFill="1" applyBorder="1" applyAlignment="1">
      <alignment horizontal="center" vertical="center" wrapText="1"/>
    </xf>
    <xf numFmtId="0" fontId="62" fillId="0" borderId="3" xfId="0" applyFont="1" applyBorder="1"/>
    <xf numFmtId="14" fontId="62" fillId="0" borderId="3" xfId="0" applyNumberFormat="1" applyFont="1" applyBorder="1"/>
    <xf numFmtId="14" fontId="0" fillId="0" borderId="3" xfId="3" applyNumberFormat="1" applyFont="1" applyBorder="1" applyAlignment="1"/>
    <xf numFmtId="0" fontId="62" fillId="0" borderId="3" xfId="0" applyFont="1" applyBorder="1" applyAlignment="1">
      <alignment horizontal="center"/>
    </xf>
    <xf numFmtId="43" fontId="3" fillId="0" borderId="3" xfId="3" applyNumberFormat="1" applyFont="1" applyFill="1" applyBorder="1" applyAlignment="1">
      <alignment horizontal="center" vertical="center" wrapText="1"/>
    </xf>
    <xf numFmtId="43" fontId="3" fillId="27" borderId="3" xfId="3" applyNumberFormat="1" applyFont="1" applyFill="1" applyBorder="1" applyAlignment="1">
      <alignment horizontal="center" vertical="center" wrapText="1"/>
    </xf>
    <xf numFmtId="0" fontId="56" fillId="0" borderId="8" xfId="0" applyFont="1" applyBorder="1" applyAlignment="1">
      <alignment vertical="center" wrapText="1"/>
    </xf>
    <xf numFmtId="164" fontId="3" fillId="0" borderId="0" xfId="3" applyNumberFormat="1" applyFont="1" applyFill="1" applyBorder="1" applyAlignment="1">
      <alignment horizontal="center" vertical="center" wrapText="1"/>
    </xf>
    <xf numFmtId="0" fontId="52" fillId="0" borderId="10" xfId="0" applyFont="1" applyFill="1" applyBorder="1" applyAlignment="1">
      <alignment horizontal="center" wrapText="1"/>
    </xf>
    <xf numFmtId="0" fontId="16" fillId="4" borderId="0" xfId="3" applyFont="1" applyFill="1" applyBorder="1" applyAlignment="1">
      <alignment horizontal="center" vertical="center"/>
    </xf>
    <xf numFmtId="0" fontId="3" fillId="4" borderId="3" xfId="3" applyFont="1" applyFill="1" applyBorder="1" applyAlignment="1">
      <alignment horizontal="center" vertical="center" wrapText="1"/>
    </xf>
    <xf numFmtId="0" fontId="16" fillId="4" borderId="3" xfId="3" applyFont="1" applyFill="1" applyBorder="1" applyAlignment="1">
      <alignment horizontal="center" vertical="center" wrapText="1"/>
    </xf>
    <xf numFmtId="14" fontId="3" fillId="4" borderId="3" xfId="3" applyNumberFormat="1" applyFont="1" applyFill="1" applyBorder="1" applyAlignment="1">
      <alignment horizontal="center" vertical="center" wrapText="1"/>
    </xf>
    <xf numFmtId="0" fontId="9" fillId="0" borderId="0" xfId="4" applyFont="1" applyAlignment="1">
      <alignment horizontal="center" vertical="center" wrapText="1"/>
    </xf>
    <xf numFmtId="0" fontId="4" fillId="0" borderId="0" xfId="0" applyFont="1" applyAlignment="1">
      <alignment horizontal="center" vertical="top" wrapText="1"/>
    </xf>
    <xf numFmtId="0" fontId="9" fillId="0" borderId="0" xfId="4" applyFont="1" applyAlignment="1">
      <alignment horizontal="center" vertical="center"/>
    </xf>
    <xf numFmtId="43" fontId="3" fillId="4" borderId="3" xfId="3" applyNumberFormat="1" applyFont="1" applyFill="1" applyBorder="1" applyAlignment="1">
      <alignment horizontal="center" vertical="center"/>
    </xf>
    <xf numFmtId="0" fontId="16" fillId="0" borderId="3" xfId="3" applyFont="1" applyBorder="1" applyAlignment="1">
      <alignment horizontal="center" vertical="center" wrapText="1"/>
    </xf>
    <xf numFmtId="1" fontId="3" fillId="4" borderId="3" xfId="3" applyNumberFormat="1" applyFont="1" applyFill="1" applyBorder="1" applyAlignment="1">
      <alignment horizontal="center" vertical="center"/>
    </xf>
    <xf numFmtId="43" fontId="3" fillId="27" borderId="3" xfId="3" applyNumberFormat="1" applyFont="1" applyFill="1" applyBorder="1" applyAlignment="1">
      <alignment horizontal="center" vertical="center"/>
    </xf>
    <xf numFmtId="43" fontId="3" fillId="0" borderId="3" xfId="3" applyNumberFormat="1" applyFont="1" applyFill="1" applyBorder="1" applyAlignment="1">
      <alignment horizontal="center" vertical="center" wrapText="1"/>
    </xf>
    <xf numFmtId="0" fontId="4" fillId="0" borderId="0" xfId="4" applyFont="1" applyBorder="1" applyAlignment="1">
      <alignment horizontal="center" vertical="center" wrapText="1"/>
    </xf>
    <xf numFmtId="0" fontId="17" fillId="0" borderId="0" xfId="3" applyFont="1" applyBorder="1" applyAlignment="1">
      <alignment horizontal="left"/>
    </xf>
    <xf numFmtId="1" fontId="3" fillId="4" borderId="3" xfId="3" applyNumberFormat="1" applyFont="1" applyFill="1" applyBorder="1" applyAlignment="1">
      <alignment horizontal="center" vertical="center" wrapText="1"/>
    </xf>
    <xf numFmtId="0" fontId="16" fillId="0" borderId="0" xfId="3" applyFont="1" applyAlignment="1">
      <alignment horizontal="center" vertical="center" wrapText="1"/>
    </xf>
    <xf numFmtId="0" fontId="15" fillId="0" borderId="0" xfId="3" applyFont="1" applyAlignment="1"/>
    <xf numFmtId="0" fontId="18" fillId="0" borderId="3" xfId="3" applyFont="1" applyBorder="1" applyAlignment="1">
      <alignment horizontal="center" vertical="center" wrapText="1"/>
    </xf>
    <xf numFmtId="14" fontId="3" fillId="4" borderId="3" xfId="3" applyNumberFormat="1" applyFont="1" applyFill="1" applyBorder="1" applyAlignment="1">
      <alignment horizontal="center" vertical="center"/>
    </xf>
    <xf numFmtId="0" fontId="3" fillId="29" borderId="3" xfId="3" applyFont="1" applyFill="1" applyBorder="1" applyAlignment="1">
      <alignment horizontal="center" vertical="center" wrapText="1"/>
    </xf>
    <xf numFmtId="0" fontId="9" fillId="0" borderId="0" xfId="4" applyFont="1" applyFill="1" applyBorder="1" applyAlignment="1">
      <alignment horizontal="center" vertical="center"/>
    </xf>
    <xf numFmtId="43" fontId="3" fillId="27" borderId="3" xfId="3" applyNumberFormat="1" applyFont="1" applyFill="1" applyBorder="1" applyAlignment="1">
      <alignment horizontal="center" vertical="center" wrapText="1"/>
    </xf>
    <xf numFmtId="0" fontId="15" fillId="0" borderId="3" xfId="0" applyFont="1" applyFill="1" applyBorder="1" applyAlignment="1">
      <alignment horizontal="center" vertical="center"/>
    </xf>
    <xf numFmtId="0" fontId="17" fillId="0" borderId="3" xfId="0" applyFont="1" applyFill="1" applyBorder="1" applyAlignment="1">
      <alignment horizontal="center" vertical="center"/>
    </xf>
    <xf numFmtId="0" fontId="3" fillId="0" borderId="3" xfId="3" applyFont="1" applyFill="1" applyBorder="1" applyAlignment="1">
      <alignment horizontal="center" vertical="center" wrapText="1"/>
    </xf>
    <xf numFmtId="1" fontId="3" fillId="0" borderId="8" xfId="3" applyNumberFormat="1" applyFont="1" applyFill="1" applyBorder="1" applyAlignment="1">
      <alignment horizontal="center" vertical="center"/>
    </xf>
    <xf numFmtId="1" fontId="3" fillId="0" borderId="3" xfId="3" applyNumberFormat="1" applyFont="1" applyFill="1" applyBorder="1" applyAlignment="1">
      <alignment horizontal="center" vertical="center"/>
    </xf>
    <xf numFmtId="0" fontId="3" fillId="0" borderId="8" xfId="3" applyFont="1" applyFill="1" applyBorder="1" applyAlignment="1">
      <alignment horizontal="center" vertical="center" wrapText="1"/>
    </xf>
    <xf numFmtId="1" fontId="3" fillId="4" borderId="0" xfId="3" applyNumberFormat="1" applyFont="1" applyFill="1" applyBorder="1" applyAlignment="1">
      <alignment horizontal="center" vertical="center"/>
    </xf>
    <xf numFmtId="43" fontId="3" fillId="0" borderId="0" xfId="3" applyNumberFormat="1" applyFont="1" applyFill="1" applyBorder="1" applyAlignment="1">
      <alignment horizontal="center" vertical="center" wrapText="1"/>
    </xf>
    <xf numFmtId="0" fontId="16" fillId="4" borderId="0" xfId="3" applyFont="1" applyFill="1" applyBorder="1" applyAlignment="1">
      <alignment horizontal="center" vertical="center" wrapText="1"/>
    </xf>
    <xf numFmtId="0" fontId="16" fillId="4" borderId="0" xfId="3" applyFont="1" applyFill="1" applyBorder="1" applyAlignment="1">
      <alignment horizontal="center" vertical="center"/>
    </xf>
    <xf numFmtId="43" fontId="3" fillId="27" borderId="8" xfId="3" applyNumberFormat="1" applyFont="1" applyFill="1" applyBorder="1" applyAlignment="1">
      <alignment horizontal="center" vertical="center" wrapText="1"/>
    </xf>
    <xf numFmtId="0" fontId="4" fillId="0" borderId="0" xfId="0" applyFont="1" applyAlignment="1">
      <alignment horizontal="center" vertical="top" wrapText="1"/>
    </xf>
    <xf numFmtId="0" fontId="9" fillId="0" borderId="0" xfId="4" applyFont="1" applyAlignment="1">
      <alignment horizontal="center" vertical="center" wrapText="1"/>
    </xf>
    <xf numFmtId="0" fontId="9" fillId="0" borderId="0" xfId="4" applyFont="1" applyAlignment="1">
      <alignment horizontal="center" vertical="center"/>
    </xf>
    <xf numFmtId="0" fontId="16" fillId="0" borderId="3" xfId="3" applyFont="1" applyBorder="1" applyAlignment="1">
      <alignment horizontal="center" vertical="center" wrapText="1"/>
    </xf>
    <xf numFmtId="43" fontId="3" fillId="0" borderId="3" xfId="3" applyNumberFormat="1" applyFont="1" applyFill="1" applyBorder="1" applyAlignment="1">
      <alignment horizontal="center" vertical="center" wrapText="1"/>
    </xf>
    <xf numFmtId="14" fontId="3" fillId="0" borderId="3" xfId="3" applyNumberFormat="1" applyFont="1" applyFill="1" applyBorder="1" applyAlignment="1">
      <alignment horizontal="center" vertical="center" wrapText="1"/>
    </xf>
    <xf numFmtId="0" fontId="4" fillId="0" borderId="0" xfId="4" applyFont="1" applyBorder="1" applyAlignment="1">
      <alignment horizontal="center" vertical="center" wrapText="1"/>
    </xf>
    <xf numFmtId="0" fontId="16" fillId="0" borderId="0" xfId="3" applyFont="1" applyAlignment="1">
      <alignment horizontal="center" vertical="center" wrapText="1"/>
    </xf>
    <xf numFmtId="0" fontId="15" fillId="0" borderId="0" xfId="3" applyFont="1" applyAlignment="1"/>
    <xf numFmtId="0" fontId="17" fillId="0" borderId="0" xfId="3" applyFont="1" applyBorder="1" applyAlignment="1">
      <alignment horizontal="left"/>
    </xf>
    <xf numFmtId="14" fontId="3" fillId="0" borderId="8" xfId="3" applyNumberFormat="1" applyFont="1" applyFill="1" applyBorder="1" applyAlignment="1">
      <alignment horizontal="center" vertical="center" wrapText="1"/>
    </xf>
    <xf numFmtId="14" fontId="3" fillId="0" borderId="8" xfId="3" applyNumberFormat="1" applyFont="1" applyFill="1" applyBorder="1" applyAlignment="1">
      <alignment horizontal="center" vertical="center"/>
    </xf>
    <xf numFmtId="0" fontId="9" fillId="0" borderId="0" xfId="4" applyFont="1" applyFill="1" applyBorder="1" applyAlignment="1">
      <alignment horizontal="center" vertical="center"/>
    </xf>
    <xf numFmtId="43" fontId="3" fillId="27" borderId="3" xfId="3" applyNumberFormat="1" applyFont="1" applyFill="1" applyBorder="1" applyAlignment="1">
      <alignment horizontal="center" vertical="center" wrapText="1"/>
    </xf>
    <xf numFmtId="0" fontId="11" fillId="0" borderId="16" xfId="0" applyFont="1" applyBorder="1" applyAlignment="1">
      <alignment horizontal="center" vertical="center" wrapText="1"/>
    </xf>
    <xf numFmtId="0" fontId="0" fillId="0" borderId="0" xfId="0" applyAlignment="1">
      <alignment vertical="center" wrapText="1"/>
    </xf>
    <xf numFmtId="14" fontId="4" fillId="28" borderId="10" xfId="4" applyNumberFormat="1" applyFont="1" applyFill="1" applyBorder="1" applyAlignment="1">
      <alignment horizontal="center" vertical="center" wrapText="1"/>
    </xf>
    <xf numFmtId="0" fontId="4" fillId="28" borderId="3" xfId="4" applyFont="1" applyFill="1" applyBorder="1" applyAlignment="1">
      <alignment horizontal="center" vertical="center"/>
    </xf>
    <xf numFmtId="0" fontId="26" fillId="0" borderId="3" xfId="4" applyFont="1" applyBorder="1" applyAlignment="1">
      <alignment vertical="center" wrapText="1"/>
    </xf>
    <xf numFmtId="0" fontId="18" fillId="34" borderId="3" xfId="3" applyFont="1" applyFill="1" applyBorder="1" applyAlignment="1">
      <alignment horizontal="center" vertical="center"/>
    </xf>
    <xf numFmtId="43" fontId="3" fillId="33" borderId="8" xfId="3" applyNumberFormat="1" applyFont="1" applyFill="1" applyBorder="1" applyAlignment="1">
      <alignment horizontal="center" vertical="center"/>
    </xf>
    <xf numFmtId="43" fontId="3" fillId="33" borderId="3" xfId="3" applyNumberFormat="1" applyFont="1" applyFill="1" applyBorder="1" applyAlignment="1">
      <alignment horizontal="center" vertical="center"/>
    </xf>
    <xf numFmtId="0" fontId="0" fillId="0" borderId="0" xfId="3" applyFont="1" applyFill="1" applyBorder="1" applyAlignment="1">
      <alignment horizontal="center" vertical="center" wrapText="1"/>
    </xf>
    <xf numFmtId="0" fontId="4" fillId="0" borderId="3" xfId="2" applyFont="1" applyFill="1" applyBorder="1" applyAlignment="1">
      <alignment horizontal="center" vertical="center" wrapText="1"/>
    </xf>
    <xf numFmtId="0" fontId="35" fillId="0" borderId="0" xfId="2" applyFont="1" applyAlignment="1">
      <alignment vertical="center" wrapText="1"/>
    </xf>
    <xf numFmtId="16" fontId="4" fillId="0" borderId="3" xfId="4" applyNumberFormat="1" applyFont="1" applyFill="1" applyBorder="1" applyAlignment="1">
      <alignment horizontal="center" vertical="center"/>
    </xf>
    <xf numFmtId="14" fontId="4" fillId="0" borderId="10" xfId="4" applyNumberFormat="1" applyFont="1" applyFill="1" applyBorder="1" applyAlignment="1">
      <alignment horizontal="center" vertical="center" wrapText="1"/>
    </xf>
    <xf numFmtId="14" fontId="4" fillId="0" borderId="3" xfId="4" applyNumberFormat="1" applyFont="1" applyFill="1" applyBorder="1" applyAlignment="1">
      <alignment horizontal="left" vertical="center"/>
    </xf>
    <xf numFmtId="9" fontId="4" fillId="0" borderId="0" xfId="8" applyFont="1" applyAlignment="1">
      <alignment horizontal="left" vertical="center" wrapText="1"/>
    </xf>
    <xf numFmtId="14" fontId="23" fillId="0" borderId="57" xfId="0" applyNumberFormat="1" applyFont="1" applyFill="1" applyBorder="1" applyAlignment="1">
      <alignment horizontal="left" vertical="center" wrapText="1" indent="2"/>
    </xf>
    <xf numFmtId="14" fontId="23" fillId="0" borderId="58" xfId="0" applyNumberFormat="1" applyFont="1" applyFill="1" applyBorder="1" applyAlignment="1">
      <alignment horizontal="left" vertical="center" wrapText="1" indent="2"/>
    </xf>
    <xf numFmtId="14" fontId="23" fillId="0" borderId="59" xfId="0" applyNumberFormat="1" applyFont="1" applyFill="1" applyBorder="1" applyAlignment="1">
      <alignment horizontal="left" vertical="center" wrapText="1" indent="2"/>
    </xf>
    <xf numFmtId="14" fontId="23" fillId="0" borderId="60" xfId="0" applyNumberFormat="1" applyFont="1" applyFill="1" applyBorder="1" applyAlignment="1">
      <alignment horizontal="left" vertical="center" wrapText="1" indent="2"/>
    </xf>
    <xf numFmtId="14" fontId="23" fillId="0" borderId="3" xfId="3" applyNumberFormat="1" applyFont="1" applyFill="1" applyBorder="1" applyAlignment="1">
      <alignment horizontal="center" vertical="center" wrapText="1"/>
    </xf>
    <xf numFmtId="14" fontId="23" fillId="0" borderId="61" xfId="0" applyNumberFormat="1" applyFont="1" applyFill="1" applyBorder="1" applyAlignment="1">
      <alignment horizontal="left" vertical="center" wrapText="1" indent="2"/>
    </xf>
    <xf numFmtId="14" fontId="23" fillId="0" borderId="62" xfId="0" applyNumberFormat="1" applyFont="1" applyFill="1" applyBorder="1" applyAlignment="1">
      <alignment horizontal="left" vertical="center" wrapText="1" indent="2"/>
    </xf>
    <xf numFmtId="43" fontId="4" fillId="0" borderId="3" xfId="3" applyNumberFormat="1" applyFont="1" applyFill="1" applyBorder="1" applyAlignment="1">
      <alignment horizontal="center" vertical="center" wrapText="1"/>
    </xf>
    <xf numFmtId="0" fontId="23" fillId="0" borderId="3" xfId="0" applyFont="1" applyFill="1" applyBorder="1" applyAlignment="1">
      <alignment horizontal="center" vertical="center"/>
    </xf>
    <xf numFmtId="49" fontId="4" fillId="0" borderId="8" xfId="3" applyNumberFormat="1" applyFont="1" applyFill="1" applyBorder="1" applyAlignment="1">
      <alignment horizontal="center" vertical="center" wrapText="1"/>
    </xf>
    <xf numFmtId="14" fontId="4" fillId="0" borderId="8" xfId="3" applyNumberFormat="1" applyFont="1" applyFill="1" applyBorder="1" applyAlignment="1">
      <alignment horizontal="center" vertical="center"/>
    </xf>
    <xf numFmtId="14" fontId="4" fillId="28" borderId="8" xfId="3" applyNumberFormat="1" applyFont="1" applyFill="1" applyBorder="1" applyAlignment="1">
      <alignment vertical="center" wrapText="1"/>
    </xf>
    <xf numFmtId="49" fontId="4" fillId="0" borderId="3" xfId="3" applyNumberFormat="1" applyFont="1" applyFill="1" applyBorder="1" applyAlignment="1">
      <alignment horizontal="center" vertical="center" wrapText="1"/>
    </xf>
    <xf numFmtId="49" fontId="3" fillId="0" borderId="0" xfId="3" applyNumberFormat="1" applyFont="1" applyFill="1" applyBorder="1" applyAlignment="1">
      <alignment horizontal="center" vertical="center" wrapText="1"/>
    </xf>
    <xf numFmtId="0" fontId="4" fillId="0" borderId="0" xfId="3" applyFont="1" applyFill="1" applyBorder="1" applyAlignment="1">
      <alignment horizontal="center" vertical="center" wrapText="1"/>
    </xf>
    <xf numFmtId="43" fontId="3" fillId="27" borderId="0" xfId="3" applyNumberFormat="1" applyFont="1" applyFill="1" applyBorder="1" applyAlignment="1">
      <alignment horizontal="center" vertical="center"/>
    </xf>
    <xf numFmtId="43" fontId="3" fillId="4" borderId="0" xfId="3" applyNumberFormat="1" applyFont="1" applyFill="1" applyBorder="1" applyAlignment="1">
      <alignment horizontal="center" vertical="center"/>
    </xf>
    <xf numFmtId="14" fontId="4" fillId="0" borderId="3" xfId="3" applyNumberFormat="1" applyFont="1" applyFill="1" applyBorder="1" applyAlignment="1">
      <alignment horizontal="left" vertical="center" wrapText="1"/>
    </xf>
    <xf numFmtId="0" fontId="9" fillId="0" borderId="3" xfId="3" applyFont="1" applyBorder="1" applyAlignment="1">
      <alignment horizontal="center" vertical="center" wrapText="1"/>
    </xf>
    <xf numFmtId="0" fontId="4" fillId="0" borderId="3" xfId="3" applyNumberFormat="1" applyFont="1" applyFill="1" applyBorder="1" applyAlignment="1">
      <alignment horizontal="left" vertical="center" wrapText="1"/>
    </xf>
    <xf numFmtId="14" fontId="4" fillId="0" borderId="8" xfId="3" applyNumberFormat="1" applyFont="1" applyFill="1" applyBorder="1" applyAlignment="1">
      <alignment vertical="center" wrapText="1"/>
    </xf>
    <xf numFmtId="14" fontId="4" fillId="0" borderId="3" xfId="3" applyNumberFormat="1" applyFont="1" applyFill="1" applyBorder="1" applyAlignment="1">
      <alignment vertical="center" wrapText="1"/>
    </xf>
    <xf numFmtId="14" fontId="4" fillId="4" borderId="0" xfId="3" applyNumberFormat="1" applyFont="1" applyFill="1" applyBorder="1" applyAlignment="1">
      <alignment vertical="center" wrapText="1"/>
    </xf>
    <xf numFmtId="14" fontId="4" fillId="0" borderId="0" xfId="3" applyNumberFormat="1" applyFont="1" applyAlignment="1">
      <alignment horizontal="center" vertical="center"/>
    </xf>
    <xf numFmtId="0" fontId="64" fillId="0" borderId="3" xfId="3" applyFont="1" applyBorder="1" applyAlignment="1">
      <alignment horizontal="center" vertical="center"/>
    </xf>
    <xf numFmtId="0" fontId="17" fillId="0" borderId="0" xfId="3" applyFont="1" applyAlignment="1">
      <alignment horizontal="center" vertical="center"/>
    </xf>
    <xf numFmtId="0" fontId="17" fillId="0" borderId="0" xfId="3" applyFont="1" applyAlignment="1"/>
    <xf numFmtId="0" fontId="0" fillId="34" borderId="0" xfId="0" applyFill="1"/>
    <xf numFmtId="0" fontId="50" fillId="34" borderId="0" xfId="0" applyFont="1" applyFill="1"/>
    <xf numFmtId="0" fontId="0" fillId="0" borderId="0" xfId="0" applyFill="1" applyBorder="1" applyAlignment="1">
      <alignment horizontal="center"/>
    </xf>
    <xf numFmtId="0" fontId="0" fillId="0" borderId="0" xfId="0" applyFill="1" applyBorder="1"/>
    <xf numFmtId="0" fontId="65" fillId="0" borderId="0" xfId="0" applyFont="1" applyFill="1" applyBorder="1" applyAlignment="1">
      <alignment vertical="center"/>
    </xf>
    <xf numFmtId="0" fontId="4" fillId="0" borderId="8" xfId="3" applyFont="1" applyFill="1" applyBorder="1" applyAlignment="1">
      <alignment horizontal="center" vertical="center" wrapText="1"/>
    </xf>
    <xf numFmtId="43" fontId="3" fillId="0" borderId="0" xfId="3" applyNumberFormat="1" applyFont="1" applyFill="1" applyBorder="1" applyAlignment="1">
      <alignment horizontal="center" vertical="center" wrapText="1"/>
    </xf>
    <xf numFmtId="0" fontId="4" fillId="28" borderId="8" xfId="3" applyFont="1" applyFill="1" applyBorder="1" applyAlignment="1">
      <alignment horizontal="center" vertical="center" wrapText="1"/>
    </xf>
    <xf numFmtId="0" fontId="0" fillId="0" borderId="0" xfId="0" applyBorder="1" applyAlignment="1">
      <alignment horizontal="center"/>
    </xf>
    <xf numFmtId="0" fontId="16" fillId="0" borderId="0" xfId="0" applyFont="1" applyBorder="1" applyAlignment="1">
      <alignment horizontal="center" vertical="center"/>
    </xf>
    <xf numFmtId="0" fontId="9" fillId="0" borderId="0" xfId="4" applyFont="1" applyFill="1" applyBorder="1" applyAlignment="1" applyProtection="1">
      <alignment horizontal="center" vertical="center" wrapText="1"/>
      <protection hidden="1"/>
    </xf>
    <xf numFmtId="0" fontId="16" fillId="0" borderId="0" xfId="0" applyFont="1" applyFill="1" applyBorder="1" applyAlignment="1">
      <alignment horizontal="center" vertical="center"/>
    </xf>
    <xf numFmtId="0" fontId="2" fillId="0" borderId="30" xfId="0" applyFont="1" applyBorder="1" applyAlignment="1">
      <alignment wrapText="1"/>
    </xf>
    <xf numFmtId="0" fontId="2" fillId="0" borderId="0" xfId="0" applyFont="1" applyFill="1" applyBorder="1" applyAlignment="1">
      <alignment horizontal="center" wrapText="1"/>
    </xf>
    <xf numFmtId="0" fontId="16" fillId="0" borderId="0" xfId="3" applyFont="1" applyFill="1" applyBorder="1" applyAlignment="1">
      <alignment vertical="center" wrapText="1"/>
    </xf>
    <xf numFmtId="14" fontId="3" fillId="0" borderId="0" xfId="3" applyNumberFormat="1" applyFont="1" applyFill="1" applyBorder="1" applyAlignment="1">
      <alignment vertical="center" wrapText="1"/>
    </xf>
    <xf numFmtId="39" fontId="3" fillId="0" borderId="0" xfId="3" applyNumberFormat="1" applyFont="1" applyFill="1" applyBorder="1" applyAlignment="1">
      <alignment vertical="center" wrapText="1"/>
    </xf>
    <xf numFmtId="0" fontId="3" fillId="0" borderId="0" xfId="3" applyFont="1" applyFill="1" applyBorder="1" applyAlignment="1">
      <alignment vertical="top" wrapText="1"/>
    </xf>
    <xf numFmtId="14" fontId="3" fillId="0" borderId="0" xfId="3" applyNumberFormat="1" applyFont="1" applyFill="1" applyBorder="1" applyAlignment="1">
      <alignment horizontal="center" vertical="center" wrapText="1"/>
    </xf>
    <xf numFmtId="0" fontId="3" fillId="0" borderId="0" xfId="3" applyFont="1" applyFill="1" applyBorder="1" applyAlignment="1">
      <alignment vertical="center"/>
    </xf>
    <xf numFmtId="0" fontId="3" fillId="0" borderId="0" xfId="3" applyFont="1" applyFill="1" applyBorder="1" applyAlignment="1">
      <alignment wrapText="1"/>
    </xf>
    <xf numFmtId="0" fontId="6" fillId="0" borderId="0" xfId="2" applyFont="1" applyAlignment="1">
      <alignment horizontal="center" vertical="center" wrapText="1"/>
    </xf>
    <xf numFmtId="0" fontId="16" fillId="4" borderId="0" xfId="3" applyFont="1" applyFill="1" applyBorder="1" applyAlignment="1">
      <alignment horizontal="center" vertical="center"/>
    </xf>
    <xf numFmtId="43" fontId="3" fillId="27" borderId="8" xfId="3" applyNumberFormat="1" applyFont="1" applyFill="1" applyBorder="1" applyAlignment="1">
      <alignment horizontal="center" vertical="center" wrapText="1"/>
    </xf>
    <xf numFmtId="0" fontId="3" fillId="4" borderId="8" xfId="3" applyFont="1" applyFill="1" applyBorder="1" applyAlignment="1">
      <alignment horizontal="center" vertical="center" wrapText="1"/>
    </xf>
    <xf numFmtId="0" fontId="3" fillId="0" borderId="19" xfId="3" applyFont="1" applyFill="1" applyBorder="1" applyAlignment="1">
      <alignment horizontal="center" vertical="center" wrapText="1"/>
    </xf>
    <xf numFmtId="0" fontId="3" fillId="4" borderId="3" xfId="3" applyFont="1" applyFill="1" applyBorder="1" applyAlignment="1">
      <alignment horizontal="center" vertical="center" wrapText="1"/>
    </xf>
    <xf numFmtId="0" fontId="16" fillId="4" borderId="3" xfId="3" applyFont="1" applyFill="1" applyBorder="1" applyAlignment="1">
      <alignment horizontal="center" vertical="center" wrapText="1"/>
    </xf>
    <xf numFmtId="14" fontId="3" fillId="4" borderId="3" xfId="3" applyNumberFormat="1" applyFont="1" applyFill="1" applyBorder="1" applyAlignment="1">
      <alignment horizontal="center" vertical="center" wrapText="1"/>
    </xf>
    <xf numFmtId="0" fontId="9" fillId="0" borderId="0" xfId="4" applyFont="1" applyAlignment="1">
      <alignment horizontal="center" vertical="center" wrapText="1"/>
    </xf>
    <xf numFmtId="0" fontId="4" fillId="0" borderId="0" xfId="0" applyFont="1" applyAlignment="1">
      <alignment horizontal="center" vertical="top" wrapText="1"/>
    </xf>
    <xf numFmtId="0" fontId="9" fillId="0" borderId="0" xfId="4" applyFont="1" applyAlignment="1">
      <alignment horizontal="center" vertical="center"/>
    </xf>
    <xf numFmtId="0" fontId="16" fillId="0" borderId="3" xfId="3" applyFont="1" applyBorder="1" applyAlignment="1">
      <alignment horizontal="center" vertical="center" wrapText="1"/>
    </xf>
    <xf numFmtId="0" fontId="33" fillId="0" borderId="8" xfId="3" applyFont="1" applyBorder="1" applyAlignment="1">
      <alignment horizontal="center" vertical="center"/>
    </xf>
    <xf numFmtId="0" fontId="33" fillId="0" borderId="19" xfId="3" applyFont="1" applyBorder="1" applyAlignment="1">
      <alignment horizontal="center" vertical="center"/>
    </xf>
    <xf numFmtId="0" fontId="33" fillId="0" borderId="28" xfId="3" applyFont="1" applyBorder="1" applyAlignment="1">
      <alignment horizontal="center" vertical="center"/>
    </xf>
    <xf numFmtId="1" fontId="3" fillId="4" borderId="3" xfId="3" applyNumberFormat="1" applyFont="1" applyFill="1" applyBorder="1" applyAlignment="1">
      <alignment horizontal="center" vertical="center"/>
    </xf>
    <xf numFmtId="0" fontId="5" fillId="0" borderId="8"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19" xfId="0" applyFont="1" applyBorder="1" applyAlignment="1">
      <alignment horizontal="center" vertical="center" wrapText="1"/>
    </xf>
    <xf numFmtId="43" fontId="3" fillId="27" borderId="8" xfId="3" applyNumberFormat="1" applyFont="1" applyFill="1" applyBorder="1" applyAlignment="1">
      <alignment horizontal="center" vertical="center"/>
    </xf>
    <xf numFmtId="43" fontId="3" fillId="27" borderId="19" xfId="3" applyNumberFormat="1" applyFont="1" applyFill="1" applyBorder="1" applyAlignment="1">
      <alignment horizontal="center" vertical="center"/>
    </xf>
    <xf numFmtId="43" fontId="3" fillId="4" borderId="8" xfId="3" applyNumberFormat="1" applyFont="1" applyFill="1" applyBorder="1" applyAlignment="1">
      <alignment horizontal="center" vertical="center"/>
    </xf>
    <xf numFmtId="43" fontId="3" fillId="4" borderId="19" xfId="3" applyNumberFormat="1" applyFont="1" applyFill="1" applyBorder="1" applyAlignment="1">
      <alignment horizontal="center" vertical="center"/>
    </xf>
    <xf numFmtId="43" fontId="3" fillId="0" borderId="3" xfId="3" applyNumberFormat="1" applyFont="1" applyFill="1" applyBorder="1" applyAlignment="1">
      <alignment horizontal="center" vertical="center" wrapText="1"/>
    </xf>
    <xf numFmtId="0" fontId="16" fillId="0" borderId="0" xfId="3" applyFont="1" applyAlignment="1">
      <alignment horizontal="center" vertical="center" wrapText="1"/>
    </xf>
    <xf numFmtId="0" fontId="15" fillId="0" borderId="0" xfId="3" applyFont="1" applyAlignment="1"/>
    <xf numFmtId="0" fontId="17" fillId="0" borderId="0" xfId="3" applyFont="1" applyBorder="1" applyAlignment="1">
      <alignment horizontal="left"/>
    </xf>
    <xf numFmtId="1" fontId="3" fillId="4" borderId="8" xfId="3" applyNumberFormat="1" applyFont="1" applyFill="1" applyBorder="1" applyAlignment="1">
      <alignment horizontal="center" vertical="center" wrapText="1"/>
    </xf>
    <xf numFmtId="0" fontId="18" fillId="0" borderId="8" xfId="3" applyFont="1" applyBorder="1" applyAlignment="1">
      <alignment horizontal="center" vertical="center" wrapText="1"/>
    </xf>
    <xf numFmtId="0" fontId="4" fillId="0" borderId="0" xfId="4" applyFont="1" applyBorder="1" applyAlignment="1">
      <alignment horizontal="center" vertical="center" wrapText="1"/>
    </xf>
    <xf numFmtId="1" fontId="3" fillId="4" borderId="3" xfId="3" applyNumberFormat="1" applyFont="1" applyFill="1" applyBorder="1" applyAlignment="1">
      <alignment horizontal="center" vertical="center" wrapText="1"/>
    </xf>
    <xf numFmtId="0" fontId="18" fillId="0" borderId="3" xfId="3" applyFont="1" applyBorder="1" applyAlignment="1">
      <alignment horizontal="center" vertical="center" wrapText="1"/>
    </xf>
    <xf numFmtId="14" fontId="3" fillId="4" borderId="3" xfId="3" applyNumberFormat="1" applyFont="1" applyFill="1" applyBorder="1" applyAlignment="1">
      <alignment horizontal="center" vertical="center"/>
    </xf>
    <xf numFmtId="0" fontId="9" fillId="0" borderId="0" xfId="4" applyFont="1" applyFill="1" applyBorder="1" applyAlignment="1">
      <alignment horizontal="center" vertical="center"/>
    </xf>
    <xf numFmtId="43" fontId="3" fillId="27" borderId="3" xfId="3" applyNumberFormat="1" applyFont="1" applyFill="1" applyBorder="1" applyAlignment="1">
      <alignment horizontal="center" vertical="center" wrapText="1"/>
    </xf>
    <xf numFmtId="0" fontId="3" fillId="0" borderId="3" xfId="3" applyFont="1" applyFill="1" applyBorder="1" applyAlignment="1">
      <alignment horizontal="center" vertical="center" wrapText="1"/>
    </xf>
    <xf numFmtId="0" fontId="3" fillId="0" borderId="19" xfId="3" applyFont="1" applyFill="1" applyBorder="1" applyAlignment="1">
      <alignment horizontal="center" vertical="center" wrapText="1"/>
    </xf>
    <xf numFmtId="0" fontId="3" fillId="0" borderId="3" xfId="3" applyFont="1" applyBorder="1" applyAlignment="1">
      <alignment horizontal="center" vertical="center" wrapText="1"/>
    </xf>
    <xf numFmtId="0" fontId="4" fillId="0" borderId="8" xfId="3" applyFont="1" applyFill="1" applyBorder="1" applyAlignment="1">
      <alignment horizontal="center" vertical="center" wrapText="1"/>
    </xf>
    <xf numFmtId="43" fontId="3" fillId="27" borderId="3" xfId="3" applyNumberFormat="1" applyFont="1" applyFill="1" applyBorder="1" applyAlignment="1">
      <alignment horizontal="center" vertical="center" wrapText="1"/>
    </xf>
    <xf numFmtId="0" fontId="19" fillId="0" borderId="19" xfId="0" applyFont="1" applyFill="1" applyBorder="1" applyAlignment="1">
      <alignment horizontal="center" vertical="center"/>
    </xf>
    <xf numFmtId="1" fontId="9" fillId="36" borderId="41" xfId="4" applyNumberFormat="1" applyFont="1" applyFill="1" applyBorder="1" applyAlignment="1" applyProtection="1">
      <alignment horizontal="center" vertical="center" wrapText="1"/>
      <protection hidden="1"/>
    </xf>
    <xf numFmtId="1" fontId="9" fillId="36" borderId="42" xfId="4" applyNumberFormat="1" applyFont="1" applyFill="1" applyBorder="1" applyAlignment="1" applyProtection="1">
      <alignment horizontal="center" vertical="center" wrapText="1"/>
      <protection hidden="1"/>
    </xf>
    <xf numFmtId="1" fontId="9" fillId="36" borderId="43" xfId="4" applyNumberFormat="1" applyFont="1" applyFill="1" applyBorder="1" applyAlignment="1" applyProtection="1">
      <alignment horizontal="center" vertical="center" wrapText="1"/>
      <protection hidden="1"/>
    </xf>
    <xf numFmtId="0" fontId="2" fillId="36" borderId="3" xfId="0" applyFont="1" applyFill="1" applyBorder="1" applyAlignment="1">
      <alignment horizontal="center" wrapText="1"/>
    </xf>
    <xf numFmtId="0" fontId="9" fillId="36" borderId="8" xfId="4" applyFont="1" applyFill="1" applyBorder="1" applyAlignment="1" applyProtection="1">
      <alignment horizontal="center" vertical="center" wrapText="1"/>
      <protection hidden="1"/>
    </xf>
    <xf numFmtId="0" fontId="9" fillId="36" borderId="19" xfId="4" applyFont="1" applyFill="1" applyBorder="1" applyAlignment="1" applyProtection="1">
      <alignment horizontal="center" vertical="center" wrapText="1"/>
      <protection hidden="1"/>
    </xf>
    <xf numFmtId="0" fontId="9" fillId="36" borderId="28" xfId="4" applyFont="1" applyFill="1" applyBorder="1" applyAlignment="1" applyProtection="1">
      <alignment horizontal="center" vertical="center" wrapText="1"/>
      <protection hidden="1"/>
    </xf>
    <xf numFmtId="0" fontId="2" fillId="36" borderId="8" xfId="0" applyFont="1" applyFill="1" applyBorder="1" applyAlignment="1">
      <alignment horizontal="center" wrapText="1"/>
    </xf>
    <xf numFmtId="0" fontId="2" fillId="36" borderId="19" xfId="0" applyFont="1" applyFill="1" applyBorder="1" applyAlignment="1">
      <alignment horizontal="center" wrapText="1"/>
    </xf>
    <xf numFmtId="0" fontId="2" fillId="36" borderId="28" xfId="0" applyFont="1" applyFill="1" applyBorder="1" applyAlignment="1">
      <alignment horizontal="center" wrapText="1"/>
    </xf>
    <xf numFmtId="0" fontId="9" fillId="36" borderId="40" xfId="4" applyFont="1" applyFill="1" applyBorder="1" applyAlignment="1" applyProtection="1">
      <alignment horizontal="center" vertical="center" wrapText="1"/>
      <protection hidden="1"/>
    </xf>
    <xf numFmtId="0" fontId="16" fillId="0" borderId="3" xfId="0" applyFont="1" applyBorder="1" applyAlignment="1">
      <alignment horizontal="center" vertical="center"/>
    </xf>
    <xf numFmtId="1" fontId="9" fillId="0" borderId="41" xfId="4" applyNumberFormat="1" applyFont="1" applyFill="1" applyBorder="1" applyAlignment="1" applyProtection="1">
      <alignment horizontal="center" vertical="center" wrapText="1"/>
      <protection hidden="1"/>
    </xf>
    <xf numFmtId="1" fontId="9" fillId="0" borderId="42" xfId="4" applyNumberFormat="1" applyFont="1" applyFill="1" applyBorder="1" applyAlignment="1" applyProtection="1">
      <alignment horizontal="center" vertical="center" wrapText="1"/>
      <protection hidden="1"/>
    </xf>
    <xf numFmtId="0" fontId="9" fillId="0" borderId="3" xfId="4" applyFont="1" applyFill="1" applyBorder="1" applyAlignment="1" applyProtection="1">
      <alignment horizontal="center" vertical="center" wrapText="1"/>
      <protection hidden="1"/>
    </xf>
    <xf numFmtId="0" fontId="9" fillId="36" borderId="3" xfId="4" applyFont="1" applyFill="1" applyBorder="1" applyAlignment="1" applyProtection="1">
      <alignment horizontal="center" vertical="center" wrapText="1"/>
      <protection hidden="1"/>
    </xf>
    <xf numFmtId="0" fontId="19" fillId="0" borderId="3" xfId="0" applyFont="1" applyBorder="1" applyAlignment="1">
      <alignment horizontal="center" vertical="center"/>
    </xf>
    <xf numFmtId="0" fontId="6" fillId="0" borderId="0" xfId="2" applyFont="1" applyAlignment="1">
      <alignment horizontal="center" vertical="center" wrapText="1"/>
    </xf>
    <xf numFmtId="44" fontId="6" fillId="21" borderId="38" xfId="2" applyNumberFormat="1" applyFont="1" applyFill="1" applyBorder="1" applyAlignment="1">
      <alignment horizontal="center" vertical="center" wrapText="1"/>
    </xf>
    <xf numFmtId="44" fontId="6" fillId="21" borderId="0" xfId="2" applyNumberFormat="1" applyFont="1" applyFill="1" applyBorder="1" applyAlignment="1">
      <alignment horizontal="center" vertical="center" wrapText="1"/>
    </xf>
    <xf numFmtId="0" fontId="3" fillId="0" borderId="0" xfId="3" applyFont="1" applyFill="1" applyBorder="1" applyAlignment="1">
      <alignment horizontal="center" vertical="center" wrapText="1"/>
    </xf>
    <xf numFmtId="0" fontId="16" fillId="4" borderId="0" xfId="3" applyFont="1" applyFill="1" applyBorder="1" applyAlignment="1">
      <alignment horizontal="center"/>
    </xf>
    <xf numFmtId="0" fontId="17" fillId="0" borderId="0" xfId="3" applyFont="1" applyBorder="1"/>
    <xf numFmtId="0" fontId="16" fillId="4" borderId="0" xfId="3" applyFont="1" applyFill="1" applyBorder="1" applyAlignment="1">
      <alignment horizontal="center" vertical="center"/>
    </xf>
    <xf numFmtId="0" fontId="16" fillId="6" borderId="3" xfId="3" applyFont="1" applyFill="1" applyBorder="1" applyAlignment="1">
      <alignment horizontal="center" vertical="center" wrapText="1"/>
    </xf>
    <xf numFmtId="0" fontId="16" fillId="9" borderId="3" xfId="3" applyFont="1" applyFill="1" applyBorder="1" applyAlignment="1">
      <alignment horizontal="center" vertical="center" wrapText="1"/>
    </xf>
    <xf numFmtId="0" fontId="16" fillId="14" borderId="3" xfId="3" applyFont="1" applyFill="1" applyBorder="1" applyAlignment="1">
      <alignment horizontal="center" vertical="center"/>
    </xf>
    <xf numFmtId="0" fontId="16" fillId="16" borderId="3" xfId="3" applyFont="1" applyFill="1" applyBorder="1" applyAlignment="1">
      <alignment horizontal="center" vertical="center"/>
    </xf>
    <xf numFmtId="43" fontId="3" fillId="27" borderId="8" xfId="3" applyNumberFormat="1" applyFont="1" applyFill="1" applyBorder="1" applyAlignment="1">
      <alignment horizontal="center" vertical="center" wrapText="1"/>
    </xf>
    <xf numFmtId="43" fontId="3" fillId="27" borderId="19" xfId="3" applyNumberFormat="1" applyFont="1" applyFill="1" applyBorder="1" applyAlignment="1">
      <alignment horizontal="center" vertical="center" wrapText="1"/>
    </xf>
    <xf numFmtId="43" fontId="3" fillId="27" borderId="28" xfId="3" applyNumberFormat="1" applyFont="1" applyFill="1" applyBorder="1" applyAlignment="1">
      <alignment horizontal="center" vertical="center" wrapText="1"/>
    </xf>
    <xf numFmtId="0" fontId="16" fillId="0" borderId="0" xfId="3" applyFont="1" applyFill="1" applyBorder="1" applyAlignment="1">
      <alignment horizontal="center" vertical="center" wrapText="1"/>
    </xf>
    <xf numFmtId="39" fontId="3" fillId="0" borderId="0" xfId="3" applyNumberFormat="1" applyFont="1" applyFill="1" applyBorder="1" applyAlignment="1">
      <alignment horizontal="center" vertical="center" wrapText="1"/>
    </xf>
    <xf numFmtId="43" fontId="3" fillId="0" borderId="0" xfId="3" applyNumberFormat="1" applyFont="1" applyFill="1" applyBorder="1" applyAlignment="1">
      <alignment horizontal="center" vertical="center" wrapText="1"/>
    </xf>
    <xf numFmtId="0" fontId="16" fillId="4" borderId="8" xfId="3" applyFont="1" applyFill="1" applyBorder="1" applyAlignment="1">
      <alignment horizontal="center" vertical="center" wrapText="1"/>
    </xf>
    <xf numFmtId="0" fontId="16" fillId="4" borderId="19" xfId="3" applyFont="1" applyFill="1" applyBorder="1" applyAlignment="1">
      <alignment horizontal="center" vertical="center" wrapText="1"/>
    </xf>
    <xf numFmtId="0" fontId="3" fillId="4" borderId="8" xfId="3" applyFont="1" applyFill="1" applyBorder="1" applyAlignment="1">
      <alignment horizontal="center" vertical="center" wrapText="1"/>
    </xf>
    <xf numFmtId="0" fontId="3" fillId="4" borderId="19" xfId="3" applyFont="1" applyFill="1" applyBorder="1" applyAlignment="1">
      <alignment horizontal="center" vertical="center" wrapText="1"/>
    </xf>
    <xf numFmtId="1" fontId="3" fillId="0" borderId="0" xfId="3" applyNumberFormat="1" applyFont="1" applyFill="1" applyBorder="1" applyAlignment="1">
      <alignment horizontal="center" vertical="center"/>
    </xf>
    <xf numFmtId="0" fontId="3" fillId="0" borderId="8" xfId="3" applyFont="1" applyFill="1" applyBorder="1" applyAlignment="1">
      <alignment horizontal="center" vertical="center" wrapText="1"/>
    </xf>
    <xf numFmtId="0" fontId="3" fillId="0" borderId="19" xfId="3" applyFont="1" applyFill="1" applyBorder="1" applyAlignment="1">
      <alignment horizontal="center" vertical="center" wrapText="1"/>
    </xf>
    <xf numFmtId="14" fontId="3" fillId="4" borderId="8" xfId="3" applyNumberFormat="1" applyFont="1" applyFill="1" applyBorder="1" applyAlignment="1">
      <alignment horizontal="center" vertical="center" wrapText="1"/>
    </xf>
    <xf numFmtId="14" fontId="3" fillId="4" borderId="19" xfId="3" applyNumberFormat="1" applyFont="1" applyFill="1" applyBorder="1" applyAlignment="1">
      <alignment horizontal="center" vertical="center" wrapText="1"/>
    </xf>
    <xf numFmtId="0" fontId="3" fillId="4" borderId="3" xfId="3" applyFont="1" applyFill="1" applyBorder="1" applyAlignment="1">
      <alignment horizontal="center" vertical="center" wrapText="1"/>
    </xf>
    <xf numFmtId="0" fontId="0" fillId="0" borderId="3" xfId="3" applyFont="1" applyFill="1" applyBorder="1" applyAlignment="1">
      <alignment horizontal="center" vertical="center"/>
    </xf>
    <xf numFmtId="1" fontId="3" fillId="0" borderId="8" xfId="3" applyNumberFormat="1" applyFont="1" applyFill="1" applyBorder="1" applyAlignment="1">
      <alignment horizontal="center" vertical="center"/>
    </xf>
    <xf numFmtId="1" fontId="3" fillId="0" borderId="19" xfId="3" applyNumberFormat="1" applyFont="1" applyFill="1" applyBorder="1" applyAlignment="1">
      <alignment horizontal="center" vertical="center"/>
    </xf>
    <xf numFmtId="0" fontId="3" fillId="28" borderId="8" xfId="3" applyFont="1" applyFill="1" applyBorder="1" applyAlignment="1">
      <alignment horizontal="center" vertical="center" wrapText="1"/>
    </xf>
    <xf numFmtId="0" fontId="3" fillId="28" borderId="19" xfId="3" applyFont="1" applyFill="1" applyBorder="1" applyAlignment="1">
      <alignment horizontal="center" vertical="center" wrapText="1"/>
    </xf>
    <xf numFmtId="43" fontId="3" fillId="0" borderId="8" xfId="3" applyNumberFormat="1" applyFont="1" applyFill="1" applyBorder="1" applyAlignment="1">
      <alignment horizontal="center" vertical="center" wrapText="1"/>
    </xf>
    <xf numFmtId="43" fontId="3" fillId="0" borderId="19" xfId="3" applyNumberFormat="1" applyFont="1" applyFill="1" applyBorder="1" applyAlignment="1">
      <alignment horizontal="center" vertical="center" wrapText="1"/>
    </xf>
    <xf numFmtId="43" fontId="3" fillId="27" borderId="8" xfId="3" applyNumberFormat="1" applyFont="1" applyFill="1" applyBorder="1" applyAlignment="1">
      <alignment horizontal="center" vertical="top" wrapText="1"/>
    </xf>
    <xf numFmtId="43" fontId="3" fillId="27" borderId="19" xfId="3" applyNumberFormat="1" applyFont="1" applyFill="1" applyBorder="1" applyAlignment="1">
      <alignment horizontal="center" vertical="top" wrapText="1"/>
    </xf>
    <xf numFmtId="43" fontId="3" fillId="27" borderId="28" xfId="3" applyNumberFormat="1" applyFont="1" applyFill="1" applyBorder="1" applyAlignment="1">
      <alignment horizontal="center" vertical="top" wrapText="1"/>
    </xf>
    <xf numFmtId="0" fontId="3" fillId="0" borderId="8" xfId="3" applyFont="1" applyBorder="1" applyAlignment="1">
      <alignment horizontal="center" vertical="center" wrapText="1"/>
    </xf>
    <xf numFmtId="0" fontId="3" fillId="0" borderId="19" xfId="3" applyFont="1" applyBorder="1" applyAlignment="1">
      <alignment horizontal="center" vertical="center" wrapText="1"/>
    </xf>
    <xf numFmtId="0" fontId="3" fillId="0" borderId="28" xfId="3" applyFont="1" applyBorder="1" applyAlignment="1">
      <alignment horizontal="center" vertical="center" wrapText="1"/>
    </xf>
    <xf numFmtId="1" fontId="3" fillId="0" borderId="3" xfId="3" applyNumberFormat="1" applyFont="1" applyFill="1" applyBorder="1" applyAlignment="1">
      <alignment horizontal="center" vertical="center"/>
    </xf>
    <xf numFmtId="0" fontId="0" fillId="0" borderId="8" xfId="3" applyFont="1" applyFill="1" applyBorder="1" applyAlignment="1">
      <alignment horizontal="center" vertical="center"/>
    </xf>
    <xf numFmtId="0" fontId="0" fillId="0" borderId="19" xfId="3" applyFont="1" applyFill="1" applyBorder="1" applyAlignment="1">
      <alignment horizontal="center" vertical="center"/>
    </xf>
    <xf numFmtId="0" fontId="63" fillId="4" borderId="8" xfId="3" applyFont="1" applyFill="1" applyBorder="1" applyAlignment="1">
      <alignment horizontal="center" vertical="center" wrapText="1"/>
    </xf>
    <xf numFmtId="0" fontId="16" fillId="4" borderId="3" xfId="3" applyFont="1" applyFill="1" applyBorder="1" applyAlignment="1">
      <alignment horizontal="center" vertical="center" wrapText="1"/>
    </xf>
    <xf numFmtId="39" fontId="3" fillId="27" borderId="8" xfId="3" applyNumberFormat="1" applyFont="1" applyFill="1" applyBorder="1" applyAlignment="1">
      <alignment horizontal="center" vertical="center" wrapText="1"/>
    </xf>
    <xf numFmtId="39" fontId="3" fillId="27" borderId="19" xfId="3" applyNumberFormat="1" applyFont="1" applyFill="1" applyBorder="1" applyAlignment="1">
      <alignment horizontal="center" vertical="center" wrapText="1"/>
    </xf>
    <xf numFmtId="39" fontId="3" fillId="27" borderId="28" xfId="3" applyNumberFormat="1" applyFont="1" applyFill="1" applyBorder="1" applyAlignment="1">
      <alignment horizontal="center" vertical="center" wrapText="1"/>
    </xf>
    <xf numFmtId="14" fontId="3" fillId="4" borderId="3" xfId="3" applyNumberFormat="1" applyFont="1" applyFill="1" applyBorder="1" applyAlignment="1">
      <alignment horizontal="center" vertical="center" wrapText="1"/>
    </xf>
    <xf numFmtId="0" fontId="3" fillId="0" borderId="3" xfId="3" applyFont="1" applyFill="1" applyBorder="1" applyAlignment="1">
      <alignment horizontal="center" vertical="center" wrapText="1"/>
    </xf>
    <xf numFmtId="0" fontId="9" fillId="0" borderId="0" xfId="4" applyFont="1" applyBorder="1" applyAlignment="1">
      <alignment horizontal="center" vertical="center" wrapText="1"/>
    </xf>
    <xf numFmtId="0" fontId="9" fillId="0" borderId="0" xfId="4" applyFont="1" applyFill="1" applyBorder="1" applyAlignment="1">
      <alignment horizontal="center" vertical="center" wrapText="1"/>
    </xf>
    <xf numFmtId="0" fontId="9" fillId="0" borderId="0" xfId="4" applyFont="1" applyAlignment="1">
      <alignment horizontal="center" vertical="center" wrapText="1"/>
    </xf>
    <xf numFmtId="0" fontId="26" fillId="0" borderId="3" xfId="4" applyFont="1" applyBorder="1" applyAlignment="1">
      <alignment horizontal="center" vertical="center" wrapText="1"/>
    </xf>
    <xf numFmtId="0" fontId="31" fillId="0" borderId="35" xfId="4" applyFont="1" applyBorder="1" applyAlignment="1">
      <alignment horizontal="center" vertical="center" wrapText="1"/>
    </xf>
    <xf numFmtId="0" fontId="31" fillId="0" borderId="36" xfId="4" applyFont="1" applyBorder="1" applyAlignment="1">
      <alignment horizontal="center" vertical="center" wrapText="1"/>
    </xf>
    <xf numFmtId="0" fontId="31" fillId="0" borderId="37" xfId="4" applyFont="1" applyBorder="1" applyAlignment="1">
      <alignment horizontal="center" vertical="center" wrapText="1"/>
    </xf>
    <xf numFmtId="0" fontId="4" fillId="0" borderId="0" xfId="0" applyFont="1" applyAlignment="1">
      <alignment horizontal="center" vertical="top" wrapText="1"/>
    </xf>
    <xf numFmtId="0" fontId="9" fillId="0" borderId="0" xfId="4" applyFont="1" applyAlignment="1">
      <alignment horizontal="center" vertical="center"/>
    </xf>
    <xf numFmtId="0" fontId="9" fillId="0" borderId="51" xfId="4" applyFont="1" applyBorder="1" applyAlignment="1">
      <alignment horizontal="center" vertical="center" wrapText="1"/>
    </xf>
    <xf numFmtId="0" fontId="9" fillId="0" borderId="19" xfId="4" applyFont="1" applyBorder="1" applyAlignment="1">
      <alignment horizontal="center" vertical="center" wrapText="1"/>
    </xf>
    <xf numFmtId="0" fontId="9" fillId="0" borderId="28" xfId="4" applyFont="1" applyBorder="1" applyAlignment="1">
      <alignment horizontal="center" vertical="center" wrapText="1"/>
    </xf>
    <xf numFmtId="0" fontId="9" fillId="0" borderId="23" xfId="4" applyFont="1" applyBorder="1" applyAlignment="1">
      <alignment horizontal="center" vertical="center"/>
    </xf>
    <xf numFmtId="0" fontId="9" fillId="0" borderId="24" xfId="4" applyFont="1" applyBorder="1" applyAlignment="1">
      <alignment horizontal="center" vertical="center"/>
    </xf>
    <xf numFmtId="0" fontId="9" fillId="0" borderId="0" xfId="4" applyFont="1" applyBorder="1" applyAlignment="1">
      <alignment horizontal="center" vertical="center"/>
    </xf>
    <xf numFmtId="43" fontId="3" fillId="4" borderId="3" xfId="3" applyNumberFormat="1" applyFont="1" applyFill="1" applyBorder="1" applyAlignment="1">
      <alignment horizontal="center" vertical="center"/>
    </xf>
    <xf numFmtId="0" fontId="16" fillId="5" borderId="5" xfId="3" applyFont="1" applyFill="1" applyBorder="1" applyAlignment="1">
      <alignment horizontal="left" vertical="center"/>
    </xf>
    <xf numFmtId="0" fontId="17" fillId="0" borderId="6" xfId="3" applyFont="1" applyBorder="1" applyAlignment="1">
      <alignment horizontal="left"/>
    </xf>
    <xf numFmtId="0" fontId="17" fillId="0" borderId="7" xfId="3" applyFont="1" applyBorder="1" applyAlignment="1">
      <alignment horizontal="left"/>
    </xf>
    <xf numFmtId="0" fontId="16" fillId="0" borderId="3" xfId="3" applyFont="1" applyBorder="1" applyAlignment="1">
      <alignment horizontal="center" vertical="center" wrapText="1"/>
    </xf>
    <xf numFmtId="0" fontId="33" fillId="0" borderId="8" xfId="3" applyFont="1" applyBorder="1" applyAlignment="1">
      <alignment horizontal="center" vertical="center"/>
    </xf>
    <xf numFmtId="0" fontId="33" fillId="0" borderId="19" xfId="3" applyFont="1" applyBorder="1" applyAlignment="1">
      <alignment horizontal="center" vertical="center"/>
    </xf>
    <xf numFmtId="0" fontId="33" fillId="0" borderId="28" xfId="3" applyFont="1" applyBorder="1" applyAlignment="1">
      <alignment horizontal="center" vertical="center"/>
    </xf>
    <xf numFmtId="0" fontId="3" fillId="4" borderId="28" xfId="3" applyFont="1" applyFill="1" applyBorder="1" applyAlignment="1">
      <alignment horizontal="center" vertical="center" wrapText="1"/>
    </xf>
    <xf numFmtId="1" fontId="3" fillId="4" borderId="3" xfId="3" applyNumberFormat="1" applyFont="1" applyFill="1" applyBorder="1" applyAlignment="1">
      <alignment horizontal="center" vertical="center"/>
    </xf>
    <xf numFmtId="0" fontId="17" fillId="0" borderId="3" xfId="3" applyFont="1" applyBorder="1"/>
    <xf numFmtId="0" fontId="16" fillId="4" borderId="3" xfId="3" applyFont="1" applyFill="1" applyBorder="1" applyAlignment="1">
      <alignment horizontal="center" vertical="center"/>
    </xf>
    <xf numFmtId="43" fontId="34" fillId="26" borderId="48" xfId="3" applyNumberFormat="1" applyFont="1" applyFill="1" applyBorder="1" applyAlignment="1">
      <alignment horizontal="right" vertical="center"/>
    </xf>
    <xf numFmtId="43" fontId="34" fillId="26" borderId="49" xfId="3" applyNumberFormat="1" applyFont="1" applyFill="1" applyBorder="1" applyAlignment="1">
      <alignment horizontal="right" vertical="center"/>
    </xf>
    <xf numFmtId="0" fontId="5" fillId="0" borderId="8"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19" xfId="0" applyFont="1" applyBorder="1" applyAlignment="1">
      <alignment horizontal="center" vertical="center" wrapText="1"/>
    </xf>
    <xf numFmtId="43" fontId="3" fillId="27" borderId="8" xfId="3" applyNumberFormat="1" applyFont="1" applyFill="1" applyBorder="1" applyAlignment="1">
      <alignment horizontal="center" vertical="center"/>
    </xf>
    <xf numFmtId="43" fontId="3" fillId="27" borderId="19" xfId="3" applyNumberFormat="1" applyFont="1" applyFill="1" applyBorder="1" applyAlignment="1">
      <alignment horizontal="center" vertical="center"/>
    </xf>
    <xf numFmtId="43" fontId="3" fillId="27" borderId="28" xfId="3" applyNumberFormat="1" applyFont="1" applyFill="1" applyBorder="1" applyAlignment="1">
      <alignment horizontal="center" vertical="center"/>
    </xf>
    <xf numFmtId="43" fontId="3" fillId="4" borderId="8" xfId="3" applyNumberFormat="1" applyFont="1" applyFill="1" applyBorder="1" applyAlignment="1">
      <alignment horizontal="center" vertical="center"/>
    </xf>
    <xf numFmtId="43" fontId="3" fillId="4" borderId="19" xfId="3" applyNumberFormat="1" applyFont="1" applyFill="1" applyBorder="1" applyAlignment="1">
      <alignment horizontal="center" vertical="center"/>
    </xf>
    <xf numFmtId="43" fontId="3" fillId="4" borderId="28" xfId="3" applyNumberFormat="1" applyFont="1" applyFill="1" applyBorder="1" applyAlignment="1">
      <alignment horizontal="center" vertical="center"/>
    </xf>
    <xf numFmtId="0" fontId="16" fillId="4" borderId="44" xfId="3" applyFont="1" applyFill="1" applyBorder="1" applyAlignment="1">
      <alignment horizontal="center" vertical="center" wrapText="1"/>
    </xf>
    <xf numFmtId="0" fontId="16" fillId="4" borderId="47" xfId="3" applyFont="1" applyFill="1" applyBorder="1" applyAlignment="1">
      <alignment horizontal="center" vertical="center" wrapText="1"/>
    </xf>
    <xf numFmtId="0" fontId="16" fillId="4" borderId="45" xfId="3" applyFont="1" applyFill="1" applyBorder="1" applyAlignment="1">
      <alignment horizontal="center" vertical="center" wrapText="1"/>
    </xf>
    <xf numFmtId="43" fontId="3" fillId="27" borderId="3" xfId="3" applyNumberFormat="1" applyFont="1" applyFill="1" applyBorder="1" applyAlignment="1">
      <alignment horizontal="center" vertical="center"/>
    </xf>
    <xf numFmtId="9" fontId="5" fillId="0" borderId="8" xfId="8" applyFont="1" applyBorder="1" applyAlignment="1">
      <alignment horizontal="center" vertical="center" wrapText="1"/>
    </xf>
    <xf numFmtId="9" fontId="5" fillId="0" borderId="28" xfId="8" applyFont="1" applyBorder="1" applyAlignment="1">
      <alignment horizontal="center" vertical="center" wrapText="1"/>
    </xf>
    <xf numFmtId="0" fontId="6" fillId="21" borderId="38" xfId="2" applyFont="1" applyFill="1" applyBorder="1" applyAlignment="1">
      <alignment horizontal="center" vertical="center" wrapText="1"/>
    </xf>
    <xf numFmtId="0" fontId="6" fillId="21" borderId="0" xfId="2" applyFont="1" applyFill="1" applyBorder="1" applyAlignment="1">
      <alignment horizontal="center" vertical="center" wrapText="1"/>
    </xf>
    <xf numFmtId="43" fontId="3" fillId="0" borderId="3" xfId="3" applyNumberFormat="1" applyFont="1" applyFill="1" applyBorder="1" applyAlignment="1">
      <alignment horizontal="center" vertical="center" wrapText="1"/>
    </xf>
    <xf numFmtId="14" fontId="3" fillId="0" borderId="3" xfId="3" applyNumberFormat="1" applyFont="1" applyFill="1" applyBorder="1" applyAlignment="1">
      <alignment horizontal="center" vertical="center" wrapText="1"/>
    </xf>
    <xf numFmtId="0" fontId="16" fillId="6" borderId="3" xfId="3" applyFont="1" applyFill="1" applyBorder="1" applyAlignment="1">
      <alignment horizontal="left" vertical="center" wrapText="1"/>
    </xf>
    <xf numFmtId="0" fontId="16" fillId="9" borderId="3" xfId="3" applyFont="1" applyFill="1" applyBorder="1" applyAlignment="1">
      <alignment horizontal="left" vertical="center" wrapText="1"/>
    </xf>
    <xf numFmtId="0" fontId="16" fillId="14" borderId="3" xfId="3" applyFont="1" applyFill="1" applyBorder="1" applyAlignment="1">
      <alignment horizontal="left" vertical="center"/>
    </xf>
    <xf numFmtId="0" fontId="16" fillId="16" borderId="3" xfId="3" applyFont="1" applyFill="1" applyBorder="1" applyAlignment="1">
      <alignment horizontal="left" vertical="center"/>
    </xf>
    <xf numFmtId="39" fontId="3" fillId="27" borderId="3" xfId="3" applyNumberFormat="1" applyFont="1" applyFill="1" applyBorder="1" applyAlignment="1">
      <alignment horizontal="center" vertical="center" wrapText="1"/>
    </xf>
    <xf numFmtId="1" fontId="3" fillId="4" borderId="8" xfId="3" applyNumberFormat="1" applyFont="1" applyFill="1" applyBorder="1" applyAlignment="1">
      <alignment horizontal="center" vertical="center"/>
    </xf>
    <xf numFmtId="1" fontId="3" fillId="4" borderId="19" xfId="3" applyNumberFormat="1" applyFont="1" applyFill="1" applyBorder="1" applyAlignment="1">
      <alignment horizontal="center" vertical="center"/>
    </xf>
    <xf numFmtId="1" fontId="3" fillId="4" borderId="28" xfId="3" applyNumberFormat="1" applyFont="1" applyFill="1" applyBorder="1" applyAlignment="1">
      <alignment horizontal="center" vertical="center"/>
    </xf>
    <xf numFmtId="0" fontId="3" fillId="0" borderId="28" xfId="3" applyFont="1" applyFill="1" applyBorder="1" applyAlignment="1">
      <alignment horizontal="center" vertical="center" wrapText="1"/>
    </xf>
    <xf numFmtId="0" fontId="3" fillId="0" borderId="3" xfId="3" applyFont="1" applyBorder="1" applyAlignment="1">
      <alignment horizontal="center" vertical="center" wrapText="1"/>
    </xf>
    <xf numFmtId="0" fontId="16" fillId="4" borderId="28" xfId="3" applyFont="1" applyFill="1" applyBorder="1" applyAlignment="1">
      <alignment horizontal="center" vertical="center" wrapText="1"/>
    </xf>
    <xf numFmtId="0" fontId="5" fillId="28" borderId="8" xfId="2" applyFont="1" applyFill="1" applyBorder="1" applyAlignment="1">
      <alignment horizontal="center" vertical="center" wrapText="1"/>
    </xf>
    <xf numFmtId="0" fontId="5" fillId="28" borderId="19" xfId="2" applyFont="1" applyFill="1" applyBorder="1" applyAlignment="1">
      <alignment horizontal="center" vertical="center" wrapText="1"/>
    </xf>
    <xf numFmtId="0" fontId="5" fillId="28" borderId="28" xfId="2" applyFont="1" applyFill="1" applyBorder="1" applyAlignment="1">
      <alignment horizontal="center" vertical="center" wrapText="1"/>
    </xf>
    <xf numFmtId="0" fontId="16" fillId="0" borderId="0" xfId="3" applyFont="1" applyAlignment="1">
      <alignment horizontal="center" vertical="center" wrapText="1"/>
    </xf>
    <xf numFmtId="0" fontId="15" fillId="0" borderId="0" xfId="3" applyFont="1" applyAlignment="1"/>
    <xf numFmtId="43" fontId="34" fillId="26" borderId="20" xfId="3" applyNumberFormat="1" applyFont="1" applyFill="1" applyBorder="1" applyAlignment="1">
      <alignment horizontal="right" vertical="center"/>
    </xf>
    <xf numFmtId="43" fontId="34" fillId="26" borderId="21" xfId="3" applyNumberFormat="1" applyFont="1" applyFill="1" applyBorder="1" applyAlignment="1">
      <alignment horizontal="right" vertical="center"/>
    </xf>
    <xf numFmtId="43" fontId="3" fillId="27" borderId="39" xfId="3" applyNumberFormat="1" applyFont="1" applyFill="1" applyBorder="1" applyAlignment="1">
      <alignment horizontal="center" vertical="center"/>
    </xf>
    <xf numFmtId="43" fontId="3" fillId="4" borderId="39" xfId="3" applyNumberFormat="1" applyFont="1" applyFill="1" applyBorder="1" applyAlignment="1">
      <alignment horizontal="center" vertical="center"/>
    </xf>
    <xf numFmtId="0" fontId="16" fillId="4" borderId="0" xfId="3" applyFont="1" applyFill="1" applyBorder="1" applyAlignment="1">
      <alignment horizontal="left" vertical="center"/>
    </xf>
    <xf numFmtId="0" fontId="17" fillId="0" borderId="0" xfId="3" applyFont="1" applyBorder="1" applyAlignment="1">
      <alignment horizontal="left"/>
    </xf>
    <xf numFmtId="0" fontId="5" fillId="0" borderId="0" xfId="2" applyFont="1" applyAlignment="1">
      <alignment horizontal="center" vertical="center" wrapText="1"/>
    </xf>
    <xf numFmtId="0" fontId="3" fillId="0" borderId="8" xfId="0" applyFont="1" applyBorder="1" applyAlignment="1">
      <alignment horizontal="center" vertical="top" wrapText="1"/>
    </xf>
    <xf numFmtId="0" fontId="3" fillId="0" borderId="19" xfId="0" applyFont="1" applyBorder="1" applyAlignment="1">
      <alignment horizontal="center" vertical="top" wrapText="1"/>
    </xf>
    <xf numFmtId="14" fontId="3" fillId="4" borderId="8" xfId="3" applyNumberFormat="1" applyFont="1" applyFill="1" applyBorder="1" applyAlignment="1">
      <alignment horizontal="center" vertical="top" wrapText="1"/>
    </xf>
    <xf numFmtId="14" fontId="3" fillId="4" borderId="19" xfId="3" applyNumberFormat="1" applyFont="1" applyFill="1" applyBorder="1" applyAlignment="1">
      <alignment horizontal="center" vertical="top" wrapText="1"/>
    </xf>
    <xf numFmtId="0" fontId="18" fillId="0" borderId="19" xfId="3" applyFont="1" applyBorder="1" applyAlignment="1">
      <alignment horizontal="center" vertical="center" wrapText="1"/>
    </xf>
    <xf numFmtId="1" fontId="3" fillId="4" borderId="19" xfId="3" applyNumberFormat="1" applyFont="1" applyFill="1" applyBorder="1" applyAlignment="1">
      <alignment horizontal="center" vertical="center" wrapText="1"/>
    </xf>
    <xf numFmtId="167" fontId="3" fillId="37" borderId="8" xfId="3" applyNumberFormat="1" applyFont="1" applyFill="1" applyBorder="1" applyAlignment="1">
      <alignment horizontal="center" vertical="center" wrapText="1"/>
    </xf>
    <xf numFmtId="167" fontId="3" fillId="37" borderId="19" xfId="3" applyNumberFormat="1" applyFont="1" applyFill="1" applyBorder="1" applyAlignment="1">
      <alignment horizontal="center" vertical="center" wrapText="1"/>
    </xf>
    <xf numFmtId="43" fontId="3" fillId="0" borderId="28" xfId="3" applyNumberFormat="1" applyFont="1" applyFill="1" applyBorder="1" applyAlignment="1">
      <alignment horizontal="center" vertical="center" wrapText="1"/>
    </xf>
    <xf numFmtId="14" fontId="0" fillId="0" borderId="8" xfId="3" applyNumberFormat="1" applyFont="1" applyBorder="1" applyAlignment="1">
      <alignment vertical="center"/>
    </xf>
    <xf numFmtId="14" fontId="0" fillId="0" borderId="19" xfId="3" applyNumberFormat="1" applyFont="1" applyBorder="1" applyAlignment="1">
      <alignment vertical="center"/>
    </xf>
    <xf numFmtId="14" fontId="0" fillId="0" borderId="28" xfId="3" applyNumberFormat="1" applyFont="1" applyBorder="1" applyAlignment="1">
      <alignment vertical="center"/>
    </xf>
    <xf numFmtId="14" fontId="3" fillId="4" borderId="8" xfId="3" applyNumberFormat="1" applyFont="1" applyFill="1" applyBorder="1" applyAlignment="1">
      <alignment vertical="center"/>
    </xf>
    <xf numFmtId="14" fontId="3" fillId="4" borderId="19" xfId="3" applyNumberFormat="1" applyFont="1" applyFill="1" applyBorder="1" applyAlignment="1">
      <alignment vertical="center"/>
    </xf>
    <xf numFmtId="14" fontId="3" fillId="4" borderId="28" xfId="3" applyNumberFormat="1" applyFont="1" applyFill="1" applyBorder="1" applyAlignment="1">
      <alignment vertical="center"/>
    </xf>
    <xf numFmtId="1" fontId="3" fillId="4" borderId="8" xfId="3" applyNumberFormat="1" applyFont="1" applyFill="1" applyBorder="1" applyAlignment="1">
      <alignment horizontal="center" vertical="center" wrapText="1"/>
    </xf>
    <xf numFmtId="0" fontId="3" fillId="37" borderId="8" xfId="3" applyFont="1" applyFill="1" applyBorder="1" applyAlignment="1">
      <alignment horizontal="center" vertical="top" wrapText="1"/>
    </xf>
    <xf numFmtId="0" fontId="16" fillId="37" borderId="19" xfId="3" applyFont="1" applyFill="1" applyBorder="1" applyAlignment="1">
      <alignment horizontal="center" vertical="top" wrapText="1"/>
    </xf>
    <xf numFmtId="14" fontId="3" fillId="4" borderId="28" xfId="3" applyNumberFormat="1" applyFont="1" applyFill="1" applyBorder="1" applyAlignment="1">
      <alignment horizontal="center" vertical="center" wrapText="1"/>
    </xf>
    <xf numFmtId="0" fontId="3" fillId="30" borderId="3" xfId="3" applyFont="1" applyFill="1" applyBorder="1" applyAlignment="1">
      <alignment horizontal="center" vertical="center" wrapText="1"/>
    </xf>
    <xf numFmtId="0" fontId="0" fillId="31" borderId="19" xfId="3" applyFont="1" applyFill="1" applyBorder="1" applyAlignment="1">
      <alignment horizontal="center" vertical="center"/>
    </xf>
    <xf numFmtId="0" fontId="16" fillId="30" borderId="3" xfId="3" applyFont="1" applyFill="1" applyBorder="1" applyAlignment="1">
      <alignment horizontal="center" vertical="top" wrapText="1"/>
    </xf>
    <xf numFmtId="0" fontId="3" fillId="0" borderId="54" xfId="3" applyFont="1" applyBorder="1" applyAlignment="1">
      <alignment horizontal="center" vertical="center" wrapText="1"/>
    </xf>
    <xf numFmtId="0" fontId="3" fillId="0" borderId="0" xfId="3" applyFont="1" applyBorder="1" applyAlignment="1">
      <alignment horizontal="center" vertical="center" wrapText="1"/>
    </xf>
    <xf numFmtId="0" fontId="18" fillId="0" borderId="8" xfId="3" applyFont="1" applyBorder="1" applyAlignment="1">
      <alignment horizontal="center" vertical="center" wrapText="1"/>
    </xf>
    <xf numFmtId="0" fontId="18" fillId="0" borderId="28" xfId="3" applyFont="1" applyBorder="1" applyAlignment="1">
      <alignment horizontal="center" vertical="center" wrapText="1"/>
    </xf>
    <xf numFmtId="1" fontId="3" fillId="4" borderId="28" xfId="3" applyNumberFormat="1"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8" xfId="0" applyFont="1" applyBorder="1" applyAlignment="1">
      <alignment horizontal="center" vertical="center" wrapText="1"/>
    </xf>
    <xf numFmtId="14" fontId="3" fillId="30" borderId="3" xfId="3" applyNumberFormat="1" applyFont="1" applyFill="1" applyBorder="1" applyAlignment="1">
      <alignment horizontal="center" vertical="center" wrapText="1"/>
    </xf>
    <xf numFmtId="0" fontId="3" fillId="37" borderId="19" xfId="3" applyFont="1" applyFill="1" applyBorder="1" applyAlignment="1">
      <alignment horizontal="center" vertical="top" wrapText="1"/>
    </xf>
    <xf numFmtId="0" fontId="3" fillId="37" borderId="28" xfId="3" applyFont="1" applyFill="1" applyBorder="1" applyAlignment="1">
      <alignment horizontal="center" vertical="top" wrapText="1"/>
    </xf>
    <xf numFmtId="0" fontId="3" fillId="0" borderId="8" xfId="3" applyFont="1" applyBorder="1" applyAlignment="1">
      <alignment horizontal="center" vertical="top" wrapText="1"/>
    </xf>
    <xf numFmtId="0" fontId="3" fillId="0" borderId="19" xfId="3" applyFont="1" applyBorder="1" applyAlignment="1">
      <alignment horizontal="center" vertical="top" wrapText="1"/>
    </xf>
    <xf numFmtId="0" fontId="3" fillId="0" borderId="28" xfId="3" applyFont="1" applyBorder="1" applyAlignment="1">
      <alignment horizontal="center" vertical="top" wrapText="1"/>
    </xf>
    <xf numFmtId="0" fontId="4" fillId="0" borderId="0" xfId="4" applyFont="1" applyBorder="1" applyAlignment="1">
      <alignment horizontal="center" vertical="center" wrapText="1"/>
    </xf>
    <xf numFmtId="0" fontId="16" fillId="40" borderId="8" xfId="3" applyFont="1" applyFill="1" applyBorder="1" applyAlignment="1">
      <alignment horizontal="center" vertical="center" wrapText="1"/>
    </xf>
    <xf numFmtId="0" fontId="16" fillId="40" borderId="19" xfId="3" applyFont="1" applyFill="1" applyBorder="1" applyAlignment="1">
      <alignment horizontal="center" vertical="center" wrapText="1"/>
    </xf>
    <xf numFmtId="0" fontId="16" fillId="40" borderId="28" xfId="3" applyFont="1" applyFill="1" applyBorder="1" applyAlignment="1">
      <alignment horizontal="center" vertical="center" wrapText="1"/>
    </xf>
    <xf numFmtId="43" fontId="3" fillId="0" borderId="8" xfId="3" applyNumberFormat="1" applyFont="1" applyFill="1" applyBorder="1" applyAlignment="1">
      <alignment horizontal="center" vertical="top"/>
    </xf>
    <xf numFmtId="43" fontId="3" fillId="0" borderId="19" xfId="3" applyNumberFormat="1" applyFont="1" applyFill="1" applyBorder="1" applyAlignment="1">
      <alignment horizontal="center" vertical="top"/>
    </xf>
    <xf numFmtId="43" fontId="3" fillId="0" borderId="28" xfId="3" applyNumberFormat="1" applyFont="1" applyFill="1" applyBorder="1" applyAlignment="1">
      <alignment horizontal="center" vertical="top"/>
    </xf>
    <xf numFmtId="0" fontId="16" fillId="41" borderId="8" xfId="3" applyFont="1" applyFill="1" applyBorder="1" applyAlignment="1">
      <alignment horizontal="center" vertical="center" wrapText="1"/>
    </xf>
    <xf numFmtId="0" fontId="16" fillId="41" borderId="19" xfId="3" applyFont="1" applyFill="1" applyBorder="1" applyAlignment="1">
      <alignment horizontal="center" vertical="center" wrapText="1"/>
    </xf>
    <xf numFmtId="0" fontId="16" fillId="41" borderId="28" xfId="3" applyFont="1" applyFill="1" applyBorder="1" applyAlignment="1">
      <alignment horizontal="center" vertical="center" wrapText="1"/>
    </xf>
    <xf numFmtId="0" fontId="3" fillId="4" borderId="8" xfId="3" applyFont="1" applyFill="1" applyBorder="1" applyAlignment="1">
      <alignment horizontal="center" vertical="top" wrapText="1"/>
    </xf>
    <xf numFmtId="0" fontId="3" fillId="4" borderId="19" xfId="3" applyFont="1" applyFill="1" applyBorder="1" applyAlignment="1">
      <alignment horizontal="center" vertical="top" wrapText="1"/>
    </xf>
    <xf numFmtId="0" fontId="3" fillId="4" borderId="28" xfId="3" applyFont="1" applyFill="1" applyBorder="1" applyAlignment="1">
      <alignment horizontal="center" vertical="top" wrapText="1"/>
    </xf>
    <xf numFmtId="0" fontId="18" fillId="0" borderId="8" xfId="3" applyFont="1" applyBorder="1" applyAlignment="1">
      <alignment horizontal="center" vertical="top" wrapText="1"/>
    </xf>
    <xf numFmtId="0" fontId="18" fillId="0" borderId="19" xfId="3" applyFont="1" applyBorder="1" applyAlignment="1">
      <alignment horizontal="center" vertical="top" wrapText="1"/>
    </xf>
    <xf numFmtId="0" fontId="18" fillId="0" borderId="28" xfId="3" applyFont="1" applyBorder="1" applyAlignment="1">
      <alignment horizontal="center" vertical="top" wrapText="1"/>
    </xf>
    <xf numFmtId="1" fontId="3" fillId="4" borderId="8" xfId="3" applyNumberFormat="1" applyFont="1" applyFill="1" applyBorder="1" applyAlignment="1">
      <alignment horizontal="center" vertical="top" wrapText="1"/>
    </xf>
    <xf numFmtId="1" fontId="3" fillId="4" borderId="19" xfId="3" applyNumberFormat="1" applyFont="1" applyFill="1" applyBorder="1" applyAlignment="1">
      <alignment horizontal="center" vertical="top" wrapText="1"/>
    </xf>
    <xf numFmtId="1" fontId="3" fillId="4" borderId="28" xfId="3" applyNumberFormat="1" applyFont="1" applyFill="1" applyBorder="1" applyAlignment="1">
      <alignment horizontal="center" vertical="top" wrapText="1"/>
    </xf>
    <xf numFmtId="1" fontId="3" fillId="4" borderId="3" xfId="3" applyNumberFormat="1" applyFont="1" applyFill="1" applyBorder="1" applyAlignment="1">
      <alignment horizontal="center" vertical="center" wrapText="1"/>
    </xf>
    <xf numFmtId="0" fontId="15" fillId="0" borderId="19" xfId="3" applyFont="1" applyBorder="1" applyAlignment="1">
      <alignment horizontal="center" vertical="center"/>
    </xf>
    <xf numFmtId="0" fontId="15" fillId="0" borderId="28" xfId="3" applyFont="1" applyBorder="1" applyAlignment="1">
      <alignment horizontal="center" vertical="center"/>
    </xf>
    <xf numFmtId="14" fontId="3" fillId="4" borderId="8" xfId="3" applyNumberFormat="1" applyFont="1" applyFill="1" applyBorder="1" applyAlignment="1">
      <alignment horizontal="center" vertical="center"/>
    </xf>
    <xf numFmtId="14" fontId="3" fillId="4" borderId="19" xfId="3" applyNumberFormat="1" applyFont="1" applyFill="1" applyBorder="1" applyAlignment="1">
      <alignment horizontal="center" vertical="center"/>
    </xf>
    <xf numFmtId="14" fontId="3" fillId="4" borderId="28" xfId="3" applyNumberFormat="1" applyFont="1" applyFill="1" applyBorder="1" applyAlignment="1">
      <alignment horizontal="center" vertical="center"/>
    </xf>
    <xf numFmtId="43" fontId="3" fillId="44" borderId="8" xfId="3" applyNumberFormat="1" applyFont="1" applyFill="1" applyBorder="1" applyAlignment="1">
      <alignment horizontal="center" vertical="center" wrapText="1"/>
    </xf>
    <xf numFmtId="43" fontId="3" fillId="44" borderId="19" xfId="3" applyNumberFormat="1" applyFont="1" applyFill="1" applyBorder="1" applyAlignment="1">
      <alignment horizontal="center" vertical="center" wrapText="1"/>
    </xf>
    <xf numFmtId="43" fontId="3" fillId="44" borderId="28" xfId="3" applyNumberFormat="1" applyFont="1" applyFill="1" applyBorder="1" applyAlignment="1">
      <alignment horizontal="center" vertical="center" wrapText="1"/>
    </xf>
    <xf numFmtId="49" fontId="3" fillId="4" borderId="8" xfId="3" applyNumberFormat="1" applyFont="1" applyFill="1" applyBorder="1" applyAlignment="1">
      <alignment horizontal="center" vertical="center" wrapText="1"/>
    </xf>
    <xf numFmtId="49" fontId="3" fillId="4" borderId="19" xfId="3" applyNumberFormat="1" applyFont="1" applyFill="1" applyBorder="1" applyAlignment="1">
      <alignment horizontal="center" vertical="center" wrapText="1"/>
    </xf>
    <xf numFmtId="49" fontId="3" fillId="4" borderId="28" xfId="3" applyNumberFormat="1" applyFont="1" applyFill="1" applyBorder="1" applyAlignment="1">
      <alignment horizontal="center" vertical="center" wrapText="1"/>
    </xf>
    <xf numFmtId="0" fontId="16" fillId="42" borderId="8" xfId="3" applyFont="1" applyFill="1" applyBorder="1" applyAlignment="1">
      <alignment horizontal="center" vertical="center" wrapText="1"/>
    </xf>
    <xf numFmtId="0" fontId="16" fillId="42" borderId="19" xfId="3" applyFont="1" applyFill="1" applyBorder="1" applyAlignment="1">
      <alignment horizontal="center" vertical="center" wrapText="1"/>
    </xf>
    <xf numFmtId="0" fontId="16" fillId="42" borderId="28" xfId="3" applyFont="1" applyFill="1" applyBorder="1" applyAlignment="1">
      <alignment horizontal="center" vertical="center" wrapText="1"/>
    </xf>
    <xf numFmtId="0" fontId="16" fillId="0" borderId="3" xfId="3" applyFont="1" applyFill="1" applyBorder="1" applyAlignment="1">
      <alignment horizontal="center" vertical="center" wrapText="1"/>
    </xf>
    <xf numFmtId="0" fontId="16" fillId="4" borderId="3" xfId="3" applyFont="1" applyFill="1" applyBorder="1" applyAlignment="1">
      <alignment horizontal="center" vertical="top" wrapText="1"/>
    </xf>
    <xf numFmtId="0" fontId="3" fillId="4" borderId="3" xfId="3" applyFont="1" applyFill="1" applyBorder="1" applyAlignment="1">
      <alignment horizontal="center" vertical="top" wrapText="1"/>
    </xf>
    <xf numFmtId="0" fontId="3" fillId="0" borderId="3" xfId="0" applyFont="1" applyBorder="1" applyAlignment="1">
      <alignment horizontal="center" wrapText="1"/>
    </xf>
    <xf numFmtId="0" fontId="18" fillId="0" borderId="3" xfId="3" applyFont="1" applyBorder="1" applyAlignment="1">
      <alignment horizontal="center" vertical="center" wrapText="1"/>
    </xf>
    <xf numFmtId="0" fontId="3" fillId="4" borderId="3" xfId="3" applyFont="1" applyFill="1" applyBorder="1" applyAlignment="1">
      <alignment vertical="top" wrapText="1"/>
    </xf>
    <xf numFmtId="0" fontId="3" fillId="30" borderId="3" xfId="3" applyFont="1" applyFill="1" applyBorder="1" applyAlignment="1">
      <alignment horizontal="center" vertical="top" wrapText="1"/>
    </xf>
    <xf numFmtId="14" fontId="3" fillId="4" borderId="3" xfId="3" applyNumberFormat="1" applyFont="1" applyFill="1" applyBorder="1" applyAlignment="1">
      <alignment horizontal="center" vertical="center"/>
    </xf>
    <xf numFmtId="1" fontId="3" fillId="4" borderId="3" xfId="3" applyNumberFormat="1" applyFont="1" applyFill="1" applyBorder="1" applyAlignment="1">
      <alignment horizontal="center" vertical="top"/>
    </xf>
    <xf numFmtId="39" fontId="3" fillId="27" borderId="3" xfId="3" applyNumberFormat="1" applyFont="1" applyFill="1" applyBorder="1" applyAlignment="1">
      <alignment vertical="center" wrapText="1"/>
    </xf>
    <xf numFmtId="0" fontId="17" fillId="0" borderId="0" xfId="3" applyFont="1" applyBorder="1" applyAlignment="1">
      <alignment horizontal="left" vertical="center"/>
    </xf>
    <xf numFmtId="0" fontId="17" fillId="0" borderId="0" xfId="3" applyFont="1" applyBorder="1" applyAlignment="1">
      <alignment vertical="center"/>
    </xf>
    <xf numFmtId="0" fontId="17" fillId="0" borderId="6" xfId="3" applyFont="1" applyBorder="1" applyAlignment="1">
      <alignment horizontal="left" vertical="center"/>
    </xf>
    <xf numFmtId="0" fontId="17" fillId="0" borderId="7" xfId="3" applyFont="1" applyBorder="1" applyAlignment="1">
      <alignment horizontal="left" vertical="center"/>
    </xf>
    <xf numFmtId="0" fontId="17" fillId="0" borderId="3" xfId="3" applyFont="1" applyBorder="1" applyAlignment="1">
      <alignment vertical="center"/>
    </xf>
    <xf numFmtId="43" fontId="3" fillId="0" borderId="8" xfId="3" applyNumberFormat="1" applyFont="1" applyFill="1" applyBorder="1" applyAlignment="1">
      <alignment horizontal="center" vertical="center"/>
    </xf>
    <xf numFmtId="43" fontId="3" fillId="0" borderId="19" xfId="3" applyNumberFormat="1" applyFont="1" applyFill="1" applyBorder="1" applyAlignment="1">
      <alignment horizontal="center" vertical="center"/>
    </xf>
    <xf numFmtId="43" fontId="3" fillId="0" borderId="28" xfId="3" applyNumberFormat="1" applyFont="1" applyFill="1" applyBorder="1" applyAlignment="1">
      <alignment horizontal="center" vertical="center"/>
    </xf>
    <xf numFmtId="49" fontId="3" fillId="0" borderId="8" xfId="3" applyNumberFormat="1" applyFont="1" applyFill="1" applyBorder="1" applyAlignment="1">
      <alignment horizontal="center" vertical="center" wrapText="1"/>
    </xf>
    <xf numFmtId="49" fontId="3" fillId="0" borderId="28" xfId="3" applyNumberFormat="1" applyFont="1" applyFill="1" applyBorder="1" applyAlignment="1">
      <alignment horizontal="center" vertical="center" wrapText="1"/>
    </xf>
    <xf numFmtId="43" fontId="34" fillId="0" borderId="48" xfId="3" applyNumberFormat="1" applyFont="1" applyFill="1" applyBorder="1" applyAlignment="1">
      <alignment horizontal="right" vertical="center"/>
    </xf>
    <xf numFmtId="43" fontId="34" fillId="0" borderId="49" xfId="3" applyNumberFormat="1" applyFont="1" applyFill="1" applyBorder="1" applyAlignment="1">
      <alignment horizontal="right" vertical="center"/>
    </xf>
    <xf numFmtId="0" fontId="58" fillId="21" borderId="56" xfId="2" applyFont="1" applyFill="1" applyBorder="1" applyAlignment="1">
      <alignment horizontal="center" vertical="center" wrapText="1"/>
    </xf>
    <xf numFmtId="0" fontId="58" fillId="21" borderId="54" xfId="2" applyFont="1" applyFill="1" applyBorder="1" applyAlignment="1">
      <alignment horizontal="center" vertical="center" wrapText="1"/>
    </xf>
    <xf numFmtId="1" fontId="3" fillId="0" borderId="8" xfId="3" applyNumberFormat="1" applyFont="1" applyFill="1" applyBorder="1" applyAlignment="1">
      <alignment horizontal="center" vertical="center" wrapText="1"/>
    </xf>
    <xf numFmtId="1" fontId="3" fillId="0" borderId="28" xfId="3" applyNumberFormat="1" applyFont="1" applyFill="1" applyBorder="1" applyAlignment="1">
      <alignment horizontal="center" vertical="center" wrapText="1"/>
    </xf>
    <xf numFmtId="0" fontId="3" fillId="4" borderId="8" xfId="3" applyNumberFormat="1" applyFont="1" applyFill="1" applyBorder="1" applyAlignment="1">
      <alignment horizontal="center" vertical="center" wrapText="1"/>
    </xf>
    <xf numFmtId="0" fontId="3" fillId="4" borderId="28" xfId="3" applyNumberFormat="1" applyFont="1" applyFill="1" applyBorder="1" applyAlignment="1">
      <alignment horizontal="center" vertical="center" wrapText="1"/>
    </xf>
    <xf numFmtId="14" fontId="3" fillId="0" borderId="8" xfId="3" applyNumberFormat="1" applyFont="1" applyFill="1" applyBorder="1" applyAlignment="1">
      <alignment horizontal="center" vertical="center"/>
    </xf>
    <xf numFmtId="14" fontId="3" fillId="0" borderId="28" xfId="3" applyNumberFormat="1" applyFont="1" applyFill="1" applyBorder="1" applyAlignment="1">
      <alignment horizontal="center" vertical="center"/>
    </xf>
    <xf numFmtId="14" fontId="3" fillId="29" borderId="8" xfId="3" applyNumberFormat="1" applyFont="1" applyFill="1" applyBorder="1" applyAlignment="1">
      <alignment horizontal="center" vertical="center"/>
    </xf>
    <xf numFmtId="14" fontId="3" fillId="29" borderId="28" xfId="3" applyNumberFormat="1" applyFont="1" applyFill="1" applyBorder="1" applyAlignment="1">
      <alignment horizontal="center" vertical="center"/>
    </xf>
    <xf numFmtId="14" fontId="3" fillId="28" borderId="8" xfId="3" applyNumberFormat="1" applyFont="1" applyFill="1" applyBorder="1" applyAlignment="1">
      <alignment horizontal="center" vertical="center"/>
    </xf>
    <xf numFmtId="14" fontId="3" fillId="28" borderId="28" xfId="3" applyNumberFormat="1" applyFont="1" applyFill="1" applyBorder="1" applyAlignment="1">
      <alignment horizontal="center" vertical="center"/>
    </xf>
    <xf numFmtId="0" fontId="3" fillId="28" borderId="3" xfId="3" applyFont="1" applyFill="1" applyBorder="1" applyAlignment="1">
      <alignment horizontal="center" vertical="center" wrapText="1"/>
    </xf>
    <xf numFmtId="14" fontId="3" fillId="0" borderId="8" xfId="3" applyNumberFormat="1" applyFont="1" applyFill="1" applyBorder="1" applyAlignment="1">
      <alignment horizontal="center" vertical="center" wrapText="1"/>
    </xf>
    <xf numFmtId="14" fontId="3" fillId="0" borderId="28" xfId="3" applyNumberFormat="1" applyFont="1" applyFill="1" applyBorder="1" applyAlignment="1">
      <alignment horizontal="center" vertical="center" wrapText="1"/>
    </xf>
    <xf numFmtId="44" fontId="5" fillId="26" borderId="8" xfId="1" applyFont="1" applyFill="1" applyBorder="1" applyAlignment="1">
      <alignment horizontal="center" vertical="center" wrapText="1"/>
    </xf>
    <xf numFmtId="44" fontId="5" fillId="26" borderId="28" xfId="1" applyFont="1" applyFill="1" applyBorder="1" applyAlignment="1">
      <alignment horizontal="center" vertical="center" wrapText="1"/>
    </xf>
    <xf numFmtId="44" fontId="35" fillId="21" borderId="38" xfId="2" applyNumberFormat="1" applyFont="1" applyFill="1" applyBorder="1" applyAlignment="1">
      <alignment horizontal="center" vertical="center" wrapText="1"/>
    </xf>
    <xf numFmtId="44" fontId="35" fillId="21" borderId="0" xfId="2" applyNumberFormat="1" applyFont="1" applyFill="1" applyBorder="1" applyAlignment="1">
      <alignment horizontal="center" vertical="center" wrapText="1"/>
    </xf>
    <xf numFmtId="0" fontId="5" fillId="0" borderId="8" xfId="2" applyFont="1" applyFill="1" applyBorder="1" applyAlignment="1">
      <alignment horizontal="center" vertical="center" wrapText="1"/>
    </xf>
    <xf numFmtId="0" fontId="5" fillId="0" borderId="28" xfId="2" applyFont="1" applyFill="1" applyBorder="1" applyAlignment="1">
      <alignment horizontal="center" vertical="center" wrapText="1"/>
    </xf>
    <xf numFmtId="1" fontId="3" fillId="4" borderId="0" xfId="3" applyNumberFormat="1" applyFont="1" applyFill="1" applyBorder="1" applyAlignment="1">
      <alignment horizontal="center" vertical="center"/>
    </xf>
    <xf numFmtId="39" fontId="3" fillId="27" borderId="0" xfId="3" applyNumberFormat="1" applyFont="1" applyFill="1" applyBorder="1" applyAlignment="1">
      <alignment horizontal="center" vertical="center" wrapText="1"/>
    </xf>
    <xf numFmtId="0" fontId="3" fillId="4" borderId="0" xfId="3" applyFont="1" applyFill="1" applyBorder="1" applyAlignment="1">
      <alignment horizontal="center" vertical="center" wrapText="1"/>
    </xf>
    <xf numFmtId="0" fontId="16" fillId="4" borderId="0" xfId="3" applyFont="1" applyFill="1" applyBorder="1" applyAlignment="1">
      <alignment horizontal="center" vertical="center" wrapText="1"/>
    </xf>
    <xf numFmtId="0" fontId="3" fillId="29" borderId="0" xfId="3" applyFont="1" applyFill="1" applyBorder="1" applyAlignment="1">
      <alignment horizontal="center" vertical="center" wrapText="1"/>
    </xf>
    <xf numFmtId="39" fontId="3" fillId="27" borderId="3" xfId="3" applyNumberFormat="1" applyFont="1" applyFill="1" applyBorder="1" applyAlignment="1">
      <alignment horizontal="center" vertical="top" wrapText="1"/>
    </xf>
    <xf numFmtId="0" fontId="26" fillId="0" borderId="10" xfId="4" applyFont="1" applyBorder="1" applyAlignment="1">
      <alignment horizontal="center" vertical="center" wrapText="1"/>
    </xf>
    <xf numFmtId="0" fontId="26" fillId="0" borderId="9" xfId="4" applyFont="1" applyBorder="1" applyAlignment="1">
      <alignment horizontal="center" vertical="center" wrapText="1"/>
    </xf>
    <xf numFmtId="0" fontId="6" fillId="32" borderId="48" xfId="2" applyFont="1" applyFill="1" applyBorder="1" applyAlignment="1">
      <alignment horizontal="center" vertical="center" wrapText="1"/>
    </xf>
    <xf numFmtId="0" fontId="6" fillId="32" borderId="49" xfId="2" applyFont="1" applyFill="1" applyBorder="1" applyAlignment="1">
      <alignment horizontal="center" vertical="center" wrapText="1"/>
    </xf>
    <xf numFmtId="0" fontId="6" fillId="32" borderId="50" xfId="2" applyFont="1" applyFill="1" applyBorder="1" applyAlignment="1">
      <alignment horizontal="center" vertical="center" wrapText="1"/>
    </xf>
    <xf numFmtId="0" fontId="18" fillId="0" borderId="8" xfId="3" applyFont="1" applyBorder="1" applyAlignment="1">
      <alignment horizontal="center" vertical="center"/>
    </xf>
    <xf numFmtId="0" fontId="18" fillId="0" borderId="28" xfId="3" applyFont="1" applyBorder="1" applyAlignment="1">
      <alignment horizontal="center" vertical="center"/>
    </xf>
    <xf numFmtId="0" fontId="53" fillId="0" borderId="19" xfId="0" applyFont="1" applyBorder="1" applyAlignment="1">
      <alignment horizontal="center" vertical="center" wrapText="1"/>
    </xf>
    <xf numFmtId="0" fontId="53" fillId="0" borderId="28" xfId="0" applyFont="1" applyBorder="1" applyAlignment="1">
      <alignment horizontal="center" vertical="center" wrapText="1"/>
    </xf>
    <xf numFmtId="0" fontId="35" fillId="0" borderId="0" xfId="2" applyFont="1" applyAlignment="1">
      <alignment horizontal="center" vertical="center" wrapText="1"/>
    </xf>
    <xf numFmtId="44" fontId="5" fillId="26" borderId="39" xfId="1" applyFont="1" applyFill="1" applyBorder="1" applyAlignment="1">
      <alignment horizontal="center" vertical="center" wrapText="1"/>
    </xf>
    <xf numFmtId="0" fontId="16" fillId="0" borderId="3" xfId="3" applyFont="1" applyBorder="1" applyAlignment="1">
      <alignment horizontal="center"/>
    </xf>
    <xf numFmtId="0" fontId="3" fillId="0" borderId="3" xfId="3" applyFont="1" applyBorder="1" applyAlignment="1">
      <alignment horizontal="center" vertical="top" wrapText="1"/>
    </xf>
    <xf numFmtId="1" fontId="3" fillId="35" borderId="8" xfId="3" applyNumberFormat="1" applyFont="1" applyFill="1" applyBorder="1" applyAlignment="1">
      <alignment horizontal="center" vertical="center" wrapText="1"/>
    </xf>
    <xf numFmtId="1" fontId="3" fillId="35" borderId="28" xfId="3" applyNumberFormat="1" applyFont="1" applyFill="1" applyBorder="1" applyAlignment="1">
      <alignment horizontal="center" vertical="center" wrapText="1"/>
    </xf>
    <xf numFmtId="43" fontId="3" fillId="28" borderId="8" xfId="3" applyNumberFormat="1" applyFont="1" applyFill="1" applyBorder="1" applyAlignment="1">
      <alignment horizontal="center" vertical="center" wrapText="1"/>
    </xf>
    <xf numFmtId="43" fontId="3" fillId="28" borderId="28" xfId="3" applyNumberFormat="1" applyFont="1" applyFill="1" applyBorder="1" applyAlignment="1">
      <alignment horizontal="center" vertical="center" wrapText="1"/>
    </xf>
    <xf numFmtId="0" fontId="3" fillId="28" borderId="28" xfId="3" applyFont="1" applyFill="1" applyBorder="1" applyAlignment="1">
      <alignment horizontal="center" vertical="center" wrapText="1"/>
    </xf>
    <xf numFmtId="0" fontId="3" fillId="29" borderId="3" xfId="3" applyFont="1" applyFill="1" applyBorder="1" applyAlignment="1">
      <alignment horizontal="center" vertical="center" wrapText="1"/>
    </xf>
    <xf numFmtId="0" fontId="3" fillId="29" borderId="8" xfId="3" applyFont="1" applyFill="1" applyBorder="1" applyAlignment="1">
      <alignment horizontal="center" vertical="center" wrapText="1"/>
    </xf>
    <xf numFmtId="0" fontId="3" fillId="29" borderId="19" xfId="3" applyFont="1" applyFill="1" applyBorder="1" applyAlignment="1">
      <alignment horizontal="center" vertical="center" wrapText="1"/>
    </xf>
    <xf numFmtId="0" fontId="3" fillId="29" borderId="28" xfId="3" applyFont="1" applyFill="1" applyBorder="1" applyAlignment="1">
      <alignment horizontal="center" vertical="center" wrapText="1"/>
    </xf>
    <xf numFmtId="0" fontId="0" fillId="28" borderId="8" xfId="3" applyFont="1" applyFill="1" applyBorder="1" applyAlignment="1">
      <alignment horizontal="center" vertical="center"/>
    </xf>
    <xf numFmtId="0" fontId="0" fillId="28" borderId="19" xfId="3" applyFont="1" applyFill="1" applyBorder="1" applyAlignment="1">
      <alignment horizontal="center" vertical="center"/>
    </xf>
    <xf numFmtId="0" fontId="26" fillId="0" borderId="3" xfId="4" applyFont="1" applyFill="1" applyBorder="1" applyAlignment="1">
      <alignment horizontal="center" vertical="center" wrapText="1"/>
    </xf>
    <xf numFmtId="0" fontId="4" fillId="0" borderId="0" xfId="4" applyFont="1" applyFill="1" applyBorder="1" applyAlignment="1">
      <alignment horizontal="center" vertical="center" wrapText="1"/>
    </xf>
    <xf numFmtId="0" fontId="31" fillId="0" borderId="35" xfId="4" applyFont="1" applyFill="1" applyBorder="1" applyAlignment="1">
      <alignment horizontal="center" vertical="center" wrapText="1"/>
    </xf>
    <xf numFmtId="0" fontId="31" fillId="0" borderId="36" xfId="4" applyFont="1" applyFill="1" applyBorder="1" applyAlignment="1">
      <alignment horizontal="center" vertical="center" wrapText="1"/>
    </xf>
    <xf numFmtId="0" fontId="31" fillId="0" borderId="37" xfId="4" applyFont="1" applyFill="1" applyBorder="1" applyAlignment="1">
      <alignment horizontal="center" vertical="center" wrapText="1"/>
    </xf>
    <xf numFmtId="0" fontId="9" fillId="0" borderId="0" xfId="4" applyFont="1" applyFill="1" applyBorder="1" applyAlignment="1">
      <alignment horizontal="center" vertical="center"/>
    </xf>
    <xf numFmtId="0" fontId="4" fillId="0" borderId="0" xfId="0" applyFont="1" applyFill="1" applyAlignment="1">
      <alignment horizontal="center" vertical="top" wrapText="1"/>
    </xf>
    <xf numFmtId="0" fontId="9" fillId="0" borderId="23" xfId="4" applyFont="1" applyFill="1" applyBorder="1" applyAlignment="1">
      <alignment horizontal="center" vertical="center"/>
    </xf>
    <xf numFmtId="0" fontId="9" fillId="0" borderId="24" xfId="4" applyFont="1" applyFill="1" applyBorder="1" applyAlignment="1">
      <alignment horizontal="center" vertical="center"/>
    </xf>
    <xf numFmtId="0" fontId="9" fillId="0" borderId="0" xfId="4" applyFont="1" applyFill="1" applyAlignment="1">
      <alignment horizontal="center" vertical="center" wrapText="1"/>
    </xf>
    <xf numFmtId="0" fontId="9" fillId="0" borderId="0" xfId="4" applyFont="1" applyFill="1" applyAlignment="1">
      <alignment horizontal="center" vertical="center"/>
    </xf>
    <xf numFmtId="0" fontId="3" fillId="40" borderId="3" xfId="3" applyFont="1" applyFill="1" applyBorder="1" applyAlignment="1">
      <alignment horizontal="center" vertical="center" wrapText="1"/>
    </xf>
    <xf numFmtId="0" fontId="3" fillId="39" borderId="3" xfId="3" applyFont="1" applyFill="1" applyBorder="1" applyAlignment="1">
      <alignment horizontal="center" vertical="center" wrapText="1"/>
    </xf>
    <xf numFmtId="14" fontId="3" fillId="40" borderId="3" xfId="3" applyNumberFormat="1" applyFont="1" applyFill="1" applyBorder="1" applyAlignment="1">
      <alignment horizontal="center" vertical="center" wrapText="1"/>
    </xf>
    <xf numFmtId="1" fontId="3" fillId="40" borderId="3" xfId="3" applyNumberFormat="1" applyFont="1" applyFill="1" applyBorder="1" applyAlignment="1">
      <alignment horizontal="center" vertical="center"/>
    </xf>
    <xf numFmtId="1" fontId="3" fillId="0" borderId="0" xfId="2" applyNumberFormat="1" applyAlignment="1">
      <alignment horizontal="center" vertical="center"/>
    </xf>
    <xf numFmtId="0" fontId="4" fillId="39" borderId="3" xfId="3" applyFont="1" applyFill="1" applyBorder="1" applyAlignment="1">
      <alignment horizontal="center" vertical="center" wrapText="1"/>
    </xf>
    <xf numFmtId="1" fontId="3" fillId="39" borderId="3" xfId="3" applyNumberFormat="1" applyFont="1" applyFill="1" applyBorder="1" applyAlignment="1">
      <alignment horizontal="center" vertical="center"/>
    </xf>
    <xf numFmtId="43" fontId="3" fillId="27" borderId="8" xfId="3" applyNumberFormat="1" applyFont="1" applyFill="1" applyBorder="1" applyAlignment="1">
      <alignment horizontal="center" vertical="top"/>
    </xf>
    <xf numFmtId="43" fontId="3" fillId="27" borderId="19" xfId="3" applyNumberFormat="1" applyFont="1" applyFill="1" applyBorder="1" applyAlignment="1">
      <alignment horizontal="center" vertical="top"/>
    </xf>
    <xf numFmtId="43" fontId="3" fillId="27" borderId="28" xfId="3" applyNumberFormat="1" applyFont="1" applyFill="1" applyBorder="1" applyAlignment="1">
      <alignment horizontal="center" vertical="top"/>
    </xf>
    <xf numFmtId="43" fontId="3" fillId="4" borderId="8" xfId="3" applyNumberFormat="1" applyFont="1" applyFill="1" applyBorder="1" applyAlignment="1">
      <alignment horizontal="center" vertical="top"/>
    </xf>
    <xf numFmtId="43" fontId="3" fillId="4" borderId="19" xfId="3" applyNumberFormat="1" applyFont="1" applyFill="1" applyBorder="1" applyAlignment="1">
      <alignment horizontal="center" vertical="top"/>
    </xf>
    <xf numFmtId="43" fontId="3" fillId="4" borderId="28" xfId="3" applyNumberFormat="1" applyFont="1" applyFill="1" applyBorder="1" applyAlignment="1">
      <alignment horizontal="center" vertical="top"/>
    </xf>
    <xf numFmtId="0" fontId="4" fillId="0" borderId="8" xfId="3" applyFont="1" applyFill="1" applyBorder="1" applyAlignment="1">
      <alignment horizontal="center" vertical="center" wrapText="1"/>
    </xf>
    <xf numFmtId="0" fontId="4" fillId="0" borderId="28" xfId="3" applyFont="1" applyFill="1" applyBorder="1" applyAlignment="1">
      <alignment horizontal="center" vertical="center" wrapText="1"/>
    </xf>
    <xf numFmtId="0" fontId="4" fillId="0" borderId="19" xfId="3" applyFont="1" applyFill="1" applyBorder="1" applyAlignment="1">
      <alignment horizontal="center" vertical="center" wrapText="1"/>
    </xf>
    <xf numFmtId="0" fontId="3" fillId="45" borderId="3" xfId="3" applyFont="1" applyFill="1" applyBorder="1" applyAlignment="1">
      <alignment horizontal="center" vertical="center" wrapText="1"/>
    </xf>
    <xf numFmtId="0" fontId="0" fillId="0" borderId="8" xfId="3" applyFont="1" applyBorder="1" applyAlignment="1">
      <alignment horizontal="center"/>
    </xf>
    <xf numFmtId="0" fontId="0" fillId="0" borderId="19" xfId="3" applyFont="1" applyBorder="1" applyAlignment="1">
      <alignment horizontal="center"/>
    </xf>
    <xf numFmtId="1" fontId="3" fillId="0" borderId="19" xfId="3" applyNumberFormat="1" applyFont="1" applyFill="1" applyBorder="1" applyAlignment="1">
      <alignment horizontal="center" vertical="center" wrapText="1"/>
    </xf>
    <xf numFmtId="0" fontId="18" fillId="0" borderId="8" xfId="3" applyFont="1" applyFill="1" applyBorder="1" applyAlignment="1">
      <alignment horizontal="center" vertical="center" wrapText="1"/>
    </xf>
    <xf numFmtId="0" fontId="18" fillId="0" borderId="19" xfId="3" applyFont="1" applyFill="1" applyBorder="1" applyAlignment="1">
      <alignment horizontal="center" vertical="center" wrapText="1"/>
    </xf>
    <xf numFmtId="0" fontId="18" fillId="0" borderId="28" xfId="3" applyFont="1" applyFill="1" applyBorder="1" applyAlignment="1">
      <alignment horizontal="center" vertical="center" wrapText="1"/>
    </xf>
    <xf numFmtId="0" fontId="3" fillId="0" borderId="8" xfId="3" applyFont="1" applyBorder="1" applyAlignment="1">
      <alignment horizontal="center" wrapText="1"/>
    </xf>
    <xf numFmtId="0" fontId="3" fillId="0" borderId="19" xfId="3" applyFont="1" applyBorder="1" applyAlignment="1">
      <alignment horizontal="center" wrapText="1"/>
    </xf>
    <xf numFmtId="0" fontId="3" fillId="0" borderId="28" xfId="3" applyFont="1" applyBorder="1" applyAlignment="1">
      <alignment horizontal="center" wrapText="1"/>
    </xf>
    <xf numFmtId="0" fontId="0" fillId="0" borderId="19" xfId="3" applyFont="1" applyBorder="1" applyAlignment="1">
      <alignment horizontal="center" vertical="center" wrapText="1"/>
    </xf>
    <xf numFmtId="0" fontId="5" fillId="0" borderId="8" xfId="2" applyFont="1" applyBorder="1" applyAlignment="1">
      <alignment horizontal="center" vertical="center" wrapText="1"/>
    </xf>
    <xf numFmtId="0" fontId="5" fillId="0" borderId="19" xfId="2" applyFont="1" applyBorder="1" applyAlignment="1">
      <alignment horizontal="center" vertical="center" wrapText="1"/>
    </xf>
    <xf numFmtId="0" fontId="5" fillId="0" borderId="28" xfId="2" applyFont="1" applyBorder="1" applyAlignment="1">
      <alignment horizontal="center" vertical="center" wrapText="1"/>
    </xf>
    <xf numFmtId="0" fontId="3" fillId="28" borderId="3" xfId="3" applyFont="1" applyFill="1" applyBorder="1" applyAlignment="1">
      <alignment horizontal="center" vertical="top" wrapText="1"/>
    </xf>
    <xf numFmtId="0" fontId="16" fillId="0" borderId="8" xfId="3" applyFont="1" applyFill="1" applyBorder="1" applyAlignment="1">
      <alignment horizontal="center" vertical="center" wrapText="1"/>
    </xf>
    <xf numFmtId="0" fontId="16" fillId="0" borderId="19" xfId="3" applyFont="1" applyFill="1" applyBorder="1" applyAlignment="1">
      <alignment horizontal="center" vertical="center" wrapText="1"/>
    </xf>
    <xf numFmtId="0" fontId="16" fillId="0" borderId="28" xfId="3" applyFont="1" applyFill="1" applyBorder="1" applyAlignment="1">
      <alignment horizontal="center" vertical="center" wrapText="1"/>
    </xf>
    <xf numFmtId="0" fontId="3" fillId="4" borderId="8" xfId="3" applyFont="1" applyFill="1" applyBorder="1" applyAlignment="1">
      <alignment horizontal="center" vertical="center"/>
    </xf>
    <xf numFmtId="0" fontId="3" fillId="4" borderId="19" xfId="3" applyFont="1" applyFill="1" applyBorder="1" applyAlignment="1">
      <alignment horizontal="center" vertical="center"/>
    </xf>
    <xf numFmtId="0" fontId="3" fillId="4" borderId="28" xfId="3" applyFont="1" applyFill="1" applyBorder="1" applyAlignment="1">
      <alignment horizontal="center" vertical="center"/>
    </xf>
    <xf numFmtId="43" fontId="3" fillId="27" borderId="3" xfId="3" applyNumberFormat="1" applyFont="1" applyFill="1" applyBorder="1" applyAlignment="1">
      <alignment horizontal="center" vertical="center" wrapText="1"/>
    </xf>
    <xf numFmtId="39" fontId="3" fillId="27" borderId="8" xfId="3" applyNumberFormat="1" applyFont="1" applyFill="1" applyBorder="1" applyAlignment="1">
      <alignment horizontal="center" vertical="center"/>
    </xf>
    <xf numFmtId="39" fontId="3" fillId="27" borderId="19" xfId="3" applyNumberFormat="1" applyFont="1" applyFill="1" applyBorder="1" applyAlignment="1">
      <alignment horizontal="center" vertical="center"/>
    </xf>
    <xf numFmtId="39" fontId="3" fillId="27" borderId="28" xfId="3" applyNumberFormat="1"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8" xfId="0" applyFont="1" applyFill="1" applyBorder="1" applyAlignment="1">
      <alignment horizontal="center" vertical="center" wrapText="1"/>
    </xf>
    <xf numFmtId="14" fontId="3" fillId="0" borderId="19" xfId="3" applyNumberFormat="1" applyFont="1" applyFill="1" applyBorder="1" applyAlignment="1">
      <alignment horizontal="center" vertical="center" wrapText="1"/>
    </xf>
    <xf numFmtId="1" fontId="9" fillId="22" borderId="11" xfId="4" applyNumberFormat="1" applyFont="1" applyFill="1" applyBorder="1" applyAlignment="1" applyProtection="1">
      <alignment horizontal="center" vertical="center" wrapText="1"/>
      <protection hidden="1"/>
    </xf>
    <xf numFmtId="1" fontId="9" fillId="22" borderId="14" xfId="4" applyNumberFormat="1" applyFont="1" applyFill="1" applyBorder="1" applyAlignment="1" applyProtection="1">
      <alignment horizontal="center" vertical="center" wrapText="1"/>
      <protection hidden="1"/>
    </xf>
    <xf numFmtId="0" fontId="9" fillId="22" borderId="12" xfId="4" applyFont="1" applyFill="1" applyBorder="1" applyAlignment="1" applyProtection="1">
      <alignment horizontal="center" vertical="center" wrapText="1"/>
      <protection hidden="1"/>
    </xf>
    <xf numFmtId="0" fontId="9" fillId="22" borderId="3" xfId="4" applyFont="1" applyFill="1" applyBorder="1" applyAlignment="1" applyProtection="1">
      <alignment horizontal="center" vertical="center" wrapText="1"/>
      <protection hidden="1"/>
    </xf>
    <xf numFmtId="0" fontId="9" fillId="22" borderId="13" xfId="4" applyFont="1" applyFill="1" applyBorder="1" applyAlignment="1" applyProtection="1">
      <alignment horizontal="center" vertical="center" wrapText="1"/>
      <protection hidden="1"/>
    </xf>
    <xf numFmtId="0" fontId="19" fillId="23" borderId="11" xfId="0" applyFont="1" applyFill="1" applyBorder="1" applyAlignment="1">
      <alignment horizontal="center" vertical="center"/>
    </xf>
    <xf numFmtId="0" fontId="19" fillId="23" borderId="12" xfId="0" applyFont="1" applyFill="1" applyBorder="1" applyAlignment="1">
      <alignment horizontal="center" vertical="center"/>
    </xf>
    <xf numFmtId="0" fontId="19" fillId="23" borderId="13" xfId="0" applyFont="1" applyFill="1" applyBorder="1" applyAlignment="1">
      <alignment horizontal="center" vertical="center"/>
    </xf>
    <xf numFmtId="0" fontId="9" fillId="19" borderId="11" xfId="4" applyFont="1" applyFill="1" applyBorder="1" applyAlignment="1" applyProtection="1">
      <alignment horizontal="center" vertical="center" wrapText="1"/>
      <protection hidden="1"/>
    </xf>
    <xf numFmtId="0" fontId="9" fillId="19" borderId="13" xfId="4" applyFont="1" applyFill="1" applyBorder="1" applyAlignment="1" applyProtection="1">
      <alignment horizontal="center" vertical="center" wrapText="1"/>
      <protection hidden="1"/>
    </xf>
    <xf numFmtId="0" fontId="9" fillId="19" borderId="14" xfId="4" applyFont="1" applyFill="1" applyBorder="1" applyAlignment="1" applyProtection="1">
      <alignment horizontal="center" vertical="center" wrapText="1"/>
      <protection hidden="1"/>
    </xf>
    <xf numFmtId="0" fontId="9" fillId="19" borderId="15" xfId="4" applyFont="1" applyFill="1" applyBorder="1" applyAlignment="1" applyProtection="1">
      <alignment horizontal="center" vertical="center" wrapText="1"/>
      <protection hidden="1"/>
    </xf>
    <xf numFmtId="0" fontId="15" fillId="0" borderId="0" xfId="3" applyFont="1" applyFill="1" applyAlignment="1">
      <alignment horizontal="center" vertical="center" wrapText="1"/>
    </xf>
    <xf numFmtId="0" fontId="2" fillId="0" borderId="15" xfId="0" applyFont="1" applyBorder="1" applyAlignment="1">
      <alignment wrapText="1"/>
    </xf>
    <xf numFmtId="0" fontId="19" fillId="0" borderId="15" xfId="0" applyFont="1" applyBorder="1" applyAlignment="1">
      <alignment vertical="center" wrapText="1"/>
    </xf>
    <xf numFmtId="0" fontId="2" fillId="0" borderId="15" xfId="0" applyFont="1" applyBorder="1"/>
    <xf numFmtId="0" fontId="19" fillId="0" borderId="32" xfId="0" applyFont="1" applyBorder="1" applyAlignment="1">
      <alignment vertical="center" wrapText="1"/>
    </xf>
    <xf numFmtId="0" fontId="65" fillId="36" borderId="41" xfId="0" applyFont="1" applyFill="1" applyBorder="1" applyAlignment="1">
      <alignment horizontal="center" vertical="center"/>
    </xf>
    <xf numFmtId="0" fontId="65" fillId="36" borderId="35" xfId="0" applyFont="1" applyFill="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wrapText="1"/>
    </xf>
    <xf numFmtId="0" fontId="2" fillId="0" borderId="14" xfId="0" applyFont="1" applyBorder="1" applyAlignment="1">
      <alignment horizontal="center" vertical="center"/>
    </xf>
  </cellXfs>
  <cellStyles count="9">
    <cellStyle name="Millares 2 2" xfId="7"/>
    <cellStyle name="Moneda" xfId="1" builtinId="4"/>
    <cellStyle name="Moneda 2" xfId="6"/>
    <cellStyle name="Normal" xfId="0" builtinId="0"/>
    <cellStyle name="Normal 2 2 2 2" xfId="4"/>
    <cellStyle name="Normal 3 2 2" xfId="3"/>
    <cellStyle name="Normal 4" xfId="2"/>
    <cellStyle name="Normal 5 2" xfId="5"/>
    <cellStyle name="Porcentaje" xfId="8" builtinId="5"/>
  </cellStyles>
  <dxfs count="298">
    <dxf>
      <font>
        <b/>
        <i/>
        <condense val="0"/>
        <extend val="0"/>
        <color indexed="12"/>
      </font>
      <fill>
        <patternFill>
          <bgColor indexed="43"/>
        </patternFill>
      </fill>
    </dxf>
    <dxf>
      <font>
        <b/>
        <i/>
        <condense val="0"/>
        <extend val="0"/>
        <color indexed="10"/>
      </font>
      <fill>
        <patternFill>
          <bgColor indexed="44"/>
        </patternFill>
      </fill>
    </dxf>
    <dxf>
      <font>
        <b/>
        <i/>
        <condense val="0"/>
        <extend val="0"/>
        <color indexed="12"/>
      </font>
      <fill>
        <patternFill>
          <bgColor indexed="43"/>
        </patternFill>
      </fill>
    </dxf>
    <dxf>
      <font>
        <b/>
        <i/>
        <condense val="0"/>
        <extend val="0"/>
        <color indexed="10"/>
      </font>
      <fill>
        <patternFill>
          <bgColor indexed="44"/>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b/>
        <i/>
        <condense val="0"/>
        <extend val="0"/>
        <color indexed="12"/>
      </font>
      <fill>
        <patternFill>
          <bgColor indexed="43"/>
        </patternFill>
      </fill>
    </dxf>
    <dxf>
      <font>
        <b/>
        <i/>
        <condense val="0"/>
        <extend val="0"/>
        <color indexed="10"/>
      </font>
      <fill>
        <patternFill>
          <bgColor indexed="4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externalLink" Target="externalLinks/externalLink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externalLink" Target="externalLinks/externalLink5.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3.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4.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_rels/drawing5.xml.rels><?xml version="1.0" encoding="UTF-8" standalone="yes"?>
<Relationships xmlns="http://schemas.openxmlformats.org/package/2006/relationships"><Relationship Id="rId1" Type="http://schemas.openxmlformats.org/officeDocument/2006/relationships/image" Target="../media/image3.jp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jpg"/></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jpg"/></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jp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jpg"/></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jp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_rels/drawing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jpg"/></Relationships>
</file>

<file path=xl/drawings/_rels/drawing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jp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_rels/drawing28.xml.rels><?xml version="1.0" encoding="UTF-8" standalone="yes"?>
<Relationships xmlns="http://schemas.openxmlformats.org/package/2006/relationships"><Relationship Id="rId1" Type="http://schemas.openxmlformats.org/officeDocument/2006/relationships/image" Target="../media/image3.jpg"/></Relationships>
</file>

<file path=xl/drawings/_rels/drawing29.xml.rels><?xml version="1.0" encoding="UTF-8" standalone="yes"?>
<Relationships xmlns="http://schemas.openxmlformats.org/package/2006/relationships"><Relationship Id="rId1" Type="http://schemas.openxmlformats.org/officeDocument/2006/relationships/image" Target="../media/image3.jpg"/></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_rels/drawing32.xml.rels><?xml version="1.0" encoding="UTF-8" standalone="yes"?>
<Relationships xmlns="http://schemas.openxmlformats.org/package/2006/relationships"><Relationship Id="rId1" Type="http://schemas.openxmlformats.org/officeDocument/2006/relationships/image" Target="../media/image3.jpg"/></Relationships>
</file>

<file path=xl/drawings/_rels/drawing33.xml.rels><?xml version="1.0" encoding="UTF-8" standalone="yes"?>
<Relationships xmlns="http://schemas.openxmlformats.org/package/2006/relationships"><Relationship Id="rId1" Type="http://schemas.openxmlformats.org/officeDocument/2006/relationships/image" Target="../media/image3.jpg"/></Relationships>
</file>

<file path=xl/drawings/_rels/drawing3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_rels/drawing3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_rels/drawing3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jpg"/></Relationships>
</file>

<file path=xl/drawings/_rels/drawing37.xml.rels><?xml version="1.0" encoding="UTF-8" standalone="yes"?>
<Relationships xmlns="http://schemas.openxmlformats.org/package/2006/relationships"><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1" Type="http://schemas.openxmlformats.org/officeDocument/2006/relationships/image" Target="../media/image1.png"/></Relationships>
</file>

<file path=xl/drawings/_rels/drawing3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_rels/drawing40.xml.rels><?xml version="1.0" encoding="UTF-8" standalone="yes"?>
<Relationships xmlns="http://schemas.openxmlformats.org/package/2006/relationships"><Relationship Id="rId1" Type="http://schemas.openxmlformats.org/officeDocument/2006/relationships/image" Target="../media/image1.png"/></Relationships>
</file>

<file path=xl/drawings/_rels/drawing4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40</xdr:row>
      <xdr:rowOff>0</xdr:rowOff>
    </xdr:from>
    <xdr:to>
      <xdr:col>9</xdr:col>
      <xdr:colOff>596720</xdr:colOff>
      <xdr:row>72</xdr:row>
      <xdr:rowOff>21500</xdr:rowOff>
    </xdr:to>
    <xdr:pic>
      <xdr:nvPicPr>
        <xdr:cNvPr id="2" name="Imagen 1"/>
        <xdr:cNvPicPr>
          <a:picLocks noChangeAspect="1"/>
        </xdr:cNvPicPr>
      </xdr:nvPicPr>
      <xdr:blipFill>
        <a:blip xmlns:r="http://schemas.openxmlformats.org/officeDocument/2006/relationships" r:embed="rId1"/>
        <a:stretch>
          <a:fillRect/>
        </a:stretch>
      </xdr:blipFill>
      <xdr:spPr>
        <a:xfrm>
          <a:off x="2838639" y="12269332"/>
          <a:ext cx="7980952" cy="60571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23</xdr:col>
      <xdr:colOff>0</xdr:colOff>
      <xdr:row>15</xdr:row>
      <xdr:rowOff>0</xdr:rowOff>
    </xdr:from>
    <xdr:to>
      <xdr:col>27</xdr:col>
      <xdr:colOff>1008652</xdr:colOff>
      <xdr:row>70</xdr:row>
      <xdr:rowOff>65918</xdr:rowOff>
    </xdr:to>
    <xdr:pic>
      <xdr:nvPicPr>
        <xdr:cNvPr id="2" name="Imagen 1"/>
        <xdr:cNvPicPr>
          <a:picLocks noChangeAspect="1"/>
        </xdr:cNvPicPr>
      </xdr:nvPicPr>
      <xdr:blipFill>
        <a:blip xmlns:r="http://schemas.openxmlformats.org/officeDocument/2006/relationships" r:embed="rId1"/>
        <a:stretch>
          <a:fillRect/>
        </a:stretch>
      </xdr:blipFill>
      <xdr:spPr>
        <a:xfrm>
          <a:off x="41319450" y="7667625"/>
          <a:ext cx="7980952" cy="60571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262617</xdr:colOff>
      <xdr:row>0</xdr:row>
      <xdr:rowOff>160564</xdr:rowOff>
    </xdr:from>
    <xdr:ext cx="819150" cy="628650"/>
    <xdr:pic>
      <xdr:nvPicPr>
        <xdr:cNvPr id="2" name="image1.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262617" y="0"/>
          <a:ext cx="819150" cy="628650"/>
        </a:xfrm>
        <a:prstGeom prst="rect">
          <a:avLst/>
        </a:prstGeom>
        <a:noFill/>
      </xdr:spPr>
    </xdr:pic>
    <xdr:clientData fLocksWithSheet="0"/>
  </xdr:oneCellAnchor>
  <xdr:twoCellAnchor editAs="oneCell">
    <xdr:from>
      <xdr:col>31</xdr:col>
      <xdr:colOff>377406</xdr:colOff>
      <xdr:row>30</xdr:row>
      <xdr:rowOff>1275991</xdr:rowOff>
    </xdr:from>
    <xdr:to>
      <xdr:col>35</xdr:col>
      <xdr:colOff>217179</xdr:colOff>
      <xdr:row>40</xdr:row>
      <xdr:rowOff>2660492</xdr:rowOff>
    </xdr:to>
    <xdr:pic>
      <xdr:nvPicPr>
        <xdr:cNvPr id="3" name="Imagen 2"/>
        <xdr:cNvPicPr>
          <a:picLocks noChangeAspect="1"/>
        </xdr:cNvPicPr>
      </xdr:nvPicPr>
      <xdr:blipFill>
        <a:blip xmlns:r="http://schemas.openxmlformats.org/officeDocument/2006/relationships" r:embed="rId2"/>
        <a:stretch>
          <a:fillRect/>
        </a:stretch>
      </xdr:blipFill>
      <xdr:spPr>
        <a:xfrm>
          <a:off x="36464576" y="32942123"/>
          <a:ext cx="7980952" cy="605714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2</xdr:col>
      <xdr:colOff>180975</xdr:colOff>
      <xdr:row>2</xdr:row>
      <xdr:rowOff>133350</xdr:rowOff>
    </xdr:from>
    <xdr:ext cx="1714500" cy="1247775"/>
    <xdr:pic>
      <xdr:nvPicPr>
        <xdr:cNvPr id="2" name="image2.jpg" descr="SED">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1047750" y="457200"/>
          <a:ext cx="1714500" cy="1247775"/>
        </a:xfrm>
        <a:prstGeom prst="rect">
          <a:avLst/>
        </a:prstGeom>
        <a:noFill/>
      </xdr:spPr>
    </xdr:pic>
    <xdr:clientData fLocksWithSheet="0"/>
  </xdr:oneCellAnchor>
  <xdr:twoCellAnchor>
    <xdr:from>
      <xdr:col>2</xdr:col>
      <xdr:colOff>190353</xdr:colOff>
      <xdr:row>2</xdr:row>
      <xdr:rowOff>139701</xdr:rowOff>
    </xdr:from>
    <xdr:to>
      <xdr:col>3</xdr:col>
      <xdr:colOff>1062428</xdr:colOff>
      <xdr:row>10</xdr:row>
      <xdr:rowOff>1</xdr:rowOff>
    </xdr:to>
    <xdr:pic>
      <xdr:nvPicPr>
        <xdr:cNvPr id="3" name="Picture 391" descr="SED">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128" y="463551"/>
          <a:ext cx="1719800" cy="1241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440532</xdr:colOff>
      <xdr:row>0</xdr:row>
      <xdr:rowOff>1</xdr:rowOff>
    </xdr:from>
    <xdr:to>
      <xdr:col>1</xdr:col>
      <xdr:colOff>142875</xdr:colOff>
      <xdr:row>5</xdr:row>
      <xdr:rowOff>128869</xdr:rowOff>
    </xdr:to>
    <xdr:pic>
      <xdr:nvPicPr>
        <xdr:cNvPr id="2" name="Picture 391" descr="SED">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0532" y="1"/>
          <a:ext cx="721518" cy="10813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262617</xdr:colOff>
      <xdr:row>0</xdr:row>
      <xdr:rowOff>160564</xdr:rowOff>
    </xdr:from>
    <xdr:ext cx="819150" cy="628650"/>
    <xdr:pic>
      <xdr:nvPicPr>
        <xdr:cNvPr id="2" name="image1.jp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xfrm>
          <a:off x="262617" y="160564"/>
          <a:ext cx="819150" cy="628650"/>
        </a:xfrm>
        <a:prstGeom prst="rect">
          <a:avLst/>
        </a:prstGeom>
        <a:noFill/>
      </xdr:spPr>
    </xdr:pic>
    <xdr:clientData fLocksWithSheet="0"/>
  </xdr:oneCellAnchor>
  <xdr:twoCellAnchor editAs="oneCell">
    <xdr:from>
      <xdr:col>23</xdr:col>
      <xdr:colOff>0</xdr:colOff>
      <xdr:row>16</xdr:row>
      <xdr:rowOff>0</xdr:rowOff>
    </xdr:from>
    <xdr:to>
      <xdr:col>27</xdr:col>
      <xdr:colOff>1004896</xdr:colOff>
      <xdr:row>71</xdr:row>
      <xdr:rowOff>100664</xdr:rowOff>
    </xdr:to>
    <xdr:pic>
      <xdr:nvPicPr>
        <xdr:cNvPr id="3" name="Imagen 2"/>
        <xdr:cNvPicPr>
          <a:picLocks noChangeAspect="1"/>
        </xdr:cNvPicPr>
      </xdr:nvPicPr>
      <xdr:blipFill>
        <a:blip xmlns:r="http://schemas.openxmlformats.org/officeDocument/2006/relationships" r:embed="rId2"/>
        <a:stretch>
          <a:fillRect/>
        </a:stretch>
      </xdr:blipFill>
      <xdr:spPr>
        <a:xfrm>
          <a:off x="38475634" y="11108028"/>
          <a:ext cx="7980952" cy="605714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0</xdr:col>
      <xdr:colOff>262617</xdr:colOff>
      <xdr:row>0</xdr:row>
      <xdr:rowOff>160564</xdr:rowOff>
    </xdr:from>
    <xdr:ext cx="819150" cy="628650"/>
    <xdr:pic>
      <xdr:nvPicPr>
        <xdr:cNvPr id="2" name="image1.jp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xfrm>
          <a:off x="262617" y="160564"/>
          <a:ext cx="819150" cy="628650"/>
        </a:xfrm>
        <a:prstGeom prst="rect">
          <a:avLst/>
        </a:prstGeom>
        <a:noFill/>
      </xdr:spPr>
    </xdr:pic>
    <xdr:clientData fLocksWithSheet="0"/>
  </xdr:oneCellAnchor>
  <xdr:twoCellAnchor editAs="oneCell">
    <xdr:from>
      <xdr:col>31</xdr:col>
      <xdr:colOff>0</xdr:colOff>
      <xdr:row>26</xdr:row>
      <xdr:rowOff>0</xdr:rowOff>
    </xdr:from>
    <xdr:to>
      <xdr:col>35</xdr:col>
      <xdr:colOff>615846</xdr:colOff>
      <xdr:row>63</xdr:row>
      <xdr:rowOff>100664</xdr:rowOff>
    </xdr:to>
    <xdr:pic>
      <xdr:nvPicPr>
        <xdr:cNvPr id="3" name="Imagen 2"/>
        <xdr:cNvPicPr>
          <a:picLocks noChangeAspect="1"/>
        </xdr:cNvPicPr>
      </xdr:nvPicPr>
      <xdr:blipFill>
        <a:blip xmlns:r="http://schemas.openxmlformats.org/officeDocument/2006/relationships" r:embed="rId2"/>
        <a:stretch>
          <a:fillRect/>
        </a:stretch>
      </xdr:blipFill>
      <xdr:spPr>
        <a:xfrm>
          <a:off x="37456056" y="27971303"/>
          <a:ext cx="7980952" cy="605714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2</xdr:col>
      <xdr:colOff>180975</xdr:colOff>
      <xdr:row>2</xdr:row>
      <xdr:rowOff>133350</xdr:rowOff>
    </xdr:from>
    <xdr:ext cx="1714500" cy="1247775"/>
    <xdr:pic>
      <xdr:nvPicPr>
        <xdr:cNvPr id="2" name="image2.jpg" descr="SED"/>
        <xdr:cNvPicPr preferRelativeResize="0"/>
      </xdr:nvPicPr>
      <xdr:blipFill>
        <a:blip xmlns:r="http://schemas.openxmlformats.org/officeDocument/2006/relationships" r:embed="rId1" cstate="print"/>
        <a:stretch>
          <a:fillRect/>
        </a:stretch>
      </xdr:blipFill>
      <xdr:spPr>
        <a:xfrm>
          <a:off x="1047750" y="457200"/>
          <a:ext cx="1714500" cy="1247775"/>
        </a:xfrm>
        <a:prstGeom prst="rect">
          <a:avLst/>
        </a:prstGeom>
        <a:noFill/>
      </xdr:spPr>
    </xdr:pic>
    <xdr:clientData fLocksWithSheet="0"/>
  </xdr:oneCellAnchor>
  <xdr:twoCellAnchor>
    <xdr:from>
      <xdr:col>2</xdr:col>
      <xdr:colOff>190353</xdr:colOff>
      <xdr:row>2</xdr:row>
      <xdr:rowOff>139701</xdr:rowOff>
    </xdr:from>
    <xdr:to>
      <xdr:col>3</xdr:col>
      <xdr:colOff>1062428</xdr:colOff>
      <xdr:row>10</xdr:row>
      <xdr:rowOff>1</xdr:rowOff>
    </xdr:to>
    <xdr:pic>
      <xdr:nvPicPr>
        <xdr:cNvPr id="3" name="Picture 391" descr="SED">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128" y="463551"/>
          <a:ext cx="2234150" cy="1241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24</xdr:col>
      <xdr:colOff>0</xdr:colOff>
      <xdr:row>26</xdr:row>
      <xdr:rowOff>0</xdr:rowOff>
    </xdr:from>
    <xdr:to>
      <xdr:col>27</xdr:col>
      <xdr:colOff>1846207</xdr:colOff>
      <xdr:row>55</xdr:row>
      <xdr:rowOff>83838</xdr:rowOff>
    </xdr:to>
    <xdr:pic>
      <xdr:nvPicPr>
        <xdr:cNvPr id="4" name="Imagen 3"/>
        <xdr:cNvPicPr>
          <a:picLocks noChangeAspect="1"/>
        </xdr:cNvPicPr>
      </xdr:nvPicPr>
      <xdr:blipFill>
        <a:blip xmlns:r="http://schemas.openxmlformats.org/officeDocument/2006/relationships" r:embed="rId2"/>
        <a:stretch>
          <a:fillRect/>
        </a:stretch>
      </xdr:blipFill>
      <xdr:spPr>
        <a:xfrm>
          <a:off x="36840763" y="18145932"/>
          <a:ext cx="7980952" cy="605714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440532</xdr:colOff>
      <xdr:row>0</xdr:row>
      <xdr:rowOff>1</xdr:rowOff>
    </xdr:from>
    <xdr:to>
      <xdr:col>1</xdr:col>
      <xdr:colOff>142875</xdr:colOff>
      <xdr:row>5</xdr:row>
      <xdr:rowOff>128869</xdr:rowOff>
    </xdr:to>
    <xdr:pic>
      <xdr:nvPicPr>
        <xdr:cNvPr id="2" name="Picture 391" descr="SED">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0532" y="1"/>
          <a:ext cx="721518" cy="10813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635000</xdr:colOff>
      <xdr:row>19</xdr:row>
      <xdr:rowOff>151847</xdr:rowOff>
    </xdr:from>
    <xdr:to>
      <xdr:col>19</xdr:col>
      <xdr:colOff>43452</xdr:colOff>
      <xdr:row>51</xdr:row>
      <xdr:rowOff>24643</xdr:rowOff>
    </xdr:to>
    <xdr:pic>
      <xdr:nvPicPr>
        <xdr:cNvPr id="3" name="Imagen 2"/>
        <xdr:cNvPicPr>
          <a:picLocks noChangeAspect="1"/>
        </xdr:cNvPicPr>
      </xdr:nvPicPr>
      <xdr:blipFill>
        <a:blip xmlns:r="http://schemas.openxmlformats.org/officeDocument/2006/relationships" r:embed="rId2"/>
        <a:stretch>
          <a:fillRect/>
        </a:stretch>
      </xdr:blipFill>
      <xdr:spPr>
        <a:xfrm>
          <a:off x="26918478" y="14025217"/>
          <a:ext cx="7980952" cy="605714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23</xdr:col>
      <xdr:colOff>0</xdr:colOff>
      <xdr:row>15</xdr:row>
      <xdr:rowOff>0</xdr:rowOff>
    </xdr:from>
    <xdr:to>
      <xdr:col>27</xdr:col>
      <xdr:colOff>1025487</xdr:colOff>
      <xdr:row>69</xdr:row>
      <xdr:rowOff>76329</xdr:rowOff>
    </xdr:to>
    <xdr:pic>
      <xdr:nvPicPr>
        <xdr:cNvPr id="2" name="Imagen 1"/>
        <xdr:cNvPicPr>
          <a:picLocks noChangeAspect="1"/>
        </xdr:cNvPicPr>
      </xdr:nvPicPr>
      <xdr:blipFill>
        <a:blip xmlns:r="http://schemas.openxmlformats.org/officeDocument/2006/relationships" r:embed="rId1"/>
        <a:stretch>
          <a:fillRect/>
        </a:stretch>
      </xdr:blipFill>
      <xdr:spPr>
        <a:xfrm>
          <a:off x="38476570" y="14575465"/>
          <a:ext cx="7980952" cy="6057143"/>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0</xdr:col>
      <xdr:colOff>262617</xdr:colOff>
      <xdr:row>0</xdr:row>
      <xdr:rowOff>160564</xdr:rowOff>
    </xdr:from>
    <xdr:ext cx="819150" cy="628650"/>
    <xdr:pic>
      <xdr:nvPicPr>
        <xdr:cNvPr id="2" name="image1.jp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xfrm>
          <a:off x="262617" y="160564"/>
          <a:ext cx="819150" cy="628650"/>
        </a:xfrm>
        <a:prstGeom prst="rect">
          <a:avLst/>
        </a:prstGeom>
        <a:noFill/>
      </xdr:spPr>
    </xdr:pic>
    <xdr:clientData fLocksWithSheet="0"/>
  </xdr:oneCellAnchor>
  <xdr:twoCellAnchor editAs="oneCell">
    <xdr:from>
      <xdr:col>34</xdr:col>
      <xdr:colOff>2083594</xdr:colOff>
      <xdr:row>37</xdr:row>
      <xdr:rowOff>654844</xdr:rowOff>
    </xdr:from>
    <xdr:to>
      <xdr:col>42</xdr:col>
      <xdr:colOff>229983</xdr:colOff>
      <xdr:row>74</xdr:row>
      <xdr:rowOff>20674</xdr:rowOff>
    </xdr:to>
    <xdr:pic>
      <xdr:nvPicPr>
        <xdr:cNvPr id="3" name="Imagen 2"/>
        <xdr:cNvPicPr>
          <a:picLocks noChangeAspect="1"/>
        </xdr:cNvPicPr>
      </xdr:nvPicPr>
      <xdr:blipFill>
        <a:blip xmlns:r="http://schemas.openxmlformats.org/officeDocument/2006/relationships" r:embed="rId2"/>
        <a:stretch>
          <a:fillRect/>
        </a:stretch>
      </xdr:blipFill>
      <xdr:spPr>
        <a:xfrm>
          <a:off x="40850344" y="44624625"/>
          <a:ext cx="7980952" cy="605714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oneCellAnchor>
    <xdr:from>
      <xdr:col>2</xdr:col>
      <xdr:colOff>180975</xdr:colOff>
      <xdr:row>2</xdr:row>
      <xdr:rowOff>133350</xdr:rowOff>
    </xdr:from>
    <xdr:ext cx="1714500" cy="1247775"/>
    <xdr:pic>
      <xdr:nvPicPr>
        <xdr:cNvPr id="2" name="image2.jpg" descr="SED">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xfrm>
          <a:off x="1704975" y="514350"/>
          <a:ext cx="1714500" cy="1247775"/>
        </a:xfrm>
        <a:prstGeom prst="rect">
          <a:avLst/>
        </a:prstGeom>
        <a:noFill/>
      </xdr:spPr>
    </xdr:pic>
    <xdr:clientData fLocksWithSheet="0"/>
  </xdr:oneCellAnchor>
  <xdr:twoCellAnchor>
    <xdr:from>
      <xdr:col>2</xdr:col>
      <xdr:colOff>190353</xdr:colOff>
      <xdr:row>2</xdr:row>
      <xdr:rowOff>139701</xdr:rowOff>
    </xdr:from>
    <xdr:to>
      <xdr:col>3</xdr:col>
      <xdr:colOff>1062428</xdr:colOff>
      <xdr:row>10</xdr:row>
      <xdr:rowOff>1</xdr:rowOff>
    </xdr:to>
    <xdr:pic>
      <xdr:nvPicPr>
        <xdr:cNvPr id="3" name="Picture 391" descr="SED">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353" y="520701"/>
          <a:ext cx="1329275" cy="138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600075</xdr:colOff>
      <xdr:row>22</xdr:row>
      <xdr:rowOff>123825</xdr:rowOff>
    </xdr:from>
    <xdr:to>
      <xdr:col>28</xdr:col>
      <xdr:colOff>1103902</xdr:colOff>
      <xdr:row>52</xdr:row>
      <xdr:rowOff>75443</xdr:rowOff>
    </xdr:to>
    <xdr:pic>
      <xdr:nvPicPr>
        <xdr:cNvPr id="4" name="Imagen 3"/>
        <xdr:cNvPicPr>
          <a:picLocks noChangeAspect="1"/>
        </xdr:cNvPicPr>
      </xdr:nvPicPr>
      <xdr:blipFill>
        <a:blip xmlns:r="http://schemas.openxmlformats.org/officeDocument/2006/relationships" r:embed="rId2"/>
        <a:stretch>
          <a:fillRect/>
        </a:stretch>
      </xdr:blipFill>
      <xdr:spPr>
        <a:xfrm>
          <a:off x="34175700" y="16830675"/>
          <a:ext cx="7980952" cy="605714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440532</xdr:colOff>
      <xdr:row>0</xdr:row>
      <xdr:rowOff>1</xdr:rowOff>
    </xdr:from>
    <xdr:to>
      <xdr:col>1</xdr:col>
      <xdr:colOff>142875</xdr:colOff>
      <xdr:row>5</xdr:row>
      <xdr:rowOff>128869</xdr:rowOff>
    </xdr:to>
    <xdr:pic>
      <xdr:nvPicPr>
        <xdr:cNvPr id="4" name="Picture 391" descr="SED">
          <a:extLst>
            <a:ext uri="{FF2B5EF4-FFF2-40B4-BE49-F238E27FC236}">
              <a16:creationId xmlns:a16="http://schemas.microsoft.com/office/drawing/2014/main" id="{00000000-0008-0000-0C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0532" y="1"/>
          <a:ext cx="892968" cy="10813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634999</xdr:colOff>
      <xdr:row>42</xdr:row>
      <xdr:rowOff>90715</xdr:rowOff>
    </xdr:from>
    <xdr:to>
      <xdr:col>19</xdr:col>
      <xdr:colOff>66130</xdr:colOff>
      <xdr:row>72</xdr:row>
      <xdr:rowOff>24643</xdr:rowOff>
    </xdr:to>
    <xdr:pic>
      <xdr:nvPicPr>
        <xdr:cNvPr id="2" name="Imagen 1"/>
        <xdr:cNvPicPr>
          <a:picLocks noChangeAspect="1"/>
        </xdr:cNvPicPr>
      </xdr:nvPicPr>
      <xdr:blipFill>
        <a:blip xmlns:r="http://schemas.openxmlformats.org/officeDocument/2006/relationships" r:embed="rId2"/>
        <a:stretch>
          <a:fillRect/>
        </a:stretch>
      </xdr:blipFill>
      <xdr:spPr>
        <a:xfrm>
          <a:off x="27066874" y="37805179"/>
          <a:ext cx="7980952" cy="6057143"/>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22</xdr:col>
      <xdr:colOff>495300</xdr:colOff>
      <xdr:row>14</xdr:row>
      <xdr:rowOff>12700</xdr:rowOff>
    </xdr:from>
    <xdr:to>
      <xdr:col>26</xdr:col>
      <xdr:colOff>1516652</xdr:colOff>
      <xdr:row>68</xdr:row>
      <xdr:rowOff>126243</xdr:rowOff>
    </xdr:to>
    <xdr:pic>
      <xdr:nvPicPr>
        <xdr:cNvPr id="2" name="Imagen 1"/>
        <xdr:cNvPicPr>
          <a:picLocks noChangeAspect="1"/>
        </xdr:cNvPicPr>
      </xdr:nvPicPr>
      <xdr:blipFill>
        <a:blip xmlns:r="http://schemas.openxmlformats.org/officeDocument/2006/relationships" r:embed="rId1"/>
        <a:stretch>
          <a:fillRect/>
        </a:stretch>
      </xdr:blipFill>
      <xdr:spPr>
        <a:xfrm>
          <a:off x="37274500" y="14833600"/>
          <a:ext cx="7980952" cy="6057143"/>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oneCellAnchor>
    <xdr:from>
      <xdr:col>0</xdr:col>
      <xdr:colOff>262617</xdr:colOff>
      <xdr:row>0</xdr:row>
      <xdr:rowOff>160564</xdr:rowOff>
    </xdr:from>
    <xdr:ext cx="819150" cy="628650"/>
    <xdr:pic>
      <xdr:nvPicPr>
        <xdr:cNvPr id="2" name="image1.jpg">
          <a:extLst>
            <a:ext uri="{FF2B5EF4-FFF2-40B4-BE49-F238E27FC236}">
              <a16:creationId xmlns:a16="http://schemas.microsoft.com/office/drawing/2014/main" id="{00000000-0008-0000-0E00-000002000000}"/>
            </a:ext>
          </a:extLst>
        </xdr:cNvPr>
        <xdr:cNvPicPr preferRelativeResize="0"/>
      </xdr:nvPicPr>
      <xdr:blipFill>
        <a:blip xmlns:r="http://schemas.openxmlformats.org/officeDocument/2006/relationships" r:embed="rId1" cstate="print"/>
        <a:stretch>
          <a:fillRect/>
        </a:stretch>
      </xdr:blipFill>
      <xdr:spPr>
        <a:xfrm>
          <a:off x="262617" y="160564"/>
          <a:ext cx="819150" cy="628650"/>
        </a:xfrm>
        <a:prstGeom prst="rect">
          <a:avLst/>
        </a:prstGeom>
        <a:noFill/>
      </xdr:spPr>
    </xdr:pic>
    <xdr:clientData fLocksWithSheet="0"/>
  </xdr:oneCellAnchor>
  <xdr:twoCellAnchor editAs="oneCell">
    <xdr:from>
      <xdr:col>36</xdr:col>
      <xdr:colOff>0</xdr:colOff>
      <xdr:row>34</xdr:row>
      <xdr:rowOff>0</xdr:rowOff>
    </xdr:from>
    <xdr:to>
      <xdr:col>43</xdr:col>
      <xdr:colOff>814523</xdr:colOff>
      <xdr:row>72</xdr:row>
      <xdr:rowOff>24643</xdr:rowOff>
    </xdr:to>
    <xdr:pic>
      <xdr:nvPicPr>
        <xdr:cNvPr id="3" name="Imagen 2"/>
        <xdr:cNvPicPr>
          <a:picLocks noChangeAspect="1"/>
        </xdr:cNvPicPr>
      </xdr:nvPicPr>
      <xdr:blipFill>
        <a:blip xmlns:r="http://schemas.openxmlformats.org/officeDocument/2006/relationships" r:embed="rId2"/>
        <a:stretch>
          <a:fillRect/>
        </a:stretch>
      </xdr:blipFill>
      <xdr:spPr>
        <a:xfrm>
          <a:off x="42148125" y="32339643"/>
          <a:ext cx="7980952" cy="6057143"/>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oneCellAnchor>
    <xdr:from>
      <xdr:col>2</xdr:col>
      <xdr:colOff>180975</xdr:colOff>
      <xdr:row>2</xdr:row>
      <xdr:rowOff>133350</xdr:rowOff>
    </xdr:from>
    <xdr:ext cx="1714500" cy="1247775"/>
    <xdr:pic>
      <xdr:nvPicPr>
        <xdr:cNvPr id="2" name="image2.jpg" descr="SED">
          <a:extLst>
            <a:ext uri="{FF2B5EF4-FFF2-40B4-BE49-F238E27FC236}">
              <a16:creationId xmlns:a16="http://schemas.microsoft.com/office/drawing/2014/main" id="{00000000-0008-0000-0F00-000002000000}"/>
            </a:ext>
          </a:extLst>
        </xdr:cNvPr>
        <xdr:cNvPicPr preferRelativeResize="0"/>
      </xdr:nvPicPr>
      <xdr:blipFill>
        <a:blip xmlns:r="http://schemas.openxmlformats.org/officeDocument/2006/relationships" r:embed="rId1" cstate="print"/>
        <a:stretch>
          <a:fillRect/>
        </a:stretch>
      </xdr:blipFill>
      <xdr:spPr>
        <a:xfrm>
          <a:off x="1047750" y="457200"/>
          <a:ext cx="1714500" cy="1247775"/>
        </a:xfrm>
        <a:prstGeom prst="rect">
          <a:avLst/>
        </a:prstGeom>
        <a:noFill/>
      </xdr:spPr>
    </xdr:pic>
    <xdr:clientData fLocksWithSheet="0"/>
  </xdr:oneCellAnchor>
  <xdr:twoCellAnchor>
    <xdr:from>
      <xdr:col>2</xdr:col>
      <xdr:colOff>190353</xdr:colOff>
      <xdr:row>2</xdr:row>
      <xdr:rowOff>139701</xdr:rowOff>
    </xdr:from>
    <xdr:to>
      <xdr:col>3</xdr:col>
      <xdr:colOff>1062428</xdr:colOff>
      <xdr:row>10</xdr:row>
      <xdr:rowOff>1</xdr:rowOff>
    </xdr:to>
    <xdr:pic>
      <xdr:nvPicPr>
        <xdr:cNvPr id="3" name="Picture 391" descr="SED">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128" y="463551"/>
          <a:ext cx="1719800" cy="1241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595312</xdr:colOff>
      <xdr:row>21</xdr:row>
      <xdr:rowOff>59531</xdr:rowOff>
    </xdr:from>
    <xdr:to>
      <xdr:col>28</xdr:col>
      <xdr:colOff>241889</xdr:colOff>
      <xdr:row>48</xdr:row>
      <xdr:rowOff>74252</xdr:rowOff>
    </xdr:to>
    <xdr:pic>
      <xdr:nvPicPr>
        <xdr:cNvPr id="4" name="Imagen 3"/>
        <xdr:cNvPicPr>
          <a:picLocks noChangeAspect="1"/>
        </xdr:cNvPicPr>
      </xdr:nvPicPr>
      <xdr:blipFill>
        <a:blip xmlns:r="http://schemas.openxmlformats.org/officeDocument/2006/relationships" r:embed="rId2"/>
        <a:stretch>
          <a:fillRect/>
        </a:stretch>
      </xdr:blipFill>
      <xdr:spPr>
        <a:xfrm>
          <a:off x="33382148" y="13290351"/>
          <a:ext cx="7980952" cy="6057143"/>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440532</xdr:colOff>
      <xdr:row>0</xdr:row>
      <xdr:rowOff>1</xdr:rowOff>
    </xdr:from>
    <xdr:to>
      <xdr:col>1</xdr:col>
      <xdr:colOff>142875</xdr:colOff>
      <xdr:row>5</xdr:row>
      <xdr:rowOff>128869</xdr:rowOff>
    </xdr:to>
    <xdr:pic>
      <xdr:nvPicPr>
        <xdr:cNvPr id="2" name="Picture 391" descr="SED">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0532" y="1"/>
          <a:ext cx="892968" cy="10813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825500</xdr:colOff>
      <xdr:row>25</xdr:row>
      <xdr:rowOff>101600</xdr:rowOff>
    </xdr:from>
    <xdr:to>
      <xdr:col>18</xdr:col>
      <xdr:colOff>424452</xdr:colOff>
      <xdr:row>55</xdr:row>
      <xdr:rowOff>62743</xdr:rowOff>
    </xdr:to>
    <xdr:pic>
      <xdr:nvPicPr>
        <xdr:cNvPr id="3" name="Imagen 2"/>
        <xdr:cNvPicPr>
          <a:picLocks noChangeAspect="1"/>
        </xdr:cNvPicPr>
      </xdr:nvPicPr>
      <xdr:blipFill>
        <a:blip xmlns:r="http://schemas.openxmlformats.org/officeDocument/2006/relationships" r:embed="rId2"/>
        <a:stretch>
          <a:fillRect/>
        </a:stretch>
      </xdr:blipFill>
      <xdr:spPr>
        <a:xfrm>
          <a:off x="26365200" y="17094200"/>
          <a:ext cx="7980952" cy="6057143"/>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23</xdr:col>
      <xdr:colOff>1183409</xdr:colOff>
      <xdr:row>14</xdr:row>
      <xdr:rowOff>144318</xdr:rowOff>
    </xdr:from>
    <xdr:to>
      <xdr:col>27</xdr:col>
      <xdr:colOff>765042</xdr:colOff>
      <xdr:row>71</xdr:row>
      <xdr:rowOff>10211</xdr:rowOff>
    </xdr:to>
    <xdr:pic>
      <xdr:nvPicPr>
        <xdr:cNvPr id="2" name="Imagen 1"/>
        <xdr:cNvPicPr>
          <a:picLocks noChangeAspect="1"/>
        </xdr:cNvPicPr>
      </xdr:nvPicPr>
      <xdr:blipFill>
        <a:blip xmlns:r="http://schemas.openxmlformats.org/officeDocument/2006/relationships" r:embed="rId1"/>
        <a:stretch>
          <a:fillRect/>
        </a:stretch>
      </xdr:blipFill>
      <xdr:spPr>
        <a:xfrm>
          <a:off x="42588295" y="15081250"/>
          <a:ext cx="7980952" cy="6057143"/>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oneCellAnchor>
    <xdr:from>
      <xdr:col>0</xdr:col>
      <xdr:colOff>262617</xdr:colOff>
      <xdr:row>0</xdr:row>
      <xdr:rowOff>160564</xdr:rowOff>
    </xdr:from>
    <xdr:ext cx="819150" cy="628650"/>
    <xdr:pic>
      <xdr:nvPicPr>
        <xdr:cNvPr id="2" name="image1.jpg">
          <a:extLst>
            <a:ext uri="{FF2B5EF4-FFF2-40B4-BE49-F238E27FC236}">
              <a16:creationId xmlns:a16="http://schemas.microsoft.com/office/drawing/2014/main" id="{00000000-0008-0000-1200-000002000000}"/>
            </a:ext>
          </a:extLst>
        </xdr:cNvPr>
        <xdr:cNvPicPr preferRelativeResize="0"/>
      </xdr:nvPicPr>
      <xdr:blipFill>
        <a:blip xmlns:r="http://schemas.openxmlformats.org/officeDocument/2006/relationships" r:embed="rId1" cstate="print"/>
        <a:stretch>
          <a:fillRect/>
        </a:stretch>
      </xdr:blipFill>
      <xdr:spPr>
        <a:xfrm>
          <a:off x="262617" y="160564"/>
          <a:ext cx="819150" cy="628650"/>
        </a:xfrm>
        <a:prstGeom prst="rect">
          <a:avLst/>
        </a:prstGeom>
        <a:noFill/>
      </xdr:spPr>
    </xdr:pic>
    <xdr:clientData fLocksWithSheet="0"/>
  </xdr:oneCellAnchor>
  <xdr:twoCellAnchor editAs="oneCell">
    <xdr:from>
      <xdr:col>41</xdr:col>
      <xdr:colOff>0</xdr:colOff>
      <xdr:row>24</xdr:row>
      <xdr:rowOff>0</xdr:rowOff>
    </xdr:from>
    <xdr:to>
      <xdr:col>45</xdr:col>
      <xdr:colOff>1732552</xdr:colOff>
      <xdr:row>61</xdr:row>
      <xdr:rowOff>65918</xdr:rowOff>
    </xdr:to>
    <xdr:pic>
      <xdr:nvPicPr>
        <xdr:cNvPr id="3" name="Imagen 2"/>
        <xdr:cNvPicPr>
          <a:picLocks noChangeAspect="1"/>
        </xdr:cNvPicPr>
      </xdr:nvPicPr>
      <xdr:blipFill>
        <a:blip xmlns:r="http://schemas.openxmlformats.org/officeDocument/2006/relationships" r:embed="rId2"/>
        <a:stretch>
          <a:fillRect/>
        </a:stretch>
      </xdr:blipFill>
      <xdr:spPr>
        <a:xfrm>
          <a:off x="48739425" y="12001500"/>
          <a:ext cx="7980952" cy="6057143"/>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22</xdr:col>
      <xdr:colOff>0</xdr:colOff>
      <xdr:row>14</xdr:row>
      <xdr:rowOff>0</xdr:rowOff>
    </xdr:from>
    <xdr:to>
      <xdr:col>26</xdr:col>
      <xdr:colOff>1004199</xdr:colOff>
      <xdr:row>69</xdr:row>
      <xdr:rowOff>107111</xdr:rowOff>
    </xdr:to>
    <xdr:pic>
      <xdr:nvPicPr>
        <xdr:cNvPr id="2" name="Imagen 1"/>
        <xdr:cNvPicPr>
          <a:picLocks noChangeAspect="1"/>
        </xdr:cNvPicPr>
      </xdr:nvPicPr>
      <xdr:blipFill>
        <a:blip xmlns:r="http://schemas.openxmlformats.org/officeDocument/2006/relationships" r:embed="rId1"/>
        <a:stretch>
          <a:fillRect/>
        </a:stretch>
      </xdr:blipFill>
      <xdr:spPr>
        <a:xfrm>
          <a:off x="38532955" y="11491851"/>
          <a:ext cx="7980952" cy="6057143"/>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oneCellAnchor>
    <xdr:from>
      <xdr:col>0</xdr:col>
      <xdr:colOff>262617</xdr:colOff>
      <xdr:row>0</xdr:row>
      <xdr:rowOff>160564</xdr:rowOff>
    </xdr:from>
    <xdr:ext cx="819150" cy="628650"/>
    <xdr:pic>
      <xdr:nvPicPr>
        <xdr:cNvPr id="2" name="image1.jpg">
          <a:extLst>
            <a:ext uri="{FF2B5EF4-FFF2-40B4-BE49-F238E27FC236}">
              <a16:creationId xmlns:a16="http://schemas.microsoft.com/office/drawing/2014/main" id="{00000000-0008-0000-1600-000002000000}"/>
            </a:ext>
          </a:extLst>
        </xdr:cNvPr>
        <xdr:cNvPicPr preferRelativeResize="0"/>
      </xdr:nvPicPr>
      <xdr:blipFill>
        <a:blip xmlns:r="http://schemas.openxmlformats.org/officeDocument/2006/relationships" r:embed="rId1" cstate="print"/>
        <a:stretch>
          <a:fillRect/>
        </a:stretch>
      </xdr:blipFill>
      <xdr:spPr>
        <a:xfrm>
          <a:off x="262617" y="160564"/>
          <a:ext cx="819150" cy="628650"/>
        </a:xfrm>
        <a:prstGeom prst="rect">
          <a:avLst/>
        </a:prstGeom>
        <a:noFill/>
      </xdr:spPr>
    </xdr:pic>
    <xdr:clientData fLocksWithSheet="0"/>
  </xdr:oneCellAnchor>
  <xdr:twoCellAnchor editAs="oneCell">
    <xdr:from>
      <xdr:col>39</xdr:col>
      <xdr:colOff>75595</xdr:colOff>
      <xdr:row>24</xdr:row>
      <xdr:rowOff>408215</xdr:rowOff>
    </xdr:from>
    <xdr:to>
      <xdr:col>42</xdr:col>
      <xdr:colOff>3868570</xdr:colOff>
      <xdr:row>34</xdr:row>
      <xdr:rowOff>977143</xdr:rowOff>
    </xdr:to>
    <xdr:pic>
      <xdr:nvPicPr>
        <xdr:cNvPr id="3" name="Imagen 2"/>
        <xdr:cNvPicPr>
          <a:picLocks noChangeAspect="1"/>
        </xdr:cNvPicPr>
      </xdr:nvPicPr>
      <xdr:blipFill>
        <a:blip xmlns:r="http://schemas.openxmlformats.org/officeDocument/2006/relationships" r:embed="rId2"/>
        <a:stretch>
          <a:fillRect/>
        </a:stretch>
      </xdr:blipFill>
      <xdr:spPr>
        <a:xfrm>
          <a:off x="48169285" y="22784405"/>
          <a:ext cx="7980952" cy="6057143"/>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oneCellAnchor>
    <xdr:from>
      <xdr:col>2</xdr:col>
      <xdr:colOff>180975</xdr:colOff>
      <xdr:row>2</xdr:row>
      <xdr:rowOff>133350</xdr:rowOff>
    </xdr:from>
    <xdr:ext cx="1714500" cy="1247775"/>
    <xdr:pic>
      <xdr:nvPicPr>
        <xdr:cNvPr id="2" name="image2.jpg" descr="SED">
          <a:extLst>
            <a:ext uri="{FF2B5EF4-FFF2-40B4-BE49-F238E27FC236}">
              <a16:creationId xmlns:a16="http://schemas.microsoft.com/office/drawing/2014/main" id="{00000000-0008-0000-1700-000002000000}"/>
            </a:ext>
          </a:extLst>
        </xdr:cNvPr>
        <xdr:cNvPicPr preferRelativeResize="0"/>
      </xdr:nvPicPr>
      <xdr:blipFill>
        <a:blip xmlns:r="http://schemas.openxmlformats.org/officeDocument/2006/relationships" r:embed="rId1" cstate="print"/>
        <a:stretch>
          <a:fillRect/>
        </a:stretch>
      </xdr:blipFill>
      <xdr:spPr>
        <a:xfrm>
          <a:off x="1047750" y="457200"/>
          <a:ext cx="1714500" cy="1247775"/>
        </a:xfrm>
        <a:prstGeom prst="rect">
          <a:avLst/>
        </a:prstGeom>
        <a:noFill/>
      </xdr:spPr>
    </xdr:pic>
    <xdr:clientData fLocksWithSheet="0"/>
  </xdr:oneCellAnchor>
  <xdr:twoCellAnchor>
    <xdr:from>
      <xdr:col>2</xdr:col>
      <xdr:colOff>190353</xdr:colOff>
      <xdr:row>2</xdr:row>
      <xdr:rowOff>139701</xdr:rowOff>
    </xdr:from>
    <xdr:to>
      <xdr:col>3</xdr:col>
      <xdr:colOff>1062428</xdr:colOff>
      <xdr:row>10</xdr:row>
      <xdr:rowOff>1</xdr:rowOff>
    </xdr:to>
    <xdr:pic>
      <xdr:nvPicPr>
        <xdr:cNvPr id="3" name="Picture 391" descr="SED">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128" y="463551"/>
          <a:ext cx="1719800" cy="1241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180975</xdr:colOff>
      <xdr:row>2</xdr:row>
      <xdr:rowOff>133350</xdr:rowOff>
    </xdr:from>
    <xdr:ext cx="1714500" cy="1247775"/>
    <xdr:pic>
      <xdr:nvPicPr>
        <xdr:cNvPr id="4" name="image2.jpg" descr="SED">
          <a:extLst>
            <a:ext uri="{FF2B5EF4-FFF2-40B4-BE49-F238E27FC236}">
              <a16:creationId xmlns:a16="http://schemas.microsoft.com/office/drawing/2014/main" id="{00000000-0008-0000-1700-000004000000}"/>
            </a:ext>
          </a:extLst>
        </xdr:cNvPr>
        <xdr:cNvPicPr preferRelativeResize="0"/>
      </xdr:nvPicPr>
      <xdr:blipFill>
        <a:blip xmlns:r="http://schemas.openxmlformats.org/officeDocument/2006/relationships" r:embed="rId1" cstate="print"/>
        <a:stretch>
          <a:fillRect/>
        </a:stretch>
      </xdr:blipFill>
      <xdr:spPr>
        <a:xfrm>
          <a:off x="1047750" y="457200"/>
          <a:ext cx="1714500" cy="1247775"/>
        </a:xfrm>
        <a:prstGeom prst="rect">
          <a:avLst/>
        </a:prstGeom>
        <a:noFill/>
      </xdr:spPr>
    </xdr:pic>
    <xdr:clientData fLocksWithSheet="0"/>
  </xdr:oneCellAnchor>
  <xdr:twoCellAnchor>
    <xdr:from>
      <xdr:col>2</xdr:col>
      <xdr:colOff>190353</xdr:colOff>
      <xdr:row>2</xdr:row>
      <xdr:rowOff>139701</xdr:rowOff>
    </xdr:from>
    <xdr:to>
      <xdr:col>3</xdr:col>
      <xdr:colOff>1062428</xdr:colOff>
      <xdr:row>10</xdr:row>
      <xdr:rowOff>1</xdr:rowOff>
    </xdr:to>
    <xdr:pic>
      <xdr:nvPicPr>
        <xdr:cNvPr id="5" name="Picture 391" descr="SED">
          <a:extLst>
            <a:ext uri="{FF2B5EF4-FFF2-40B4-BE49-F238E27FC236}">
              <a16:creationId xmlns:a16="http://schemas.microsoft.com/office/drawing/2014/main" id="{00000000-0008-0000-17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128" y="463551"/>
          <a:ext cx="1719800" cy="1241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180975</xdr:colOff>
      <xdr:row>2</xdr:row>
      <xdr:rowOff>133350</xdr:rowOff>
    </xdr:from>
    <xdr:ext cx="1714500" cy="1247775"/>
    <xdr:pic>
      <xdr:nvPicPr>
        <xdr:cNvPr id="6" name="image2.jpg" descr="SED">
          <a:extLst>
            <a:ext uri="{FF2B5EF4-FFF2-40B4-BE49-F238E27FC236}">
              <a16:creationId xmlns:a16="http://schemas.microsoft.com/office/drawing/2014/main" id="{00000000-0008-0000-1700-000006000000}"/>
            </a:ext>
          </a:extLst>
        </xdr:cNvPr>
        <xdr:cNvPicPr preferRelativeResize="0"/>
      </xdr:nvPicPr>
      <xdr:blipFill>
        <a:blip xmlns:r="http://schemas.openxmlformats.org/officeDocument/2006/relationships" r:embed="rId1" cstate="print"/>
        <a:stretch>
          <a:fillRect/>
        </a:stretch>
      </xdr:blipFill>
      <xdr:spPr>
        <a:xfrm>
          <a:off x="1047750" y="457200"/>
          <a:ext cx="1714500" cy="1247775"/>
        </a:xfrm>
        <a:prstGeom prst="rect">
          <a:avLst/>
        </a:prstGeom>
        <a:noFill/>
      </xdr:spPr>
    </xdr:pic>
    <xdr:clientData fLocksWithSheet="0"/>
  </xdr:oneCellAnchor>
  <xdr:twoCellAnchor>
    <xdr:from>
      <xdr:col>2</xdr:col>
      <xdr:colOff>190353</xdr:colOff>
      <xdr:row>2</xdr:row>
      <xdr:rowOff>139701</xdr:rowOff>
    </xdr:from>
    <xdr:to>
      <xdr:col>3</xdr:col>
      <xdr:colOff>1062428</xdr:colOff>
      <xdr:row>10</xdr:row>
      <xdr:rowOff>1</xdr:rowOff>
    </xdr:to>
    <xdr:pic>
      <xdr:nvPicPr>
        <xdr:cNvPr id="7" name="Picture 391" descr="SED">
          <a:extLst>
            <a:ext uri="{FF2B5EF4-FFF2-40B4-BE49-F238E27FC236}">
              <a16:creationId xmlns:a16="http://schemas.microsoft.com/office/drawing/2014/main" id="{00000000-0008-0000-17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128" y="463551"/>
          <a:ext cx="1719800" cy="1241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180975</xdr:colOff>
      <xdr:row>2</xdr:row>
      <xdr:rowOff>133350</xdr:rowOff>
    </xdr:from>
    <xdr:ext cx="1714500" cy="1247775"/>
    <xdr:pic>
      <xdr:nvPicPr>
        <xdr:cNvPr id="8" name="image2.jpg" descr="SED">
          <a:extLst>
            <a:ext uri="{FF2B5EF4-FFF2-40B4-BE49-F238E27FC236}">
              <a16:creationId xmlns:a16="http://schemas.microsoft.com/office/drawing/2014/main" id="{00000000-0008-0000-1700-000008000000}"/>
            </a:ext>
          </a:extLst>
        </xdr:cNvPr>
        <xdr:cNvPicPr preferRelativeResize="0"/>
      </xdr:nvPicPr>
      <xdr:blipFill>
        <a:blip xmlns:r="http://schemas.openxmlformats.org/officeDocument/2006/relationships" r:embed="rId1" cstate="print"/>
        <a:stretch>
          <a:fillRect/>
        </a:stretch>
      </xdr:blipFill>
      <xdr:spPr>
        <a:xfrm>
          <a:off x="1047750" y="457200"/>
          <a:ext cx="1714500" cy="1247775"/>
        </a:xfrm>
        <a:prstGeom prst="rect">
          <a:avLst/>
        </a:prstGeom>
        <a:noFill/>
      </xdr:spPr>
    </xdr:pic>
    <xdr:clientData fLocksWithSheet="0"/>
  </xdr:oneCellAnchor>
  <xdr:twoCellAnchor>
    <xdr:from>
      <xdr:col>2</xdr:col>
      <xdr:colOff>190353</xdr:colOff>
      <xdr:row>2</xdr:row>
      <xdr:rowOff>139701</xdr:rowOff>
    </xdr:from>
    <xdr:to>
      <xdr:col>3</xdr:col>
      <xdr:colOff>1062428</xdr:colOff>
      <xdr:row>10</xdr:row>
      <xdr:rowOff>1</xdr:rowOff>
    </xdr:to>
    <xdr:pic>
      <xdr:nvPicPr>
        <xdr:cNvPr id="9" name="Picture 391" descr="SED">
          <a:extLst>
            <a:ext uri="{FF2B5EF4-FFF2-40B4-BE49-F238E27FC236}">
              <a16:creationId xmlns:a16="http://schemas.microsoft.com/office/drawing/2014/main" id="{00000000-0008-0000-17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128" y="463551"/>
          <a:ext cx="1719800" cy="1241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511097</xdr:colOff>
      <xdr:row>22</xdr:row>
      <xdr:rowOff>0</xdr:rowOff>
    </xdr:from>
    <xdr:to>
      <xdr:col>27</xdr:col>
      <xdr:colOff>837201</xdr:colOff>
      <xdr:row>49</xdr:row>
      <xdr:rowOff>98210</xdr:rowOff>
    </xdr:to>
    <xdr:pic>
      <xdr:nvPicPr>
        <xdr:cNvPr id="10" name="Imagen 9"/>
        <xdr:cNvPicPr>
          <a:picLocks noChangeAspect="1"/>
        </xdr:cNvPicPr>
      </xdr:nvPicPr>
      <xdr:blipFill>
        <a:blip xmlns:r="http://schemas.openxmlformats.org/officeDocument/2006/relationships" r:embed="rId2"/>
        <a:stretch>
          <a:fillRect/>
        </a:stretch>
      </xdr:blipFill>
      <xdr:spPr>
        <a:xfrm>
          <a:off x="33360731" y="16889451"/>
          <a:ext cx="7980952" cy="6057143"/>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xdr:from>
      <xdr:col>0</xdr:col>
      <xdr:colOff>440532</xdr:colOff>
      <xdr:row>0</xdr:row>
      <xdr:rowOff>1</xdr:rowOff>
    </xdr:from>
    <xdr:to>
      <xdr:col>1</xdr:col>
      <xdr:colOff>142875</xdr:colOff>
      <xdr:row>5</xdr:row>
      <xdr:rowOff>128869</xdr:rowOff>
    </xdr:to>
    <xdr:pic>
      <xdr:nvPicPr>
        <xdr:cNvPr id="2" name="Picture 391" descr="SED">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0532" y="1"/>
          <a:ext cx="721518" cy="10813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440532</xdr:colOff>
      <xdr:row>0</xdr:row>
      <xdr:rowOff>1</xdr:rowOff>
    </xdr:from>
    <xdr:to>
      <xdr:col>1</xdr:col>
      <xdr:colOff>142875</xdr:colOff>
      <xdr:row>5</xdr:row>
      <xdr:rowOff>128869</xdr:rowOff>
    </xdr:to>
    <xdr:pic>
      <xdr:nvPicPr>
        <xdr:cNvPr id="3" name="Picture 391" descr="SED">
          <a:extLst>
            <a:ext uri="{FF2B5EF4-FFF2-40B4-BE49-F238E27FC236}">
              <a16:creationId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0532" y="1"/>
          <a:ext cx="721518" cy="10813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440532</xdr:colOff>
      <xdr:row>0</xdr:row>
      <xdr:rowOff>1</xdr:rowOff>
    </xdr:from>
    <xdr:to>
      <xdr:col>1</xdr:col>
      <xdr:colOff>142875</xdr:colOff>
      <xdr:row>5</xdr:row>
      <xdr:rowOff>128869</xdr:rowOff>
    </xdr:to>
    <xdr:pic>
      <xdr:nvPicPr>
        <xdr:cNvPr id="4" name="Picture 391" descr="SED">
          <a:extLst>
            <a:ext uri="{FF2B5EF4-FFF2-40B4-BE49-F238E27FC236}">
              <a16:creationId xmlns:a16="http://schemas.microsoft.com/office/drawing/2014/main" id="{00000000-0008-0000-18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0532" y="1"/>
          <a:ext cx="721518" cy="10813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440532</xdr:colOff>
      <xdr:row>0</xdr:row>
      <xdr:rowOff>1</xdr:rowOff>
    </xdr:from>
    <xdr:to>
      <xdr:col>1</xdr:col>
      <xdr:colOff>142875</xdr:colOff>
      <xdr:row>5</xdr:row>
      <xdr:rowOff>128869</xdr:rowOff>
    </xdr:to>
    <xdr:pic>
      <xdr:nvPicPr>
        <xdr:cNvPr id="5" name="Picture 391" descr="SED">
          <a:extLst>
            <a:ext uri="{FF2B5EF4-FFF2-40B4-BE49-F238E27FC236}">
              <a16:creationId xmlns:a16="http://schemas.microsoft.com/office/drawing/2014/main" id="{00000000-0008-0000-18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0532" y="1"/>
          <a:ext cx="721518" cy="10813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27</xdr:row>
      <xdr:rowOff>0</xdr:rowOff>
    </xdr:from>
    <xdr:to>
      <xdr:col>18</xdr:col>
      <xdr:colOff>932452</xdr:colOff>
      <xdr:row>56</xdr:row>
      <xdr:rowOff>187361</xdr:rowOff>
    </xdr:to>
    <xdr:pic>
      <xdr:nvPicPr>
        <xdr:cNvPr id="6" name="Imagen 5"/>
        <xdr:cNvPicPr>
          <a:picLocks noChangeAspect="1"/>
        </xdr:cNvPicPr>
      </xdr:nvPicPr>
      <xdr:blipFill>
        <a:blip xmlns:r="http://schemas.openxmlformats.org/officeDocument/2006/relationships" r:embed="rId2"/>
        <a:stretch>
          <a:fillRect/>
        </a:stretch>
      </xdr:blipFill>
      <xdr:spPr>
        <a:xfrm>
          <a:off x="25681781" y="22157531"/>
          <a:ext cx="7980952" cy="6057143"/>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22</xdr:col>
      <xdr:colOff>0</xdr:colOff>
      <xdr:row>14</xdr:row>
      <xdr:rowOff>0</xdr:rowOff>
    </xdr:from>
    <xdr:to>
      <xdr:col>26</xdr:col>
      <xdr:colOff>1003086</xdr:colOff>
      <xdr:row>69</xdr:row>
      <xdr:rowOff>117396</xdr:rowOff>
    </xdr:to>
    <xdr:pic>
      <xdr:nvPicPr>
        <xdr:cNvPr id="2" name="Imagen 1"/>
        <xdr:cNvPicPr>
          <a:picLocks noChangeAspect="1"/>
        </xdr:cNvPicPr>
      </xdr:nvPicPr>
      <xdr:blipFill>
        <a:blip xmlns:r="http://schemas.openxmlformats.org/officeDocument/2006/relationships" r:embed="rId1"/>
        <a:stretch>
          <a:fillRect/>
        </a:stretch>
      </xdr:blipFill>
      <xdr:spPr>
        <a:xfrm>
          <a:off x="35520758" y="12906910"/>
          <a:ext cx="7980952" cy="6057143"/>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oneCellAnchor>
    <xdr:from>
      <xdr:col>0</xdr:col>
      <xdr:colOff>262617</xdr:colOff>
      <xdr:row>0</xdr:row>
      <xdr:rowOff>160564</xdr:rowOff>
    </xdr:from>
    <xdr:ext cx="819150" cy="628650"/>
    <xdr:pic>
      <xdr:nvPicPr>
        <xdr:cNvPr id="2" name="image1.jpg">
          <a:extLst>
            <a:ext uri="{FF2B5EF4-FFF2-40B4-BE49-F238E27FC236}">
              <a16:creationId xmlns:a16="http://schemas.microsoft.com/office/drawing/2014/main" id="{00000000-0008-0000-1A00-000002000000}"/>
            </a:ext>
          </a:extLst>
        </xdr:cNvPr>
        <xdr:cNvPicPr preferRelativeResize="0"/>
      </xdr:nvPicPr>
      <xdr:blipFill>
        <a:blip xmlns:r="http://schemas.openxmlformats.org/officeDocument/2006/relationships" r:embed="rId1" cstate="print"/>
        <a:stretch>
          <a:fillRect/>
        </a:stretch>
      </xdr:blipFill>
      <xdr:spPr>
        <a:xfrm>
          <a:off x="262617" y="160564"/>
          <a:ext cx="819150" cy="628650"/>
        </a:xfrm>
        <a:prstGeom prst="rect">
          <a:avLst/>
        </a:prstGeom>
        <a:noFill/>
      </xdr:spPr>
    </xdr:pic>
    <xdr:clientData fLocksWithSheet="0"/>
  </xdr:oneCellAnchor>
  <xdr:twoCellAnchor editAs="oneCell">
    <xdr:from>
      <xdr:col>37</xdr:col>
      <xdr:colOff>0</xdr:colOff>
      <xdr:row>33</xdr:row>
      <xdr:rowOff>0</xdr:rowOff>
    </xdr:from>
    <xdr:to>
      <xdr:col>44</xdr:col>
      <xdr:colOff>374000</xdr:colOff>
      <xdr:row>71</xdr:row>
      <xdr:rowOff>107280</xdr:rowOff>
    </xdr:to>
    <xdr:pic>
      <xdr:nvPicPr>
        <xdr:cNvPr id="3" name="Imagen 2"/>
        <xdr:cNvPicPr>
          <a:picLocks noChangeAspect="1"/>
        </xdr:cNvPicPr>
      </xdr:nvPicPr>
      <xdr:blipFill>
        <a:blip xmlns:r="http://schemas.openxmlformats.org/officeDocument/2006/relationships" r:embed="rId2"/>
        <a:stretch>
          <a:fillRect/>
        </a:stretch>
      </xdr:blipFill>
      <xdr:spPr>
        <a:xfrm>
          <a:off x="43841096" y="30936678"/>
          <a:ext cx="7980952" cy="6057143"/>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23</xdr:col>
      <xdr:colOff>0</xdr:colOff>
      <xdr:row>19</xdr:row>
      <xdr:rowOff>0</xdr:rowOff>
    </xdr:from>
    <xdr:to>
      <xdr:col>27</xdr:col>
      <xdr:colOff>1027702</xdr:colOff>
      <xdr:row>73</xdr:row>
      <xdr:rowOff>56393</xdr:rowOff>
    </xdr:to>
    <xdr:pic>
      <xdr:nvPicPr>
        <xdr:cNvPr id="2" name="Imagen 1"/>
        <xdr:cNvPicPr>
          <a:picLocks noChangeAspect="1"/>
        </xdr:cNvPicPr>
      </xdr:nvPicPr>
      <xdr:blipFill>
        <a:blip xmlns:r="http://schemas.openxmlformats.org/officeDocument/2006/relationships" r:embed="rId1"/>
        <a:stretch>
          <a:fillRect/>
        </a:stretch>
      </xdr:blipFill>
      <xdr:spPr>
        <a:xfrm>
          <a:off x="40243125" y="15120938"/>
          <a:ext cx="7980952" cy="6057143"/>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oneCellAnchor>
    <xdr:from>
      <xdr:col>0</xdr:col>
      <xdr:colOff>262617</xdr:colOff>
      <xdr:row>0</xdr:row>
      <xdr:rowOff>160564</xdr:rowOff>
    </xdr:from>
    <xdr:ext cx="819150" cy="628650"/>
    <xdr:pic>
      <xdr:nvPicPr>
        <xdr:cNvPr id="2" name="image1.jpg">
          <a:extLst>
            <a:ext uri="{FF2B5EF4-FFF2-40B4-BE49-F238E27FC236}">
              <a16:creationId xmlns:a16="http://schemas.microsoft.com/office/drawing/2014/main" id="{00000000-0008-0000-1E00-000002000000}"/>
            </a:ext>
          </a:extLst>
        </xdr:cNvPr>
        <xdr:cNvPicPr preferRelativeResize="0"/>
      </xdr:nvPicPr>
      <xdr:blipFill>
        <a:blip xmlns:r="http://schemas.openxmlformats.org/officeDocument/2006/relationships" r:embed="rId1" cstate="print"/>
        <a:stretch>
          <a:fillRect/>
        </a:stretch>
      </xdr:blipFill>
      <xdr:spPr>
        <a:xfrm>
          <a:off x="262617" y="160564"/>
          <a:ext cx="819150" cy="628650"/>
        </a:xfrm>
        <a:prstGeom prst="rect">
          <a:avLst/>
        </a:prstGeom>
        <a:noFill/>
      </xdr:spPr>
    </xdr:pic>
    <xdr:clientData fLocksWithSheet="0"/>
  </xdr:oneCellAnchor>
  <xdr:oneCellAnchor>
    <xdr:from>
      <xdr:col>0</xdr:col>
      <xdr:colOff>262617</xdr:colOff>
      <xdr:row>0</xdr:row>
      <xdr:rowOff>160564</xdr:rowOff>
    </xdr:from>
    <xdr:ext cx="819150" cy="628650"/>
    <xdr:pic>
      <xdr:nvPicPr>
        <xdr:cNvPr id="5" name="image1.jpg">
          <a:extLst>
            <a:ext uri="{FF2B5EF4-FFF2-40B4-BE49-F238E27FC236}">
              <a16:creationId xmlns:a16="http://schemas.microsoft.com/office/drawing/2014/main" id="{00000000-0008-0000-1E00-000005000000}"/>
            </a:ext>
          </a:extLst>
        </xdr:cNvPr>
        <xdr:cNvPicPr preferRelativeResize="0"/>
      </xdr:nvPicPr>
      <xdr:blipFill>
        <a:blip xmlns:r="http://schemas.openxmlformats.org/officeDocument/2006/relationships" r:embed="rId1" cstate="print"/>
        <a:stretch>
          <a:fillRect/>
        </a:stretch>
      </xdr:blipFill>
      <xdr:spPr>
        <a:xfrm>
          <a:off x="262617" y="0"/>
          <a:ext cx="819150" cy="628650"/>
        </a:xfrm>
        <a:prstGeom prst="rect">
          <a:avLst/>
        </a:prstGeom>
        <a:noFill/>
      </xdr:spPr>
    </xdr:pic>
    <xdr:clientData fLocksWithSheet="0"/>
  </xdr:oneCellAnchor>
  <xdr:oneCellAnchor>
    <xdr:from>
      <xdr:col>0</xdr:col>
      <xdr:colOff>262617</xdr:colOff>
      <xdr:row>0</xdr:row>
      <xdr:rowOff>160564</xdr:rowOff>
    </xdr:from>
    <xdr:ext cx="819150" cy="628650"/>
    <xdr:pic>
      <xdr:nvPicPr>
        <xdr:cNvPr id="6" name="image1.jpg">
          <a:extLst>
            <a:ext uri="{FF2B5EF4-FFF2-40B4-BE49-F238E27FC236}">
              <a16:creationId xmlns:a16="http://schemas.microsoft.com/office/drawing/2014/main" id="{00000000-0008-0000-1E00-000006000000}"/>
            </a:ext>
          </a:extLst>
        </xdr:cNvPr>
        <xdr:cNvPicPr preferRelativeResize="0"/>
      </xdr:nvPicPr>
      <xdr:blipFill>
        <a:blip xmlns:r="http://schemas.openxmlformats.org/officeDocument/2006/relationships" r:embed="rId1" cstate="print"/>
        <a:stretch>
          <a:fillRect/>
        </a:stretch>
      </xdr:blipFill>
      <xdr:spPr>
        <a:xfrm>
          <a:off x="262617" y="0"/>
          <a:ext cx="819150" cy="628650"/>
        </a:xfrm>
        <a:prstGeom prst="rect">
          <a:avLst/>
        </a:prstGeom>
        <a:noFill/>
      </xdr:spPr>
    </xdr:pic>
    <xdr:clientData fLocksWithSheet="0"/>
  </xdr:oneCellAnchor>
  <xdr:twoCellAnchor editAs="oneCell">
    <xdr:from>
      <xdr:col>34</xdr:col>
      <xdr:colOff>0</xdr:colOff>
      <xdr:row>46</xdr:row>
      <xdr:rowOff>0</xdr:rowOff>
    </xdr:from>
    <xdr:to>
      <xdr:col>41</xdr:col>
      <xdr:colOff>178856</xdr:colOff>
      <xdr:row>82</xdr:row>
      <xdr:rowOff>5967</xdr:rowOff>
    </xdr:to>
    <xdr:pic>
      <xdr:nvPicPr>
        <xdr:cNvPr id="3" name="Imagen 2"/>
        <xdr:cNvPicPr>
          <a:picLocks noChangeAspect="1"/>
        </xdr:cNvPicPr>
      </xdr:nvPicPr>
      <xdr:blipFill>
        <a:blip xmlns:r="http://schemas.openxmlformats.org/officeDocument/2006/relationships" r:embed="rId2"/>
        <a:stretch>
          <a:fillRect/>
        </a:stretch>
      </xdr:blipFill>
      <xdr:spPr>
        <a:xfrm>
          <a:off x="40607316" y="76424118"/>
          <a:ext cx="7980952" cy="6057143"/>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oneCellAnchor>
    <xdr:from>
      <xdr:col>2</xdr:col>
      <xdr:colOff>180975</xdr:colOff>
      <xdr:row>2</xdr:row>
      <xdr:rowOff>133350</xdr:rowOff>
    </xdr:from>
    <xdr:ext cx="1714500" cy="1247775"/>
    <xdr:pic>
      <xdr:nvPicPr>
        <xdr:cNvPr id="2" name="image2.jpg" descr="SED">
          <a:extLst>
            <a:ext uri="{FF2B5EF4-FFF2-40B4-BE49-F238E27FC236}">
              <a16:creationId xmlns:a16="http://schemas.microsoft.com/office/drawing/2014/main" id="{00000000-0008-0000-1F00-000002000000}"/>
            </a:ext>
          </a:extLst>
        </xdr:cNvPr>
        <xdr:cNvPicPr preferRelativeResize="0"/>
      </xdr:nvPicPr>
      <xdr:blipFill>
        <a:blip xmlns:r="http://schemas.openxmlformats.org/officeDocument/2006/relationships" r:embed="rId1" cstate="print"/>
        <a:stretch>
          <a:fillRect/>
        </a:stretch>
      </xdr:blipFill>
      <xdr:spPr>
        <a:xfrm>
          <a:off x="1047750" y="457200"/>
          <a:ext cx="1714500" cy="1247775"/>
        </a:xfrm>
        <a:prstGeom prst="rect">
          <a:avLst/>
        </a:prstGeom>
        <a:noFill/>
      </xdr:spPr>
    </xdr:pic>
    <xdr:clientData fLocksWithSheet="0"/>
  </xdr:oneCellAnchor>
  <xdr:twoCellAnchor>
    <xdr:from>
      <xdr:col>2</xdr:col>
      <xdr:colOff>190353</xdr:colOff>
      <xdr:row>2</xdr:row>
      <xdr:rowOff>139701</xdr:rowOff>
    </xdr:from>
    <xdr:to>
      <xdr:col>3</xdr:col>
      <xdr:colOff>1062428</xdr:colOff>
      <xdr:row>10</xdr:row>
      <xdr:rowOff>1</xdr:rowOff>
    </xdr:to>
    <xdr:pic>
      <xdr:nvPicPr>
        <xdr:cNvPr id="3" name="Picture 391" descr="SED">
          <a:extLst>
            <a:ext uri="{FF2B5EF4-FFF2-40B4-BE49-F238E27FC236}">
              <a16:creationId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128" y="463551"/>
          <a:ext cx="1719800" cy="1241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9.xml><?xml version="1.0" encoding="utf-8"?>
<xdr:wsDr xmlns:xdr="http://schemas.openxmlformats.org/drawingml/2006/spreadsheetDrawing" xmlns:a="http://schemas.openxmlformats.org/drawingml/2006/main">
  <xdr:twoCellAnchor>
    <xdr:from>
      <xdr:col>0</xdr:col>
      <xdr:colOff>440532</xdr:colOff>
      <xdr:row>0</xdr:row>
      <xdr:rowOff>1</xdr:rowOff>
    </xdr:from>
    <xdr:to>
      <xdr:col>1</xdr:col>
      <xdr:colOff>142875</xdr:colOff>
      <xdr:row>5</xdr:row>
      <xdr:rowOff>128869</xdr:rowOff>
    </xdr:to>
    <xdr:pic>
      <xdr:nvPicPr>
        <xdr:cNvPr id="2" name="Picture 391" descr="SED">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0532" y="1"/>
          <a:ext cx="1226343" cy="12718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23</xdr:col>
      <xdr:colOff>0</xdr:colOff>
      <xdr:row>12</xdr:row>
      <xdr:rowOff>83346</xdr:rowOff>
    </xdr:from>
    <xdr:to>
      <xdr:col>27</xdr:col>
      <xdr:colOff>1027702</xdr:colOff>
      <xdr:row>66</xdr:row>
      <xdr:rowOff>139739</xdr:rowOff>
    </xdr:to>
    <xdr:pic>
      <xdr:nvPicPr>
        <xdr:cNvPr id="2" name="Imagen 1"/>
        <xdr:cNvPicPr>
          <a:picLocks noChangeAspect="1"/>
        </xdr:cNvPicPr>
      </xdr:nvPicPr>
      <xdr:blipFill>
        <a:blip xmlns:r="http://schemas.openxmlformats.org/officeDocument/2006/relationships" r:embed="rId1"/>
        <a:stretch>
          <a:fillRect/>
        </a:stretch>
      </xdr:blipFill>
      <xdr:spPr>
        <a:xfrm>
          <a:off x="41267063" y="12942096"/>
          <a:ext cx="7980952" cy="6057143"/>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oneCellAnchor>
    <xdr:from>
      <xdr:col>0</xdr:col>
      <xdr:colOff>262617</xdr:colOff>
      <xdr:row>0</xdr:row>
      <xdr:rowOff>160564</xdr:rowOff>
    </xdr:from>
    <xdr:ext cx="819150" cy="628650"/>
    <xdr:pic>
      <xdr:nvPicPr>
        <xdr:cNvPr id="2" name="image1.jpg">
          <a:extLst>
            <a:ext uri="{FF2B5EF4-FFF2-40B4-BE49-F238E27FC236}">
              <a16:creationId xmlns:a16="http://schemas.microsoft.com/office/drawing/2014/main" id="{00000000-0008-0000-2200-000002000000}"/>
            </a:ext>
          </a:extLst>
        </xdr:cNvPr>
        <xdr:cNvPicPr preferRelativeResize="0"/>
      </xdr:nvPicPr>
      <xdr:blipFill>
        <a:blip xmlns:r="http://schemas.openxmlformats.org/officeDocument/2006/relationships" r:embed="rId1" cstate="print"/>
        <a:stretch>
          <a:fillRect/>
        </a:stretch>
      </xdr:blipFill>
      <xdr:spPr>
        <a:xfrm>
          <a:off x="262617" y="0"/>
          <a:ext cx="819150" cy="628650"/>
        </a:xfrm>
        <a:prstGeom prst="rect">
          <a:avLst/>
        </a:prstGeom>
        <a:noFill/>
      </xdr:spPr>
    </xdr:pic>
    <xdr:clientData fLocksWithSheet="0"/>
  </xdr:oneCellAnchor>
  <xdr:twoCellAnchor editAs="oneCell">
    <xdr:from>
      <xdr:col>40</xdr:col>
      <xdr:colOff>0</xdr:colOff>
      <xdr:row>21</xdr:row>
      <xdr:rowOff>0</xdr:rowOff>
    </xdr:from>
    <xdr:to>
      <xdr:col>45</xdr:col>
      <xdr:colOff>264632</xdr:colOff>
      <xdr:row>23</xdr:row>
      <xdr:rowOff>2439784</xdr:rowOff>
    </xdr:to>
    <xdr:pic>
      <xdr:nvPicPr>
        <xdr:cNvPr id="3" name="Imagen 2"/>
        <xdr:cNvPicPr>
          <a:picLocks noChangeAspect="1"/>
        </xdr:cNvPicPr>
      </xdr:nvPicPr>
      <xdr:blipFill>
        <a:blip xmlns:r="http://schemas.openxmlformats.org/officeDocument/2006/relationships" r:embed="rId2"/>
        <a:stretch>
          <a:fillRect/>
        </a:stretch>
      </xdr:blipFill>
      <xdr:spPr>
        <a:xfrm>
          <a:off x="49455084" y="10156433"/>
          <a:ext cx="7980952" cy="6057143"/>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oneCellAnchor>
    <xdr:from>
      <xdr:col>2</xdr:col>
      <xdr:colOff>180975</xdr:colOff>
      <xdr:row>2</xdr:row>
      <xdr:rowOff>133350</xdr:rowOff>
    </xdr:from>
    <xdr:ext cx="1714500" cy="1247775"/>
    <xdr:pic>
      <xdr:nvPicPr>
        <xdr:cNvPr id="2" name="image2.jpg" descr="SED">
          <a:extLst>
            <a:ext uri="{FF2B5EF4-FFF2-40B4-BE49-F238E27FC236}">
              <a16:creationId xmlns:a16="http://schemas.microsoft.com/office/drawing/2014/main" id="{00000000-0008-0000-3000-000002000000}"/>
            </a:ext>
          </a:extLst>
        </xdr:cNvPr>
        <xdr:cNvPicPr preferRelativeResize="0"/>
      </xdr:nvPicPr>
      <xdr:blipFill>
        <a:blip xmlns:r="http://schemas.openxmlformats.org/officeDocument/2006/relationships" r:embed="rId1" cstate="print"/>
        <a:stretch>
          <a:fillRect/>
        </a:stretch>
      </xdr:blipFill>
      <xdr:spPr>
        <a:xfrm>
          <a:off x="1047750" y="457200"/>
          <a:ext cx="1714500" cy="1247775"/>
        </a:xfrm>
        <a:prstGeom prst="rect">
          <a:avLst/>
        </a:prstGeom>
        <a:noFill/>
      </xdr:spPr>
    </xdr:pic>
    <xdr:clientData fLocksWithSheet="0"/>
  </xdr:oneCellAnchor>
  <xdr:twoCellAnchor>
    <xdr:from>
      <xdr:col>2</xdr:col>
      <xdr:colOff>190353</xdr:colOff>
      <xdr:row>2</xdr:row>
      <xdr:rowOff>139701</xdr:rowOff>
    </xdr:from>
    <xdr:to>
      <xdr:col>3</xdr:col>
      <xdr:colOff>1062428</xdr:colOff>
      <xdr:row>10</xdr:row>
      <xdr:rowOff>1</xdr:rowOff>
    </xdr:to>
    <xdr:pic>
      <xdr:nvPicPr>
        <xdr:cNvPr id="3" name="Picture 391" descr="SED">
          <a:extLst>
            <a:ext uri="{FF2B5EF4-FFF2-40B4-BE49-F238E27FC236}">
              <a16:creationId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128" y="463551"/>
          <a:ext cx="1719800" cy="1241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180975</xdr:colOff>
      <xdr:row>2</xdr:row>
      <xdr:rowOff>133350</xdr:rowOff>
    </xdr:from>
    <xdr:ext cx="1714500" cy="1247775"/>
    <xdr:pic>
      <xdr:nvPicPr>
        <xdr:cNvPr id="4" name="image2.jpg" descr="SED">
          <a:extLst>
            <a:ext uri="{FF2B5EF4-FFF2-40B4-BE49-F238E27FC236}">
              <a16:creationId xmlns:a16="http://schemas.microsoft.com/office/drawing/2014/main" id="{47EBA04C-F966-4CE0-8ECD-45DE57D5EDFF}"/>
            </a:ext>
          </a:extLst>
        </xdr:cNvPr>
        <xdr:cNvPicPr preferRelativeResize="0"/>
      </xdr:nvPicPr>
      <xdr:blipFill>
        <a:blip xmlns:r="http://schemas.openxmlformats.org/officeDocument/2006/relationships" r:embed="rId1" cstate="print"/>
        <a:stretch>
          <a:fillRect/>
        </a:stretch>
      </xdr:blipFill>
      <xdr:spPr>
        <a:xfrm>
          <a:off x="1047750" y="457200"/>
          <a:ext cx="1714500" cy="1247775"/>
        </a:xfrm>
        <a:prstGeom prst="rect">
          <a:avLst/>
        </a:prstGeom>
        <a:noFill/>
      </xdr:spPr>
    </xdr:pic>
    <xdr:clientData fLocksWithSheet="0"/>
  </xdr:oneCellAnchor>
  <xdr:twoCellAnchor>
    <xdr:from>
      <xdr:col>2</xdr:col>
      <xdr:colOff>190353</xdr:colOff>
      <xdr:row>2</xdr:row>
      <xdr:rowOff>139701</xdr:rowOff>
    </xdr:from>
    <xdr:to>
      <xdr:col>3</xdr:col>
      <xdr:colOff>1062428</xdr:colOff>
      <xdr:row>10</xdr:row>
      <xdr:rowOff>1</xdr:rowOff>
    </xdr:to>
    <xdr:pic>
      <xdr:nvPicPr>
        <xdr:cNvPr id="5" name="Picture 391" descr="SED">
          <a:extLst>
            <a:ext uri="{FF2B5EF4-FFF2-40B4-BE49-F238E27FC236}">
              <a16:creationId xmlns:a16="http://schemas.microsoft.com/office/drawing/2014/main" id="{C135173D-8472-43F8-9A69-D31462ED78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128" y="463551"/>
          <a:ext cx="1719800" cy="1241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3.xml><?xml version="1.0" encoding="utf-8"?>
<xdr:wsDr xmlns:xdr="http://schemas.openxmlformats.org/drawingml/2006/spreadsheetDrawing" xmlns:a="http://schemas.openxmlformats.org/drawingml/2006/main">
  <xdr:twoCellAnchor>
    <xdr:from>
      <xdr:col>0</xdr:col>
      <xdr:colOff>440532</xdr:colOff>
      <xdr:row>0</xdr:row>
      <xdr:rowOff>1</xdr:rowOff>
    </xdr:from>
    <xdr:to>
      <xdr:col>1</xdr:col>
      <xdr:colOff>142875</xdr:colOff>
      <xdr:row>5</xdr:row>
      <xdr:rowOff>128869</xdr:rowOff>
    </xdr:to>
    <xdr:pic>
      <xdr:nvPicPr>
        <xdr:cNvPr id="2" name="Picture 391" descr="SED">
          <a:extLst>
            <a:ext uri="{FF2B5EF4-FFF2-40B4-BE49-F238E27FC236}">
              <a16:creationId xmlns:a16="http://schemas.microsoft.com/office/drawing/2014/main" id="{00000000-0008-0000-3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0532" y="1"/>
          <a:ext cx="721518" cy="10813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440532</xdr:colOff>
      <xdr:row>0</xdr:row>
      <xdr:rowOff>1</xdr:rowOff>
    </xdr:from>
    <xdr:to>
      <xdr:col>1</xdr:col>
      <xdr:colOff>142875</xdr:colOff>
      <xdr:row>5</xdr:row>
      <xdr:rowOff>128869</xdr:rowOff>
    </xdr:to>
    <xdr:pic>
      <xdr:nvPicPr>
        <xdr:cNvPr id="3" name="Picture 391" descr="SED">
          <a:extLst>
            <a:ext uri="{FF2B5EF4-FFF2-40B4-BE49-F238E27FC236}">
              <a16:creationId xmlns:a16="http://schemas.microsoft.com/office/drawing/2014/main" id="{2003C1EA-F436-44DE-B375-108D482FB1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0532" y="1"/>
          <a:ext cx="721518" cy="10813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4.xml><?xml version="1.0" encoding="utf-8"?>
<xdr:wsDr xmlns:xdr="http://schemas.openxmlformats.org/drawingml/2006/spreadsheetDrawing" xmlns:a="http://schemas.openxmlformats.org/drawingml/2006/main">
  <xdr:oneCellAnchor>
    <xdr:from>
      <xdr:col>0</xdr:col>
      <xdr:colOff>262617</xdr:colOff>
      <xdr:row>0</xdr:row>
      <xdr:rowOff>160564</xdr:rowOff>
    </xdr:from>
    <xdr:ext cx="819150" cy="628650"/>
    <xdr:pic>
      <xdr:nvPicPr>
        <xdr:cNvPr id="2" name="image1.jpg">
          <a:extLst>
            <a:ext uri="{FF2B5EF4-FFF2-40B4-BE49-F238E27FC236}">
              <a16:creationId xmlns:a16="http://schemas.microsoft.com/office/drawing/2014/main" id="{00000000-0008-0000-2300-000002000000}"/>
            </a:ext>
          </a:extLst>
        </xdr:cNvPr>
        <xdr:cNvPicPr preferRelativeResize="0"/>
      </xdr:nvPicPr>
      <xdr:blipFill>
        <a:blip xmlns:r="http://schemas.openxmlformats.org/officeDocument/2006/relationships" r:embed="rId1" cstate="print"/>
        <a:stretch>
          <a:fillRect/>
        </a:stretch>
      </xdr:blipFill>
      <xdr:spPr>
        <a:xfrm>
          <a:off x="262617" y="0"/>
          <a:ext cx="819150" cy="628650"/>
        </a:xfrm>
        <a:prstGeom prst="rect">
          <a:avLst/>
        </a:prstGeom>
        <a:noFill/>
      </xdr:spPr>
    </xdr:pic>
    <xdr:clientData fLocksWithSheet="0"/>
  </xdr:oneCellAnchor>
  <xdr:twoCellAnchor editAs="oneCell">
    <xdr:from>
      <xdr:col>24</xdr:col>
      <xdr:colOff>0</xdr:colOff>
      <xdr:row>15</xdr:row>
      <xdr:rowOff>0</xdr:rowOff>
    </xdr:from>
    <xdr:to>
      <xdr:col>28</xdr:col>
      <xdr:colOff>538537</xdr:colOff>
      <xdr:row>52</xdr:row>
      <xdr:rowOff>83838</xdr:rowOff>
    </xdr:to>
    <xdr:pic>
      <xdr:nvPicPr>
        <xdr:cNvPr id="3" name="Imagen 2"/>
        <xdr:cNvPicPr>
          <a:picLocks noChangeAspect="1"/>
        </xdr:cNvPicPr>
      </xdr:nvPicPr>
      <xdr:blipFill>
        <a:blip xmlns:r="http://schemas.openxmlformats.org/officeDocument/2006/relationships" r:embed="rId2"/>
        <a:stretch>
          <a:fillRect/>
        </a:stretch>
      </xdr:blipFill>
      <xdr:spPr>
        <a:xfrm>
          <a:off x="40408602" y="11187839"/>
          <a:ext cx="7980952" cy="6057143"/>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oneCellAnchor>
    <xdr:from>
      <xdr:col>0</xdr:col>
      <xdr:colOff>262617</xdr:colOff>
      <xdr:row>0</xdr:row>
      <xdr:rowOff>160564</xdr:rowOff>
    </xdr:from>
    <xdr:ext cx="819150" cy="628650"/>
    <xdr:pic>
      <xdr:nvPicPr>
        <xdr:cNvPr id="2" name="image1.jpg">
          <a:extLst>
            <a:ext uri="{FF2B5EF4-FFF2-40B4-BE49-F238E27FC236}">
              <a16:creationId xmlns:a16="http://schemas.microsoft.com/office/drawing/2014/main" id="{00000000-0008-0000-2400-000002000000}"/>
            </a:ext>
          </a:extLst>
        </xdr:cNvPr>
        <xdr:cNvPicPr preferRelativeResize="0"/>
      </xdr:nvPicPr>
      <xdr:blipFill>
        <a:blip xmlns:r="http://schemas.openxmlformats.org/officeDocument/2006/relationships" r:embed="rId1" cstate="print"/>
        <a:stretch>
          <a:fillRect/>
        </a:stretch>
      </xdr:blipFill>
      <xdr:spPr>
        <a:xfrm>
          <a:off x="262617" y="0"/>
          <a:ext cx="819150" cy="628650"/>
        </a:xfrm>
        <a:prstGeom prst="rect">
          <a:avLst/>
        </a:prstGeom>
        <a:noFill/>
      </xdr:spPr>
    </xdr:pic>
    <xdr:clientData fLocksWithSheet="0"/>
  </xdr:oneCellAnchor>
  <xdr:twoCellAnchor editAs="oneCell">
    <xdr:from>
      <xdr:col>41</xdr:col>
      <xdr:colOff>0</xdr:colOff>
      <xdr:row>34</xdr:row>
      <xdr:rowOff>0</xdr:rowOff>
    </xdr:from>
    <xdr:to>
      <xdr:col>44</xdr:col>
      <xdr:colOff>1004896</xdr:colOff>
      <xdr:row>71</xdr:row>
      <xdr:rowOff>100664</xdr:rowOff>
    </xdr:to>
    <xdr:pic>
      <xdr:nvPicPr>
        <xdr:cNvPr id="3" name="Imagen 2"/>
        <xdr:cNvPicPr>
          <a:picLocks noChangeAspect="1"/>
        </xdr:cNvPicPr>
      </xdr:nvPicPr>
      <xdr:blipFill>
        <a:blip xmlns:r="http://schemas.openxmlformats.org/officeDocument/2006/relationships" r:embed="rId2"/>
        <a:stretch>
          <a:fillRect/>
        </a:stretch>
      </xdr:blipFill>
      <xdr:spPr>
        <a:xfrm>
          <a:off x="50965458" y="32224014"/>
          <a:ext cx="7980952" cy="6057143"/>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oneCellAnchor>
    <xdr:from>
      <xdr:col>2</xdr:col>
      <xdr:colOff>180975</xdr:colOff>
      <xdr:row>2</xdr:row>
      <xdr:rowOff>133350</xdr:rowOff>
    </xdr:from>
    <xdr:ext cx="1714500" cy="1247775"/>
    <xdr:pic>
      <xdr:nvPicPr>
        <xdr:cNvPr id="2" name="image2.jpg" descr="SED">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1047750" y="457200"/>
          <a:ext cx="1714500" cy="1247775"/>
        </a:xfrm>
        <a:prstGeom prst="rect">
          <a:avLst/>
        </a:prstGeom>
        <a:noFill/>
      </xdr:spPr>
    </xdr:pic>
    <xdr:clientData fLocksWithSheet="0"/>
  </xdr:oneCellAnchor>
  <xdr:twoCellAnchor>
    <xdr:from>
      <xdr:col>2</xdr:col>
      <xdr:colOff>190353</xdr:colOff>
      <xdr:row>2</xdr:row>
      <xdr:rowOff>139701</xdr:rowOff>
    </xdr:from>
    <xdr:to>
      <xdr:col>3</xdr:col>
      <xdr:colOff>1062428</xdr:colOff>
      <xdr:row>10</xdr:row>
      <xdr:rowOff>1</xdr:rowOff>
    </xdr:to>
    <xdr:pic>
      <xdr:nvPicPr>
        <xdr:cNvPr id="3" name="Picture 391" descr="SED">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7128" y="463551"/>
          <a:ext cx="1719800" cy="1241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0</xdr:colOff>
      <xdr:row>20</xdr:row>
      <xdr:rowOff>0</xdr:rowOff>
    </xdr:from>
    <xdr:to>
      <xdr:col>27</xdr:col>
      <xdr:colOff>1113427</xdr:colOff>
      <xdr:row>49</xdr:row>
      <xdr:rowOff>113543</xdr:rowOff>
    </xdr:to>
    <xdr:pic>
      <xdr:nvPicPr>
        <xdr:cNvPr id="4" name="Imagen 3"/>
        <xdr:cNvPicPr>
          <a:picLocks noChangeAspect="1"/>
        </xdr:cNvPicPr>
      </xdr:nvPicPr>
      <xdr:blipFill>
        <a:blip xmlns:r="http://schemas.openxmlformats.org/officeDocument/2006/relationships" r:embed="rId2"/>
        <a:stretch>
          <a:fillRect/>
        </a:stretch>
      </xdr:blipFill>
      <xdr:spPr>
        <a:xfrm>
          <a:off x="34928175" y="7505700"/>
          <a:ext cx="7980952" cy="6057143"/>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8</xdr:col>
      <xdr:colOff>0</xdr:colOff>
      <xdr:row>39</xdr:row>
      <xdr:rowOff>0</xdr:rowOff>
    </xdr:from>
    <xdr:to>
      <xdr:col>13</xdr:col>
      <xdr:colOff>229983</xdr:colOff>
      <xdr:row>68</xdr:row>
      <xdr:rowOff>187362</xdr:rowOff>
    </xdr:to>
    <xdr:pic>
      <xdr:nvPicPr>
        <xdr:cNvPr id="2" name="Imagen 1"/>
        <xdr:cNvPicPr>
          <a:picLocks noChangeAspect="1"/>
        </xdr:cNvPicPr>
      </xdr:nvPicPr>
      <xdr:blipFill>
        <a:blip xmlns:r="http://schemas.openxmlformats.org/officeDocument/2006/relationships" r:embed="rId1"/>
        <a:stretch>
          <a:fillRect/>
        </a:stretch>
      </xdr:blipFill>
      <xdr:spPr>
        <a:xfrm>
          <a:off x="20002500" y="48898969"/>
          <a:ext cx="7980952" cy="6057143"/>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23</xdr:col>
      <xdr:colOff>0</xdr:colOff>
      <xdr:row>14</xdr:row>
      <xdr:rowOff>0</xdr:rowOff>
    </xdr:from>
    <xdr:to>
      <xdr:col>27</xdr:col>
      <xdr:colOff>1021352</xdr:colOff>
      <xdr:row>68</xdr:row>
      <xdr:rowOff>113543</xdr:rowOff>
    </xdr:to>
    <xdr:pic>
      <xdr:nvPicPr>
        <xdr:cNvPr id="2" name="Imagen 1"/>
        <xdr:cNvPicPr>
          <a:picLocks noChangeAspect="1"/>
        </xdr:cNvPicPr>
      </xdr:nvPicPr>
      <xdr:blipFill>
        <a:blip xmlns:r="http://schemas.openxmlformats.org/officeDocument/2006/relationships" r:embed="rId1"/>
        <a:stretch>
          <a:fillRect/>
        </a:stretch>
      </xdr:blipFill>
      <xdr:spPr>
        <a:xfrm>
          <a:off x="40106600" y="11988800"/>
          <a:ext cx="7980952" cy="6057143"/>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oneCellAnchor>
    <xdr:from>
      <xdr:col>0</xdr:col>
      <xdr:colOff>262617</xdr:colOff>
      <xdr:row>0</xdr:row>
      <xdr:rowOff>160564</xdr:rowOff>
    </xdr:from>
    <xdr:ext cx="819150" cy="628650"/>
    <xdr:pic>
      <xdr:nvPicPr>
        <xdr:cNvPr id="2" name="image1.jpg">
          <a:extLst>
            <a:ext uri="{FF2B5EF4-FFF2-40B4-BE49-F238E27FC236}">
              <a16:creationId xmlns:a16="http://schemas.microsoft.com/office/drawing/2014/main" id="{00000000-0008-0000-2600-000002000000}"/>
            </a:ext>
          </a:extLst>
        </xdr:cNvPr>
        <xdr:cNvPicPr preferRelativeResize="0"/>
      </xdr:nvPicPr>
      <xdr:blipFill>
        <a:blip xmlns:r="http://schemas.openxmlformats.org/officeDocument/2006/relationships" r:embed="rId1" cstate="print"/>
        <a:stretch>
          <a:fillRect/>
        </a:stretch>
      </xdr:blipFill>
      <xdr:spPr>
        <a:xfrm>
          <a:off x="262617" y="160564"/>
          <a:ext cx="819150" cy="628650"/>
        </a:xfrm>
        <a:prstGeom prst="rect">
          <a:avLst/>
        </a:prstGeom>
        <a:noFill/>
      </xdr:spPr>
    </xdr:pic>
    <xdr:clientData fLocksWithSheet="0"/>
  </xdr:oneCellAnchor>
  <xdr:twoCellAnchor editAs="oneCell">
    <xdr:from>
      <xdr:col>39</xdr:col>
      <xdr:colOff>0</xdr:colOff>
      <xdr:row>43</xdr:row>
      <xdr:rowOff>0</xdr:rowOff>
    </xdr:from>
    <xdr:to>
      <xdr:col>44</xdr:col>
      <xdr:colOff>1481540</xdr:colOff>
      <xdr:row>79</xdr:row>
      <xdr:rowOff>5967</xdr:rowOff>
    </xdr:to>
    <xdr:pic>
      <xdr:nvPicPr>
        <xdr:cNvPr id="3" name="Imagen 2"/>
        <xdr:cNvPicPr>
          <a:picLocks noChangeAspect="1"/>
        </xdr:cNvPicPr>
      </xdr:nvPicPr>
      <xdr:blipFill>
        <a:blip xmlns:r="http://schemas.openxmlformats.org/officeDocument/2006/relationships" r:embed="rId2"/>
        <a:stretch>
          <a:fillRect/>
        </a:stretch>
      </xdr:blipFill>
      <xdr:spPr>
        <a:xfrm>
          <a:off x="48787610" y="72460037"/>
          <a:ext cx="7980952" cy="6057143"/>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24</xdr:col>
      <xdr:colOff>0</xdr:colOff>
      <xdr:row>13</xdr:row>
      <xdr:rowOff>0</xdr:rowOff>
    </xdr:from>
    <xdr:to>
      <xdr:col>28</xdr:col>
      <xdr:colOff>530575</xdr:colOff>
      <xdr:row>69</xdr:row>
      <xdr:rowOff>107280</xdr:rowOff>
    </xdr:to>
    <xdr:pic>
      <xdr:nvPicPr>
        <xdr:cNvPr id="2" name="Imagen 1"/>
        <xdr:cNvPicPr>
          <a:picLocks noChangeAspect="1"/>
        </xdr:cNvPicPr>
      </xdr:nvPicPr>
      <xdr:blipFill>
        <a:blip xmlns:r="http://schemas.openxmlformats.org/officeDocument/2006/relationships" r:embed="rId1"/>
        <a:stretch>
          <a:fillRect/>
        </a:stretch>
      </xdr:blipFill>
      <xdr:spPr>
        <a:xfrm>
          <a:off x="40239863" y="12356404"/>
          <a:ext cx="7980952" cy="6057143"/>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oneCellAnchor>
    <xdr:from>
      <xdr:col>0</xdr:col>
      <xdr:colOff>262617</xdr:colOff>
      <xdr:row>0</xdr:row>
      <xdr:rowOff>160564</xdr:rowOff>
    </xdr:from>
    <xdr:ext cx="819150" cy="628650"/>
    <xdr:pic>
      <xdr:nvPicPr>
        <xdr:cNvPr id="2" name="image1.jpg">
          <a:extLst>
            <a:ext uri="{FF2B5EF4-FFF2-40B4-BE49-F238E27FC236}">
              <a16:creationId xmlns:a16="http://schemas.microsoft.com/office/drawing/2014/main" id="{00000000-0008-0000-2800-000002000000}"/>
            </a:ext>
          </a:extLst>
        </xdr:cNvPr>
        <xdr:cNvPicPr preferRelativeResize="0"/>
      </xdr:nvPicPr>
      <xdr:blipFill>
        <a:blip xmlns:r="http://schemas.openxmlformats.org/officeDocument/2006/relationships" r:embed="rId1" cstate="print"/>
        <a:stretch>
          <a:fillRect/>
        </a:stretch>
      </xdr:blipFill>
      <xdr:spPr>
        <a:xfrm>
          <a:off x="262617" y="160564"/>
          <a:ext cx="819150" cy="628650"/>
        </a:xfrm>
        <a:prstGeom prst="rect">
          <a:avLst/>
        </a:prstGeom>
        <a:noFill/>
      </xdr:spPr>
    </xdr:pic>
    <xdr:clientData fLocksWithSheet="0"/>
  </xdr:oneCellAnchor>
  <xdr:twoCellAnchor editAs="oneCell">
    <xdr:from>
      <xdr:col>40</xdr:col>
      <xdr:colOff>0</xdr:colOff>
      <xdr:row>39</xdr:row>
      <xdr:rowOff>0</xdr:rowOff>
    </xdr:from>
    <xdr:to>
      <xdr:col>45</xdr:col>
      <xdr:colOff>1510921</xdr:colOff>
      <xdr:row>76</xdr:row>
      <xdr:rowOff>40131</xdr:rowOff>
    </xdr:to>
    <xdr:pic>
      <xdr:nvPicPr>
        <xdr:cNvPr id="3" name="Imagen 2"/>
        <xdr:cNvPicPr>
          <a:picLocks noChangeAspect="1"/>
        </xdr:cNvPicPr>
      </xdr:nvPicPr>
      <xdr:blipFill>
        <a:blip xmlns:r="http://schemas.openxmlformats.org/officeDocument/2006/relationships" r:embed="rId2"/>
        <a:stretch>
          <a:fillRect/>
        </a:stretch>
      </xdr:blipFill>
      <xdr:spPr>
        <a:xfrm>
          <a:off x="46556341" y="45417988"/>
          <a:ext cx="7980952" cy="60571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mendozag\Desktop\EVALUACI&#211;N%20CRITERIOS%20DE%20ASIGNACI&#211;N%20DE%20PUNTAJ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EVALUACI&#211;N%20INTERVENTOR&#205;A\INTERVENTOR&#205;A%202018-22-06\EVALUACI&#211;N%20%20EXPERIENCIA%20ADICIONAL%20PROPONENT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hserna\AppData\Local\Microsoft\Windows\Temporary%20Internet%20Files\Content.Outlook\I67AN2XP\Evaluaci&#243;n%20interventor&#237;a%20consolidado%202018-06-29%20Escenario%20aceptaci&#243;n%20NIT.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jmendozag\Downloads\09-EXPERIENCIA%20HABILITANTE%20Y%20ADICIONAL%20DEL%20PROPONENTE_%20CONSORCIO%20CONVENIOS%20201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hserna\Desktop\Interventor&#237;a%202019\2019-04-11%20Invitaci&#243;n%20publica%20proceso%20competitivo%20INTERV\Copia%20de%20Evaluaci&#243;n%20interventor&#237;a%20consolidado%20C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 ADICIONAL C&amp;M"/>
      <sheetName val="EXP ADICIONAL CONSORCIO Y CONVE"/>
      <sheetName val="EXP ADICIONAL MEDIAMARKETING"/>
      <sheetName val="EXP ADICIONAL SCAIN"/>
    </sheetNames>
    <sheetDataSet>
      <sheetData sheetId="0" refreshError="1"/>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 ADICIONAL C&amp;M"/>
      <sheetName val="EXP ADICIONAL CONSORCIO Y CONVE"/>
      <sheetName val="EXP ADICIONAL MEDIAMARKETING"/>
      <sheetName val="EXP ADICIONAL SCAIN"/>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evaluación"/>
      <sheetName val="Certificación discapacidad"/>
      <sheetName val="C&amp;M"/>
      <sheetName val="CONSORCIO Y CONVENIOS 2018"/>
      <sheetName val="MEDIMARKETING"/>
      <sheetName val="SCAIN"/>
      <sheetName val="HABILITANTE E.T C&amp;M"/>
      <sheetName val="HABILITANTE E. T CONSORCIO"/>
      <sheetName val="HABILITANTE E.T. MEDIMARKETING"/>
      <sheetName val="HABILITANTE E.T SCAIN "/>
      <sheetName val="EXP ADICIONAL C&amp;M"/>
      <sheetName val="EXP ADICIONAL CONSORCIO Y CONVE"/>
      <sheetName val="EXP ADICIONAL MEDIAMARKETING"/>
      <sheetName val="EXP ADICIONAL SCAIN"/>
      <sheetName val="EXP ADICIONAL ET C&amp;M"/>
      <sheetName val="EXP ADICIONAL ET CONSORCIO"/>
      <sheetName val="EXP ADICIONAL ET MEDIMARKETING"/>
      <sheetName val="EXP ADICIONAL ET SCA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General"/>
      <sheetName val="EXP ESPECÍFICA"/>
      <sheetName val="HAB ACT PRECIOS"/>
      <sheetName val="HAB ACT PRECIOS2"/>
      <sheetName val="Hoja1"/>
    </sheetNames>
    <sheetDataSet>
      <sheetData sheetId="0" refreshError="1"/>
      <sheetData sheetId="1"/>
      <sheetData sheetId="2" refreshError="1"/>
      <sheetData sheetId="3">
        <row r="11">
          <cell r="M11" t="str">
            <v>SI</v>
          </cell>
        </row>
      </sheetData>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udiencia"/>
      <sheetName val="Resumen evaluación"/>
      <sheetName val="Certificación discapacidad"/>
      <sheetName val="C&amp;M"/>
      <sheetName val="CONSORCIO Y CONVENIOS 2018"/>
      <sheetName val="MEDIMARKETING"/>
      <sheetName val="SCAIN"/>
      <sheetName val="HABILITANTE E.T C&amp;M"/>
      <sheetName val="HABILITANTE E. T CONSORCIO"/>
      <sheetName val="HABILITANTE E.T. MEDIMARKETING"/>
      <sheetName val="HABILITANTE E.T SCAIN "/>
      <sheetName val="EXP ADICIONAL C&amp;M"/>
      <sheetName val="EXP ADICIONAL CONSORCIO Y CONVE"/>
      <sheetName val="EXP ADICIONAL MEDIAMARKETING"/>
      <sheetName val="EXP ADICIONAL SCAIN"/>
      <sheetName val="EXP ADICIONAL ET C&amp;M"/>
      <sheetName val="EXP ADICIONAL ET CONSORCIO"/>
      <sheetName val="EXP ADICIONAL ET MEDIMARKETING"/>
      <sheetName val="EXP ADICIONAL ET SCA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20.xml"/><Relationship Id="rId1" Type="http://schemas.openxmlformats.org/officeDocument/2006/relationships/printerSettings" Target="../printerSettings/printerSettings5.bin"/><Relationship Id="rId4" Type="http://schemas.openxmlformats.org/officeDocument/2006/relationships/comments" Target="../comments10.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22.xml"/><Relationship Id="rId1" Type="http://schemas.openxmlformats.org/officeDocument/2006/relationships/printerSettings" Target="../printerSettings/printerSettings6.bin"/><Relationship Id="rId4" Type="http://schemas.openxmlformats.org/officeDocument/2006/relationships/comments" Target="../comments11.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24.xml"/><Relationship Id="rId1" Type="http://schemas.openxmlformats.org/officeDocument/2006/relationships/printerSettings" Target="../printerSettings/printerSettings7.bin"/><Relationship Id="rId4" Type="http://schemas.openxmlformats.org/officeDocument/2006/relationships/comments" Target="../comments12.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8.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6.xml"/><Relationship Id="rId1" Type="http://schemas.openxmlformats.org/officeDocument/2006/relationships/printerSettings" Target="../printerSettings/printerSettings9.bin"/><Relationship Id="rId4" Type="http://schemas.openxmlformats.org/officeDocument/2006/relationships/comments" Target="../comments13.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10.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8.xml"/><Relationship Id="rId1" Type="http://schemas.openxmlformats.org/officeDocument/2006/relationships/printerSettings" Target="../printerSettings/printerSettings11.bin"/><Relationship Id="rId4" Type="http://schemas.openxmlformats.org/officeDocument/2006/relationships/comments" Target="../comments14.x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12.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30.xml"/><Relationship Id="rId1" Type="http://schemas.openxmlformats.org/officeDocument/2006/relationships/printerSettings" Target="../printerSettings/printerSettings13.bin"/><Relationship Id="rId4" Type="http://schemas.openxmlformats.org/officeDocument/2006/relationships/comments" Target="../comments15.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32.xml"/><Relationship Id="rId1" Type="http://schemas.openxmlformats.org/officeDocument/2006/relationships/printerSettings" Target="../printerSettings/printerSettings14.bin"/><Relationship Id="rId4" Type="http://schemas.openxmlformats.org/officeDocument/2006/relationships/comments" Target="../comments16.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8.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drawing" Target="../drawings/drawing34.xml"/></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15.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drawing" Target="../drawings/drawing36.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42.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drawing" Target="../drawings/drawing38.xml"/></Relationships>
</file>

<file path=xl/worksheets/_rels/sheet43.xml.rels><?xml version="1.0" encoding="UTF-8" standalone="yes"?>
<Relationships xmlns="http://schemas.openxmlformats.org/package/2006/relationships"><Relationship Id="rId3" Type="http://schemas.openxmlformats.org/officeDocument/2006/relationships/drawing" Target="../drawings/drawing39.xml"/><Relationship Id="rId2" Type="http://schemas.openxmlformats.org/officeDocument/2006/relationships/hyperlink" Target="https://www.google.com/search?safe=strict&amp;ei=ETzGXPCLEIPZ5gL2mY2ABw&amp;q=universidad+distrital+telefono&amp;oq=universidad+distrital+telefono&amp;gs_l=psy-ab.3..0l2j0i22i30.23284.24170..24420...0.0..0.159.1137.0j9......0....1..gws-wiz.......0i71j0i131i67j0i67j0i131.mJeaZc-46uA" TargetMode="External"/><Relationship Id="rId1" Type="http://schemas.openxmlformats.org/officeDocument/2006/relationships/hyperlink" Target="https://www.google.com/search?safe=strict&amp;ei=ETzGXPCLEIPZ5gL2mY2ABw&amp;q=universidad+distrital+telefono&amp;oq=universidad+distrital+telefono&amp;gs_l=psy-ab.3..0l2j0i22i30.23284.24170..24420...0.0..0.159.1137.0j9......0....1..gws-wiz.......0i71j0i131i67j0i67j0i131.mJeaZc-46uA" TargetMode="External"/></Relationships>
</file>

<file path=xl/worksheets/_rels/sheet44.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drawing" Target="../drawings/drawing40.xml"/></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hyperlink" Target="https://www.unisinu.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L36"/>
  <sheetViews>
    <sheetView tabSelected="1" topLeftCell="A22" zoomScale="101" zoomScaleNormal="101" workbookViewId="0">
      <selection activeCell="I35" sqref="I35"/>
    </sheetView>
  </sheetViews>
  <sheetFormatPr baseColWidth="10" defaultRowHeight="15"/>
  <cols>
    <col min="1" max="1" width="4.7109375" customWidth="1"/>
    <col min="2" max="2" width="37.85546875" bestFit="1" customWidth="1"/>
    <col min="3" max="3" width="18.28515625" customWidth="1"/>
    <col min="4" max="4" width="13.7109375" customWidth="1"/>
    <col min="5" max="5" width="14.42578125" customWidth="1"/>
    <col min="6" max="6" width="18.5703125" customWidth="1"/>
    <col min="7" max="8" width="14.28515625" customWidth="1"/>
    <col min="9" max="9" width="17.28515625" bestFit="1" customWidth="1"/>
    <col min="10" max="10" width="38.42578125" customWidth="1"/>
  </cols>
  <sheetData>
    <row r="4" spans="1:9" ht="15.75" thickBot="1"/>
    <row r="5" spans="1:9" ht="33.75" customHeight="1">
      <c r="A5" s="1020" t="s">
        <v>125</v>
      </c>
      <c r="B5" s="1030" t="s">
        <v>131</v>
      </c>
      <c r="C5" s="1024" t="s">
        <v>371</v>
      </c>
      <c r="D5" s="1027" t="s">
        <v>366</v>
      </c>
      <c r="E5" s="1023" t="s">
        <v>367</v>
      </c>
      <c r="F5" s="1023"/>
      <c r="G5" s="1023"/>
      <c r="H5" s="971"/>
    </row>
    <row r="6" spans="1:9" ht="31.5" customHeight="1">
      <c r="A6" s="1021"/>
      <c r="B6" s="1025"/>
      <c r="C6" s="1025"/>
      <c r="D6" s="1028"/>
      <c r="E6" s="1027" t="s">
        <v>368</v>
      </c>
      <c r="F6" s="1027" t="s">
        <v>369</v>
      </c>
      <c r="G6" s="1027" t="s">
        <v>370</v>
      </c>
      <c r="H6" s="971"/>
    </row>
    <row r="7" spans="1:9" ht="31.5" customHeight="1">
      <c r="A7" s="1022"/>
      <c r="B7" s="1026"/>
      <c r="C7" s="1026"/>
      <c r="D7" s="1029"/>
      <c r="E7" s="1029"/>
      <c r="F7" s="1029"/>
      <c r="G7" s="1029"/>
      <c r="H7" s="971"/>
    </row>
    <row r="8" spans="1:9" ht="42" customHeight="1">
      <c r="A8" s="151">
        <v>1</v>
      </c>
      <c r="B8" s="152" t="s">
        <v>372</v>
      </c>
      <c r="C8" s="768" t="s">
        <v>1353</v>
      </c>
      <c r="D8" s="592" t="s">
        <v>665</v>
      </c>
      <c r="E8" s="592" t="s">
        <v>281</v>
      </c>
      <c r="F8" s="592" t="s">
        <v>281</v>
      </c>
      <c r="G8" s="592" t="s">
        <v>365</v>
      </c>
      <c r="H8" s="960"/>
    </row>
    <row r="9" spans="1:9" ht="31.5" customHeight="1">
      <c r="A9" s="151">
        <v>2</v>
      </c>
      <c r="B9" s="152" t="s">
        <v>373</v>
      </c>
      <c r="C9" s="768" t="s">
        <v>142</v>
      </c>
      <c r="D9" s="593" t="s">
        <v>365</v>
      </c>
      <c r="E9" s="593" t="s">
        <v>365</v>
      </c>
      <c r="F9" s="593" t="s">
        <v>365</v>
      </c>
      <c r="G9" s="593" t="s">
        <v>365</v>
      </c>
      <c r="H9" s="960"/>
      <c r="I9" s="174"/>
    </row>
    <row r="10" spans="1:9" ht="25.5">
      <c r="A10" s="151">
        <v>3</v>
      </c>
      <c r="B10" s="152" t="s">
        <v>374</v>
      </c>
      <c r="C10" s="768" t="s">
        <v>142</v>
      </c>
      <c r="D10" s="592" t="s">
        <v>365</v>
      </c>
      <c r="E10" s="592" t="s">
        <v>1411</v>
      </c>
      <c r="F10" s="592" t="s">
        <v>365</v>
      </c>
      <c r="G10" s="592" t="s">
        <v>365</v>
      </c>
      <c r="H10" s="966"/>
      <c r="I10" s="174"/>
    </row>
    <row r="11" spans="1:9" ht="32.25" customHeight="1">
      <c r="A11" s="341">
        <v>4</v>
      </c>
      <c r="B11" s="152" t="s">
        <v>375</v>
      </c>
      <c r="C11" s="768" t="s">
        <v>142</v>
      </c>
      <c r="D11" s="593" t="s">
        <v>665</v>
      </c>
      <c r="E11" s="593" t="s">
        <v>365</v>
      </c>
      <c r="F11" s="592" t="s">
        <v>365</v>
      </c>
      <c r="G11" s="592" t="s">
        <v>365</v>
      </c>
      <c r="H11" s="966"/>
      <c r="I11" s="174"/>
    </row>
    <row r="12" spans="1:9" ht="30">
      <c r="A12" s="341">
        <v>5</v>
      </c>
      <c r="B12" s="113" t="s">
        <v>376</v>
      </c>
      <c r="C12" s="868" t="s">
        <v>1353</v>
      </c>
      <c r="D12" s="592" t="s">
        <v>365</v>
      </c>
      <c r="E12" s="593" t="s">
        <v>281</v>
      </c>
      <c r="F12" s="592" t="s">
        <v>365</v>
      </c>
      <c r="G12" s="593" t="s">
        <v>281</v>
      </c>
      <c r="H12" s="960"/>
      <c r="I12" s="174"/>
    </row>
    <row r="13" spans="1:9" ht="33" customHeight="1">
      <c r="A13" s="341">
        <v>6</v>
      </c>
      <c r="B13" s="113" t="s">
        <v>246</v>
      </c>
      <c r="C13" s="768" t="s">
        <v>142</v>
      </c>
      <c r="D13" s="592" t="s">
        <v>665</v>
      </c>
      <c r="E13" s="592" t="s">
        <v>365</v>
      </c>
      <c r="F13" s="593" t="s">
        <v>365</v>
      </c>
      <c r="G13" s="592" t="s">
        <v>365</v>
      </c>
      <c r="H13" s="966"/>
      <c r="I13" s="174"/>
    </row>
    <row r="14" spans="1:9" ht="30">
      <c r="A14" s="341">
        <v>7</v>
      </c>
      <c r="B14" s="113" t="s">
        <v>377</v>
      </c>
      <c r="C14" s="768" t="s">
        <v>1353</v>
      </c>
      <c r="D14" s="593" t="s">
        <v>665</v>
      </c>
      <c r="E14" s="592" t="s">
        <v>281</v>
      </c>
      <c r="F14" s="592" t="s">
        <v>281</v>
      </c>
      <c r="G14" s="592" t="s">
        <v>365</v>
      </c>
      <c r="H14" s="966"/>
      <c r="I14" s="174"/>
    </row>
    <row r="15" spans="1:9" ht="30">
      <c r="A15" s="341">
        <v>8</v>
      </c>
      <c r="B15" s="113" t="s">
        <v>378</v>
      </c>
      <c r="C15" s="768" t="s">
        <v>1353</v>
      </c>
      <c r="D15" s="592" t="s">
        <v>281</v>
      </c>
      <c r="E15" s="592" t="s">
        <v>281</v>
      </c>
      <c r="F15" s="592" t="s">
        <v>281</v>
      </c>
      <c r="G15" s="592" t="s">
        <v>281</v>
      </c>
      <c r="H15" s="966"/>
    </row>
    <row r="16" spans="1:9" ht="30" customHeight="1">
      <c r="A16" s="341">
        <v>9</v>
      </c>
      <c r="B16" s="113" t="s">
        <v>379</v>
      </c>
      <c r="C16" s="768" t="s">
        <v>142</v>
      </c>
      <c r="D16" s="592" t="s">
        <v>365</v>
      </c>
      <c r="E16" s="592" t="s">
        <v>365</v>
      </c>
      <c r="F16" s="592" t="s">
        <v>365</v>
      </c>
      <c r="G16" s="592" t="s">
        <v>365</v>
      </c>
      <c r="H16" s="966"/>
    </row>
    <row r="17" spans="1:12" ht="19.5" customHeight="1">
      <c r="A17" s="341">
        <v>10</v>
      </c>
      <c r="B17" s="113" t="s">
        <v>380</v>
      </c>
      <c r="C17" s="768" t="s">
        <v>142</v>
      </c>
      <c r="D17" s="592" t="s">
        <v>665</v>
      </c>
      <c r="E17" s="592" t="s">
        <v>1411</v>
      </c>
      <c r="F17" s="592" t="s">
        <v>365</v>
      </c>
      <c r="G17" s="592" t="s">
        <v>665</v>
      </c>
      <c r="H17" s="966"/>
    </row>
    <row r="18" spans="1:12" ht="30">
      <c r="A18" s="341">
        <v>11</v>
      </c>
      <c r="B18" s="113" t="s">
        <v>381</v>
      </c>
      <c r="C18" s="768" t="s">
        <v>1353</v>
      </c>
      <c r="D18" s="592" t="s">
        <v>365</v>
      </c>
      <c r="E18" s="592" t="s">
        <v>281</v>
      </c>
      <c r="F18" s="592" t="s">
        <v>281</v>
      </c>
      <c r="G18" s="592" t="s">
        <v>365</v>
      </c>
      <c r="H18" s="966"/>
    </row>
    <row r="19" spans="1:12" ht="30">
      <c r="A19" s="341">
        <v>12</v>
      </c>
      <c r="B19" s="113" t="s">
        <v>382</v>
      </c>
      <c r="C19" s="768" t="s">
        <v>1353</v>
      </c>
      <c r="D19" s="592" t="s">
        <v>365</v>
      </c>
      <c r="E19" s="592" t="s">
        <v>281</v>
      </c>
      <c r="F19" s="592" t="s">
        <v>365</v>
      </c>
      <c r="G19" s="592" t="s">
        <v>281</v>
      </c>
      <c r="H19" s="966"/>
    </row>
    <row r="20" spans="1:12">
      <c r="A20" s="594"/>
      <c r="B20" s="595"/>
      <c r="C20" s="596"/>
      <c r="D20" s="174"/>
      <c r="E20" s="174"/>
      <c r="F20" s="174"/>
      <c r="G20" s="174"/>
      <c r="H20" s="174"/>
    </row>
    <row r="21" spans="1:12">
      <c r="A21" s="594"/>
      <c r="B21" s="595"/>
      <c r="C21" s="596"/>
      <c r="D21" s="174"/>
      <c r="E21" s="174"/>
      <c r="F21" s="174"/>
      <c r="G21" s="174"/>
      <c r="H21" s="174"/>
    </row>
    <row r="22" spans="1:12" ht="15.75" thickBot="1">
      <c r="C22" s="1019" t="s">
        <v>1303</v>
      </c>
      <c r="D22" s="1019"/>
      <c r="E22" s="1019"/>
      <c r="F22" s="1019"/>
      <c r="G22" s="1019"/>
      <c r="H22" s="172"/>
    </row>
    <row r="23" spans="1:12" ht="15.75" thickBot="1">
      <c r="A23" s="1032" t="s">
        <v>125</v>
      </c>
      <c r="B23" s="1034" t="s">
        <v>131</v>
      </c>
      <c r="C23" s="1034" t="s">
        <v>138</v>
      </c>
      <c r="D23" s="1034" t="s">
        <v>139</v>
      </c>
      <c r="E23" s="1034" t="s">
        <v>140</v>
      </c>
      <c r="F23" s="1034" t="s">
        <v>127</v>
      </c>
      <c r="G23" s="1035" t="s">
        <v>141</v>
      </c>
      <c r="H23" s="968"/>
    </row>
    <row r="24" spans="1:12" ht="76.5" customHeight="1" thickBot="1">
      <c r="A24" s="1033"/>
      <c r="B24" s="1034"/>
      <c r="C24" s="1034"/>
      <c r="D24" s="1034"/>
      <c r="E24" s="1034"/>
      <c r="F24" s="1034"/>
      <c r="G24" s="1035"/>
      <c r="H24" s="968"/>
      <c r="I24" s="1374" t="s">
        <v>134</v>
      </c>
      <c r="J24" s="1375"/>
      <c r="K24" s="962"/>
    </row>
    <row r="25" spans="1:12" ht="32.25" customHeight="1">
      <c r="A25" s="151">
        <v>1</v>
      </c>
      <c r="B25" s="152" t="s">
        <v>372</v>
      </c>
      <c r="C25" s="1036" t="s">
        <v>1354</v>
      </c>
      <c r="D25" s="1036"/>
      <c r="E25" s="1036"/>
      <c r="F25" s="1036"/>
      <c r="G25" s="1036"/>
      <c r="H25" s="172"/>
      <c r="I25" s="1376" t="s">
        <v>1598</v>
      </c>
      <c r="J25" s="1377" t="s">
        <v>1597</v>
      </c>
      <c r="K25" s="961"/>
    </row>
    <row r="26" spans="1:12">
      <c r="A26" s="151">
        <v>2</v>
      </c>
      <c r="B26" s="152" t="s">
        <v>373</v>
      </c>
      <c r="C26" s="155">
        <v>0</v>
      </c>
      <c r="D26" s="939">
        <v>49</v>
      </c>
      <c r="E26" s="155">
        <v>10</v>
      </c>
      <c r="F26" s="155">
        <v>0</v>
      </c>
      <c r="G26" s="597">
        <f>SUM(C26:F26)</f>
        <v>59</v>
      </c>
      <c r="H26" s="969"/>
      <c r="I26" s="1378"/>
      <c r="J26" s="1371" t="s">
        <v>375</v>
      </c>
      <c r="K26" s="961"/>
      <c r="L26" t="s">
        <v>1613</v>
      </c>
    </row>
    <row r="27" spans="1:12" ht="25.5">
      <c r="A27" s="151">
        <v>3</v>
      </c>
      <c r="B27" s="152" t="s">
        <v>374</v>
      </c>
      <c r="C27" s="657">
        <v>40</v>
      </c>
      <c r="D27" s="657">
        <v>49</v>
      </c>
      <c r="E27" s="657">
        <v>10</v>
      </c>
      <c r="F27" s="657">
        <v>1</v>
      </c>
      <c r="G27" s="597">
        <f>SUM(C27:F27)</f>
        <v>100</v>
      </c>
      <c r="H27" s="969"/>
      <c r="I27" s="1378"/>
      <c r="J27" s="1372" t="s">
        <v>246</v>
      </c>
      <c r="K27" s="961"/>
    </row>
    <row r="28" spans="1:12" ht="33" customHeight="1">
      <c r="A28" s="341">
        <v>4</v>
      </c>
      <c r="B28" s="152" t="s">
        <v>375</v>
      </c>
      <c r="C28" s="637">
        <v>40</v>
      </c>
      <c r="D28" s="657">
        <v>49</v>
      </c>
      <c r="E28" s="657">
        <v>10</v>
      </c>
      <c r="F28" s="657">
        <v>1</v>
      </c>
      <c r="G28" s="597">
        <f>SUM(C28:F28)</f>
        <v>100</v>
      </c>
      <c r="H28" s="969"/>
      <c r="I28" s="1378"/>
      <c r="J28" s="1370" t="s">
        <v>380</v>
      </c>
      <c r="K28" s="961"/>
    </row>
    <row r="29" spans="1:12" ht="33.75" customHeight="1">
      <c r="A29" s="341">
        <v>5</v>
      </c>
      <c r="B29" s="113" t="s">
        <v>376</v>
      </c>
      <c r="C29" s="1036" t="s">
        <v>1354</v>
      </c>
      <c r="D29" s="1036"/>
      <c r="E29" s="1036"/>
      <c r="F29" s="1036"/>
      <c r="G29" s="1036"/>
      <c r="H29" s="172"/>
      <c r="I29" s="1378"/>
      <c r="J29" s="1372" t="s">
        <v>379</v>
      </c>
      <c r="K29" s="961"/>
    </row>
    <row r="30" spans="1:12" ht="25.5" customHeight="1" thickBot="1">
      <c r="A30" s="341">
        <v>6</v>
      </c>
      <c r="B30" s="113" t="s">
        <v>246</v>
      </c>
      <c r="C30" s="891">
        <v>40</v>
      </c>
      <c r="D30" s="892">
        <v>49</v>
      </c>
      <c r="E30" s="891">
        <v>10</v>
      </c>
      <c r="F30" s="891">
        <v>1</v>
      </c>
      <c r="G30" s="597">
        <f>SUM(C30:F30)</f>
        <v>100</v>
      </c>
      <c r="H30" s="969"/>
      <c r="I30" s="970" t="s">
        <v>145</v>
      </c>
      <c r="J30" s="1373" t="s">
        <v>373</v>
      </c>
      <c r="K30" s="961"/>
    </row>
    <row r="31" spans="1:12">
      <c r="A31" s="341">
        <v>7</v>
      </c>
      <c r="B31" s="113" t="s">
        <v>377</v>
      </c>
      <c r="C31" s="1036" t="s">
        <v>1354</v>
      </c>
      <c r="D31" s="1036"/>
      <c r="E31" s="1036"/>
      <c r="F31" s="1036"/>
      <c r="G31" s="1036"/>
      <c r="H31" s="172"/>
      <c r="I31" s="174"/>
      <c r="J31" s="174"/>
      <c r="K31" s="174"/>
    </row>
    <row r="32" spans="1:12">
      <c r="A32" s="341">
        <v>8</v>
      </c>
      <c r="B32" s="113" t="s">
        <v>378</v>
      </c>
      <c r="C32" s="1036" t="s">
        <v>1354</v>
      </c>
      <c r="D32" s="1036"/>
      <c r="E32" s="1036"/>
      <c r="F32" s="1036"/>
      <c r="G32" s="1036"/>
      <c r="H32" s="172"/>
      <c r="I32" s="174"/>
      <c r="J32" s="174"/>
      <c r="K32" s="174"/>
    </row>
    <row r="33" spans="1:8">
      <c r="A33" s="341">
        <v>9</v>
      </c>
      <c r="B33" s="113" t="s">
        <v>379</v>
      </c>
      <c r="C33" s="155">
        <v>40</v>
      </c>
      <c r="D33" s="155">
        <v>49</v>
      </c>
      <c r="E33" s="155">
        <v>10</v>
      </c>
      <c r="F33" s="155">
        <v>1</v>
      </c>
      <c r="G33" s="597">
        <f>SUM(C33:F33)</f>
        <v>100</v>
      </c>
      <c r="H33" s="172"/>
    </row>
    <row r="34" spans="1:8">
      <c r="A34" s="341">
        <v>10</v>
      </c>
      <c r="B34" s="113" t="s">
        <v>380</v>
      </c>
      <c r="C34" s="592">
        <v>40</v>
      </c>
      <c r="D34" s="593">
        <v>44</v>
      </c>
      <c r="E34" s="592">
        <v>10</v>
      </c>
      <c r="F34" s="592">
        <v>1</v>
      </c>
      <c r="G34" s="597">
        <v>100</v>
      </c>
      <c r="H34" s="969"/>
    </row>
    <row r="35" spans="1:8">
      <c r="A35" s="341">
        <v>11</v>
      </c>
      <c r="B35" s="113" t="s">
        <v>381</v>
      </c>
      <c r="C35" s="1031" t="s">
        <v>1354</v>
      </c>
      <c r="D35" s="1031"/>
      <c r="E35" s="1031"/>
      <c r="F35" s="1031"/>
      <c r="G35" s="1031"/>
      <c r="H35" s="969"/>
    </row>
    <row r="36" spans="1:8">
      <c r="A36" s="341">
        <v>12</v>
      </c>
      <c r="B36" s="113" t="s">
        <v>382</v>
      </c>
      <c r="C36" s="1031" t="s">
        <v>1354</v>
      </c>
      <c r="D36" s="1031"/>
      <c r="E36" s="1031"/>
      <c r="F36" s="1031"/>
      <c r="G36" s="1031"/>
      <c r="H36" s="967"/>
    </row>
  </sheetData>
  <mergeCells count="24">
    <mergeCell ref="C36:G36"/>
    <mergeCell ref="A23:A24"/>
    <mergeCell ref="C23:C24"/>
    <mergeCell ref="D23:D24"/>
    <mergeCell ref="E23:E24"/>
    <mergeCell ref="F23:F24"/>
    <mergeCell ref="G23:G24"/>
    <mergeCell ref="B23:B24"/>
    <mergeCell ref="C25:G25"/>
    <mergeCell ref="C32:G32"/>
    <mergeCell ref="C31:G31"/>
    <mergeCell ref="C35:G35"/>
    <mergeCell ref="C29:G29"/>
    <mergeCell ref="I25:I29"/>
    <mergeCell ref="C22:G22"/>
    <mergeCell ref="A5:A7"/>
    <mergeCell ref="E5:G5"/>
    <mergeCell ref="C5:C7"/>
    <mergeCell ref="D5:D7"/>
    <mergeCell ref="E6:E7"/>
    <mergeCell ref="F6:F7"/>
    <mergeCell ref="G6:G7"/>
    <mergeCell ref="B5:B7"/>
    <mergeCell ref="I24:J24"/>
  </mergeCells>
  <conditionalFormatting sqref="C5">
    <cfRule type="cellIs" priority="1" stopIfTrue="1" operator="equal">
      <formula>"HABILITADO"</formula>
    </cfRule>
    <cfRule type="cellIs" dxfId="297" priority="2" stopIfTrue="1" operator="equal">
      <formula>"NO HABILITADO"</formula>
    </cfRule>
    <cfRule type="cellIs" dxfId="296" priority="3" stopIfTrue="1" operator="equal">
      <formula>"RECHAZADO"</formula>
    </cfRule>
  </conditionalFormatting>
  <pageMargins left="0.7" right="0.7" top="0.75" bottom="0.75" header="0.3" footer="0.3"/>
  <pageSetup scale="5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993"/>
  <sheetViews>
    <sheetView topLeftCell="W12" workbookViewId="0">
      <selection activeCell="AC28" sqref="AC28"/>
    </sheetView>
  </sheetViews>
  <sheetFormatPr baseColWidth="10" defaultColWidth="14.42578125" defaultRowHeight="15"/>
  <cols>
    <col min="1" max="1" width="34.7109375" style="114" customWidth="1"/>
    <col min="2" max="2" width="10.140625" style="114" customWidth="1"/>
    <col min="3" max="3" width="12.7109375" style="114" customWidth="1"/>
    <col min="4" max="5" width="17" style="114" customWidth="1"/>
    <col min="6" max="6" width="30.85546875" style="114" customWidth="1"/>
    <col min="7" max="7" width="48.85546875" style="114" bestFit="1" customWidth="1"/>
    <col min="8" max="8" width="56.140625" style="114" customWidth="1"/>
    <col min="9" max="10" width="40.7109375" style="114" customWidth="1"/>
    <col min="11" max="12" width="18.42578125" style="114" customWidth="1"/>
    <col min="13" max="14" width="21.85546875" style="114" customWidth="1"/>
    <col min="15" max="16" width="18.42578125" style="114" customWidth="1"/>
    <col min="17" max="17" width="20.5703125" style="114" customWidth="1"/>
    <col min="18" max="18" width="18.42578125" style="114" customWidth="1"/>
    <col min="19" max="20" width="36.85546875" style="114" customWidth="1"/>
    <col min="21" max="21" width="28.42578125" style="114" customWidth="1"/>
    <col min="22" max="28" width="26.140625" style="114" customWidth="1"/>
    <col min="29" max="29" width="27.7109375" style="114" customWidth="1"/>
    <col min="30" max="16384" width="14.42578125" style="114"/>
  </cols>
  <sheetData>
    <row r="1" spans="1:29" ht="18" customHeight="1">
      <c r="A1" s="3"/>
      <c r="B1" s="1037" t="s">
        <v>0</v>
      </c>
      <c r="C1" s="1037"/>
      <c r="D1" s="1037"/>
      <c r="E1" s="1037"/>
      <c r="F1" s="1037"/>
      <c r="G1" s="1037"/>
      <c r="H1" s="1037"/>
      <c r="I1" s="1037"/>
      <c r="K1" s="1037" t="s">
        <v>0</v>
      </c>
      <c r="L1" s="1037"/>
      <c r="M1" s="1037"/>
      <c r="N1" s="1037"/>
      <c r="O1" s="1037"/>
      <c r="P1" s="1037"/>
      <c r="Q1" s="1037"/>
      <c r="R1" s="1037"/>
      <c r="U1" s="1037" t="s">
        <v>0</v>
      </c>
      <c r="V1" s="1037"/>
      <c r="W1" s="1037"/>
      <c r="X1" s="1037"/>
      <c r="Y1" s="1037"/>
      <c r="Z1" s="1037"/>
      <c r="AA1" s="1037"/>
      <c r="AB1" s="1037"/>
      <c r="AC1" s="1037"/>
    </row>
    <row r="2" spans="1:29" ht="12.75" customHeight="1">
      <c r="A2" s="3"/>
      <c r="B2" s="1037" t="s">
        <v>1</v>
      </c>
      <c r="C2" s="1037"/>
      <c r="D2" s="1037"/>
      <c r="E2" s="1037"/>
      <c r="F2" s="1037"/>
      <c r="G2" s="1037"/>
      <c r="H2" s="1037"/>
      <c r="I2" s="1037"/>
      <c r="K2" s="1037" t="s">
        <v>1</v>
      </c>
      <c r="L2" s="1037"/>
      <c r="M2" s="1037"/>
      <c r="N2" s="1037"/>
      <c r="O2" s="1037"/>
      <c r="P2" s="1037"/>
      <c r="Q2" s="1037"/>
      <c r="R2" s="1037"/>
      <c r="U2" s="1037" t="s">
        <v>1</v>
      </c>
      <c r="V2" s="1037"/>
      <c r="W2" s="1037"/>
      <c r="X2" s="1037"/>
      <c r="Y2" s="1037"/>
      <c r="Z2" s="1037"/>
      <c r="AA2" s="1037"/>
      <c r="AB2" s="1037"/>
      <c r="AC2" s="1037"/>
    </row>
    <row r="3" spans="1:29" ht="36.75" customHeight="1">
      <c r="A3" s="3"/>
      <c r="B3" s="1037" t="s">
        <v>2</v>
      </c>
      <c r="C3" s="1037"/>
      <c r="D3" s="1037"/>
      <c r="E3" s="1037"/>
      <c r="F3" s="1037"/>
      <c r="G3" s="1037"/>
      <c r="H3" s="1037"/>
      <c r="I3" s="1037"/>
      <c r="K3" s="1037" t="s">
        <v>2</v>
      </c>
      <c r="L3" s="1037"/>
      <c r="M3" s="1037"/>
      <c r="N3" s="1037"/>
      <c r="O3" s="1037"/>
      <c r="P3" s="1037"/>
      <c r="Q3" s="1037"/>
      <c r="R3" s="1037"/>
      <c r="U3" s="1037" t="s">
        <v>2</v>
      </c>
      <c r="V3" s="1037"/>
      <c r="W3" s="1037"/>
      <c r="X3" s="1037"/>
      <c r="Y3" s="1037"/>
      <c r="Z3" s="1037"/>
      <c r="AA3" s="1037"/>
      <c r="AB3" s="1037"/>
      <c r="AC3" s="1037"/>
    </row>
    <row r="4" spans="1:29" ht="21" customHeight="1">
      <c r="A4" s="5"/>
      <c r="B4" s="1037" t="s">
        <v>48</v>
      </c>
      <c r="C4" s="1037"/>
      <c r="D4" s="1037"/>
      <c r="E4" s="1037"/>
      <c r="F4" s="1037"/>
      <c r="G4" s="1037"/>
      <c r="H4" s="1037"/>
      <c r="I4" s="1037"/>
      <c r="K4" s="1037" t="s">
        <v>48</v>
      </c>
      <c r="L4" s="1037"/>
      <c r="M4" s="1037"/>
      <c r="N4" s="1037"/>
      <c r="O4" s="1037"/>
      <c r="P4" s="1037"/>
      <c r="Q4" s="1037"/>
      <c r="R4" s="1037"/>
      <c r="U4" s="1037" t="s">
        <v>48</v>
      </c>
      <c r="V4" s="1037"/>
      <c r="W4" s="1037"/>
      <c r="X4" s="1037"/>
      <c r="Y4" s="1037"/>
      <c r="Z4" s="1037"/>
      <c r="AA4" s="1037"/>
      <c r="AB4" s="1037"/>
      <c r="AC4" s="1037"/>
    </row>
    <row r="5" spans="1:29" ht="23.25" customHeight="1">
      <c r="A5" s="6"/>
      <c r="B5" s="1037" t="s">
        <v>56</v>
      </c>
      <c r="C5" s="1037"/>
      <c r="D5" s="1037"/>
      <c r="E5" s="1037"/>
      <c r="F5" s="1037"/>
      <c r="G5" s="1037"/>
      <c r="H5" s="1037"/>
      <c r="I5" s="1037"/>
      <c r="K5" s="1037" t="s">
        <v>56</v>
      </c>
      <c r="L5" s="1037"/>
      <c r="M5" s="1037"/>
      <c r="N5" s="1037"/>
      <c r="O5" s="1037"/>
      <c r="P5" s="1037"/>
      <c r="Q5" s="1037"/>
      <c r="R5" s="1037"/>
      <c r="S5" s="1037"/>
      <c r="U5" s="1037" t="s">
        <v>56</v>
      </c>
      <c r="V5" s="1037"/>
      <c r="W5" s="1037"/>
      <c r="X5" s="1037"/>
      <c r="Y5" s="1037"/>
      <c r="Z5" s="1037"/>
      <c r="AA5" s="1037"/>
      <c r="AB5" s="1037"/>
      <c r="AC5" s="1037"/>
    </row>
    <row r="6" spans="1:29" ht="18.75" customHeight="1">
      <c r="A6" s="1"/>
      <c r="B6" s="1037" t="s">
        <v>51</v>
      </c>
      <c r="C6" s="1037"/>
      <c r="D6" s="1037"/>
      <c r="E6" s="1037"/>
      <c r="F6" s="1037"/>
      <c r="G6" s="1037" t="s">
        <v>372</v>
      </c>
      <c r="H6" s="1037"/>
      <c r="I6" s="1037"/>
      <c r="J6" s="1"/>
      <c r="K6" s="1037" t="s">
        <v>51</v>
      </c>
      <c r="L6" s="1037"/>
      <c r="M6" s="1037"/>
      <c r="N6" s="1037"/>
      <c r="O6" s="1037"/>
      <c r="P6" s="1037" t="str">
        <f>G6</f>
        <v>INDUDATA S.A.S</v>
      </c>
      <c r="Q6" s="1037"/>
      <c r="R6" s="1037"/>
      <c r="S6" s="1"/>
      <c r="T6" s="1"/>
      <c r="U6" s="1037" t="s">
        <v>51</v>
      </c>
      <c r="V6" s="1037"/>
      <c r="W6" s="1037"/>
      <c r="X6" s="1037"/>
      <c r="Y6" s="1037"/>
      <c r="Z6" s="1037"/>
      <c r="AA6" s="1037"/>
      <c r="AB6" s="1037"/>
      <c r="AC6" s="1037"/>
    </row>
    <row r="7" spans="1:29" s="15" customFormat="1" ht="18" customHeight="1">
      <c r="A7" s="7"/>
      <c r="B7" s="14"/>
      <c r="C7" s="7"/>
      <c r="D7" s="7"/>
      <c r="E7" s="7"/>
      <c r="F7" s="7"/>
      <c r="G7" s="7" t="s">
        <v>54</v>
      </c>
      <c r="H7" s="7" t="s">
        <v>53</v>
      </c>
      <c r="I7" s="7"/>
      <c r="J7" s="7"/>
      <c r="K7" s="7"/>
      <c r="L7" s="7"/>
      <c r="M7" s="7"/>
      <c r="N7" s="7"/>
      <c r="O7" s="7"/>
      <c r="P7" s="7"/>
      <c r="Q7" s="7"/>
      <c r="R7" s="7"/>
      <c r="S7" s="7" t="s">
        <v>52</v>
      </c>
      <c r="T7" s="7" t="s">
        <v>52</v>
      </c>
      <c r="U7" s="7"/>
      <c r="V7" s="7"/>
      <c r="W7" s="7"/>
      <c r="X7" s="7"/>
      <c r="Y7" s="7"/>
      <c r="Z7" s="7"/>
      <c r="AA7" s="7"/>
      <c r="AB7" s="7"/>
      <c r="AC7" s="7"/>
    </row>
    <row r="8" spans="1:29" s="17" customFormat="1" ht="198.75" customHeight="1">
      <c r="A8" s="8"/>
      <c r="B8" s="9" t="s">
        <v>3</v>
      </c>
      <c r="C8" s="9" t="s">
        <v>4</v>
      </c>
      <c r="D8" s="9" t="s">
        <v>5</v>
      </c>
      <c r="E8" s="9" t="s">
        <v>117</v>
      </c>
      <c r="F8" s="9" t="s">
        <v>116</v>
      </c>
      <c r="G8" s="9" t="s">
        <v>57</v>
      </c>
      <c r="H8" s="9" t="s">
        <v>47</v>
      </c>
      <c r="I8" s="9" t="s">
        <v>6</v>
      </c>
      <c r="J8" s="9" t="s">
        <v>49</v>
      </c>
      <c r="K8" s="9" t="s">
        <v>50</v>
      </c>
      <c r="L8" s="9" t="s">
        <v>442</v>
      </c>
      <c r="M8" s="9" t="s">
        <v>7</v>
      </c>
      <c r="N8" s="9" t="s">
        <v>119</v>
      </c>
      <c r="O8" s="9" t="s">
        <v>8</v>
      </c>
      <c r="P8" s="130" t="s">
        <v>9</v>
      </c>
      <c r="Q8" s="9" t="s">
        <v>118</v>
      </c>
      <c r="R8" s="9" t="s">
        <v>120</v>
      </c>
      <c r="S8" s="9" t="s">
        <v>121</v>
      </c>
      <c r="T8" s="130" t="s">
        <v>115</v>
      </c>
      <c r="U8" s="109" t="s">
        <v>108</v>
      </c>
      <c r="V8" s="109" t="s">
        <v>55</v>
      </c>
      <c r="W8" s="109" t="s">
        <v>150</v>
      </c>
      <c r="X8" s="109" t="s">
        <v>112</v>
      </c>
      <c r="Y8" s="109" t="s">
        <v>151</v>
      </c>
      <c r="Z8" s="109" t="s">
        <v>113</v>
      </c>
      <c r="AA8" s="109" t="s">
        <v>282</v>
      </c>
      <c r="AB8" s="109" t="s">
        <v>283</v>
      </c>
      <c r="AC8" s="109" t="s">
        <v>10</v>
      </c>
    </row>
    <row r="9" spans="1:29" ht="90">
      <c r="A9" s="10"/>
      <c r="B9" s="110">
        <v>1</v>
      </c>
      <c r="C9" s="16">
        <v>22</v>
      </c>
      <c r="D9" s="16">
        <v>54</v>
      </c>
      <c r="E9" s="237" t="s">
        <v>386</v>
      </c>
      <c r="F9" s="16" t="s">
        <v>319</v>
      </c>
      <c r="G9" s="16" t="s">
        <v>385</v>
      </c>
      <c r="H9" s="357" t="s">
        <v>384</v>
      </c>
      <c r="I9" s="16" t="s">
        <v>162</v>
      </c>
      <c r="J9" s="16" t="s">
        <v>250</v>
      </c>
      <c r="K9" s="16" t="s">
        <v>249</v>
      </c>
      <c r="L9" s="16" t="s">
        <v>372</v>
      </c>
      <c r="M9" s="212">
        <v>1</v>
      </c>
      <c r="N9" s="236" t="s">
        <v>173</v>
      </c>
      <c r="O9" s="213">
        <v>42312</v>
      </c>
      <c r="P9" s="213">
        <v>42891</v>
      </c>
      <c r="Q9" s="16" t="s">
        <v>166</v>
      </c>
      <c r="R9" s="213">
        <v>43050</v>
      </c>
      <c r="S9" s="16" t="s">
        <v>162</v>
      </c>
      <c r="T9" s="235" t="s">
        <v>162</v>
      </c>
      <c r="U9" s="16">
        <v>2017</v>
      </c>
      <c r="V9" s="121">
        <v>1222653740</v>
      </c>
      <c r="W9" s="175">
        <f>V9/VLOOKUP(U9,lov_smmlv,2)*sm_2019</f>
        <v>1372476335.1716716</v>
      </c>
      <c r="X9" s="124">
        <v>1</v>
      </c>
      <c r="Y9" s="175">
        <f>X9*W9</f>
        <v>1372476335.1716716</v>
      </c>
      <c r="Z9" s="124">
        <v>1</v>
      </c>
      <c r="AA9" s="286">
        <f>(PPTO_oficial*Z9)</f>
        <v>868283941</v>
      </c>
      <c r="AB9" s="175" t="s">
        <v>162</v>
      </c>
      <c r="AC9" s="235"/>
    </row>
    <row r="10" spans="1:29">
      <c r="A10" s="10"/>
      <c r="B10" s="110">
        <v>2</v>
      </c>
      <c r="C10" s="16"/>
      <c r="D10" s="16"/>
      <c r="E10" s="16"/>
      <c r="F10" s="16"/>
      <c r="G10" s="16"/>
      <c r="H10" s="16"/>
      <c r="I10" s="16"/>
      <c r="J10" s="16"/>
      <c r="K10" s="16"/>
      <c r="L10" s="16"/>
      <c r="M10" s="212"/>
      <c r="N10" s="236"/>
      <c r="O10" s="236"/>
      <c r="P10" s="213"/>
      <c r="Q10" s="16"/>
      <c r="R10" s="213"/>
      <c r="S10" s="16"/>
      <c r="T10" s="235"/>
      <c r="U10" s="16"/>
      <c r="V10" s="121"/>
      <c r="W10" s="175" t="e">
        <f>V10/VLOOKUP(U10,lov_smmlv,2)*sm_2019</f>
        <v>#N/A</v>
      </c>
      <c r="X10" s="124"/>
      <c r="Y10" s="175" t="e">
        <f>X10*W10</f>
        <v>#N/A</v>
      </c>
      <c r="Z10" s="124"/>
      <c r="AA10" s="286">
        <f>(PPTO_oficial*Z10)</f>
        <v>0</v>
      </c>
      <c r="AB10" s="310"/>
      <c r="AC10" s="235"/>
    </row>
    <row r="11" spans="1:29" ht="45.75" customHeight="1">
      <c r="A11" s="1"/>
      <c r="B11" s="11" t="s">
        <v>11</v>
      </c>
      <c r="C11" s="1"/>
      <c r="D11" s="1"/>
      <c r="E11" s="1"/>
      <c r="F11" s="1"/>
      <c r="G11" s="1"/>
      <c r="H11" s="1"/>
      <c r="I11" s="1"/>
      <c r="J11" s="1"/>
      <c r="K11" s="1"/>
      <c r="L11" s="1"/>
      <c r="M11" s="1"/>
      <c r="N11" s="1" t="s">
        <v>252</v>
      </c>
      <c r="O11" s="1"/>
      <c r="P11" s="1"/>
      <c r="Q11" s="1"/>
      <c r="R11" s="1"/>
      <c r="S11" s="1"/>
      <c r="T11" s="1"/>
      <c r="U11" s="1038" t="s">
        <v>365</v>
      </c>
      <c r="V11" s="1039"/>
      <c r="W11" s="1039"/>
      <c r="X11" s="1039"/>
      <c r="Y11" s="1039"/>
      <c r="Z11" s="1039"/>
      <c r="AA11" s="1039"/>
      <c r="AB11" s="1039"/>
      <c r="AC11" s="1"/>
    </row>
    <row r="12" spans="1:29" ht="12.75" customHeight="1">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row>
    <row r="13" spans="1:29" ht="12.7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row>
    <row r="14" spans="1:29" ht="12.75" customHeight="1">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row>
    <row r="15" spans="1:29" ht="12.75" customHeight="1">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row>
    <row r="16" spans="1:29" ht="12.75" customHeight="1">
      <c r="A16" s="1"/>
      <c r="B16" s="1"/>
      <c r="C16" s="1"/>
      <c r="D16" s="1"/>
      <c r="E16" s="1"/>
      <c r="F16" s="1"/>
      <c r="G16" s="1"/>
      <c r="H16" s="1"/>
      <c r="I16" s="1"/>
      <c r="J16" s="1"/>
      <c r="K16" s="1"/>
      <c r="L16" s="1"/>
      <c r="M16" s="1"/>
      <c r="N16" s="1"/>
      <c r="O16" s="1"/>
      <c r="P16" s="1"/>
      <c r="Q16" s="1"/>
      <c r="R16" s="1"/>
      <c r="S16" s="1"/>
      <c r="T16" s="1"/>
      <c r="U16" s="12"/>
      <c r="V16" s="12"/>
      <c r="W16" s="12"/>
      <c r="X16" s="12"/>
      <c r="Y16" s="12"/>
      <c r="Z16" s="12"/>
      <c r="AA16" s="12"/>
      <c r="AB16" s="12"/>
      <c r="AC16" s="1"/>
    </row>
    <row r="17" spans="1:29" ht="12.75" customHeight="1">
      <c r="A17" s="1"/>
      <c r="B17" s="1"/>
      <c r="C17" s="1"/>
      <c r="D17" s="1"/>
      <c r="E17" s="1"/>
      <c r="F17" s="1"/>
      <c r="G17" s="1"/>
      <c r="H17" s="1"/>
      <c r="I17" s="1"/>
      <c r="J17" s="1"/>
      <c r="K17" s="1"/>
      <c r="L17" s="1"/>
      <c r="M17" s="1"/>
      <c r="N17" s="1"/>
      <c r="O17" s="1"/>
      <c r="P17" s="1"/>
      <c r="Q17" s="1"/>
      <c r="R17" s="1"/>
      <c r="S17" s="1"/>
      <c r="T17" s="1"/>
      <c r="U17" s="12"/>
      <c r="V17" s="12"/>
      <c r="W17" s="12"/>
      <c r="X17" s="12"/>
      <c r="Y17" s="12"/>
      <c r="Z17" s="12"/>
      <c r="AA17" s="12"/>
      <c r="AB17" s="12"/>
      <c r="AC17" s="1"/>
    </row>
    <row r="18" spans="1:29" ht="12.75" customHeight="1">
      <c r="A18" s="1"/>
      <c r="B18" s="1"/>
      <c r="C18" s="1"/>
      <c r="D18" s="1"/>
      <c r="E18" s="1"/>
      <c r="F18" s="1"/>
      <c r="G18" s="1"/>
      <c r="H18" s="1"/>
      <c r="I18" s="1"/>
      <c r="J18" s="1"/>
      <c r="K18" s="1"/>
      <c r="L18" s="1"/>
      <c r="M18" s="1"/>
      <c r="N18" s="1"/>
      <c r="O18" s="1"/>
      <c r="P18" s="1"/>
      <c r="Q18" s="1"/>
      <c r="R18" s="1"/>
      <c r="S18" s="1"/>
      <c r="T18" s="1"/>
      <c r="U18" s="12"/>
      <c r="V18" s="12"/>
      <c r="W18" s="12"/>
      <c r="X18" s="12"/>
      <c r="Y18" s="12"/>
      <c r="Z18" s="12"/>
      <c r="AA18" s="12"/>
      <c r="AB18" s="12"/>
      <c r="AC18" s="1"/>
    </row>
    <row r="19" spans="1:29" ht="12.75" customHeight="1">
      <c r="A19" s="1"/>
      <c r="B19" s="1"/>
      <c r="C19" s="1"/>
      <c r="D19" s="1"/>
      <c r="E19" s="1"/>
      <c r="F19" s="1"/>
      <c r="G19" s="1"/>
      <c r="H19" s="1"/>
      <c r="I19" s="1"/>
      <c r="J19" s="1"/>
      <c r="K19" s="1"/>
      <c r="L19" s="1"/>
      <c r="M19" s="1"/>
      <c r="N19" s="1"/>
      <c r="O19" s="1"/>
      <c r="P19" s="1"/>
      <c r="Q19" s="1"/>
      <c r="R19" s="1"/>
      <c r="S19" s="1"/>
      <c r="T19" s="1"/>
      <c r="U19" s="12"/>
      <c r="V19" s="12"/>
      <c r="W19" s="12"/>
      <c r="X19" s="12"/>
      <c r="Y19" s="12"/>
      <c r="Z19" s="12"/>
      <c r="AA19" s="12"/>
      <c r="AB19" s="12"/>
      <c r="AC19" s="1"/>
    </row>
    <row r="20" spans="1:29" ht="12.75" customHeight="1">
      <c r="A20" s="1"/>
      <c r="B20" s="1"/>
      <c r="C20" s="1"/>
      <c r="D20" s="1"/>
      <c r="E20" s="1"/>
      <c r="F20" s="1"/>
      <c r="G20" s="1"/>
      <c r="H20" s="1"/>
      <c r="I20" s="1"/>
      <c r="J20" s="1"/>
      <c r="K20" s="1"/>
      <c r="L20" s="1"/>
      <c r="M20" s="1"/>
      <c r="N20" s="1"/>
      <c r="O20" s="1"/>
      <c r="P20" s="1"/>
      <c r="Q20" s="1"/>
      <c r="R20" s="1"/>
      <c r="S20" s="1"/>
      <c r="T20" s="1"/>
      <c r="U20" s="12"/>
      <c r="V20" s="12"/>
      <c r="W20" s="12"/>
      <c r="X20" s="12"/>
      <c r="Y20" s="12"/>
      <c r="Z20" s="12"/>
      <c r="AA20" s="12"/>
      <c r="AB20" s="12"/>
      <c r="AC20" s="1"/>
    </row>
    <row r="21" spans="1:29" ht="12.75" customHeight="1">
      <c r="A21" s="1"/>
      <c r="B21" s="1"/>
      <c r="C21" s="1"/>
      <c r="D21" s="1"/>
      <c r="E21" s="1"/>
      <c r="F21" s="1"/>
      <c r="G21" s="1"/>
      <c r="H21" s="1"/>
      <c r="I21" s="1"/>
      <c r="J21" s="1"/>
      <c r="K21" s="1"/>
      <c r="L21" s="1"/>
      <c r="M21" s="1"/>
      <c r="N21" s="1"/>
      <c r="O21" s="1"/>
      <c r="P21" s="1"/>
      <c r="Q21" s="1"/>
      <c r="R21" s="1"/>
      <c r="S21" s="1"/>
      <c r="T21" s="1"/>
      <c r="U21" s="12"/>
      <c r="V21" s="12"/>
      <c r="W21" s="12"/>
      <c r="X21" s="12"/>
      <c r="Y21" s="12"/>
      <c r="Z21" s="12"/>
      <c r="AA21" s="12"/>
      <c r="AB21" s="12"/>
      <c r="AC21" s="1"/>
    </row>
    <row r="22" spans="1:29" ht="12.75" customHeight="1">
      <c r="A22" s="1"/>
      <c r="B22" s="1"/>
      <c r="C22" s="1"/>
      <c r="D22" s="1"/>
      <c r="E22" s="1"/>
      <c r="F22" s="1"/>
      <c r="G22" s="1"/>
      <c r="H22" s="1"/>
      <c r="I22" s="1"/>
      <c r="J22" s="1"/>
      <c r="K22" s="1"/>
      <c r="L22" s="1"/>
      <c r="M22" s="1"/>
      <c r="N22" s="1"/>
      <c r="O22" s="1"/>
      <c r="P22" s="1"/>
      <c r="Q22" s="1"/>
      <c r="R22" s="1"/>
      <c r="S22" s="1"/>
      <c r="T22" s="1"/>
      <c r="U22" s="12"/>
      <c r="V22" s="12"/>
      <c r="W22" s="12"/>
      <c r="X22" s="12"/>
      <c r="Y22" s="12"/>
      <c r="Z22" s="12"/>
      <c r="AA22" s="12"/>
      <c r="AB22" s="12"/>
      <c r="AC22" s="1"/>
    </row>
    <row r="23" spans="1:29" ht="12.75" customHeight="1">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row>
    <row r="24" spans="1:29" ht="12.7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row>
    <row r="25" spans="1:29"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row>
    <row r="26" spans="1:29"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row>
    <row r="27" spans="1:29"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row>
    <row r="28" spans="1:29"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row>
    <row r="29" spans="1: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row>
    <row r="30" spans="1:29"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row>
    <row r="31" spans="1:29"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row>
    <row r="32" spans="1:29" ht="12.75" customHeight="1">
      <c r="A32" s="1"/>
      <c r="B32" s="13"/>
      <c r="C32" s="1"/>
      <c r="D32" s="1"/>
      <c r="E32" s="1"/>
      <c r="F32" s="1"/>
      <c r="G32" s="1"/>
      <c r="H32" s="1"/>
      <c r="I32" s="1"/>
      <c r="J32" s="1"/>
      <c r="K32" s="1"/>
      <c r="L32" s="1"/>
      <c r="M32" s="1"/>
      <c r="N32" s="1"/>
      <c r="O32" s="1"/>
      <c r="P32" s="1"/>
      <c r="Q32" s="1"/>
      <c r="R32" s="1"/>
      <c r="S32" s="1"/>
      <c r="T32" s="1"/>
      <c r="U32" s="1"/>
      <c r="V32" s="1"/>
      <c r="W32" s="1"/>
      <c r="X32" s="1"/>
      <c r="Y32" s="1"/>
      <c r="Z32" s="1"/>
      <c r="AA32" s="1"/>
      <c r="AB32" s="1"/>
      <c r="AC32" s="1"/>
    </row>
    <row r="33" spans="1:29" ht="12.7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row>
    <row r="34" spans="1:29"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row>
    <row r="35" spans="1:29"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row>
    <row r="36" spans="1:29"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row>
    <row r="37" spans="1:29"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row>
    <row r="38" spans="1:29"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row>
    <row r="39" spans="1:2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row>
    <row r="40" spans="1:29"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row>
    <row r="41" spans="1:29"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row>
    <row r="42" spans="1:29" ht="12.75" hidden="1" customHeight="1">
      <c r="A42" s="1"/>
      <c r="B42" s="8" t="s">
        <v>12</v>
      </c>
      <c r="C42" s="8" t="s">
        <v>13</v>
      </c>
      <c r="D42" s="8" t="s">
        <v>14</v>
      </c>
      <c r="E42" s="8"/>
      <c r="F42" s="8"/>
      <c r="G42" s="8"/>
      <c r="H42" s="8"/>
      <c r="I42" s="8"/>
      <c r="J42" s="8"/>
      <c r="K42" s="8"/>
      <c r="L42" s="8"/>
      <c r="M42" s="8"/>
      <c r="N42" s="8"/>
      <c r="O42" s="8"/>
      <c r="P42" s="8"/>
      <c r="Q42" s="8"/>
      <c r="R42" s="8"/>
      <c r="S42" s="8"/>
      <c r="T42" s="8"/>
      <c r="U42" s="1"/>
      <c r="V42" s="1"/>
      <c r="W42" s="1"/>
      <c r="X42" s="1"/>
      <c r="Y42" s="1"/>
      <c r="Z42" s="1"/>
      <c r="AA42" s="1"/>
      <c r="AB42" s="1"/>
      <c r="AC42" s="1"/>
    </row>
    <row r="43" spans="1:29" ht="12.75" hidden="1" customHeight="1">
      <c r="A43" s="1"/>
      <c r="B43" s="13" t="s">
        <v>15</v>
      </c>
      <c r="C43" s="13"/>
      <c r="D43" s="13" t="s">
        <v>16</v>
      </c>
      <c r="E43" s="13"/>
      <c r="F43" s="13"/>
      <c r="G43" s="13"/>
      <c r="H43" s="13"/>
      <c r="I43" s="13"/>
      <c r="J43" s="13"/>
      <c r="K43" s="13"/>
      <c r="L43" s="13"/>
      <c r="M43" s="13"/>
      <c r="N43" s="13"/>
      <c r="O43" s="13"/>
      <c r="P43" s="13"/>
      <c r="Q43" s="13"/>
      <c r="R43" s="13"/>
      <c r="S43" s="13"/>
      <c r="T43" s="13"/>
      <c r="U43" s="1"/>
      <c r="V43" s="1"/>
      <c r="W43" s="1"/>
      <c r="X43" s="1"/>
      <c r="Y43" s="1"/>
      <c r="Z43" s="1"/>
      <c r="AA43" s="1"/>
      <c r="AB43" s="1"/>
      <c r="AC43" s="1"/>
    </row>
    <row r="44" spans="1:29" ht="12.75" hidden="1" customHeight="1">
      <c r="A44" s="1"/>
      <c r="B44" s="13">
        <v>80101500</v>
      </c>
      <c r="C44" s="13" t="s">
        <v>17</v>
      </c>
      <c r="D44" s="13" t="s">
        <v>18</v>
      </c>
      <c r="E44" s="13"/>
      <c r="F44" s="13"/>
      <c r="G44" s="13"/>
      <c r="H44" s="13"/>
      <c r="I44" s="13"/>
      <c r="J44" s="13"/>
      <c r="K44" s="13"/>
      <c r="L44" s="13"/>
      <c r="M44" s="13"/>
      <c r="N44" s="13"/>
      <c r="O44" s="13"/>
      <c r="P44" s="13"/>
      <c r="Q44" s="13"/>
      <c r="R44" s="13"/>
      <c r="S44" s="13"/>
      <c r="T44" s="13"/>
      <c r="U44" s="1"/>
      <c r="V44" s="1"/>
      <c r="W44" s="1"/>
      <c r="X44" s="1"/>
      <c r="Y44" s="1"/>
      <c r="Z44" s="1"/>
      <c r="AA44" s="1"/>
      <c r="AB44" s="1"/>
      <c r="AC44" s="1"/>
    </row>
    <row r="45" spans="1:29" ht="12.75" hidden="1" customHeight="1">
      <c r="A45" s="1"/>
      <c r="B45" s="13">
        <v>80101509</v>
      </c>
      <c r="C45" s="13" t="s">
        <v>19</v>
      </c>
      <c r="D45" s="13" t="s">
        <v>20</v>
      </c>
      <c r="E45" s="13"/>
      <c r="F45" s="13"/>
      <c r="G45" s="13"/>
      <c r="H45" s="13"/>
      <c r="I45" s="13"/>
      <c r="J45" s="13"/>
      <c r="K45" s="13"/>
      <c r="L45" s="13"/>
      <c r="M45" s="13"/>
      <c r="N45" s="13"/>
      <c r="O45" s="13"/>
      <c r="P45" s="13"/>
      <c r="Q45" s="13"/>
      <c r="R45" s="13"/>
      <c r="S45" s="13"/>
      <c r="T45" s="13"/>
      <c r="U45" s="1"/>
      <c r="V45" s="1"/>
      <c r="W45" s="1"/>
      <c r="X45" s="1"/>
      <c r="Y45" s="1"/>
      <c r="Z45" s="1"/>
      <c r="AA45" s="1"/>
      <c r="AB45" s="1"/>
      <c r="AC45" s="1"/>
    </row>
    <row r="46" spans="1:29" ht="12.75" hidden="1" customHeight="1">
      <c r="A46" s="1"/>
      <c r="B46" s="13">
        <v>80101600</v>
      </c>
      <c r="C46" s="13" t="s">
        <v>21</v>
      </c>
      <c r="D46" s="13" t="s">
        <v>22</v>
      </c>
      <c r="E46" s="13"/>
      <c r="F46" s="13"/>
      <c r="G46" s="13"/>
      <c r="H46" s="13"/>
      <c r="I46" s="13"/>
      <c r="J46" s="13"/>
      <c r="K46" s="13"/>
      <c r="L46" s="13"/>
      <c r="M46" s="13"/>
      <c r="N46" s="13"/>
      <c r="O46" s="13"/>
      <c r="P46" s="13"/>
      <c r="Q46" s="13"/>
      <c r="R46" s="13"/>
      <c r="S46" s="13"/>
      <c r="T46" s="13"/>
      <c r="U46" s="1"/>
      <c r="V46" s="1"/>
      <c r="W46" s="1"/>
      <c r="X46" s="1"/>
      <c r="Y46" s="1"/>
      <c r="Z46" s="1"/>
      <c r="AA46" s="1"/>
      <c r="AB46" s="1"/>
      <c r="AC46" s="1"/>
    </row>
    <row r="47" spans="1:29" ht="12.75" hidden="1" customHeight="1">
      <c r="A47" s="1"/>
      <c r="B47" s="13">
        <v>80101604</v>
      </c>
      <c r="C47" s="13" t="s">
        <v>23</v>
      </c>
      <c r="D47" s="13" t="s">
        <v>24</v>
      </c>
      <c r="E47" s="13"/>
      <c r="F47" s="13"/>
      <c r="G47" s="13"/>
      <c r="H47" s="13"/>
      <c r="I47" s="13"/>
      <c r="J47" s="13"/>
      <c r="K47" s="13"/>
      <c r="L47" s="13"/>
      <c r="M47" s="13"/>
      <c r="N47" s="13"/>
      <c r="O47" s="13"/>
      <c r="P47" s="13"/>
      <c r="Q47" s="13"/>
      <c r="R47" s="13"/>
      <c r="S47" s="13"/>
      <c r="T47" s="13"/>
      <c r="U47" s="1"/>
      <c r="V47" s="1"/>
      <c r="W47" s="1"/>
      <c r="X47" s="1"/>
      <c r="Y47" s="1"/>
      <c r="Z47" s="1"/>
      <c r="AA47" s="1"/>
      <c r="AB47" s="1"/>
      <c r="AC47" s="1"/>
    </row>
    <row r="48" spans="1:29" ht="12.75" hidden="1" customHeight="1">
      <c r="A48" s="1"/>
      <c r="B48" s="13">
        <v>81131500</v>
      </c>
      <c r="C48" s="13" t="s">
        <v>25</v>
      </c>
      <c r="D48" s="13" t="s">
        <v>26</v>
      </c>
      <c r="E48" s="13"/>
      <c r="F48" s="13"/>
      <c r="G48" s="13"/>
      <c r="H48" s="13"/>
      <c r="I48" s="13"/>
      <c r="J48" s="13"/>
      <c r="K48" s="13"/>
      <c r="L48" s="13"/>
      <c r="M48" s="13"/>
      <c r="N48" s="13"/>
      <c r="O48" s="13"/>
      <c r="P48" s="13"/>
      <c r="Q48" s="13"/>
      <c r="R48" s="13"/>
      <c r="S48" s="13"/>
      <c r="T48" s="13"/>
      <c r="U48" s="1"/>
      <c r="V48" s="1"/>
      <c r="W48" s="1"/>
      <c r="X48" s="1"/>
      <c r="Y48" s="1"/>
      <c r="Z48" s="1"/>
      <c r="AA48" s="1"/>
      <c r="AB48" s="1"/>
      <c r="AC48" s="1"/>
    </row>
    <row r="49" spans="1:29" ht="12.75" hidden="1" customHeight="1">
      <c r="A49" s="1"/>
      <c r="B49" s="13">
        <v>81131501</v>
      </c>
      <c r="C49" s="13" t="s">
        <v>27</v>
      </c>
      <c r="D49" s="13" t="s">
        <v>28</v>
      </c>
      <c r="E49" s="13"/>
      <c r="F49" s="13"/>
      <c r="G49" s="13"/>
      <c r="H49" s="13"/>
      <c r="I49" s="13"/>
      <c r="J49" s="13"/>
      <c r="K49" s="13"/>
      <c r="L49" s="13"/>
      <c r="M49" s="13"/>
      <c r="N49" s="13"/>
      <c r="O49" s="13"/>
      <c r="P49" s="13"/>
      <c r="Q49" s="13"/>
      <c r="R49" s="13"/>
      <c r="S49" s="13"/>
      <c r="T49" s="13"/>
      <c r="U49" s="1"/>
      <c r="V49" s="1"/>
      <c r="W49" s="1"/>
      <c r="X49" s="1"/>
      <c r="Y49" s="1"/>
      <c r="Z49" s="1"/>
      <c r="AA49" s="1"/>
      <c r="AB49" s="1"/>
      <c r="AC49" s="1"/>
    </row>
    <row r="50" spans="1:29" ht="12.75" hidden="1" customHeight="1">
      <c r="A50" s="1"/>
      <c r="B50" s="13">
        <v>81131502</v>
      </c>
      <c r="C50" s="13" t="s">
        <v>29</v>
      </c>
      <c r="D50" s="13" t="s">
        <v>30</v>
      </c>
      <c r="E50" s="13"/>
      <c r="F50" s="13"/>
      <c r="G50" s="13"/>
      <c r="H50" s="13"/>
      <c r="I50" s="13"/>
      <c r="J50" s="13"/>
      <c r="K50" s="13"/>
      <c r="L50" s="13"/>
      <c r="M50" s="13"/>
      <c r="N50" s="13"/>
      <c r="O50" s="13"/>
      <c r="P50" s="13"/>
      <c r="Q50" s="13"/>
      <c r="R50" s="13"/>
      <c r="S50" s="13"/>
      <c r="T50" s="13"/>
      <c r="U50" s="1"/>
      <c r="V50" s="1"/>
      <c r="W50" s="1"/>
      <c r="X50" s="1"/>
      <c r="Y50" s="1"/>
      <c r="Z50" s="1"/>
      <c r="AA50" s="1"/>
      <c r="AB50" s="1"/>
      <c r="AC50" s="1"/>
    </row>
    <row r="51" spans="1:29" ht="12.75" hidden="1" customHeight="1">
      <c r="A51" s="1"/>
      <c r="B51" s="13">
        <v>81131503</v>
      </c>
      <c r="C51" s="13" t="s">
        <v>31</v>
      </c>
      <c r="D51" s="13" t="s">
        <v>32</v>
      </c>
      <c r="E51" s="13"/>
      <c r="F51" s="13"/>
      <c r="G51" s="13"/>
      <c r="H51" s="13"/>
      <c r="I51" s="13"/>
      <c r="J51" s="13"/>
      <c r="K51" s="13"/>
      <c r="L51" s="13"/>
      <c r="M51" s="13"/>
      <c r="N51" s="13"/>
      <c r="O51" s="13"/>
      <c r="P51" s="13"/>
      <c r="Q51" s="13"/>
      <c r="R51" s="13"/>
      <c r="S51" s="13"/>
      <c r="T51" s="13"/>
      <c r="U51" s="1"/>
      <c r="V51" s="1"/>
      <c r="W51" s="1"/>
      <c r="X51" s="1"/>
      <c r="Y51" s="1"/>
      <c r="Z51" s="1"/>
      <c r="AA51" s="1"/>
      <c r="AB51" s="1"/>
      <c r="AC51" s="1"/>
    </row>
    <row r="52" spans="1:29" ht="12.75" hidden="1" customHeight="1">
      <c r="A52" s="1"/>
      <c r="B52" s="13">
        <v>81131504</v>
      </c>
      <c r="C52" s="13" t="s">
        <v>33</v>
      </c>
      <c r="D52" s="13" t="s">
        <v>34</v>
      </c>
      <c r="E52" s="13"/>
      <c r="F52" s="13"/>
      <c r="G52" s="13"/>
      <c r="H52" s="13"/>
      <c r="I52" s="13"/>
      <c r="J52" s="13"/>
      <c r="K52" s="13"/>
      <c r="L52" s="13"/>
      <c r="M52" s="13"/>
      <c r="N52" s="13"/>
      <c r="O52" s="13"/>
      <c r="P52" s="13"/>
      <c r="Q52" s="13"/>
      <c r="R52" s="13"/>
      <c r="S52" s="13"/>
      <c r="T52" s="13"/>
      <c r="U52" s="1"/>
      <c r="V52" s="1"/>
      <c r="W52" s="1"/>
      <c r="X52" s="1"/>
      <c r="Y52" s="1"/>
      <c r="Z52" s="1"/>
      <c r="AA52" s="1"/>
      <c r="AB52" s="1"/>
      <c r="AC52" s="1"/>
    </row>
    <row r="53" spans="1:29" ht="12.75" hidden="1" customHeight="1">
      <c r="A53" s="1"/>
      <c r="B53" s="13">
        <v>81131505</v>
      </c>
      <c r="C53" s="13" t="s">
        <v>35</v>
      </c>
      <c r="D53" s="13" t="s">
        <v>36</v>
      </c>
      <c r="E53" s="13"/>
      <c r="F53" s="13"/>
      <c r="G53" s="13"/>
      <c r="H53" s="13"/>
      <c r="I53" s="13"/>
      <c r="J53" s="13"/>
      <c r="K53" s="13"/>
      <c r="L53" s="13"/>
      <c r="M53" s="13"/>
      <c r="N53" s="13"/>
      <c r="O53" s="13"/>
      <c r="P53" s="13"/>
      <c r="Q53" s="13"/>
      <c r="R53" s="13"/>
      <c r="S53" s="13"/>
      <c r="T53" s="13"/>
      <c r="U53" s="1"/>
      <c r="V53" s="1"/>
      <c r="W53" s="1"/>
      <c r="X53" s="1"/>
      <c r="Y53" s="1"/>
      <c r="Z53" s="1"/>
      <c r="AA53" s="1"/>
      <c r="AB53" s="1"/>
      <c r="AC53" s="1"/>
    </row>
    <row r="54" spans="1:29" ht="12.75" hidden="1" customHeight="1">
      <c r="A54" s="1"/>
      <c r="B54" s="13">
        <v>84111600</v>
      </c>
      <c r="C54" s="13" t="s">
        <v>37</v>
      </c>
      <c r="D54" s="13" t="s">
        <v>38</v>
      </c>
      <c r="E54" s="13"/>
      <c r="F54" s="13"/>
      <c r="G54" s="13"/>
      <c r="H54" s="13"/>
      <c r="I54" s="13"/>
      <c r="J54" s="13"/>
      <c r="K54" s="13"/>
      <c r="L54" s="13"/>
      <c r="M54" s="13"/>
      <c r="N54" s="13"/>
      <c r="O54" s="13"/>
      <c r="P54" s="13"/>
      <c r="Q54" s="13"/>
      <c r="R54" s="13"/>
      <c r="S54" s="13"/>
      <c r="T54" s="13"/>
      <c r="U54" s="1"/>
      <c r="V54" s="1"/>
      <c r="W54" s="1"/>
      <c r="X54" s="1"/>
      <c r="Y54" s="1"/>
      <c r="Z54" s="1"/>
      <c r="AA54" s="1"/>
      <c r="AB54" s="1"/>
      <c r="AC54" s="1"/>
    </row>
    <row r="55" spans="1:29" ht="12.75" hidden="1" customHeight="1">
      <c r="A55" s="1"/>
      <c r="B55" s="13">
        <v>84111601</v>
      </c>
      <c r="C55" s="13" t="s">
        <v>39</v>
      </c>
      <c r="D55" s="13" t="s">
        <v>40</v>
      </c>
      <c r="E55" s="13"/>
      <c r="F55" s="13"/>
      <c r="G55" s="13"/>
      <c r="H55" s="13"/>
      <c r="I55" s="13"/>
      <c r="J55" s="13"/>
      <c r="K55" s="13"/>
      <c r="L55" s="13"/>
      <c r="M55" s="13"/>
      <c r="N55" s="13"/>
      <c r="O55" s="13"/>
      <c r="P55" s="13"/>
      <c r="Q55" s="13"/>
      <c r="R55" s="13"/>
      <c r="S55" s="13"/>
      <c r="T55" s="13"/>
      <c r="U55" s="1"/>
      <c r="V55" s="1"/>
      <c r="W55" s="1"/>
      <c r="X55" s="1"/>
      <c r="Y55" s="1"/>
      <c r="Z55" s="1"/>
      <c r="AA55" s="1"/>
      <c r="AB55" s="1"/>
      <c r="AC55" s="1"/>
    </row>
    <row r="56" spans="1:29" ht="12.75" hidden="1" customHeight="1">
      <c r="A56" s="1"/>
      <c r="B56" s="13">
        <v>84111602</v>
      </c>
      <c r="C56" s="13" t="s">
        <v>41</v>
      </c>
      <c r="D56" s="13" t="s">
        <v>42</v>
      </c>
      <c r="E56" s="13"/>
      <c r="F56" s="13"/>
      <c r="G56" s="13"/>
      <c r="H56" s="13"/>
      <c r="I56" s="13"/>
      <c r="J56" s="13"/>
      <c r="K56" s="13"/>
      <c r="L56" s="13"/>
      <c r="M56" s="13"/>
      <c r="N56" s="13"/>
      <c r="O56" s="13"/>
      <c r="P56" s="13"/>
      <c r="Q56" s="13"/>
      <c r="R56" s="13"/>
      <c r="S56" s="13"/>
      <c r="T56" s="13"/>
      <c r="U56" s="1"/>
      <c r="V56" s="1"/>
      <c r="W56" s="1"/>
      <c r="X56" s="1"/>
      <c r="Y56" s="1"/>
      <c r="Z56" s="1"/>
      <c r="AA56" s="1"/>
      <c r="AB56" s="1"/>
      <c r="AC56" s="1"/>
    </row>
    <row r="57" spans="1:29" ht="12.75" hidden="1" customHeight="1">
      <c r="A57" s="1"/>
      <c r="B57" s="13">
        <v>93151600</v>
      </c>
      <c r="C57" s="13" t="s">
        <v>43</v>
      </c>
      <c r="D57" s="13" t="s">
        <v>44</v>
      </c>
      <c r="E57" s="13"/>
      <c r="F57" s="13"/>
      <c r="G57" s="13"/>
      <c r="H57" s="13"/>
      <c r="I57" s="13"/>
      <c r="J57" s="13"/>
      <c r="K57" s="13"/>
      <c r="L57" s="13"/>
      <c r="M57" s="13"/>
      <c r="N57" s="13"/>
      <c r="O57" s="13"/>
      <c r="P57" s="13"/>
      <c r="Q57" s="13"/>
      <c r="R57" s="13"/>
      <c r="S57" s="13"/>
      <c r="T57" s="13"/>
      <c r="U57" s="1"/>
      <c r="V57" s="1"/>
      <c r="W57" s="1"/>
      <c r="X57" s="1"/>
      <c r="Y57" s="1"/>
      <c r="Z57" s="1"/>
      <c r="AA57" s="1"/>
      <c r="AB57" s="1"/>
      <c r="AC57" s="1"/>
    </row>
    <row r="58" spans="1:29" ht="12.75" hidden="1" customHeight="1">
      <c r="A58" s="1"/>
      <c r="B58" s="13">
        <v>93151607</v>
      </c>
      <c r="C58" s="13" t="s">
        <v>45</v>
      </c>
      <c r="D58" s="13" t="s">
        <v>46</v>
      </c>
      <c r="E58" s="13"/>
      <c r="F58" s="13"/>
      <c r="G58" s="13"/>
      <c r="H58" s="13"/>
      <c r="I58" s="13"/>
      <c r="J58" s="13"/>
      <c r="K58" s="13"/>
      <c r="L58" s="13"/>
      <c r="M58" s="13"/>
      <c r="N58" s="13"/>
      <c r="O58" s="13"/>
      <c r="P58" s="13"/>
      <c r="Q58" s="13"/>
      <c r="R58" s="13"/>
      <c r="S58" s="13"/>
      <c r="T58" s="13"/>
      <c r="U58" s="1"/>
      <c r="V58" s="1"/>
      <c r="W58" s="1"/>
      <c r="X58" s="1"/>
      <c r="Y58" s="1"/>
      <c r="Z58" s="1"/>
      <c r="AA58" s="1"/>
      <c r="AB58" s="1"/>
      <c r="AC58" s="1"/>
    </row>
    <row r="59" spans="1:29" ht="12.75" hidden="1"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row>
    <row r="60" spans="1:29"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1:29"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row>
    <row r="66" spans="1:29"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row>
    <row r="67" spans="1:29"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row>
    <row r="68" spans="1:29"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row>
    <row r="69" spans="1:2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row>
    <row r="70" spans="1:29"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row>
    <row r="71" spans="1:29"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row>
    <row r="72" spans="1:29"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row>
    <row r="73" spans="1:29"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row>
    <row r="74" spans="1:29"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row>
    <row r="75" spans="1:29"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row>
    <row r="76" spans="1:29"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row>
    <row r="77" spans="1:29"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row>
    <row r="78" spans="1:29"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row>
    <row r="79" spans="1:2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row>
    <row r="80" spans="1:29"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row>
    <row r="81" spans="1:29"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row>
    <row r="82" spans="1:29"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row>
    <row r="83" spans="1:29"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row>
    <row r="84" spans="1:29"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row>
    <row r="85" spans="1:29"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row>
    <row r="86" spans="1:29"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row>
    <row r="87" spans="1:29"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row>
    <row r="88" spans="1:29"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row>
    <row r="89" spans="1:2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row>
    <row r="90" spans="1:29"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row>
    <row r="91" spans="1:29"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row>
    <row r="92" spans="1:29"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row>
    <row r="93" spans="1:29"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row>
    <row r="94" spans="1:29"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row>
    <row r="95" spans="1:29"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row>
    <row r="96" spans="1:29"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row>
    <row r="97" spans="1:29"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row>
    <row r="98" spans="1:29"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row>
    <row r="99" spans="1:2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row>
    <row r="100" spans="1:29"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row>
    <row r="101" spans="1:29"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row>
    <row r="102" spans="1:29"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row>
    <row r="103" spans="1:29"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row>
    <row r="104" spans="1:29"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row>
    <row r="105" spans="1:29"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row>
    <row r="106" spans="1:29"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row>
    <row r="107" spans="1:29"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row>
    <row r="108" spans="1:29"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row>
    <row r="109" spans="1:2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row>
    <row r="110" spans="1:29"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row>
    <row r="111" spans="1:29"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row>
    <row r="112" spans="1:29"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row>
    <row r="113" spans="1:29"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row>
    <row r="114" spans="1:29"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row>
    <row r="115" spans="1:29"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row>
    <row r="116" spans="1:29"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row>
    <row r="117" spans="1:29"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row>
    <row r="118" spans="1:29"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row>
    <row r="119" spans="1:2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row>
    <row r="120" spans="1:29"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row>
    <row r="121" spans="1:29"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row>
    <row r="122" spans="1:29"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row>
    <row r="123" spans="1:29"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row>
    <row r="124" spans="1:29"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row>
    <row r="125" spans="1:29"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row>
    <row r="126" spans="1:29"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row>
    <row r="127" spans="1:29"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row>
    <row r="128" spans="1:29"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row>
    <row r="129" spans="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row>
    <row r="130" spans="1:29"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row>
    <row r="131" spans="1:29"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row>
    <row r="132" spans="1:29"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row>
    <row r="133" spans="1:29"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row>
    <row r="134" spans="1:29"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row>
    <row r="135" spans="1:29"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row>
    <row r="136" spans="1:29"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row>
    <row r="137" spans="1:29"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row>
    <row r="138" spans="1:29"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row>
    <row r="139" spans="1:2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row>
    <row r="140" spans="1:29"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row>
    <row r="141" spans="1:29"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row>
    <row r="142" spans="1:29"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row>
    <row r="143" spans="1:29"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row>
    <row r="144" spans="1:29"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row>
    <row r="145" spans="1:29"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row>
    <row r="146" spans="1:29"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row>
    <row r="147" spans="1:29"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row>
    <row r="148" spans="1:29"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row>
    <row r="149" spans="1:2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row>
    <row r="150" spans="1:29"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row>
    <row r="151" spans="1:29"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row>
    <row r="152" spans="1:29"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row>
    <row r="153" spans="1:29"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row>
    <row r="154" spans="1:29"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row>
    <row r="155" spans="1:29"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row>
    <row r="156" spans="1:29"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row>
    <row r="157" spans="1:29"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row>
    <row r="158" spans="1:29"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row>
    <row r="159" spans="1:2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row>
    <row r="160" spans="1:29"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row>
    <row r="161" spans="1:29"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row>
    <row r="162" spans="1:29"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row>
    <row r="163" spans="1:29"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row>
    <row r="164" spans="1:29"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row>
    <row r="165" spans="1:29"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row>
    <row r="166" spans="1:29"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row>
    <row r="167" spans="1:29"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row>
    <row r="168" spans="1:29"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row>
    <row r="169" spans="1:2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row>
    <row r="170" spans="1:29"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row>
    <row r="171" spans="1:29"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row>
    <row r="172" spans="1:29"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row>
    <row r="173" spans="1:29"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row>
    <row r="174" spans="1:29"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row>
    <row r="175" spans="1:29"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row>
    <row r="176" spans="1:29"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row>
    <row r="177" spans="1:29"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row>
    <row r="178" spans="1:29"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row>
    <row r="179" spans="1:2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row>
    <row r="180" spans="1:29"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row>
    <row r="181" spans="1:29"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row>
    <row r="182" spans="1:29"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row>
    <row r="183" spans="1:29"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row>
    <row r="184" spans="1:29"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row>
    <row r="185" spans="1:29"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row>
    <row r="186" spans="1:29"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row>
    <row r="187" spans="1:29"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row>
    <row r="188" spans="1:29"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row>
    <row r="189" spans="1:2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row>
    <row r="190" spans="1:29"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row>
    <row r="191" spans="1:29"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row>
    <row r="192" spans="1:29"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row>
    <row r="193" spans="1:29"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row>
    <row r="194" spans="1:29"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row>
    <row r="195" spans="1:29"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row>
    <row r="196" spans="1:29"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row>
    <row r="197" spans="1:29"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row>
    <row r="198" spans="1:29"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row>
    <row r="199" spans="1:2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row>
    <row r="200" spans="1:29"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row>
    <row r="201" spans="1:29"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row>
    <row r="202" spans="1:29"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row>
    <row r="203" spans="1:29"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row>
    <row r="204" spans="1:29"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row>
    <row r="205" spans="1:29"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row>
    <row r="206" spans="1:29"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row>
    <row r="207" spans="1:29"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row>
    <row r="208" spans="1:29"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row>
    <row r="209" spans="1:2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row>
    <row r="210" spans="1:29"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row>
    <row r="211" spans="1:29"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row>
    <row r="212" spans="1:29"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row>
    <row r="213" spans="1:29"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row>
    <row r="214" spans="1:29"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row>
    <row r="215" spans="1:29"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row>
    <row r="216" spans="1:29"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row>
    <row r="217" spans="1:29"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row>
    <row r="218" spans="1:29"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row>
    <row r="219" spans="1:2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row>
    <row r="220" spans="1:29"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row>
    <row r="221" spans="1:29"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row>
    <row r="222" spans="1:29"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row>
    <row r="223" spans="1:29"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row>
    <row r="224" spans="1:29"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row>
    <row r="225" spans="1:29"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row>
    <row r="226" spans="1:29"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row>
    <row r="227" spans="1:29"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row>
    <row r="228" spans="1:29"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spans="1: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row>
    <row r="230" spans="1:29"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row>
    <row r="231" spans="1:29"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row>
    <row r="232" spans="1:29"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row>
    <row r="233" spans="1:29"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row>
    <row r="234" spans="1:29"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row>
    <row r="235" spans="1:29"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row>
    <row r="236" spans="1:29"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row>
    <row r="237" spans="1:29"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row>
    <row r="238" spans="1:29"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row>
    <row r="239" spans="1:2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row>
    <row r="240" spans="1:29"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row>
    <row r="241" spans="1:29"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row>
    <row r="242" spans="1:29"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row>
    <row r="243" spans="1:29"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row>
    <row r="244" spans="1:29"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row>
    <row r="245" spans="1:29"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row>
    <row r="246" spans="1:29"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row>
    <row r="247" spans="1:29"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row>
    <row r="248" spans="1:29"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row>
    <row r="249" spans="1:2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row>
    <row r="250" spans="1:29"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row>
    <row r="251" spans="1:29"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row>
    <row r="252" spans="1:29"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row>
    <row r="253" spans="1:29"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row>
    <row r="254" spans="1:29"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row>
    <row r="255" spans="1:29"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row>
    <row r="256" spans="1:29"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row>
    <row r="257" spans="1:29"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row>
    <row r="258" spans="1:29"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row>
    <row r="259" spans="1:2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row>
    <row r="260" spans="1:29"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row>
    <row r="261" spans="1:29"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row>
    <row r="262" spans="1:29"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row>
    <row r="263" spans="1:29"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row>
    <row r="264" spans="1:29"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row>
    <row r="265" spans="1:29"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row>
    <row r="266" spans="1:29"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row>
    <row r="267" spans="1:29"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row>
    <row r="268" spans="1:29"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row>
    <row r="269" spans="1:2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row>
    <row r="270" spans="1:29"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row>
    <row r="271" spans="1:29"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row>
    <row r="272" spans="1:29"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row>
    <row r="273" spans="1:29"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row>
    <row r="274" spans="1:29"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row>
    <row r="275" spans="1:29"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row>
    <row r="276" spans="1:29"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row>
    <row r="277" spans="1:29"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row>
    <row r="278" spans="1:29"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spans="1:2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row>
    <row r="280" spans="1:29"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row>
    <row r="281" spans="1:29"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row>
    <row r="282" spans="1:29"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row>
    <row r="283" spans="1:29"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row>
    <row r="284" spans="1:29"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row>
    <row r="285" spans="1:29"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row>
    <row r="286" spans="1:29"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row>
    <row r="287" spans="1:29"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row>
    <row r="288" spans="1:29"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row>
    <row r="289" spans="1:2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row>
    <row r="290" spans="1:29"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row>
    <row r="291" spans="1:29"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spans="1:29"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spans="1:29"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spans="1:29"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spans="1:29"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spans="1:29"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spans="1:29"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spans="1:29"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spans="1:2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spans="1:29"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spans="1:29"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spans="1:29"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spans="1:29"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spans="1:29"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spans="1:29"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spans="1:29"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spans="1:29"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spans="1:29"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spans="1:2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spans="1:29"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spans="1:29"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spans="1:29"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spans="1:29"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spans="1:29"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spans="1:29"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spans="1:29"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spans="1:29"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spans="1:29"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spans="1:2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spans="1:29"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spans="1:29"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spans="1:29"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spans="1:29"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spans="1:29"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spans="1:29"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spans="1:29"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spans="1:29"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spans="1:29"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spans="1: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spans="1:29"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spans="1:29"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spans="1:29"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spans="1:29"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spans="1:29"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spans="1:29"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spans="1:29"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spans="1:29"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spans="1:29"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spans="1:2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spans="1:29"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spans="1:29"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spans="1:29"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spans="1:29"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spans="1:29"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spans="1:29"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spans="1:29"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spans="1:29"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spans="1:29"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spans="1:2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spans="1:29"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spans="1:29"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spans="1:29"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spans="1:29"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spans="1:29"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spans="1:29"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spans="1:29"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spans="1:29"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spans="1:29"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spans="1:2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spans="1:29"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spans="1:29"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spans="1:29"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spans="1:29"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spans="1:29"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spans="1:29"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spans="1:29"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spans="1:29"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spans="1:29"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spans="1:2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spans="1:29"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spans="1:29"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spans="1:29"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spans="1:29"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spans="1:29"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spans="1:29"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spans="1:29"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spans="1:29"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spans="1:29"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spans="1:2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spans="1:29"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spans="1:29"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spans="1:29"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spans="1:29"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spans="1:29"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spans="1:29"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spans="1:29"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spans="1:29"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spans="1:29"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spans="1:2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spans="1:29"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spans="1:29"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spans="1:29"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spans="1:29"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spans="1:29"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spans="1:29"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spans="1:29"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spans="1:29"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spans="1:29"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spans="1:2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spans="1:29"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spans="1:29"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spans="1:29"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spans="1:29"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spans="1:29"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spans="1:29"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spans="1:29"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spans="1:29"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spans="1:29"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spans="1:2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spans="1:29"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spans="1:29"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spans="1:29"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spans="1:29"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spans="1:29"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spans="1:29"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spans="1:29"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spans="1:29"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spans="1:29"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spans="1:2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spans="1:29"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spans="1:29"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spans="1:29"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spans="1:29"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spans="1:29"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spans="1:29"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spans="1:29"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spans="1:29"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spans="1:29"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spans="1: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spans="1:29"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spans="1:29"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spans="1:29"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spans="1:29"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spans="1:29"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spans="1:29"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spans="1:29"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spans="1:29"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spans="1:29"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spans="1:2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spans="1:29"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spans="1:29"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spans="1:29"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spans="1:29"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spans="1:29"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spans="1:29"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spans="1:29"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spans="1:29"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spans="1:29"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spans="1:2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spans="1:29"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spans="1:29"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spans="1:29"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spans="1:29"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spans="1:29"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spans="1:29"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spans="1:29"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spans="1:29"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spans="1:29"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spans="1:2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spans="1:29"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spans="1:29"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spans="1:29"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spans="1:29"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spans="1:29"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spans="1:29"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spans="1:29"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spans="1:29"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spans="1:29"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spans="1:2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spans="1:29"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spans="1:29"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spans="1:29"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spans="1:29"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spans="1:29"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spans="1:29"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spans="1:29"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spans="1:29"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spans="1:29"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spans="1:2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spans="1:29"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spans="1:29"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spans="1:29"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spans="1:29"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spans="1:29"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spans="1:29"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spans="1:29"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spans="1:29"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spans="1:29"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spans="1:2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spans="1:29"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spans="1:29"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spans="1:29"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spans="1:29"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spans="1:29"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spans="1:29"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spans="1:29"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spans="1:29"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spans="1:29"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spans="1:2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spans="1:29"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spans="1:29"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spans="1:29"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spans="1:29"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spans="1:29"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spans="1:29"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spans="1:29"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spans="1:29"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spans="1:29"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spans="1:2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spans="1:29"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spans="1:29"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spans="1:29"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spans="1:29"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spans="1:29"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spans="1:29"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spans="1:29"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spans="1:29"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spans="1:29"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spans="1:2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spans="1:29"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spans="1:29"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spans="1:29"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spans="1:29"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spans="1:29"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spans="1:29"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spans="1:29"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spans="1:29"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spans="1:29"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spans="1: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spans="1:29"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spans="1:29"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spans="1:29"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spans="1:29"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spans="1:29"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spans="1:29"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spans="1:29"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spans="1:29"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spans="1:29"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spans="1:2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spans="1:29"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spans="1:29"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spans="1:29"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spans="1:29"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spans="1:29"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spans="1:29"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spans="1:29"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spans="1:29"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spans="1:29"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spans="1:2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spans="1:29"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spans="1:29"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spans="1:29"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spans="1:29"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spans="1:29"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spans="1:29"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spans="1:29"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spans="1:29"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spans="1:29"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spans="1:2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spans="1:29"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spans="1:29"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spans="1:29"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spans="1:29"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spans="1:29"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spans="1:29"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spans="1:29"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spans="1:29"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spans="1:29"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spans="1:2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spans="1:29"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spans="1:29"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spans="1:29"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spans="1:29"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spans="1:29"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spans="1:29"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spans="1:29"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spans="1:29"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spans="1:29"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spans="1:2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spans="1:29"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spans="1:29"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spans="1:29"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spans="1:29"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spans="1:29"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spans="1:29"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spans="1:29"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spans="1:29"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spans="1:29"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spans="1:2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spans="1:29"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spans="1:29"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spans="1:29"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spans="1:29"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spans="1:29"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spans="1:29"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spans="1:29"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spans="1:29"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spans="1:29"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spans="1:2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spans="1:29"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spans="1:29"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spans="1:29"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spans="1:29"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spans="1:29"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spans="1:29"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spans="1:29"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spans="1:29"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spans="1:29"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spans="1:2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spans="1:29"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spans="1:29"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spans="1:29"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spans="1:29"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spans="1:29"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spans="1:29"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spans="1:29"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spans="1:29"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spans="1:29"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spans="1:2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spans="1:29"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spans="1:29"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spans="1:29"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spans="1:29"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spans="1:29"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spans="1:29"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spans="1:29"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spans="1:29"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spans="1:29"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spans="1: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spans="1:29"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spans="1:29"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spans="1:29"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spans="1:29"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spans="1:29"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spans="1:29"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spans="1:29"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spans="1:29"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spans="1:29"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spans="1:2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spans="1:29"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spans="1:29"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spans="1:29"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spans="1:29"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spans="1:29"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spans="1:29"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spans="1:29"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spans="1:29"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spans="1:29"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spans="1:2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spans="1:29"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spans="1:29"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spans="1:29"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spans="1:29"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spans="1:29"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spans="1:29"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spans="1:29"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spans="1:29"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spans="1:29"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spans="1:2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spans="1:29"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spans="1:29"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spans="1:29"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spans="1:29"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spans="1:29"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spans="1:29"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spans="1:29"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spans="1:29"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spans="1:29"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spans="1:2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spans="1:29"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spans="1:29"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spans="1:29"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spans="1:29"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spans="1:29"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spans="1:29"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spans="1:29"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spans="1:29"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spans="1:29"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spans="1:2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spans="1:29"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spans="1:29"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spans="1:29"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spans="1:29"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spans="1:29"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spans="1:29"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spans="1:29"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spans="1:29"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spans="1:29"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spans="1:2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spans="1:29"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spans="1:29"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spans="1:29"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spans="1:29"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spans="1:29"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spans="1:29"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spans="1:29"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spans="1:29"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spans="1:29"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spans="1:2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spans="1:29"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spans="1:29"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spans="1:29"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spans="1:29"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spans="1:29"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spans="1:29"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spans="1:29"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spans="1:29"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spans="1:29"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spans="1:2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spans="1:29"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spans="1:29"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spans="1:29"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spans="1:29"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spans="1:29"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spans="1:29"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spans="1:29"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spans="1:29"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spans="1:29"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spans="1:2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spans="1:29"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spans="1:29"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spans="1:29"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spans="1:29"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spans="1:29"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spans="1:29"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spans="1:29"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spans="1:29"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spans="1:29"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spans="1: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spans="1:29"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spans="1:29"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spans="1:29"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spans="1:29"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spans="1:29"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spans="1:29"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spans="1:29"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spans="1:29"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spans="1:29"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spans="1:2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spans="1:29"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spans="1:29"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spans="1:29"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spans="1:29"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spans="1:29"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spans="1:29"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spans="1:29"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spans="1:29"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spans="1:29"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spans="1:2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spans="1:29"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spans="1:29"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spans="1:29"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spans="1:29"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spans="1:29"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spans="1:29"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spans="1:29"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spans="1:29"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spans="1:29"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spans="1:2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spans="1:29"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spans="1:29"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spans="1:29"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spans="1:29"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spans="1:29"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spans="1:29"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spans="1:29"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spans="1:29"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spans="1:29"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spans="1:2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spans="1:29"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spans="1:29"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spans="1:29"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spans="1:29"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spans="1:29"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spans="1:29"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spans="1:29"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spans="1:29"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spans="1:29"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spans="1:2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spans="1:29"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spans="1:29"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spans="1:29"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spans="1:29"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spans="1:29"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spans="1:29"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spans="1:29"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spans="1:29"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spans="1:29"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spans="1:2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spans="1:29"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spans="1:29"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spans="1:29"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spans="1:29"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spans="1:29"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spans="1:29"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spans="1:29"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spans="1:29"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spans="1:29"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spans="1:2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spans="1:29"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spans="1:29"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spans="1:29"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spans="1:29"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spans="1:29"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spans="1:29"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spans="1:29"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spans="1:29"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spans="1:29"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spans="1:2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spans="1:29"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spans="1:29"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spans="1:29"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spans="1:29"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spans="1:29"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spans="1:29"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spans="1:29"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spans="1:29"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spans="1:29"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spans="1:2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spans="1:29"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spans="1:29"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spans="1:29"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spans="1:29"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spans="1:29"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spans="1:29"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spans="1:29"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spans="1:29"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spans="1:29"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spans="1: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spans="1:29"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spans="1:29"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spans="1:29"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spans="1:29"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spans="1:29"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spans="1:29"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spans="1:29"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spans="1:29"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spans="1:29"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spans="1:2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spans="1:29"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spans="1:29"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spans="1:29"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spans="1:29"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spans="1:29"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spans="1:29"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spans="1:29"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spans="1:29"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spans="1:29"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spans="1:2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spans="1:29"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spans="1:29"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spans="1:29"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spans="1:29"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spans="1:29"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spans="1:29"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spans="1:29"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spans="1:29"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spans="1:29"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spans="1:2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spans="1:29"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spans="1:29"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spans="1:29"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spans="1:29"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spans="1:29"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spans="1:29"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spans="1:29"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spans="1:29"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spans="1:29"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spans="1:2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spans="1:29"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spans="1:29"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spans="1:29"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spans="1:29"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spans="1:29"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spans="1:29"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spans="1:29"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spans="1:29"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spans="1:29"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spans="1:2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spans="1:29"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spans="1:29"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spans="1:29"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spans="1:29"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spans="1:29"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spans="1:29"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spans="1:29"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spans="1:29"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spans="1:29"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spans="1:2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spans="1:29"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spans="1:29"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spans="1:29"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spans="1:29"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spans="1:29"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spans="1:29"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spans="1:29"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spans="1:29"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spans="1:29"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spans="1:2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spans="1:29"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spans="1:29"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spans="1:29"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spans="1:29"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spans="1:29"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spans="1:29"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spans="1:29"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spans="1:29"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spans="1:29"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spans="1:2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spans="1:29"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spans="1:29"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spans="1:29"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spans="1:29"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spans="1:29"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spans="1:29"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spans="1:29"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spans="1:29"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spans="1:29"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spans="1:2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spans="1:29"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spans="1:29"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spans="1:29"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spans="1:29"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spans="1:29"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spans="1:29"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spans="1:29"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spans="1:29"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spans="1:29"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spans="1: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spans="1:29"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spans="1:29"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spans="1:29"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spans="1:29"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spans="1:29"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spans="1:29"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spans="1:29"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spans="1:29"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spans="1:29"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spans="1:2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spans="1:29"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spans="1:29"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spans="1:29"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spans="1:29"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spans="1:29"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spans="1:29"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spans="1:29"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spans="1:29"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spans="1:29"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spans="1:2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spans="1:29"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spans="1:29"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spans="1:29"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spans="1:29"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spans="1:29"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spans="1:29"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spans="1:29"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spans="1:29"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spans="1:29"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spans="1:2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spans="1:29"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spans="1:29"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spans="1:29"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spans="1:29"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spans="1:29"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spans="1:29"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spans="1:29"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spans="1:29"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spans="1:29"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spans="1:2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spans="1:29"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spans="1:29"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spans="1:29"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spans="1:29"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spans="1:29"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spans="1:29"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spans="1:29"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spans="1:29"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spans="1:29"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spans="1:2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spans="1:29"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spans="1:29"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spans="1:29"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spans="1:29"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spans="1:29"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spans="1:29"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spans="1:29"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spans="1:29"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spans="1:29"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spans="1:2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spans="1:29"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spans="1:29"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spans="1:29"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spans="1:29"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sheetData>
  <mergeCells count="22">
    <mergeCell ref="U11:AB11"/>
    <mergeCell ref="B5:I5"/>
    <mergeCell ref="K5:S5"/>
    <mergeCell ref="U5:AC5"/>
    <mergeCell ref="B6:F6"/>
    <mergeCell ref="G6:I6"/>
    <mergeCell ref="K6:O6"/>
    <mergeCell ref="P6:R6"/>
    <mergeCell ref="U6:Y6"/>
    <mergeCell ref="Z6:AC6"/>
    <mergeCell ref="B3:I3"/>
    <mergeCell ref="K3:R3"/>
    <mergeCell ref="U3:AC3"/>
    <mergeCell ref="B4:I4"/>
    <mergeCell ref="K4:R4"/>
    <mergeCell ref="U4:AC4"/>
    <mergeCell ref="B1:I1"/>
    <mergeCell ref="K1:R1"/>
    <mergeCell ref="U1:AC1"/>
    <mergeCell ref="B2:I2"/>
    <mergeCell ref="K2:R2"/>
    <mergeCell ref="U2:AC2"/>
  </mergeCells>
  <conditionalFormatting sqref="U9:X10">
    <cfRule type="containsText" dxfId="295" priority="11" operator="containsText" text="NO">
      <formula>NOT(ISERROR(SEARCH(("NO"),(U9))))</formula>
    </cfRule>
  </conditionalFormatting>
  <conditionalFormatting sqref="U9:X10">
    <cfRule type="cellIs" dxfId="294" priority="12" operator="equal">
      <formula>"""no"""</formula>
    </cfRule>
  </conditionalFormatting>
  <conditionalFormatting sqref="Z9:Z10">
    <cfRule type="containsText" dxfId="293" priority="7" operator="containsText" text="NO">
      <formula>NOT(ISERROR(SEARCH(("NO"),(Z9))))</formula>
    </cfRule>
  </conditionalFormatting>
  <conditionalFormatting sqref="Z9:Z10">
    <cfRule type="cellIs" dxfId="292" priority="8" operator="equal">
      <formula>"""no"""</formula>
    </cfRule>
  </conditionalFormatting>
  <conditionalFormatting sqref="Y9:Y10">
    <cfRule type="containsText" dxfId="291" priority="3" operator="containsText" text="NO">
      <formula>NOT(ISERROR(SEARCH(("NO"),(Y9))))</formula>
    </cfRule>
  </conditionalFormatting>
  <conditionalFormatting sqref="Y9:Y10">
    <cfRule type="cellIs" dxfId="290" priority="4" operator="equal">
      <formula>"""no"""</formula>
    </cfRule>
  </conditionalFormatting>
  <conditionalFormatting sqref="AA9:AB9 AA10">
    <cfRule type="containsText" dxfId="289" priority="1" operator="containsText" text="NO">
      <formula>NOT(ISERROR(SEARCH(("NO"),(AA9))))</formula>
    </cfRule>
  </conditionalFormatting>
  <conditionalFormatting sqref="AA9:AB9 AA10">
    <cfRule type="cellIs" dxfId="288" priority="2" operator="equal">
      <formula>"""no"""</formula>
    </cfRule>
  </conditionalFormatting>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928"/>
  <sheetViews>
    <sheetView topLeftCell="AD28" zoomScale="53" zoomScaleNormal="53" workbookViewId="0">
      <selection activeCell="AN32" sqref="AN32"/>
    </sheetView>
  </sheetViews>
  <sheetFormatPr baseColWidth="10" defaultColWidth="14.42578125" defaultRowHeight="15"/>
  <cols>
    <col min="1" max="1" width="17.42578125" style="56" customWidth="1"/>
    <col min="2" max="4" width="19.5703125" style="56" customWidth="1"/>
    <col min="5" max="5" width="20.5703125" style="56" customWidth="1"/>
    <col min="6" max="6" width="9.7109375" style="56" bestFit="1" customWidth="1"/>
    <col min="7" max="7" width="24.28515625" style="56" customWidth="1"/>
    <col min="8" max="8" width="9.7109375" style="56" bestFit="1" customWidth="1"/>
    <col min="9" max="9" width="11.85546875" style="56" customWidth="1"/>
    <col min="10" max="12" width="24.28515625" style="56" customWidth="1"/>
    <col min="13" max="13" width="11.28515625" style="56" customWidth="1"/>
    <col min="14" max="14" width="26" style="56" customWidth="1"/>
    <col min="15" max="15" width="8.5703125" style="56" bestFit="1" customWidth="1"/>
    <col min="16" max="18" width="19.5703125" style="56" customWidth="1"/>
    <col min="19" max="19" width="13.85546875" style="56" customWidth="1"/>
    <col min="20" max="20" width="10.28515625" style="56" customWidth="1"/>
    <col min="21" max="22" width="15.7109375" style="56" bestFit="1" customWidth="1"/>
    <col min="23" max="23" width="14.28515625" style="56" customWidth="1"/>
    <col min="24" max="24" width="17.140625" style="56" customWidth="1"/>
    <col min="25" max="25" width="11.42578125" style="56" customWidth="1"/>
    <col min="26" max="26" width="14.28515625" style="56" customWidth="1"/>
    <col min="27" max="27" width="10" style="56" customWidth="1"/>
    <col min="28" max="28" width="23.7109375" style="56" customWidth="1"/>
    <col min="29" max="29" width="27.140625" style="56" customWidth="1"/>
    <col min="30" max="30" width="20.85546875" style="56" customWidth="1"/>
    <col min="31" max="31" width="16.85546875" style="56" customWidth="1"/>
    <col min="32" max="32" width="19.42578125" style="56" customWidth="1"/>
    <col min="33" max="33" width="17.5703125" style="56" customWidth="1"/>
    <col min="34" max="34" width="37.7109375" style="56" customWidth="1"/>
    <col min="35" max="35" width="47.42578125" style="56" customWidth="1"/>
    <col min="36" max="36" width="13.5703125" style="56" customWidth="1"/>
    <col min="37" max="37" width="14.42578125" style="56"/>
    <col min="38" max="38" width="12.140625" style="56" customWidth="1"/>
    <col min="39" max="39" width="12.28515625" style="56" customWidth="1"/>
    <col min="40" max="40" width="23.28515625" style="56" customWidth="1"/>
    <col min="41" max="41" width="30.28515625" style="57" customWidth="1"/>
    <col min="42" max="42" width="20.28515625" style="57" customWidth="1"/>
    <col min="43" max="43" width="24.7109375" style="56" customWidth="1"/>
    <col min="44" max="44" width="17.5703125" style="56" customWidth="1"/>
    <col min="45" max="45" width="23" style="56" customWidth="1"/>
    <col min="46" max="46" width="28.28515625" style="57" customWidth="1"/>
    <col min="47" max="16384" width="14.42578125" style="56"/>
  </cols>
  <sheetData>
    <row r="1" spans="1:46" ht="12.75" customHeigh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8"/>
      <c r="AP1" s="38"/>
      <c r="AQ1" s="36"/>
      <c r="AR1" s="37"/>
      <c r="AS1" s="37"/>
      <c r="AT1" s="38"/>
    </row>
    <row r="2" spans="1:46" ht="12.7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c r="AO2" s="38"/>
      <c r="AP2" s="38"/>
      <c r="AQ2" s="36"/>
      <c r="AR2" s="37"/>
      <c r="AS2" s="37"/>
      <c r="AT2" s="38"/>
    </row>
    <row r="3" spans="1:46"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8"/>
      <c r="AP3" s="38"/>
      <c r="AQ3" s="36"/>
      <c r="AR3" s="37"/>
      <c r="AS3" s="37"/>
      <c r="AT3" s="38"/>
    </row>
    <row r="4" spans="1:46" ht="12.75" customHeight="1">
      <c r="A4" s="36"/>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36"/>
      <c r="AD4" s="36"/>
      <c r="AE4" s="36"/>
      <c r="AF4" s="36"/>
      <c r="AG4" s="36"/>
      <c r="AH4" s="36"/>
      <c r="AI4" s="36"/>
      <c r="AJ4" s="36"/>
      <c r="AK4" s="36"/>
      <c r="AL4" s="36"/>
      <c r="AM4" s="36"/>
      <c r="AN4" s="36"/>
      <c r="AO4" s="38"/>
      <c r="AP4" s="38"/>
      <c r="AQ4" s="36"/>
      <c r="AR4" s="37"/>
      <c r="AS4" s="37"/>
      <c r="AT4" s="38"/>
    </row>
    <row r="5" spans="1:46" ht="12.75" customHeight="1">
      <c r="A5" s="1041" t="s">
        <v>58</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38"/>
    </row>
    <row r="6" spans="1:46" ht="12.75" customHeight="1">
      <c r="A6" s="1043" t="s">
        <v>2</v>
      </c>
      <c r="B6" s="1042"/>
      <c r="C6" s="1042"/>
      <c r="D6" s="1042"/>
      <c r="E6" s="1042"/>
      <c r="F6" s="1042"/>
      <c r="G6" s="1042"/>
      <c r="H6" s="1042"/>
      <c r="I6" s="1042"/>
      <c r="J6" s="1042"/>
      <c r="K6" s="1042"/>
      <c r="L6" s="1042"/>
      <c r="M6" s="1042"/>
      <c r="N6" s="1042"/>
      <c r="O6" s="1042"/>
      <c r="P6" s="1042"/>
      <c r="Q6" s="1042"/>
      <c r="R6" s="1042"/>
      <c r="S6" s="1042"/>
      <c r="T6" s="1042"/>
      <c r="U6" s="1042"/>
      <c r="V6" s="1042"/>
      <c r="W6" s="1042"/>
      <c r="X6" s="1042"/>
      <c r="Y6" s="1042"/>
      <c r="Z6" s="1042"/>
      <c r="AA6" s="1042"/>
      <c r="AB6" s="1042"/>
      <c r="AC6" s="1042"/>
      <c r="AD6" s="1042"/>
      <c r="AE6" s="1042"/>
      <c r="AF6" s="1042"/>
      <c r="AG6" s="1042"/>
      <c r="AH6" s="1042"/>
      <c r="AI6" s="1042"/>
      <c r="AJ6" s="1042"/>
      <c r="AK6" s="1042"/>
      <c r="AL6" s="1042"/>
      <c r="AM6" s="1042"/>
      <c r="AN6" s="1042"/>
      <c r="AO6" s="1042"/>
      <c r="AP6" s="1042"/>
      <c r="AQ6" s="1042"/>
      <c r="AR6" s="1042"/>
      <c r="AS6" s="1042"/>
      <c r="AT6" s="38"/>
    </row>
    <row r="7" spans="1:46" ht="12.75" customHeight="1">
      <c r="A7" s="39"/>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c r="AN7" s="289"/>
      <c r="AO7" s="51"/>
      <c r="AP7" s="51"/>
      <c r="AQ7" s="289"/>
      <c r="AR7" s="37"/>
      <c r="AS7" s="37"/>
      <c r="AT7" s="38"/>
    </row>
    <row r="8" spans="1:46" ht="12.75" customHeight="1">
      <c r="A8" s="1043" t="s">
        <v>48</v>
      </c>
      <c r="B8" s="1042"/>
      <c r="C8" s="1042"/>
      <c r="D8" s="1042"/>
      <c r="E8" s="1042"/>
      <c r="F8" s="1042"/>
      <c r="G8" s="1042"/>
      <c r="H8" s="1042"/>
      <c r="I8" s="1042"/>
      <c r="J8" s="1042"/>
      <c r="K8" s="1042"/>
      <c r="L8" s="1042"/>
      <c r="M8" s="1042"/>
      <c r="N8" s="1042"/>
      <c r="O8" s="1042"/>
      <c r="P8" s="1042"/>
      <c r="Q8" s="1042"/>
      <c r="R8" s="1042"/>
      <c r="S8" s="1042"/>
      <c r="T8" s="1042"/>
      <c r="U8" s="1042"/>
      <c r="V8" s="1042"/>
      <c r="W8" s="1042"/>
      <c r="X8" s="1042"/>
      <c r="Y8" s="1042"/>
      <c r="Z8" s="1042"/>
      <c r="AA8" s="1042"/>
      <c r="AB8" s="1042"/>
      <c r="AC8" s="1042"/>
      <c r="AD8" s="1042"/>
      <c r="AE8" s="1042"/>
      <c r="AF8" s="1042"/>
      <c r="AG8" s="1042"/>
      <c r="AH8" s="1042"/>
      <c r="AI8" s="1042"/>
      <c r="AJ8" s="1042"/>
      <c r="AK8" s="1042"/>
      <c r="AL8" s="1042"/>
      <c r="AM8" s="1042"/>
      <c r="AN8" s="1042"/>
      <c r="AO8" s="1042"/>
      <c r="AP8" s="1042"/>
      <c r="AQ8" s="1042"/>
      <c r="AR8" s="1042"/>
      <c r="AS8" s="1042"/>
      <c r="AT8" s="38"/>
    </row>
    <row r="9" spans="1:46" ht="12.75" customHeight="1">
      <c r="A9" s="1043" t="s">
        <v>63</v>
      </c>
      <c r="B9" s="1042"/>
      <c r="C9" s="1042"/>
      <c r="D9" s="1042"/>
      <c r="E9" s="1042"/>
      <c r="F9" s="1042"/>
      <c r="G9" s="1042"/>
      <c r="H9" s="1042"/>
      <c r="I9" s="1042"/>
      <c r="J9" s="1042"/>
      <c r="K9" s="1042"/>
      <c r="L9" s="1042"/>
      <c r="M9" s="1042"/>
      <c r="N9" s="1042"/>
      <c r="O9" s="1042"/>
      <c r="P9" s="1042"/>
      <c r="Q9" s="1042"/>
      <c r="R9" s="1042"/>
      <c r="S9" s="1042"/>
      <c r="T9" s="1042"/>
      <c r="U9" s="1042"/>
      <c r="V9" s="1042"/>
      <c r="W9" s="1042"/>
      <c r="X9" s="1042"/>
      <c r="Y9" s="1042"/>
      <c r="Z9" s="1042"/>
      <c r="AA9" s="1042"/>
      <c r="AB9" s="1042"/>
      <c r="AC9" s="1042"/>
      <c r="AD9" s="1042"/>
      <c r="AE9" s="1042"/>
      <c r="AF9" s="1042"/>
      <c r="AG9" s="1042"/>
      <c r="AH9" s="1042"/>
      <c r="AI9" s="1042"/>
      <c r="AJ9" s="1042"/>
      <c r="AK9" s="1042"/>
      <c r="AL9" s="1042"/>
      <c r="AM9" s="1042"/>
      <c r="AN9" s="1042"/>
      <c r="AO9" s="1042"/>
      <c r="AP9" s="1042"/>
      <c r="AQ9" s="1042"/>
      <c r="AR9" s="1042"/>
      <c r="AS9" s="1042"/>
      <c r="AT9" s="38"/>
    </row>
    <row r="10" spans="1:46" ht="12.75" customHeight="1">
      <c r="A10" s="36"/>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8"/>
      <c r="AP10" s="38"/>
      <c r="AQ10" s="36"/>
      <c r="AR10" s="37"/>
      <c r="AS10" s="37"/>
      <c r="AT10" s="38"/>
    </row>
    <row r="11" spans="1:46" ht="12.75" customHeight="1">
      <c r="A11" s="39" t="s">
        <v>83</v>
      </c>
      <c r="B11" s="36"/>
      <c r="C11" s="1037" t="s">
        <v>372</v>
      </c>
      <c r="D11" s="1037"/>
      <c r="E11" s="1037"/>
      <c r="F11" s="36"/>
      <c r="G11" s="36"/>
      <c r="H11" s="36"/>
      <c r="I11" s="36"/>
      <c r="J11" s="36"/>
      <c r="K11" s="36"/>
      <c r="L11" s="36"/>
      <c r="M11" s="36"/>
      <c r="N11" s="36"/>
      <c r="O11" s="36"/>
      <c r="P11" s="36"/>
      <c r="Q11" s="36"/>
      <c r="R11" s="36"/>
      <c r="S11" s="36"/>
      <c r="T11" s="37"/>
      <c r="U11" s="40"/>
      <c r="V11" s="40"/>
      <c r="W11" s="40"/>
      <c r="X11" s="40"/>
      <c r="Y11" s="40"/>
      <c r="Z11" s="40"/>
      <c r="AA11" s="41"/>
      <c r="AB11" s="41"/>
      <c r="AC11" s="41"/>
      <c r="AD11" s="41"/>
      <c r="AE11" s="41"/>
      <c r="AF11" s="41"/>
      <c r="AG11" s="41"/>
      <c r="AH11" s="41"/>
      <c r="AI11" s="41"/>
      <c r="AJ11" s="41"/>
      <c r="AK11" s="41"/>
      <c r="AL11" s="41"/>
      <c r="AM11" s="41"/>
      <c r="AN11" s="41"/>
      <c r="AO11" s="50"/>
      <c r="AP11" s="50"/>
      <c r="AQ11" s="41"/>
      <c r="AR11" s="37"/>
      <c r="AS11" s="37"/>
      <c r="AT11" s="38"/>
    </row>
    <row r="12" spans="1:46" ht="12.75" customHeight="1">
      <c r="A12" s="61" t="s">
        <v>64</v>
      </c>
      <c r="B12" s="62"/>
      <c r="C12" s="62"/>
      <c r="D12" s="62"/>
      <c r="E12" s="62"/>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62"/>
      <c r="AQ12" s="62"/>
      <c r="AR12" s="62"/>
      <c r="AS12" s="62"/>
      <c r="AT12" s="62"/>
    </row>
    <row r="13" spans="1:46" ht="12.75" customHeight="1">
      <c r="A13" s="63" t="s">
        <v>84</v>
      </c>
      <c r="B13" s="36"/>
      <c r="C13" s="63" t="s">
        <v>84</v>
      </c>
      <c r="D13" s="63" t="s">
        <v>84</v>
      </c>
      <c r="E13" s="63" t="s">
        <v>85</v>
      </c>
      <c r="F13" s="36"/>
      <c r="G13" s="63" t="s">
        <v>87</v>
      </c>
      <c r="H13" s="63"/>
      <c r="I13" s="63"/>
      <c r="J13" s="63" t="s">
        <v>85</v>
      </c>
      <c r="K13" s="63" t="s">
        <v>84</v>
      </c>
      <c r="L13" s="63" t="s">
        <v>85</v>
      </c>
      <c r="M13" s="36"/>
      <c r="N13" s="63" t="s">
        <v>87</v>
      </c>
      <c r="O13" s="36"/>
      <c r="P13" s="36"/>
      <c r="Q13" s="63" t="s">
        <v>87</v>
      </c>
      <c r="R13" s="63" t="s">
        <v>87</v>
      </c>
      <c r="S13" s="63"/>
      <c r="T13" s="36"/>
      <c r="U13" s="63" t="s">
        <v>87</v>
      </c>
      <c r="V13" s="36"/>
      <c r="W13" s="63" t="s">
        <v>87</v>
      </c>
      <c r="X13" s="63" t="s">
        <v>87</v>
      </c>
      <c r="Y13" s="63"/>
      <c r="Z13" s="63" t="s">
        <v>87</v>
      </c>
      <c r="AA13" s="36"/>
      <c r="AB13" s="63" t="s">
        <v>87</v>
      </c>
      <c r="AC13" s="63" t="s">
        <v>87</v>
      </c>
      <c r="AD13" s="63" t="s">
        <v>87</v>
      </c>
      <c r="AE13" s="63" t="s">
        <v>87</v>
      </c>
      <c r="AF13" s="63" t="s">
        <v>87</v>
      </c>
      <c r="AG13" s="63" t="s">
        <v>87</v>
      </c>
      <c r="AH13" s="63" t="s">
        <v>87</v>
      </c>
      <c r="AI13" s="63" t="s">
        <v>87</v>
      </c>
      <c r="AJ13" s="63" t="s">
        <v>87</v>
      </c>
      <c r="AK13" s="63" t="s">
        <v>87</v>
      </c>
      <c r="AL13" s="63" t="s">
        <v>87</v>
      </c>
      <c r="AM13" s="63" t="s">
        <v>87</v>
      </c>
      <c r="AN13" s="63"/>
      <c r="AO13" s="64" t="s">
        <v>84</v>
      </c>
      <c r="AP13" s="64" t="s">
        <v>87</v>
      </c>
      <c r="AQ13" s="36"/>
      <c r="AR13" s="37"/>
      <c r="AS13" s="37"/>
      <c r="AT13" s="38"/>
    </row>
    <row r="14" spans="1:46" ht="12.75" customHeight="1">
      <c r="A14" s="65"/>
      <c r="B14" s="65"/>
      <c r="C14" s="1044" t="s">
        <v>65</v>
      </c>
      <c r="D14" s="1044"/>
      <c r="E14" s="1044"/>
      <c r="F14" s="1044"/>
      <c r="G14" s="1044"/>
      <c r="H14" s="1044"/>
      <c r="I14" s="1044"/>
      <c r="J14" s="1045" t="s">
        <v>66</v>
      </c>
      <c r="K14" s="1045"/>
      <c r="L14" s="1045"/>
      <c r="M14" s="1045"/>
      <c r="N14" s="1045"/>
      <c r="O14" s="1045"/>
      <c r="P14" s="1045"/>
      <c r="Q14" s="1046" t="s">
        <v>67</v>
      </c>
      <c r="R14" s="1046"/>
      <c r="S14" s="1046"/>
      <c r="T14" s="1046"/>
      <c r="U14" s="1046"/>
      <c r="V14" s="1046"/>
      <c r="W14" s="75" t="s">
        <v>68</v>
      </c>
      <c r="X14" s="75"/>
      <c r="Y14" s="75"/>
      <c r="Z14" s="75"/>
      <c r="AA14" s="75"/>
      <c r="AB14" s="1047" t="s">
        <v>69</v>
      </c>
      <c r="AC14" s="1047"/>
      <c r="AD14" s="1047"/>
      <c r="AE14" s="1047"/>
      <c r="AF14" s="1047"/>
      <c r="AG14" s="1047"/>
      <c r="AH14" s="1047"/>
      <c r="AI14" s="1047"/>
      <c r="AJ14" s="1047"/>
      <c r="AK14" s="1047"/>
      <c r="AL14" s="1047"/>
      <c r="AM14" s="1047"/>
      <c r="AN14" s="1047"/>
      <c r="AO14" s="1047"/>
      <c r="AP14" s="117"/>
      <c r="AQ14" s="211" t="s">
        <v>103</v>
      </c>
      <c r="AR14" s="76"/>
      <c r="AS14" s="77"/>
      <c r="AT14" s="78"/>
    </row>
    <row r="15" spans="1:46" ht="102">
      <c r="A15" s="66" t="s">
        <v>61</v>
      </c>
      <c r="B15" s="66" t="s">
        <v>59</v>
      </c>
      <c r="C15" s="67" t="s">
        <v>86</v>
      </c>
      <c r="D15" s="67" t="s">
        <v>122</v>
      </c>
      <c r="E15" s="67" t="s">
        <v>90</v>
      </c>
      <c r="F15" s="137" t="s">
        <v>70</v>
      </c>
      <c r="G15" s="137" t="s">
        <v>92</v>
      </c>
      <c r="H15" s="137" t="s">
        <v>70</v>
      </c>
      <c r="I15" s="67" t="s">
        <v>71</v>
      </c>
      <c r="J15" s="68" t="s">
        <v>88</v>
      </c>
      <c r="K15" s="68" t="s">
        <v>123</v>
      </c>
      <c r="L15" s="68" t="s">
        <v>89</v>
      </c>
      <c r="M15" s="68" t="s">
        <v>70</v>
      </c>
      <c r="N15" s="68" t="s">
        <v>91</v>
      </c>
      <c r="O15" s="68" t="s">
        <v>70</v>
      </c>
      <c r="P15" s="68" t="s">
        <v>71</v>
      </c>
      <c r="Q15" s="69" t="s">
        <v>101</v>
      </c>
      <c r="R15" s="69" t="s">
        <v>93</v>
      </c>
      <c r="S15" s="69" t="s">
        <v>72</v>
      </c>
      <c r="T15" s="69" t="s">
        <v>73</v>
      </c>
      <c r="U15" s="69" t="s">
        <v>94</v>
      </c>
      <c r="V15" s="69" t="s">
        <v>70</v>
      </c>
      <c r="W15" s="70" t="s">
        <v>96</v>
      </c>
      <c r="X15" s="70" t="s">
        <v>95</v>
      </c>
      <c r="Y15" s="70" t="s">
        <v>73</v>
      </c>
      <c r="Z15" s="70" t="s">
        <v>74</v>
      </c>
      <c r="AA15" s="70" t="s">
        <v>73</v>
      </c>
      <c r="AB15" s="71" t="s">
        <v>60</v>
      </c>
      <c r="AC15" s="71" t="s">
        <v>75</v>
      </c>
      <c r="AD15" s="71" t="s">
        <v>76</v>
      </c>
      <c r="AE15" s="71" t="s">
        <v>77</v>
      </c>
      <c r="AF15" s="71" t="s">
        <v>124</v>
      </c>
      <c r="AG15" s="71" t="s">
        <v>78</v>
      </c>
      <c r="AH15" s="71" t="s">
        <v>79</v>
      </c>
      <c r="AI15" s="71" t="s">
        <v>62</v>
      </c>
      <c r="AJ15" s="71" t="s">
        <v>73</v>
      </c>
      <c r="AK15" s="71" t="s">
        <v>97</v>
      </c>
      <c r="AL15" s="71" t="s">
        <v>98</v>
      </c>
      <c r="AM15" s="71" t="s">
        <v>154</v>
      </c>
      <c r="AN15" s="71" t="s">
        <v>155</v>
      </c>
      <c r="AO15" s="71" t="s">
        <v>99</v>
      </c>
      <c r="AP15" s="71" t="s">
        <v>80</v>
      </c>
      <c r="AQ15" s="72" t="s">
        <v>81</v>
      </c>
      <c r="AR15" s="72" t="s">
        <v>100</v>
      </c>
      <c r="AS15" s="73" t="s">
        <v>82</v>
      </c>
      <c r="AT15" s="72" t="s">
        <v>280</v>
      </c>
    </row>
    <row r="16" spans="1:46" s="242" customFormat="1" ht="192" customHeight="1">
      <c r="A16" s="1054" t="s">
        <v>105</v>
      </c>
      <c r="B16" s="1056" t="s">
        <v>387</v>
      </c>
      <c r="C16" s="1056" t="s">
        <v>388</v>
      </c>
      <c r="D16" s="1056" t="s">
        <v>439</v>
      </c>
      <c r="E16" s="1056" t="s">
        <v>187</v>
      </c>
      <c r="F16" s="1056">
        <v>9</v>
      </c>
      <c r="G16" s="1056" t="s">
        <v>184</v>
      </c>
      <c r="H16" s="1056" t="s">
        <v>184</v>
      </c>
      <c r="I16" s="1056" t="s">
        <v>162</v>
      </c>
      <c r="J16" s="1056" t="s">
        <v>389</v>
      </c>
      <c r="K16" s="1056" t="s">
        <v>339</v>
      </c>
      <c r="L16" s="1056" t="s">
        <v>187</v>
      </c>
      <c r="M16" s="1056">
        <v>10</v>
      </c>
      <c r="N16" s="1056" t="s">
        <v>184</v>
      </c>
      <c r="O16" s="1056" t="s">
        <v>184</v>
      </c>
      <c r="P16" s="1059" t="s">
        <v>162</v>
      </c>
      <c r="Q16" s="1056">
        <v>25254170934</v>
      </c>
      <c r="R16" s="1056" t="s">
        <v>162</v>
      </c>
      <c r="S16" s="1061">
        <v>39982</v>
      </c>
      <c r="T16" s="1056">
        <v>7</v>
      </c>
      <c r="U16" s="1078" t="s">
        <v>162</v>
      </c>
      <c r="V16" s="1056">
        <v>8</v>
      </c>
      <c r="W16" s="1056" t="s">
        <v>188</v>
      </c>
      <c r="X16" s="1059" t="s">
        <v>162</v>
      </c>
      <c r="Y16" s="1056">
        <v>6</v>
      </c>
      <c r="Z16" s="1059" t="s">
        <v>162</v>
      </c>
      <c r="AA16" s="1065">
        <v>27</v>
      </c>
      <c r="AB16" s="217" t="s">
        <v>303</v>
      </c>
      <c r="AC16" s="58" t="s">
        <v>390</v>
      </c>
      <c r="AD16" s="58" t="s">
        <v>391</v>
      </c>
      <c r="AE16" s="58" t="s">
        <v>261</v>
      </c>
      <c r="AF16" s="58" t="s">
        <v>392</v>
      </c>
      <c r="AG16" s="58" t="s">
        <v>231</v>
      </c>
      <c r="AH16" s="361" t="s">
        <v>393</v>
      </c>
      <c r="AI16" s="294" t="s">
        <v>394</v>
      </c>
      <c r="AJ16" s="58" t="s">
        <v>395</v>
      </c>
      <c r="AK16" s="22">
        <v>42534</v>
      </c>
      <c r="AL16" s="22">
        <v>42762</v>
      </c>
      <c r="AM16" s="201">
        <v>0</v>
      </c>
      <c r="AN16" s="1071">
        <f>SUM(AM16:AM22)</f>
        <v>0</v>
      </c>
      <c r="AO16" s="1069" t="s">
        <v>102</v>
      </c>
      <c r="AP16" s="225" t="s">
        <v>173</v>
      </c>
      <c r="AQ16" s="313" t="s">
        <v>649</v>
      </c>
      <c r="AR16" s="313" t="s">
        <v>162</v>
      </c>
      <c r="AS16" s="1067" t="s">
        <v>162</v>
      </c>
      <c r="AT16" s="1074" t="s">
        <v>173</v>
      </c>
    </row>
    <row r="17" spans="1:47" s="242" customFormat="1" ht="185.25" customHeight="1">
      <c r="A17" s="1055"/>
      <c r="B17" s="1057"/>
      <c r="C17" s="1057"/>
      <c r="D17" s="1057"/>
      <c r="E17" s="1057"/>
      <c r="F17" s="1057"/>
      <c r="G17" s="1057"/>
      <c r="H17" s="1057"/>
      <c r="I17" s="1057"/>
      <c r="J17" s="1057"/>
      <c r="K17" s="1057"/>
      <c r="L17" s="1057"/>
      <c r="M17" s="1057"/>
      <c r="N17" s="1057"/>
      <c r="O17" s="1057"/>
      <c r="P17" s="1060"/>
      <c r="Q17" s="1057"/>
      <c r="R17" s="1057"/>
      <c r="S17" s="1062"/>
      <c r="T17" s="1057"/>
      <c r="U17" s="1079"/>
      <c r="V17" s="1057"/>
      <c r="W17" s="1057"/>
      <c r="X17" s="1060"/>
      <c r="Y17" s="1057"/>
      <c r="Z17" s="1060"/>
      <c r="AA17" s="1066"/>
      <c r="AB17" s="217" t="s">
        <v>303</v>
      </c>
      <c r="AC17" s="58" t="s">
        <v>390</v>
      </c>
      <c r="AD17" s="58" t="s">
        <v>391</v>
      </c>
      <c r="AE17" s="58" t="s">
        <v>261</v>
      </c>
      <c r="AF17" s="323" t="s">
        <v>396</v>
      </c>
      <c r="AG17" s="58" t="s">
        <v>231</v>
      </c>
      <c r="AH17" s="361" t="s">
        <v>397</v>
      </c>
      <c r="AI17" s="320" t="s">
        <v>398</v>
      </c>
      <c r="AJ17" s="323" t="s">
        <v>399</v>
      </c>
      <c r="AK17" s="325">
        <v>42404</v>
      </c>
      <c r="AL17" s="325">
        <v>42524</v>
      </c>
      <c r="AM17" s="201">
        <v>0</v>
      </c>
      <c r="AN17" s="1072"/>
      <c r="AO17" s="1070"/>
      <c r="AP17" s="225" t="s">
        <v>173</v>
      </c>
      <c r="AQ17" s="313" t="s">
        <v>650</v>
      </c>
      <c r="AR17" s="358" t="s">
        <v>162</v>
      </c>
      <c r="AS17" s="1068"/>
      <c r="AT17" s="1075"/>
    </row>
    <row r="18" spans="1:47" s="242" customFormat="1" ht="186" customHeight="1">
      <c r="A18" s="1055"/>
      <c r="B18" s="1057"/>
      <c r="C18" s="1057"/>
      <c r="D18" s="1057"/>
      <c r="E18" s="1057"/>
      <c r="F18" s="1057"/>
      <c r="G18" s="1057"/>
      <c r="H18" s="1057"/>
      <c r="I18" s="1057"/>
      <c r="J18" s="1057"/>
      <c r="K18" s="1057"/>
      <c r="L18" s="1057"/>
      <c r="M18" s="1057"/>
      <c r="N18" s="1057"/>
      <c r="O18" s="1057"/>
      <c r="P18" s="1060"/>
      <c r="Q18" s="1057"/>
      <c r="R18" s="1057"/>
      <c r="S18" s="1062"/>
      <c r="T18" s="1057"/>
      <c r="U18" s="1079"/>
      <c r="V18" s="1057"/>
      <c r="W18" s="1057"/>
      <c r="X18" s="1060"/>
      <c r="Y18" s="1057"/>
      <c r="Z18" s="1060"/>
      <c r="AA18" s="1066"/>
      <c r="AB18" s="217" t="s">
        <v>303</v>
      </c>
      <c r="AC18" s="58" t="s">
        <v>390</v>
      </c>
      <c r="AD18" s="58" t="s">
        <v>391</v>
      </c>
      <c r="AE18" s="58" t="s">
        <v>261</v>
      </c>
      <c r="AF18" s="323" t="s">
        <v>400</v>
      </c>
      <c r="AG18" s="58" t="s">
        <v>231</v>
      </c>
      <c r="AH18" s="361" t="s">
        <v>397</v>
      </c>
      <c r="AI18" s="320" t="s">
        <v>398</v>
      </c>
      <c r="AJ18" s="323" t="s">
        <v>401</v>
      </c>
      <c r="AK18" s="325">
        <v>42031</v>
      </c>
      <c r="AL18" s="325">
        <v>42392</v>
      </c>
      <c r="AM18" s="201">
        <v>0</v>
      </c>
      <c r="AN18" s="1072"/>
      <c r="AO18" s="1070"/>
      <c r="AP18" s="225" t="s">
        <v>173</v>
      </c>
      <c r="AQ18" s="313" t="s">
        <v>651</v>
      </c>
      <c r="AR18" s="358" t="s">
        <v>162</v>
      </c>
      <c r="AS18" s="1068"/>
      <c r="AT18" s="1075"/>
    </row>
    <row r="19" spans="1:47" s="242" customFormat="1" ht="194.25" customHeight="1">
      <c r="A19" s="1055"/>
      <c r="B19" s="1057"/>
      <c r="C19" s="1057"/>
      <c r="D19" s="1057"/>
      <c r="E19" s="1057"/>
      <c r="F19" s="1057"/>
      <c r="G19" s="1057"/>
      <c r="H19" s="1057"/>
      <c r="I19" s="1057"/>
      <c r="J19" s="1057"/>
      <c r="K19" s="1057"/>
      <c r="L19" s="1057"/>
      <c r="M19" s="1057"/>
      <c r="N19" s="1057"/>
      <c r="O19" s="1057"/>
      <c r="P19" s="1060"/>
      <c r="Q19" s="1057"/>
      <c r="R19" s="1057"/>
      <c r="S19" s="1062"/>
      <c r="T19" s="1057"/>
      <c r="U19" s="1079"/>
      <c r="V19" s="1057"/>
      <c r="W19" s="1057"/>
      <c r="X19" s="1060"/>
      <c r="Y19" s="1057"/>
      <c r="Z19" s="1060"/>
      <c r="AA19" s="1066"/>
      <c r="AB19" s="217" t="s">
        <v>303</v>
      </c>
      <c r="AC19" s="58" t="s">
        <v>390</v>
      </c>
      <c r="AD19" s="58" t="s">
        <v>391</v>
      </c>
      <c r="AE19" s="58" t="s">
        <v>261</v>
      </c>
      <c r="AF19" s="323" t="s">
        <v>402</v>
      </c>
      <c r="AG19" s="58" t="s">
        <v>231</v>
      </c>
      <c r="AH19" s="361" t="s">
        <v>403</v>
      </c>
      <c r="AI19" s="320" t="s">
        <v>398</v>
      </c>
      <c r="AJ19" s="323" t="s">
        <v>404</v>
      </c>
      <c r="AK19" s="325">
        <v>41649</v>
      </c>
      <c r="AL19" s="325">
        <v>42013</v>
      </c>
      <c r="AM19" s="201">
        <v>0</v>
      </c>
      <c r="AN19" s="1072"/>
      <c r="AO19" s="1070"/>
      <c r="AP19" s="225" t="s">
        <v>173</v>
      </c>
      <c r="AQ19" s="313" t="s">
        <v>652</v>
      </c>
      <c r="AR19" s="358" t="s">
        <v>162</v>
      </c>
      <c r="AS19" s="1068"/>
      <c r="AT19" s="1075"/>
    </row>
    <row r="20" spans="1:47" s="242" customFormat="1" ht="174" customHeight="1">
      <c r="A20" s="1055"/>
      <c r="B20" s="1057"/>
      <c r="C20" s="1057"/>
      <c r="D20" s="1057"/>
      <c r="E20" s="1057"/>
      <c r="F20" s="1057"/>
      <c r="G20" s="1057"/>
      <c r="H20" s="1057"/>
      <c r="I20" s="1057"/>
      <c r="J20" s="1057"/>
      <c r="K20" s="1057"/>
      <c r="L20" s="1057"/>
      <c r="M20" s="1057"/>
      <c r="N20" s="1057"/>
      <c r="O20" s="1057"/>
      <c r="P20" s="1060"/>
      <c r="Q20" s="1057"/>
      <c r="R20" s="1057"/>
      <c r="S20" s="1062"/>
      <c r="T20" s="1057"/>
      <c r="U20" s="1079"/>
      <c r="V20" s="1057"/>
      <c r="W20" s="1057"/>
      <c r="X20" s="1060"/>
      <c r="Y20" s="1057"/>
      <c r="Z20" s="1060"/>
      <c r="AA20" s="1066"/>
      <c r="AB20" s="217" t="s">
        <v>303</v>
      </c>
      <c r="AC20" s="58" t="s">
        <v>390</v>
      </c>
      <c r="AD20" s="58" t="s">
        <v>391</v>
      </c>
      <c r="AE20" s="58" t="s">
        <v>261</v>
      </c>
      <c r="AF20" s="323" t="s">
        <v>405</v>
      </c>
      <c r="AG20" s="58" t="s">
        <v>231</v>
      </c>
      <c r="AH20" s="361" t="s">
        <v>403</v>
      </c>
      <c r="AI20" s="320" t="s">
        <v>398</v>
      </c>
      <c r="AJ20" s="323" t="s">
        <v>406</v>
      </c>
      <c r="AK20" s="325">
        <v>41309</v>
      </c>
      <c r="AL20" s="325">
        <v>41642</v>
      </c>
      <c r="AM20" s="327">
        <v>0</v>
      </c>
      <c r="AN20" s="1072"/>
      <c r="AO20" s="1070"/>
      <c r="AP20" s="225" t="s">
        <v>173</v>
      </c>
      <c r="AQ20" s="313" t="s">
        <v>653</v>
      </c>
      <c r="AR20" s="358" t="s">
        <v>162</v>
      </c>
      <c r="AS20" s="1068"/>
      <c r="AT20" s="1075"/>
    </row>
    <row r="21" spans="1:47" s="242" customFormat="1" ht="183" customHeight="1">
      <c r="A21" s="1055"/>
      <c r="B21" s="1057"/>
      <c r="C21" s="1057"/>
      <c r="D21" s="1057"/>
      <c r="E21" s="1057"/>
      <c r="F21" s="1057"/>
      <c r="G21" s="1057"/>
      <c r="H21" s="1057"/>
      <c r="I21" s="1057"/>
      <c r="J21" s="1057"/>
      <c r="K21" s="1057"/>
      <c r="L21" s="1057"/>
      <c r="M21" s="1057"/>
      <c r="N21" s="1057"/>
      <c r="O21" s="1057"/>
      <c r="P21" s="1060"/>
      <c r="Q21" s="1057"/>
      <c r="R21" s="1057"/>
      <c r="S21" s="1062"/>
      <c r="T21" s="1057"/>
      <c r="U21" s="1079"/>
      <c r="V21" s="1057"/>
      <c r="W21" s="1057"/>
      <c r="X21" s="1060"/>
      <c r="Y21" s="1057"/>
      <c r="Z21" s="1060"/>
      <c r="AA21" s="1066"/>
      <c r="AB21" s="217" t="s">
        <v>303</v>
      </c>
      <c r="AC21" s="58" t="s">
        <v>390</v>
      </c>
      <c r="AD21" s="58" t="s">
        <v>391</v>
      </c>
      <c r="AE21" s="58" t="s">
        <v>261</v>
      </c>
      <c r="AF21" s="323" t="s">
        <v>407</v>
      </c>
      <c r="AG21" s="58" t="s">
        <v>231</v>
      </c>
      <c r="AH21" s="361" t="s">
        <v>403</v>
      </c>
      <c r="AI21" s="320" t="s">
        <v>398</v>
      </c>
      <c r="AJ21" s="323">
        <v>18</v>
      </c>
      <c r="AK21" s="325">
        <v>41031</v>
      </c>
      <c r="AL21" s="325">
        <v>41275</v>
      </c>
      <c r="AM21" s="327">
        <v>0</v>
      </c>
      <c r="AN21" s="1072"/>
      <c r="AO21" s="1070"/>
      <c r="AP21" s="225" t="s">
        <v>173</v>
      </c>
      <c r="AQ21" s="313" t="s">
        <v>654</v>
      </c>
      <c r="AR21" s="358" t="s">
        <v>162</v>
      </c>
      <c r="AS21" s="1068"/>
      <c r="AT21" s="1075"/>
    </row>
    <row r="22" spans="1:47" s="242" customFormat="1" ht="194.25" customHeight="1">
      <c r="A22" s="1055"/>
      <c r="B22" s="1057"/>
      <c r="C22" s="1057"/>
      <c r="D22" s="1057"/>
      <c r="E22" s="1057"/>
      <c r="F22" s="1057"/>
      <c r="G22" s="1057"/>
      <c r="H22" s="1057"/>
      <c r="I22" s="1057"/>
      <c r="J22" s="1057"/>
      <c r="K22" s="1057"/>
      <c r="L22" s="1057"/>
      <c r="M22" s="1057"/>
      <c r="N22" s="1057"/>
      <c r="O22" s="1057"/>
      <c r="P22" s="1060"/>
      <c r="Q22" s="1057"/>
      <c r="R22" s="1057"/>
      <c r="S22" s="1062"/>
      <c r="T22" s="1057"/>
      <c r="U22" s="1079"/>
      <c r="V22" s="1057"/>
      <c r="W22" s="1057"/>
      <c r="X22" s="1060"/>
      <c r="Y22" s="1057"/>
      <c r="Z22" s="1060"/>
      <c r="AA22" s="1066"/>
      <c r="AB22" s="217" t="s">
        <v>303</v>
      </c>
      <c r="AC22" s="58" t="s">
        <v>390</v>
      </c>
      <c r="AD22" s="58" t="s">
        <v>391</v>
      </c>
      <c r="AE22" s="58" t="s">
        <v>261</v>
      </c>
      <c r="AF22" s="323" t="s">
        <v>408</v>
      </c>
      <c r="AG22" s="58" t="s">
        <v>231</v>
      </c>
      <c r="AH22" s="361" t="s">
        <v>403</v>
      </c>
      <c r="AI22" s="320" t="s">
        <v>398</v>
      </c>
      <c r="AJ22" s="323" t="s">
        <v>409</v>
      </c>
      <c r="AK22" s="325">
        <v>40940</v>
      </c>
      <c r="AL22" s="325">
        <v>41029</v>
      </c>
      <c r="AM22" s="327">
        <v>0</v>
      </c>
      <c r="AN22" s="1073"/>
      <c r="AO22" s="1070"/>
      <c r="AP22" s="225" t="s">
        <v>173</v>
      </c>
      <c r="AQ22" s="313" t="s">
        <v>655</v>
      </c>
      <c r="AR22" s="358" t="s">
        <v>162</v>
      </c>
      <c r="AS22" s="1068"/>
      <c r="AT22" s="1076"/>
    </row>
    <row r="23" spans="1:47" s="490" customFormat="1" ht="13.5" customHeight="1">
      <c r="A23" s="500"/>
      <c r="B23" s="501"/>
      <c r="C23" s="501"/>
      <c r="D23" s="501"/>
      <c r="E23" s="501"/>
      <c r="F23" s="501"/>
      <c r="G23" s="501"/>
      <c r="H23" s="501"/>
      <c r="I23" s="501"/>
      <c r="J23" s="501"/>
      <c r="K23" s="501"/>
      <c r="L23" s="501"/>
      <c r="M23" s="501"/>
      <c r="N23" s="501"/>
      <c r="O23" s="501"/>
      <c r="P23" s="502"/>
      <c r="Q23" s="501"/>
      <c r="R23" s="501"/>
      <c r="S23" s="503"/>
      <c r="T23" s="501"/>
      <c r="U23" s="504"/>
      <c r="V23" s="501"/>
      <c r="W23" s="501"/>
      <c r="X23" s="502"/>
      <c r="Y23" s="501"/>
      <c r="Z23" s="502"/>
      <c r="AA23" s="505"/>
      <c r="AB23" s="506"/>
      <c r="AC23" s="507"/>
      <c r="AD23" s="507"/>
      <c r="AE23" s="507"/>
      <c r="AF23" s="507"/>
      <c r="AG23" s="507"/>
      <c r="AH23" s="508"/>
      <c r="AI23" s="509"/>
      <c r="AJ23" s="507"/>
      <c r="AK23" s="510"/>
      <c r="AL23" s="510"/>
      <c r="AM23" s="511"/>
      <c r="AN23" s="512"/>
      <c r="AO23" s="513"/>
      <c r="AP23" s="514"/>
      <c r="AQ23" s="484"/>
      <c r="AR23" s="515"/>
      <c r="AS23" s="502"/>
      <c r="AT23" s="502"/>
    </row>
    <row r="24" spans="1:47" ht="232.5" customHeight="1">
      <c r="A24" s="348" t="s">
        <v>156</v>
      </c>
      <c r="B24" s="342" t="s">
        <v>410</v>
      </c>
      <c r="C24" s="342" t="s">
        <v>412</v>
      </c>
      <c r="D24" s="342" t="s">
        <v>339</v>
      </c>
      <c r="E24" s="342" t="s">
        <v>187</v>
      </c>
      <c r="F24" s="342">
        <v>32</v>
      </c>
      <c r="G24" s="342" t="s">
        <v>184</v>
      </c>
      <c r="H24" s="342" t="s">
        <v>184</v>
      </c>
      <c r="I24" s="342" t="s">
        <v>162</v>
      </c>
      <c r="J24" s="342" t="s">
        <v>413</v>
      </c>
      <c r="K24" s="342" t="s">
        <v>339</v>
      </c>
      <c r="L24" s="342" t="s">
        <v>357</v>
      </c>
      <c r="M24" s="342">
        <v>33</v>
      </c>
      <c r="N24" s="342" t="s">
        <v>184</v>
      </c>
      <c r="O24" s="342" t="s">
        <v>184</v>
      </c>
      <c r="P24" s="343" t="s">
        <v>162</v>
      </c>
      <c r="Q24" s="342">
        <v>19880</v>
      </c>
      <c r="R24" s="342" t="s">
        <v>162</v>
      </c>
      <c r="S24" s="320" t="s">
        <v>411</v>
      </c>
      <c r="T24" s="342">
        <v>30</v>
      </c>
      <c r="U24" s="342" t="s">
        <v>162</v>
      </c>
      <c r="V24" s="342">
        <v>31</v>
      </c>
      <c r="W24" s="342" t="s">
        <v>188</v>
      </c>
      <c r="X24" s="342" t="s">
        <v>162</v>
      </c>
      <c r="Y24" s="342">
        <v>29</v>
      </c>
      <c r="Z24" s="343" t="s">
        <v>162</v>
      </c>
      <c r="AA24" s="321">
        <v>35</v>
      </c>
      <c r="AB24" s="322" t="s">
        <v>414</v>
      </c>
      <c r="AC24" s="322" t="s">
        <v>414</v>
      </c>
      <c r="AD24" s="323" t="s">
        <v>415</v>
      </c>
      <c r="AE24" s="323" t="s">
        <v>416</v>
      </c>
      <c r="AF24" s="323" t="s">
        <v>184</v>
      </c>
      <c r="AG24" s="323" t="s">
        <v>417</v>
      </c>
      <c r="AH24" s="242" t="s">
        <v>184</v>
      </c>
      <c r="AI24" s="315" t="s">
        <v>418</v>
      </c>
      <c r="AJ24" s="324">
        <v>34</v>
      </c>
      <c r="AK24" s="325">
        <v>36536</v>
      </c>
      <c r="AL24" s="325">
        <v>37631</v>
      </c>
      <c r="AM24" s="327">
        <f t="shared" ref="AM24" si="0">_xlfn.DAYS(AL24,AK24)/365*12</f>
        <v>36</v>
      </c>
      <c r="AN24" s="332">
        <v>0</v>
      </c>
      <c r="AO24" s="362" t="s">
        <v>106</v>
      </c>
      <c r="AP24" s="328" t="s">
        <v>173</v>
      </c>
      <c r="AQ24" s="313" t="s">
        <v>656</v>
      </c>
      <c r="AR24" s="364" t="s">
        <v>162</v>
      </c>
      <c r="AS24" s="313" t="s">
        <v>656</v>
      </c>
      <c r="AT24" s="329" t="s">
        <v>173</v>
      </c>
    </row>
    <row r="25" spans="1:47" s="499" customFormat="1" ht="18.75" customHeight="1">
      <c r="A25" s="516"/>
      <c r="B25" s="517"/>
      <c r="C25" s="517"/>
      <c r="D25" s="517"/>
      <c r="E25" s="517"/>
      <c r="F25" s="517"/>
      <c r="G25" s="517"/>
      <c r="H25" s="517"/>
      <c r="I25" s="517"/>
      <c r="J25" s="517"/>
      <c r="K25" s="517"/>
      <c r="L25" s="517"/>
      <c r="M25" s="517"/>
      <c r="N25" s="517"/>
      <c r="O25" s="517"/>
      <c r="P25" s="515"/>
      <c r="Q25" s="517"/>
      <c r="R25" s="517"/>
      <c r="S25" s="509"/>
      <c r="T25" s="517"/>
      <c r="U25" s="517"/>
      <c r="V25" s="517"/>
      <c r="W25" s="517"/>
      <c r="X25" s="517"/>
      <c r="Y25" s="517"/>
      <c r="Z25" s="515"/>
      <c r="AA25" s="518"/>
      <c r="AB25" s="506"/>
      <c r="AC25" s="506"/>
      <c r="AD25" s="507"/>
      <c r="AE25" s="507"/>
      <c r="AF25" s="507"/>
      <c r="AG25" s="507"/>
      <c r="AH25" s="490"/>
      <c r="AI25" s="519"/>
      <c r="AJ25" s="520"/>
      <c r="AK25" s="510"/>
      <c r="AL25" s="510"/>
      <c r="AM25" s="511"/>
      <c r="AN25" s="521"/>
      <c r="AO25" s="514"/>
      <c r="AP25" s="514"/>
      <c r="AQ25" s="515"/>
      <c r="AR25" s="515"/>
      <c r="AS25" s="515"/>
      <c r="AT25" s="515"/>
    </row>
    <row r="26" spans="1:47" s="326" customFormat="1" ht="236.25" customHeight="1">
      <c r="A26" s="1081" t="s">
        <v>157</v>
      </c>
      <c r="B26" s="1063" t="s">
        <v>419</v>
      </c>
      <c r="C26" s="1063" t="s">
        <v>420</v>
      </c>
      <c r="D26" s="1063" t="s">
        <v>286</v>
      </c>
      <c r="E26" s="1063" t="s">
        <v>187</v>
      </c>
      <c r="F26" s="1063">
        <v>40</v>
      </c>
      <c r="G26" s="1063" t="s">
        <v>184</v>
      </c>
      <c r="H26" s="1063" t="s">
        <v>184</v>
      </c>
      <c r="I26" s="1063" t="s">
        <v>162</v>
      </c>
      <c r="J26" s="1063" t="s">
        <v>421</v>
      </c>
      <c r="K26" s="1063" t="s">
        <v>298</v>
      </c>
      <c r="L26" s="1063" t="s">
        <v>187</v>
      </c>
      <c r="M26" s="1063">
        <v>41</v>
      </c>
      <c r="N26" s="1063" t="s">
        <v>184</v>
      </c>
      <c r="O26" s="1063" t="s">
        <v>184</v>
      </c>
      <c r="P26" s="1086" t="s">
        <v>162</v>
      </c>
      <c r="Q26" s="1063" t="s">
        <v>184</v>
      </c>
      <c r="R26" s="1063" t="s">
        <v>184</v>
      </c>
      <c r="S26" s="1085" t="s">
        <v>184</v>
      </c>
      <c r="T26" s="1063" t="s">
        <v>184</v>
      </c>
      <c r="U26" s="1064" t="s">
        <v>184</v>
      </c>
      <c r="V26" s="1063" t="s">
        <v>184</v>
      </c>
      <c r="W26" s="1063" t="s">
        <v>188</v>
      </c>
      <c r="X26" s="1063" t="s">
        <v>162</v>
      </c>
      <c r="Y26" s="1063">
        <v>38</v>
      </c>
      <c r="Z26" s="1086" t="s">
        <v>162</v>
      </c>
      <c r="AA26" s="1077">
        <v>47</v>
      </c>
      <c r="AB26" s="217" t="s">
        <v>422</v>
      </c>
      <c r="AC26" s="58" t="s">
        <v>423</v>
      </c>
      <c r="AD26" s="58" t="s">
        <v>424</v>
      </c>
      <c r="AE26" s="58" t="s">
        <v>425</v>
      </c>
      <c r="AF26" s="58" t="s">
        <v>184</v>
      </c>
      <c r="AG26" s="58" t="s">
        <v>231</v>
      </c>
      <c r="AH26" s="294" t="s">
        <v>426</v>
      </c>
      <c r="AI26" s="294" t="s">
        <v>184</v>
      </c>
      <c r="AJ26" s="246">
        <v>42</v>
      </c>
      <c r="AK26" s="22">
        <v>41652</v>
      </c>
      <c r="AL26" s="22">
        <v>41881</v>
      </c>
      <c r="AM26" s="201">
        <f t="shared" ref="AM26:AM29" si="1">_xlfn.DAYS(AL26,AK26)/365*12</f>
        <v>7.5287671232876709</v>
      </c>
      <c r="AN26" s="1048">
        <f>SUM(AM26:AM29)</f>
        <v>36.953424657534242</v>
      </c>
      <c r="AO26" s="1082" t="s">
        <v>364</v>
      </c>
      <c r="AP26" s="295" t="s">
        <v>162</v>
      </c>
      <c r="AQ26" s="329" t="s">
        <v>184</v>
      </c>
      <c r="AR26" s="292" t="s">
        <v>173</v>
      </c>
      <c r="AS26" s="329" t="s">
        <v>184</v>
      </c>
      <c r="AT26" s="1074" t="s">
        <v>162</v>
      </c>
    </row>
    <row r="27" spans="1:47" ht="242.25">
      <c r="A27" s="1081"/>
      <c r="B27" s="1063"/>
      <c r="C27" s="1063"/>
      <c r="D27" s="1063"/>
      <c r="E27" s="1063"/>
      <c r="F27" s="1063"/>
      <c r="G27" s="1063"/>
      <c r="H27" s="1063"/>
      <c r="I27" s="1063"/>
      <c r="J27" s="1063"/>
      <c r="K27" s="1063"/>
      <c r="L27" s="1063"/>
      <c r="M27" s="1063"/>
      <c r="N27" s="1063"/>
      <c r="O27" s="1063"/>
      <c r="P27" s="1086"/>
      <c r="Q27" s="1063"/>
      <c r="R27" s="1063"/>
      <c r="S27" s="1085"/>
      <c r="T27" s="1063"/>
      <c r="U27" s="1064"/>
      <c r="V27" s="1063"/>
      <c r="W27" s="1063"/>
      <c r="X27" s="1063"/>
      <c r="Y27" s="1063"/>
      <c r="Z27" s="1086"/>
      <c r="AA27" s="1077"/>
      <c r="AB27" s="217" t="s">
        <v>422</v>
      </c>
      <c r="AC27" s="58" t="s">
        <v>423</v>
      </c>
      <c r="AD27" s="58" t="s">
        <v>424</v>
      </c>
      <c r="AE27" s="58" t="s">
        <v>425</v>
      </c>
      <c r="AF27" s="58" t="s">
        <v>427</v>
      </c>
      <c r="AG27" s="58" t="s">
        <v>231</v>
      </c>
      <c r="AH27" s="294" t="s">
        <v>428</v>
      </c>
      <c r="AI27" s="294" t="s">
        <v>184</v>
      </c>
      <c r="AJ27" s="246">
        <v>44</v>
      </c>
      <c r="AK27" s="22">
        <v>42007</v>
      </c>
      <c r="AL27" s="22">
        <v>42369</v>
      </c>
      <c r="AM27" s="201">
        <f t="shared" si="1"/>
        <v>11.901369863013699</v>
      </c>
      <c r="AN27" s="1049"/>
      <c r="AO27" s="1083"/>
      <c r="AP27" s="295" t="s">
        <v>162</v>
      </c>
      <c r="AQ27" s="329" t="s">
        <v>184</v>
      </c>
      <c r="AR27" s="292" t="s">
        <v>173</v>
      </c>
      <c r="AS27" s="329" t="s">
        <v>184</v>
      </c>
      <c r="AT27" s="1075"/>
    </row>
    <row r="28" spans="1:47" ht="32.25" customHeight="1">
      <c r="A28" s="1081"/>
      <c r="B28" s="1063"/>
      <c r="C28" s="1063"/>
      <c r="D28" s="1063"/>
      <c r="E28" s="1063"/>
      <c r="F28" s="1063"/>
      <c r="G28" s="1063"/>
      <c r="H28" s="1063"/>
      <c r="I28" s="1063"/>
      <c r="J28" s="1063"/>
      <c r="K28" s="1063"/>
      <c r="L28" s="1063"/>
      <c r="M28" s="1063"/>
      <c r="N28" s="1063"/>
      <c r="O28" s="1063"/>
      <c r="P28" s="1086"/>
      <c r="Q28" s="1063"/>
      <c r="R28" s="1063"/>
      <c r="S28" s="1085"/>
      <c r="T28" s="1063"/>
      <c r="U28" s="1064"/>
      <c r="V28" s="1063"/>
      <c r="W28" s="1063"/>
      <c r="X28" s="1063"/>
      <c r="Y28" s="1063"/>
      <c r="Z28" s="1086"/>
      <c r="AA28" s="1077"/>
      <c r="AB28" s="217" t="s">
        <v>435</v>
      </c>
      <c r="AC28" s="217" t="s">
        <v>435</v>
      </c>
      <c r="AD28" s="58" t="s">
        <v>436</v>
      </c>
      <c r="AE28" s="58" t="s">
        <v>437</v>
      </c>
      <c r="AF28" s="58" t="s">
        <v>184</v>
      </c>
      <c r="AG28" s="58" t="s">
        <v>438</v>
      </c>
      <c r="AH28" s="58" t="s">
        <v>184</v>
      </c>
      <c r="AI28" s="354" t="s">
        <v>184</v>
      </c>
      <c r="AJ28" s="246">
        <v>24</v>
      </c>
      <c r="AK28" s="22">
        <v>34028</v>
      </c>
      <c r="AL28" s="22">
        <v>34240</v>
      </c>
      <c r="AM28" s="201">
        <f t="shared" si="1"/>
        <v>6.9698630136986299</v>
      </c>
      <c r="AN28" s="1049"/>
      <c r="AO28" s="1083"/>
      <c r="AP28" s="353" t="s">
        <v>162</v>
      </c>
      <c r="AQ28" s="329" t="s">
        <v>184</v>
      </c>
      <c r="AR28" s="351" t="s">
        <v>173</v>
      </c>
      <c r="AS28" s="329" t="s">
        <v>184</v>
      </c>
      <c r="AT28" s="1075"/>
    </row>
    <row r="29" spans="1:47" ht="114.75">
      <c r="A29" s="1081"/>
      <c r="B29" s="1063"/>
      <c r="C29" s="1063"/>
      <c r="D29" s="1063"/>
      <c r="E29" s="1063"/>
      <c r="F29" s="1063"/>
      <c r="G29" s="1063"/>
      <c r="H29" s="1063"/>
      <c r="I29" s="1063"/>
      <c r="J29" s="1063"/>
      <c r="K29" s="1063"/>
      <c r="L29" s="1063"/>
      <c r="M29" s="1063"/>
      <c r="N29" s="1063"/>
      <c r="O29" s="1063"/>
      <c r="P29" s="1086"/>
      <c r="Q29" s="1063"/>
      <c r="R29" s="1063"/>
      <c r="S29" s="1085"/>
      <c r="T29" s="1063"/>
      <c r="U29" s="1064"/>
      <c r="V29" s="1063"/>
      <c r="W29" s="1063"/>
      <c r="X29" s="1063"/>
      <c r="Y29" s="1063"/>
      <c r="Z29" s="1086"/>
      <c r="AA29" s="1077"/>
      <c r="AB29" s="216" t="s">
        <v>434</v>
      </c>
      <c r="AC29" s="58" t="s">
        <v>429</v>
      </c>
      <c r="AD29" s="55" t="s">
        <v>430</v>
      </c>
      <c r="AE29" s="58" t="s">
        <v>431</v>
      </c>
      <c r="AF29" s="58" t="s">
        <v>184</v>
      </c>
      <c r="AG29" s="58" t="s">
        <v>432</v>
      </c>
      <c r="AH29" s="354" t="s">
        <v>184</v>
      </c>
      <c r="AI29" s="42" t="s">
        <v>433</v>
      </c>
      <c r="AJ29" s="246">
        <v>45</v>
      </c>
      <c r="AK29" s="22">
        <v>41302</v>
      </c>
      <c r="AL29" s="22">
        <v>41623</v>
      </c>
      <c r="AM29" s="201">
        <f t="shared" si="1"/>
        <v>10.553424657534247</v>
      </c>
      <c r="AN29" s="1050"/>
      <c r="AO29" s="1084"/>
      <c r="AP29" s="295" t="s">
        <v>162</v>
      </c>
      <c r="AQ29" s="351" t="s">
        <v>184</v>
      </c>
      <c r="AR29" s="351" t="s">
        <v>173</v>
      </c>
      <c r="AS29" s="351" t="s">
        <v>184</v>
      </c>
      <c r="AT29" s="1076"/>
      <c r="AU29" s="334"/>
    </row>
    <row r="30" spans="1:47">
      <c r="A30" s="44"/>
      <c r="B30" s="45"/>
      <c r="C30" s="45"/>
      <c r="D30" s="45"/>
      <c r="E30" s="45"/>
      <c r="F30" s="45"/>
      <c r="G30" s="45"/>
      <c r="H30" s="45"/>
      <c r="I30" s="45"/>
      <c r="J30" s="45"/>
      <c r="K30" s="45"/>
      <c r="L30" s="45"/>
      <c r="M30" s="45"/>
      <c r="N30" s="45"/>
      <c r="O30" s="45"/>
      <c r="P30" s="264"/>
      <c r="Q30" s="45"/>
      <c r="R30" s="45"/>
      <c r="S30" s="25"/>
      <c r="T30" s="45"/>
      <c r="U30" s="265"/>
      <c r="V30" s="45"/>
      <c r="W30" s="45"/>
      <c r="X30" s="45"/>
      <c r="Y30" s="45"/>
      <c r="Z30" s="264"/>
      <c r="AA30" s="316"/>
      <c r="AB30" s="268"/>
      <c r="AC30" s="269"/>
      <c r="AD30" s="269"/>
      <c r="AE30" s="269"/>
      <c r="AF30" s="270"/>
      <c r="AG30" s="270"/>
      <c r="AH30" s="25"/>
      <c r="AI30" s="25"/>
      <c r="AJ30" s="25"/>
      <c r="AK30" s="271"/>
      <c r="AL30" s="271"/>
      <c r="AM30" s="272"/>
      <c r="AN30" s="330"/>
      <c r="AO30" s="274"/>
      <c r="AP30" s="312"/>
      <c r="AQ30" s="275"/>
      <c r="AR30" s="311"/>
      <c r="AS30" s="276"/>
      <c r="AT30" s="276"/>
    </row>
    <row r="31" spans="1:47" ht="148.5" customHeight="1">
      <c r="A31" s="1080" t="s">
        <v>1482</v>
      </c>
      <c r="B31" s="1080"/>
      <c r="C31" s="1080"/>
      <c r="D31" s="1080"/>
      <c r="E31" s="1080"/>
      <c r="F31" s="1080"/>
      <c r="G31" s="1080"/>
      <c r="H31" s="1080"/>
      <c r="I31" s="1080"/>
      <c r="J31" s="1080"/>
      <c r="K31" s="1080"/>
      <c r="L31" s="1080"/>
      <c r="M31" s="1080"/>
      <c r="N31" s="1080"/>
      <c r="O31" s="1080"/>
      <c r="P31" s="1080"/>
      <c r="Q31" s="1080"/>
      <c r="R31" s="1080"/>
      <c r="S31" s="1080"/>
      <c r="T31" s="1080"/>
      <c r="U31" s="1080"/>
      <c r="V31" s="1080"/>
      <c r="W31" s="1080"/>
      <c r="X31" s="1080"/>
      <c r="Y31" s="1080"/>
      <c r="Z31" s="1080"/>
      <c r="AA31" s="1080"/>
      <c r="AB31" s="1080"/>
      <c r="AC31" s="1080"/>
      <c r="AD31" s="1080"/>
      <c r="AE31" s="1080"/>
      <c r="AF31" s="1080"/>
      <c r="AG31" s="1080"/>
      <c r="AH31" s="1080"/>
      <c r="AI31" s="1080"/>
      <c r="AJ31" s="1080"/>
      <c r="AK31" s="1080"/>
      <c r="AL31" s="1080"/>
      <c r="AM31" s="1080"/>
      <c r="AN31" s="1080"/>
      <c r="AO31" s="1080"/>
      <c r="AP31" s="1080"/>
      <c r="AQ31" s="1080"/>
      <c r="AR31" s="1080"/>
      <c r="AS31" s="1080"/>
      <c r="AT31" s="1080"/>
    </row>
    <row r="32" spans="1:47" s="57" customFormat="1" ht="103.5" customHeight="1">
      <c r="A32" s="972"/>
      <c r="B32" s="264"/>
      <c r="C32" s="264"/>
      <c r="D32" s="264"/>
      <c r="E32" s="264"/>
      <c r="F32" s="264"/>
      <c r="G32" s="264"/>
      <c r="H32" s="264"/>
      <c r="I32" s="264"/>
      <c r="J32" s="264"/>
      <c r="K32" s="264"/>
      <c r="L32" s="264"/>
      <c r="M32" s="264"/>
      <c r="N32" s="264"/>
      <c r="O32" s="264"/>
      <c r="P32" s="264"/>
      <c r="Q32" s="264"/>
      <c r="R32" s="264"/>
      <c r="S32" s="973"/>
      <c r="T32" s="264"/>
      <c r="U32" s="265"/>
      <c r="V32" s="264"/>
      <c r="W32" s="264"/>
      <c r="X32" s="264"/>
      <c r="Y32" s="264"/>
      <c r="Z32" s="264"/>
      <c r="AA32" s="316"/>
      <c r="AB32" s="38"/>
      <c r="AC32" s="38"/>
      <c r="AD32" s="38"/>
      <c r="AE32" s="38"/>
      <c r="AF32" s="38"/>
      <c r="AG32" s="38"/>
      <c r="AH32" s="38"/>
      <c r="AI32" s="38"/>
      <c r="AJ32" s="38"/>
      <c r="AK32" s="38"/>
      <c r="AL32" s="38"/>
      <c r="AM32" s="964"/>
      <c r="AN32" s="974"/>
      <c r="AO32" s="274"/>
      <c r="AP32" s="964"/>
      <c r="AQ32" s="264"/>
      <c r="AR32" s="264"/>
      <c r="AS32" s="975"/>
      <c r="AT32" s="264"/>
    </row>
    <row r="33" spans="1:46" s="57" customFormat="1">
      <c r="A33" s="972"/>
      <c r="B33" s="264"/>
      <c r="C33" s="264"/>
      <c r="D33" s="264"/>
      <c r="E33" s="264"/>
      <c r="F33" s="264"/>
      <c r="G33" s="264"/>
      <c r="H33" s="264"/>
      <c r="I33" s="264"/>
      <c r="J33" s="264"/>
      <c r="K33" s="264"/>
      <c r="L33" s="264"/>
      <c r="M33" s="264"/>
      <c r="N33" s="264"/>
      <c r="O33" s="264"/>
      <c r="P33" s="264"/>
      <c r="Q33" s="264"/>
      <c r="R33" s="264"/>
      <c r="S33" s="973"/>
      <c r="T33" s="264"/>
      <c r="U33" s="265"/>
      <c r="V33" s="264"/>
      <c r="W33" s="264"/>
      <c r="X33" s="264"/>
      <c r="Y33" s="264"/>
      <c r="Z33" s="264"/>
      <c r="AA33" s="316"/>
      <c r="AB33" s="38"/>
      <c r="AC33" s="38"/>
      <c r="AD33" s="38"/>
      <c r="AE33" s="38"/>
      <c r="AF33" s="38"/>
      <c r="AG33" s="38"/>
      <c r="AH33" s="38"/>
      <c r="AI33" s="38"/>
      <c r="AJ33" s="38"/>
      <c r="AK33" s="38"/>
      <c r="AL33" s="38"/>
      <c r="AM33" s="964"/>
      <c r="AN33" s="974"/>
      <c r="AO33" s="274"/>
      <c r="AP33" s="964"/>
      <c r="AQ33" s="264"/>
      <c r="AR33" s="264"/>
      <c r="AS33" s="975"/>
      <c r="AT33" s="264"/>
    </row>
    <row r="34" spans="1:46" s="57" customFormat="1">
      <c r="A34" s="972"/>
      <c r="B34" s="264"/>
      <c r="C34" s="264"/>
      <c r="D34" s="264"/>
      <c r="E34" s="264"/>
      <c r="F34" s="264"/>
      <c r="G34" s="264"/>
      <c r="H34" s="264"/>
      <c r="I34" s="264"/>
      <c r="J34" s="264"/>
      <c r="K34" s="264"/>
      <c r="L34" s="264"/>
      <c r="M34" s="264"/>
      <c r="N34" s="264"/>
      <c r="O34" s="264"/>
      <c r="P34" s="264"/>
      <c r="Q34" s="264"/>
      <c r="R34" s="264"/>
      <c r="S34" s="973"/>
      <c r="T34" s="264"/>
      <c r="U34" s="265"/>
      <c r="V34" s="264"/>
      <c r="W34" s="264"/>
      <c r="X34" s="264"/>
      <c r="Y34" s="264"/>
      <c r="Z34" s="264"/>
      <c r="AA34" s="316"/>
      <c r="AB34" s="38"/>
      <c r="AC34" s="38"/>
      <c r="AD34" s="38"/>
      <c r="AE34" s="38"/>
      <c r="AF34" s="38"/>
      <c r="AG34" s="38"/>
      <c r="AH34" s="38"/>
      <c r="AI34" s="38"/>
      <c r="AJ34" s="38"/>
      <c r="AK34" s="38"/>
      <c r="AL34" s="38"/>
      <c r="AM34" s="964"/>
      <c r="AN34" s="974"/>
      <c r="AO34" s="274"/>
      <c r="AP34" s="964"/>
      <c r="AQ34" s="264"/>
      <c r="AR34" s="264"/>
      <c r="AS34" s="975"/>
      <c r="AT34" s="264"/>
    </row>
    <row r="35" spans="1:46" s="57" customFormat="1">
      <c r="A35" s="972"/>
      <c r="B35" s="264"/>
      <c r="C35" s="264"/>
      <c r="D35" s="264"/>
      <c r="E35" s="264"/>
      <c r="F35" s="264"/>
      <c r="G35" s="264"/>
      <c r="H35" s="264"/>
      <c r="I35" s="264"/>
      <c r="J35" s="264"/>
      <c r="K35" s="264"/>
      <c r="L35" s="264"/>
      <c r="M35" s="264"/>
      <c r="N35" s="264"/>
      <c r="O35" s="264"/>
      <c r="P35" s="264"/>
      <c r="Q35" s="264"/>
      <c r="R35" s="264"/>
      <c r="S35" s="973"/>
      <c r="T35" s="264"/>
      <c r="U35" s="265"/>
      <c r="V35" s="264"/>
      <c r="W35" s="264"/>
      <c r="X35" s="264"/>
      <c r="Y35" s="264"/>
      <c r="Z35" s="264"/>
      <c r="AA35" s="316"/>
      <c r="AB35" s="38"/>
      <c r="AC35" s="38"/>
      <c r="AD35" s="38"/>
      <c r="AE35" s="38"/>
      <c r="AF35" s="38"/>
      <c r="AG35" s="38"/>
      <c r="AH35" s="38"/>
      <c r="AI35" s="38"/>
      <c r="AJ35" s="38"/>
      <c r="AK35" s="38"/>
      <c r="AL35" s="38"/>
      <c r="AM35" s="964"/>
      <c r="AN35" s="974"/>
      <c r="AO35" s="274"/>
      <c r="AP35" s="964"/>
      <c r="AQ35" s="264"/>
      <c r="AR35" s="264"/>
      <c r="AS35" s="975"/>
      <c r="AT35" s="264"/>
    </row>
    <row r="36" spans="1:46" s="57" customFormat="1">
      <c r="A36" s="972"/>
      <c r="B36" s="264"/>
      <c r="C36" s="264"/>
      <c r="D36" s="264"/>
      <c r="E36" s="264"/>
      <c r="F36" s="264"/>
      <c r="G36" s="264"/>
      <c r="H36" s="264"/>
      <c r="I36" s="264"/>
      <c r="J36" s="264"/>
      <c r="K36" s="264"/>
      <c r="L36" s="264"/>
      <c r="M36" s="264"/>
      <c r="N36" s="264"/>
      <c r="O36" s="264"/>
      <c r="P36" s="264"/>
      <c r="Q36" s="264"/>
      <c r="R36" s="264"/>
      <c r="S36" s="973"/>
      <c r="T36" s="264"/>
      <c r="U36" s="265"/>
      <c r="V36" s="264"/>
      <c r="W36" s="264"/>
      <c r="X36" s="264"/>
      <c r="Y36" s="264"/>
      <c r="Z36" s="264"/>
      <c r="AA36" s="316"/>
      <c r="AB36" s="38"/>
      <c r="AC36" s="38"/>
      <c r="AD36" s="38"/>
      <c r="AE36" s="38"/>
      <c r="AF36" s="38"/>
      <c r="AG36" s="38"/>
      <c r="AH36" s="38"/>
      <c r="AI36" s="38"/>
      <c r="AJ36" s="38"/>
      <c r="AK36" s="38"/>
      <c r="AL36" s="38"/>
      <c r="AM36" s="964"/>
      <c r="AN36" s="974"/>
      <c r="AO36" s="274"/>
      <c r="AP36" s="964"/>
      <c r="AQ36" s="264"/>
      <c r="AR36" s="264"/>
      <c r="AS36" s="975"/>
      <c r="AT36" s="264"/>
    </row>
    <row r="37" spans="1:46" s="57" customFormat="1">
      <c r="A37" s="972"/>
      <c r="B37" s="264"/>
      <c r="C37" s="264"/>
      <c r="D37" s="264"/>
      <c r="E37" s="264"/>
      <c r="F37" s="264"/>
      <c r="G37" s="264"/>
      <c r="H37" s="264"/>
      <c r="I37" s="264"/>
      <c r="J37" s="264"/>
      <c r="K37" s="264"/>
      <c r="L37" s="264"/>
      <c r="M37" s="264"/>
      <c r="N37" s="264"/>
      <c r="O37" s="264"/>
      <c r="P37" s="264"/>
      <c r="Q37" s="264"/>
      <c r="R37" s="264"/>
      <c r="S37" s="973"/>
      <c r="T37" s="264"/>
      <c r="U37" s="265"/>
      <c r="V37" s="264"/>
      <c r="W37" s="264"/>
      <c r="X37" s="264"/>
      <c r="Y37" s="264"/>
      <c r="Z37" s="264"/>
      <c r="AA37" s="316"/>
      <c r="AB37" s="38"/>
      <c r="AC37" s="38"/>
      <c r="AD37" s="38"/>
      <c r="AE37" s="38"/>
      <c r="AF37" s="38"/>
      <c r="AG37" s="38"/>
      <c r="AH37" s="38"/>
      <c r="AI37" s="38"/>
      <c r="AJ37" s="38"/>
      <c r="AK37" s="38"/>
      <c r="AL37" s="38"/>
      <c r="AM37" s="964"/>
      <c r="AN37" s="974"/>
      <c r="AO37" s="274"/>
      <c r="AP37" s="964"/>
      <c r="AQ37" s="264"/>
      <c r="AR37" s="264"/>
      <c r="AS37" s="975"/>
      <c r="AT37" s="264"/>
    </row>
    <row r="38" spans="1:46" s="57" customFormat="1" ht="12.75" customHeight="1">
      <c r="A38" s="972"/>
      <c r="B38" s="264"/>
      <c r="C38" s="264"/>
      <c r="D38" s="264"/>
      <c r="E38" s="264"/>
      <c r="F38" s="264"/>
      <c r="G38" s="264"/>
      <c r="H38" s="264"/>
      <c r="I38" s="264"/>
      <c r="J38" s="264"/>
      <c r="K38" s="264"/>
      <c r="L38" s="264"/>
      <c r="M38" s="264"/>
      <c r="N38" s="264"/>
      <c r="O38" s="264"/>
      <c r="P38" s="264"/>
      <c r="Q38" s="264"/>
      <c r="R38" s="264"/>
      <c r="S38" s="973"/>
      <c r="T38" s="264"/>
      <c r="U38" s="264"/>
      <c r="V38" s="264"/>
      <c r="W38" s="264"/>
      <c r="X38" s="264"/>
      <c r="Y38" s="264"/>
      <c r="Z38" s="264"/>
      <c r="AA38" s="867"/>
      <c r="AB38" s="38"/>
      <c r="AC38" s="38"/>
      <c r="AD38" s="38"/>
      <c r="AE38" s="38"/>
      <c r="AF38" s="38"/>
      <c r="AG38" s="38"/>
      <c r="AH38" s="38"/>
      <c r="AI38" s="38"/>
      <c r="AJ38" s="38"/>
      <c r="AK38" s="38"/>
      <c r="AL38" s="38"/>
      <c r="AM38" s="964"/>
      <c r="AN38" s="964"/>
      <c r="AO38" s="964"/>
      <c r="AP38" s="964"/>
      <c r="AQ38" s="976"/>
      <c r="AR38" s="977"/>
      <c r="AS38" s="50"/>
      <c r="AT38" s="50"/>
    </row>
    <row r="39" spans="1:46" s="57" customFormat="1" ht="12.75" customHeight="1">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row>
    <row r="40" spans="1:46" s="57" customFormat="1" ht="12.75" customHeigh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row>
    <row r="41" spans="1:46" s="57" customFormat="1" ht="211.5" customHeight="1">
      <c r="A41" s="1051"/>
      <c r="B41" s="1040"/>
      <c r="C41" s="1040"/>
      <c r="D41" s="1040"/>
      <c r="E41" s="1040"/>
      <c r="F41" s="1040"/>
      <c r="G41" s="1040"/>
      <c r="H41" s="1040"/>
      <c r="I41" s="1040"/>
      <c r="J41" s="1040"/>
      <c r="K41" s="1040"/>
      <c r="L41" s="1040"/>
      <c r="M41" s="1040"/>
      <c r="N41" s="1040"/>
      <c r="O41" s="1040"/>
      <c r="P41" s="1040"/>
      <c r="Q41" s="1040"/>
      <c r="R41" s="1040"/>
      <c r="S41" s="1040"/>
      <c r="T41" s="1040"/>
      <c r="U41" s="1040"/>
      <c r="V41" s="1040"/>
      <c r="W41" s="1040"/>
      <c r="X41" s="1040"/>
      <c r="Y41" s="1040"/>
      <c r="Z41" s="1040"/>
      <c r="AA41" s="1040"/>
      <c r="AB41" s="38"/>
      <c r="AC41" s="38"/>
      <c r="AD41" s="38"/>
      <c r="AE41" s="38"/>
      <c r="AF41" s="38"/>
      <c r="AG41" s="38"/>
      <c r="AH41" s="38"/>
      <c r="AI41" s="38"/>
      <c r="AJ41" s="38"/>
      <c r="AK41" s="38"/>
      <c r="AL41" s="38"/>
      <c r="AM41" s="964"/>
      <c r="AN41" s="1052"/>
      <c r="AO41" s="1053"/>
      <c r="AP41" s="964"/>
      <c r="AQ41" s="1040"/>
      <c r="AR41" s="1040"/>
      <c r="AS41" s="1040"/>
      <c r="AT41" s="1040"/>
    </row>
    <row r="42" spans="1:46" s="57" customFormat="1" ht="120.75" customHeight="1">
      <c r="A42" s="1051"/>
      <c r="B42" s="1040"/>
      <c r="C42" s="1040"/>
      <c r="D42" s="1040"/>
      <c r="E42" s="1040"/>
      <c r="F42" s="1040"/>
      <c r="G42" s="1040"/>
      <c r="H42" s="1040"/>
      <c r="I42" s="1040"/>
      <c r="J42" s="1040"/>
      <c r="K42" s="1040"/>
      <c r="L42" s="1040"/>
      <c r="M42" s="1040"/>
      <c r="N42" s="1040"/>
      <c r="O42" s="1040"/>
      <c r="P42" s="1040"/>
      <c r="Q42" s="1040"/>
      <c r="R42" s="1040"/>
      <c r="S42" s="1040"/>
      <c r="T42" s="1040"/>
      <c r="U42" s="1040"/>
      <c r="V42" s="1040"/>
      <c r="W42" s="1040"/>
      <c r="X42" s="1040"/>
      <c r="Y42" s="1040"/>
      <c r="Z42" s="1040"/>
      <c r="AA42" s="1040"/>
      <c r="AB42" s="38"/>
      <c r="AC42" s="38"/>
      <c r="AD42" s="38"/>
      <c r="AE42" s="38"/>
      <c r="AF42" s="38"/>
      <c r="AG42" s="38"/>
      <c r="AH42" s="38"/>
      <c r="AI42" s="38"/>
      <c r="AJ42" s="38"/>
      <c r="AK42" s="38"/>
      <c r="AL42" s="38"/>
      <c r="AM42" s="964"/>
      <c r="AN42" s="1052"/>
      <c r="AO42" s="1053"/>
      <c r="AP42" s="964"/>
      <c r="AQ42" s="1040"/>
      <c r="AR42" s="1040"/>
      <c r="AS42" s="1040"/>
      <c r="AT42" s="1040"/>
    </row>
    <row r="43" spans="1:46" s="57" customFormat="1" ht="102" customHeight="1">
      <c r="A43" s="1051"/>
      <c r="B43" s="1040"/>
      <c r="C43" s="1040"/>
      <c r="D43" s="1040"/>
      <c r="E43" s="1040"/>
      <c r="F43" s="1040"/>
      <c r="G43" s="1040"/>
      <c r="H43" s="1040"/>
      <c r="I43" s="1040"/>
      <c r="J43" s="1040"/>
      <c r="K43" s="1040"/>
      <c r="L43" s="1040"/>
      <c r="M43" s="1040"/>
      <c r="N43" s="1040"/>
      <c r="O43" s="1040"/>
      <c r="P43" s="1040"/>
      <c r="Q43" s="1040"/>
      <c r="R43" s="1040"/>
      <c r="S43" s="1040"/>
      <c r="T43" s="1040"/>
      <c r="U43" s="1040"/>
      <c r="V43" s="1040"/>
      <c r="W43" s="1040"/>
      <c r="X43" s="1040"/>
      <c r="Y43" s="1040"/>
      <c r="Z43" s="1040"/>
      <c r="AA43" s="1040"/>
      <c r="AB43" s="38"/>
      <c r="AC43" s="38"/>
      <c r="AD43" s="38"/>
      <c r="AE43" s="38"/>
      <c r="AF43" s="38"/>
      <c r="AG43" s="38"/>
      <c r="AH43" s="38"/>
      <c r="AI43" s="38"/>
      <c r="AJ43" s="38"/>
      <c r="AK43" s="38"/>
      <c r="AL43" s="38"/>
      <c r="AM43" s="964"/>
      <c r="AN43" s="1052"/>
      <c r="AO43" s="1053"/>
      <c r="AP43" s="964"/>
      <c r="AQ43" s="1040"/>
      <c r="AR43" s="1040"/>
      <c r="AS43" s="1040"/>
      <c r="AT43" s="1040"/>
    </row>
    <row r="44" spans="1:46" s="57" customFormat="1" ht="68.25" customHeight="1">
      <c r="A44" s="1051"/>
      <c r="B44" s="1040"/>
      <c r="C44" s="1040"/>
      <c r="D44" s="1040"/>
      <c r="E44" s="1040"/>
      <c r="F44" s="1040"/>
      <c r="G44" s="1040"/>
      <c r="H44" s="1040"/>
      <c r="I44" s="1040"/>
      <c r="J44" s="1040"/>
      <c r="K44" s="1040"/>
      <c r="L44" s="1040"/>
      <c r="M44" s="1040"/>
      <c r="N44" s="1040"/>
      <c r="O44" s="1040"/>
      <c r="P44" s="1040"/>
      <c r="Q44" s="1040"/>
      <c r="R44" s="1040"/>
      <c r="S44" s="1040"/>
      <c r="T44" s="1040"/>
      <c r="U44" s="1040"/>
      <c r="V44" s="1040"/>
      <c r="W44" s="1040"/>
      <c r="X44" s="1040"/>
      <c r="Y44" s="1040"/>
      <c r="Z44" s="1040"/>
      <c r="AA44" s="1040"/>
      <c r="AB44" s="38"/>
      <c r="AC44" s="38"/>
      <c r="AD44" s="38"/>
      <c r="AE44" s="38"/>
      <c r="AF44" s="38"/>
      <c r="AG44" s="38"/>
      <c r="AH44" s="38"/>
      <c r="AI44" s="38"/>
      <c r="AJ44" s="38"/>
      <c r="AK44" s="38"/>
      <c r="AL44" s="38"/>
      <c r="AM44" s="964"/>
      <c r="AN44" s="1052"/>
      <c r="AO44" s="1053"/>
      <c r="AP44" s="964"/>
      <c r="AQ44" s="1040"/>
      <c r="AR44" s="1040"/>
      <c r="AS44" s="1040"/>
      <c r="AT44" s="1040"/>
    </row>
    <row r="45" spans="1:46" s="57" customFormat="1" ht="72.75"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row>
    <row r="46" spans="1:46" s="57" customFormat="1" ht="12.75"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row>
    <row r="47" spans="1:46" s="57" customForma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978"/>
      <c r="AN47" s="38"/>
      <c r="AO47" s="38"/>
      <c r="AP47" s="38"/>
      <c r="AQ47" s="38"/>
      <c r="AR47" s="38"/>
      <c r="AS47" s="38"/>
      <c r="AT47" s="38"/>
    </row>
    <row r="48" spans="1:46" s="57" customFormat="1" ht="69" customHeight="1">
      <c r="A48" s="1051"/>
      <c r="B48" s="1040"/>
      <c r="C48" s="1040"/>
      <c r="D48" s="1040"/>
      <c r="E48" s="1040"/>
      <c r="F48" s="1040"/>
      <c r="G48" s="1040"/>
      <c r="H48" s="1040"/>
      <c r="I48" s="1040"/>
      <c r="J48" s="1040"/>
      <c r="K48" s="1040"/>
      <c r="L48" s="1040"/>
      <c r="M48" s="1040"/>
      <c r="N48" s="1040"/>
      <c r="O48" s="1040"/>
      <c r="P48" s="1040"/>
      <c r="Q48" s="1040"/>
      <c r="R48" s="1040"/>
      <c r="S48" s="1040"/>
      <c r="T48" s="1040"/>
      <c r="U48" s="1040"/>
      <c r="V48" s="1040"/>
      <c r="W48" s="1040"/>
      <c r="X48" s="1040"/>
      <c r="Y48" s="1040"/>
      <c r="Z48" s="1040"/>
      <c r="AA48" s="1058"/>
      <c r="AB48" s="38"/>
      <c r="AC48" s="38"/>
      <c r="AD48" s="38"/>
      <c r="AE48" s="38"/>
      <c r="AF48" s="38"/>
      <c r="AG48" s="38"/>
      <c r="AH48" s="38"/>
      <c r="AI48" s="38"/>
      <c r="AJ48" s="38"/>
      <c r="AK48" s="38"/>
      <c r="AL48" s="38"/>
      <c r="AM48" s="964"/>
      <c r="AN48" s="1052"/>
      <c r="AO48" s="1053"/>
      <c r="AP48" s="964"/>
      <c r="AQ48" s="1040"/>
      <c r="AR48" s="1040"/>
      <c r="AS48" s="1040"/>
      <c r="AT48" s="1040"/>
    </row>
    <row r="49" spans="1:46" s="57" customFormat="1" ht="69" customHeight="1">
      <c r="A49" s="1051"/>
      <c r="B49" s="1040"/>
      <c r="C49" s="1040"/>
      <c r="D49" s="1040"/>
      <c r="E49" s="1040"/>
      <c r="F49" s="1040"/>
      <c r="G49" s="1040"/>
      <c r="H49" s="1040"/>
      <c r="I49" s="1040"/>
      <c r="J49" s="1040"/>
      <c r="K49" s="1040"/>
      <c r="L49" s="1040"/>
      <c r="M49" s="1040"/>
      <c r="N49" s="1040"/>
      <c r="O49" s="1040"/>
      <c r="P49" s="1040"/>
      <c r="Q49" s="1040"/>
      <c r="R49" s="1040"/>
      <c r="S49" s="1040"/>
      <c r="T49" s="1040"/>
      <c r="U49" s="1040"/>
      <c r="V49" s="1040"/>
      <c r="W49" s="1040"/>
      <c r="X49" s="1040"/>
      <c r="Y49" s="1040"/>
      <c r="Z49" s="1040"/>
      <c r="AA49" s="1058"/>
      <c r="AB49" s="38"/>
      <c r="AC49" s="38"/>
      <c r="AD49" s="38"/>
      <c r="AE49" s="38"/>
      <c r="AF49" s="38"/>
      <c r="AG49" s="38"/>
      <c r="AH49" s="38"/>
      <c r="AI49" s="38"/>
      <c r="AJ49" s="38"/>
      <c r="AK49" s="38"/>
      <c r="AL49" s="38"/>
      <c r="AM49" s="964"/>
      <c r="AN49" s="1052"/>
      <c r="AO49" s="1053"/>
      <c r="AP49" s="964"/>
      <c r="AQ49" s="1040"/>
      <c r="AR49" s="1040"/>
      <c r="AS49" s="1040"/>
      <c r="AT49" s="1040"/>
    </row>
    <row r="50" spans="1:46" s="57" customFormat="1" ht="69" customHeight="1">
      <c r="A50" s="1051"/>
      <c r="B50" s="1040"/>
      <c r="C50" s="1040"/>
      <c r="D50" s="1040"/>
      <c r="E50" s="1040"/>
      <c r="F50" s="1040"/>
      <c r="G50" s="1040"/>
      <c r="H50" s="1040"/>
      <c r="I50" s="1040"/>
      <c r="J50" s="1040"/>
      <c r="K50" s="1040"/>
      <c r="L50" s="1040"/>
      <c r="M50" s="1040"/>
      <c r="N50" s="1040"/>
      <c r="O50" s="1040"/>
      <c r="P50" s="1040"/>
      <c r="Q50" s="1040"/>
      <c r="R50" s="1040"/>
      <c r="S50" s="1040"/>
      <c r="T50" s="1040"/>
      <c r="U50" s="1040"/>
      <c r="V50" s="1040"/>
      <c r="W50" s="1040"/>
      <c r="X50" s="1040"/>
      <c r="Y50" s="1040"/>
      <c r="Z50" s="1040"/>
      <c r="AA50" s="1058"/>
      <c r="AB50" s="38"/>
      <c r="AC50" s="38"/>
      <c r="AD50" s="38"/>
      <c r="AE50" s="38"/>
      <c r="AF50" s="38"/>
      <c r="AG50" s="38"/>
      <c r="AH50" s="38"/>
      <c r="AI50" s="38"/>
      <c r="AJ50" s="38"/>
      <c r="AK50" s="38"/>
      <c r="AL50" s="38"/>
      <c r="AM50" s="964"/>
      <c r="AN50" s="1052"/>
      <c r="AO50" s="1053"/>
      <c r="AP50" s="964"/>
      <c r="AQ50" s="1040"/>
      <c r="AR50" s="1040"/>
      <c r="AS50" s="1040"/>
      <c r="AT50" s="1040"/>
    </row>
    <row r="51" spans="1:46" s="57" customFormat="1" ht="69" customHeight="1">
      <c r="A51" s="1051"/>
      <c r="B51" s="1040"/>
      <c r="C51" s="1040"/>
      <c r="D51" s="1040"/>
      <c r="E51" s="1040"/>
      <c r="F51" s="1040"/>
      <c r="G51" s="1040"/>
      <c r="H51" s="1040"/>
      <c r="I51" s="1040"/>
      <c r="J51" s="1040"/>
      <c r="K51" s="1040"/>
      <c r="L51" s="1040"/>
      <c r="M51" s="1040"/>
      <c r="N51" s="1040"/>
      <c r="O51" s="1040"/>
      <c r="P51" s="1040"/>
      <c r="Q51" s="1040"/>
      <c r="R51" s="1040"/>
      <c r="S51" s="1040"/>
      <c r="T51" s="1040"/>
      <c r="U51" s="1040"/>
      <c r="V51" s="1040"/>
      <c r="W51" s="1040"/>
      <c r="X51" s="1040"/>
      <c r="Y51" s="1040"/>
      <c r="Z51" s="1040"/>
      <c r="AA51" s="1058"/>
      <c r="AB51" s="38"/>
      <c r="AC51" s="38"/>
      <c r="AD51" s="38"/>
      <c r="AE51" s="38"/>
      <c r="AF51" s="38"/>
      <c r="AG51" s="38"/>
      <c r="AH51" s="38"/>
      <c r="AI51" s="38"/>
      <c r="AJ51" s="38"/>
      <c r="AK51" s="38"/>
      <c r="AL51" s="38"/>
      <c r="AM51" s="964"/>
      <c r="AN51" s="1052"/>
      <c r="AO51" s="1053"/>
      <c r="AP51" s="964"/>
      <c r="AQ51" s="1040"/>
      <c r="AR51" s="1040"/>
      <c r="AS51" s="1040"/>
      <c r="AT51" s="1040"/>
    </row>
    <row r="52" spans="1:46" s="57" customFormat="1" ht="54.75"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c r="AF52" s="38"/>
      <c r="AG52" s="38"/>
      <c r="AH52" s="38"/>
      <c r="AI52" s="38"/>
      <c r="AJ52" s="38"/>
      <c r="AK52" s="38"/>
      <c r="AL52" s="38"/>
      <c r="AM52" s="38"/>
      <c r="AN52" s="38"/>
      <c r="AO52" s="38"/>
      <c r="AP52" s="38"/>
      <c r="AQ52" s="38"/>
      <c r="AR52" s="38"/>
      <c r="AS52" s="38"/>
      <c r="AT52" s="38"/>
    </row>
    <row r="53" spans="1:46" s="57" customFormat="1" ht="12.75"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row>
    <row r="54" spans="1:46" s="57" customFormat="1" ht="12.75"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row>
    <row r="55" spans="1:46" s="57" customFormat="1" ht="12.75"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38"/>
      <c r="AH55" s="38"/>
      <c r="AI55" s="38"/>
      <c r="AJ55" s="38"/>
      <c r="AK55" s="38"/>
      <c r="AL55" s="38"/>
      <c r="AM55" s="38"/>
      <c r="AN55" s="38"/>
      <c r="AO55" s="38"/>
      <c r="AP55" s="38"/>
      <c r="AQ55" s="38"/>
      <c r="AR55" s="38"/>
      <c r="AS55" s="38"/>
      <c r="AT55" s="38"/>
    </row>
    <row r="56" spans="1:46" s="57" customFormat="1" ht="12.75"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38"/>
      <c r="AH56" s="38"/>
      <c r="AI56" s="38"/>
      <c r="AJ56" s="38"/>
      <c r="AK56" s="38"/>
      <c r="AL56" s="38"/>
      <c r="AM56" s="38"/>
      <c r="AN56" s="38"/>
      <c r="AO56" s="38"/>
      <c r="AP56" s="38"/>
      <c r="AQ56" s="38"/>
      <c r="AR56" s="38"/>
      <c r="AS56" s="38"/>
      <c r="AT56" s="38"/>
    </row>
    <row r="57" spans="1:46" s="57" customFormat="1" ht="12.75"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row>
    <row r="58" spans="1:46" s="57" customFormat="1" ht="12.75"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row>
    <row r="59" spans="1:46" ht="12.75" customHeight="1">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c r="AM59" s="37"/>
      <c r="AN59" s="37"/>
      <c r="AO59" s="38"/>
      <c r="AP59" s="38"/>
      <c r="AQ59" s="37"/>
      <c r="AR59" s="37"/>
      <c r="AS59" s="37"/>
      <c r="AT59" s="38"/>
    </row>
    <row r="60" spans="1:46" ht="12.75" customHeight="1">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c r="AM60" s="37"/>
      <c r="AN60" s="37"/>
      <c r="AO60" s="38"/>
      <c r="AP60" s="38"/>
      <c r="AQ60" s="37"/>
      <c r="AR60" s="37"/>
      <c r="AS60" s="37"/>
      <c r="AT60" s="38"/>
    </row>
    <row r="61" spans="1:46" ht="12.75" customHeight="1">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c r="AM61" s="37"/>
      <c r="AN61" s="37"/>
      <c r="AO61" s="38"/>
      <c r="AP61" s="38"/>
      <c r="AQ61" s="37"/>
      <c r="AR61" s="37"/>
      <c r="AS61" s="37"/>
      <c r="AT61" s="38"/>
    </row>
    <row r="62" spans="1:46" ht="12.75" customHeight="1">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c r="AM62" s="37"/>
      <c r="AN62" s="37"/>
      <c r="AO62" s="38"/>
      <c r="AP62" s="38"/>
      <c r="AQ62" s="37"/>
      <c r="AR62" s="37"/>
      <c r="AS62" s="37"/>
      <c r="AT62" s="38"/>
    </row>
    <row r="63" spans="1:46" ht="12.75" customHeight="1">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c r="AM63" s="37"/>
      <c r="AN63" s="37"/>
      <c r="AO63" s="38"/>
      <c r="AP63" s="38"/>
      <c r="AQ63" s="37"/>
      <c r="AR63" s="37"/>
      <c r="AS63" s="37"/>
      <c r="AT63" s="38"/>
    </row>
    <row r="64" spans="1:46" ht="12.75" customHeight="1">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8"/>
      <c r="AP64" s="38"/>
      <c r="AQ64" s="37"/>
      <c r="AR64" s="37"/>
      <c r="AS64" s="37"/>
      <c r="AT64" s="38"/>
    </row>
    <row r="65" spans="1:46" ht="12.75" customHeight="1">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c r="AM65" s="37"/>
      <c r="AN65" s="37"/>
      <c r="AO65" s="38"/>
      <c r="AP65" s="38"/>
      <c r="AQ65" s="37"/>
      <c r="AR65" s="37"/>
      <c r="AS65" s="37"/>
      <c r="AT65" s="38"/>
    </row>
    <row r="66" spans="1:46" ht="12.75" customHeight="1">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8"/>
      <c r="AP66" s="38"/>
      <c r="AQ66" s="37"/>
      <c r="AR66" s="37"/>
      <c r="AS66" s="37"/>
      <c r="AT66" s="38"/>
    </row>
    <row r="67" spans="1:46" ht="12.75" customHeight="1">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8"/>
      <c r="AP67" s="38"/>
      <c r="AQ67" s="37"/>
      <c r="AR67" s="37"/>
      <c r="AS67" s="37"/>
      <c r="AT67" s="38"/>
    </row>
    <row r="68" spans="1:46" ht="12.75" customHeight="1">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c r="AM68" s="37"/>
      <c r="AN68" s="37"/>
      <c r="AO68" s="38"/>
      <c r="AP68" s="38"/>
      <c r="AQ68" s="37"/>
      <c r="AR68" s="37"/>
      <c r="AS68" s="37"/>
      <c r="AT68" s="38"/>
    </row>
    <row r="69" spans="1:46" ht="12.75" customHeight="1">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8"/>
      <c r="AP69" s="38"/>
      <c r="AQ69" s="37"/>
      <c r="AR69" s="37"/>
      <c r="AS69" s="37"/>
      <c r="AT69" s="38"/>
    </row>
    <row r="70" spans="1:46" ht="12.75" customHeight="1">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c r="AM70" s="37"/>
      <c r="AN70" s="37"/>
      <c r="AO70" s="38"/>
      <c r="AP70" s="38"/>
      <c r="AQ70" s="37"/>
      <c r="AR70" s="37"/>
      <c r="AS70" s="37"/>
      <c r="AT70" s="38"/>
    </row>
    <row r="71" spans="1:46" ht="12.75" customHeight="1">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c r="AN71" s="37"/>
      <c r="AO71" s="38"/>
      <c r="AP71" s="38"/>
      <c r="AQ71" s="37"/>
      <c r="AR71" s="37"/>
      <c r="AS71" s="37"/>
      <c r="AT71" s="38"/>
    </row>
    <row r="72" spans="1:46" ht="12.75" customHeight="1">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c r="AM72" s="37"/>
      <c r="AN72" s="37"/>
      <c r="AO72" s="38"/>
      <c r="AP72" s="38"/>
      <c r="AQ72" s="37"/>
      <c r="AR72" s="37"/>
      <c r="AS72" s="37"/>
      <c r="AT72" s="38"/>
    </row>
    <row r="73" spans="1:46" ht="12.75" customHeight="1">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c r="AM73" s="37"/>
      <c r="AN73" s="37"/>
      <c r="AO73" s="38"/>
      <c r="AP73" s="38"/>
      <c r="AQ73" s="37"/>
      <c r="AR73" s="37"/>
      <c r="AS73" s="37"/>
      <c r="AT73" s="38"/>
    </row>
    <row r="74" spans="1:46" ht="12.75" customHeight="1">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c r="AM74" s="37"/>
      <c r="AN74" s="37"/>
      <c r="AO74" s="38"/>
      <c r="AP74" s="38"/>
      <c r="AQ74" s="37"/>
      <c r="AR74" s="37"/>
      <c r="AS74" s="37"/>
      <c r="AT74" s="38"/>
    </row>
    <row r="75" spans="1:46" ht="12.75" customHeight="1">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c r="AM75" s="37"/>
      <c r="AN75" s="37"/>
      <c r="AO75" s="38"/>
      <c r="AP75" s="38"/>
      <c r="AQ75" s="37"/>
      <c r="AR75" s="37"/>
      <c r="AS75" s="37"/>
      <c r="AT75" s="38"/>
    </row>
    <row r="76" spans="1:46" ht="12.75" customHeight="1">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8"/>
      <c r="AP76" s="38"/>
      <c r="AQ76" s="37"/>
      <c r="AR76" s="37"/>
      <c r="AS76" s="37"/>
      <c r="AT76" s="38"/>
    </row>
    <row r="77" spans="1:46" ht="12.75" customHeight="1">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8"/>
      <c r="AP77" s="38"/>
      <c r="AQ77" s="37"/>
      <c r="AR77" s="37"/>
      <c r="AS77" s="37"/>
      <c r="AT77" s="38"/>
    </row>
    <row r="78" spans="1:46" ht="12.75" customHeight="1">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8"/>
      <c r="AP78" s="38"/>
      <c r="AQ78" s="37"/>
      <c r="AR78" s="37"/>
      <c r="AS78" s="37"/>
      <c r="AT78" s="38"/>
    </row>
    <row r="79" spans="1:46" ht="12.75" customHeight="1">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8"/>
      <c r="AP79" s="38"/>
      <c r="AQ79" s="37"/>
      <c r="AR79" s="37"/>
      <c r="AS79" s="37"/>
      <c r="AT79" s="38"/>
    </row>
    <row r="80" spans="1:46" ht="12.75" customHeight="1">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c r="AM80" s="37"/>
      <c r="AN80" s="37"/>
      <c r="AO80" s="38"/>
      <c r="AP80" s="38"/>
      <c r="AQ80" s="37"/>
      <c r="AR80" s="37"/>
      <c r="AS80" s="37"/>
      <c r="AT80" s="38"/>
    </row>
    <row r="81" spans="1:46" ht="12.75" customHeight="1">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c r="AM81" s="37"/>
      <c r="AN81" s="37"/>
      <c r="AO81" s="38"/>
      <c r="AP81" s="38"/>
      <c r="AQ81" s="37"/>
      <c r="AR81" s="37"/>
      <c r="AS81" s="37"/>
      <c r="AT81" s="38"/>
    </row>
    <row r="82" spans="1:46" ht="12.75" customHeight="1">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8"/>
      <c r="AP82" s="38"/>
      <c r="AQ82" s="37"/>
      <c r="AR82" s="37"/>
      <c r="AS82" s="37"/>
      <c r="AT82" s="38"/>
    </row>
    <row r="83" spans="1:46" ht="12.75" customHeight="1">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8"/>
      <c r="AP83" s="38"/>
      <c r="AQ83" s="37"/>
      <c r="AR83" s="37"/>
      <c r="AS83" s="37"/>
      <c r="AT83" s="38"/>
    </row>
    <row r="84" spans="1:46" ht="12.75" customHeight="1">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8"/>
      <c r="AP84" s="38"/>
      <c r="AQ84" s="37"/>
      <c r="AR84" s="37"/>
      <c r="AS84" s="37"/>
      <c r="AT84" s="38"/>
    </row>
    <row r="85" spans="1:46" ht="12.75" customHeight="1">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c r="AM85" s="37"/>
      <c r="AN85" s="37"/>
      <c r="AO85" s="38"/>
      <c r="AP85" s="38"/>
      <c r="AQ85" s="37"/>
      <c r="AR85" s="37"/>
      <c r="AS85" s="37"/>
      <c r="AT85" s="38"/>
    </row>
    <row r="86" spans="1:46" ht="12.75" customHeight="1">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8"/>
      <c r="AP86" s="38"/>
      <c r="AQ86" s="37"/>
      <c r="AR86" s="37"/>
      <c r="AS86" s="37"/>
      <c r="AT86" s="38"/>
    </row>
    <row r="87" spans="1:46" ht="12.75" customHeight="1">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c r="AM87" s="37"/>
      <c r="AN87" s="37"/>
      <c r="AO87" s="38"/>
      <c r="AP87" s="38"/>
      <c r="AQ87" s="37"/>
      <c r="AR87" s="37"/>
      <c r="AS87" s="37"/>
      <c r="AT87" s="38"/>
    </row>
    <row r="88" spans="1:46" ht="12.75" customHeight="1">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8"/>
      <c r="AP88" s="38"/>
      <c r="AQ88" s="37"/>
      <c r="AR88" s="37"/>
      <c r="AS88" s="37"/>
      <c r="AT88" s="38"/>
    </row>
    <row r="89" spans="1:46" ht="12.75" customHeight="1">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c r="AM89" s="37"/>
      <c r="AN89" s="37"/>
      <c r="AO89" s="38"/>
      <c r="AP89" s="38"/>
      <c r="AQ89" s="37"/>
      <c r="AR89" s="37"/>
      <c r="AS89" s="37"/>
      <c r="AT89" s="38"/>
    </row>
    <row r="90" spans="1:46" ht="12.75" customHeight="1">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c r="AM90" s="37"/>
      <c r="AN90" s="37"/>
      <c r="AO90" s="38"/>
      <c r="AP90" s="38"/>
      <c r="AQ90" s="37"/>
      <c r="AR90" s="37"/>
      <c r="AS90" s="37"/>
      <c r="AT90" s="38"/>
    </row>
    <row r="91" spans="1:46" ht="12.75" customHeight="1">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c r="AN91" s="37"/>
      <c r="AO91" s="38"/>
      <c r="AP91" s="38"/>
      <c r="AQ91" s="37"/>
      <c r="AR91" s="37"/>
      <c r="AS91" s="37"/>
      <c r="AT91" s="38"/>
    </row>
    <row r="92" spans="1:46" ht="12.75" customHeight="1">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c r="AN92" s="37"/>
      <c r="AO92" s="38"/>
      <c r="AP92" s="38"/>
      <c r="AQ92" s="37"/>
      <c r="AR92" s="37"/>
      <c r="AS92" s="37"/>
      <c r="AT92" s="38"/>
    </row>
    <row r="93" spans="1:46" ht="12.7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c r="AN93" s="37"/>
      <c r="AO93" s="38"/>
      <c r="AP93" s="38"/>
      <c r="AQ93" s="37"/>
      <c r="AR93" s="37"/>
      <c r="AS93" s="37"/>
      <c r="AT93" s="38"/>
    </row>
    <row r="94" spans="1:46" ht="12.7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8"/>
      <c r="AP94" s="38"/>
      <c r="AQ94" s="37"/>
      <c r="AR94" s="37"/>
      <c r="AS94" s="37"/>
      <c r="AT94" s="38"/>
    </row>
    <row r="95" spans="1:46" ht="12.7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c r="AM95" s="37"/>
      <c r="AN95" s="37"/>
      <c r="AO95" s="38"/>
      <c r="AP95" s="38"/>
      <c r="AQ95" s="37"/>
      <c r="AR95" s="37"/>
      <c r="AS95" s="37"/>
      <c r="AT95" s="38"/>
    </row>
    <row r="96" spans="1:46" ht="12.7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c r="AM96" s="37"/>
      <c r="AN96" s="37"/>
      <c r="AO96" s="38"/>
      <c r="AP96" s="38"/>
      <c r="AQ96" s="37"/>
      <c r="AR96" s="37"/>
      <c r="AS96" s="37"/>
      <c r="AT96" s="38"/>
    </row>
    <row r="97" spans="1:46" ht="12.7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c r="AM97" s="37"/>
      <c r="AN97" s="37"/>
      <c r="AO97" s="38"/>
      <c r="AP97" s="38"/>
      <c r="AQ97" s="37"/>
      <c r="AR97" s="37"/>
      <c r="AS97" s="37"/>
      <c r="AT97" s="38"/>
    </row>
    <row r="98" spans="1:46" ht="12.7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c r="AM98" s="37"/>
      <c r="AN98" s="37"/>
      <c r="AO98" s="38"/>
      <c r="AP98" s="38"/>
      <c r="AQ98" s="37"/>
      <c r="AR98" s="37"/>
      <c r="AS98" s="37"/>
      <c r="AT98" s="38"/>
    </row>
    <row r="99" spans="1:46" ht="12.7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c r="AM99" s="37"/>
      <c r="AN99" s="37"/>
      <c r="AO99" s="38"/>
      <c r="AP99" s="38"/>
      <c r="AQ99" s="37"/>
      <c r="AR99" s="37"/>
      <c r="AS99" s="37"/>
      <c r="AT99" s="38"/>
    </row>
    <row r="100" spans="1:46" ht="12.7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8"/>
      <c r="AP100" s="38"/>
      <c r="AQ100" s="37"/>
      <c r="AR100" s="37"/>
      <c r="AS100" s="37"/>
      <c r="AT100" s="38"/>
    </row>
    <row r="101" spans="1:46" ht="12.7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c r="AM101" s="37"/>
      <c r="AN101" s="37"/>
      <c r="AO101" s="38"/>
      <c r="AP101" s="38"/>
      <c r="AQ101" s="37"/>
      <c r="AR101" s="37"/>
      <c r="AS101" s="37"/>
      <c r="AT101" s="38"/>
    </row>
    <row r="102" spans="1:46" ht="12.7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c r="AM102" s="37"/>
      <c r="AN102" s="37"/>
      <c r="AO102" s="38"/>
      <c r="AP102" s="38"/>
      <c r="AQ102" s="37"/>
      <c r="AR102" s="37"/>
      <c r="AS102" s="37"/>
      <c r="AT102" s="38"/>
    </row>
    <row r="103" spans="1:46" ht="12.7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c r="AM103" s="37"/>
      <c r="AN103" s="37"/>
      <c r="AO103" s="38"/>
      <c r="AP103" s="38"/>
      <c r="AQ103" s="37"/>
      <c r="AR103" s="37"/>
      <c r="AS103" s="37"/>
      <c r="AT103" s="38"/>
    </row>
    <row r="104" spans="1:46" ht="12.7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c r="AM104" s="37"/>
      <c r="AN104" s="37"/>
      <c r="AO104" s="38"/>
      <c r="AP104" s="38"/>
      <c r="AQ104" s="37"/>
      <c r="AR104" s="37"/>
      <c r="AS104" s="37"/>
      <c r="AT104" s="38"/>
    </row>
    <row r="105" spans="1:46" ht="12.7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c r="AM105" s="37"/>
      <c r="AN105" s="37"/>
      <c r="AO105" s="38"/>
      <c r="AP105" s="38"/>
      <c r="AQ105" s="37"/>
      <c r="AR105" s="37"/>
      <c r="AS105" s="37"/>
      <c r="AT105" s="38"/>
    </row>
    <row r="106" spans="1:46" ht="12.7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c r="AM106" s="37"/>
      <c r="AN106" s="37"/>
      <c r="AO106" s="38"/>
      <c r="AP106" s="38"/>
      <c r="AQ106" s="37"/>
      <c r="AR106" s="37"/>
      <c r="AS106" s="37"/>
      <c r="AT106" s="38"/>
    </row>
    <row r="107" spans="1:46" ht="12.7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c r="AM107" s="37"/>
      <c r="AN107" s="37"/>
      <c r="AO107" s="38"/>
      <c r="AP107" s="38"/>
      <c r="AQ107" s="37"/>
      <c r="AR107" s="37"/>
      <c r="AS107" s="37"/>
      <c r="AT107" s="38"/>
    </row>
    <row r="108" spans="1:46" ht="12.7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c r="AM108" s="37"/>
      <c r="AN108" s="37"/>
      <c r="AO108" s="38"/>
      <c r="AP108" s="38"/>
      <c r="AQ108" s="37"/>
      <c r="AR108" s="37"/>
      <c r="AS108" s="37"/>
      <c r="AT108" s="38"/>
    </row>
    <row r="109" spans="1:46" ht="12.7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c r="AM109" s="37"/>
      <c r="AN109" s="37"/>
      <c r="AO109" s="38"/>
      <c r="AP109" s="38"/>
      <c r="AQ109" s="37"/>
      <c r="AR109" s="37"/>
      <c r="AS109" s="37"/>
      <c r="AT109" s="38"/>
    </row>
    <row r="110" spans="1:46" ht="12.7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c r="AM110" s="37"/>
      <c r="AN110" s="37"/>
      <c r="AO110" s="38"/>
      <c r="AP110" s="38"/>
      <c r="AQ110" s="37"/>
      <c r="AR110" s="37"/>
      <c r="AS110" s="37"/>
      <c r="AT110" s="38"/>
    </row>
    <row r="111" spans="1:46" ht="12.7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c r="AM111" s="37"/>
      <c r="AN111" s="37"/>
      <c r="AO111" s="38"/>
      <c r="AP111" s="38"/>
      <c r="AQ111" s="37"/>
      <c r="AR111" s="37"/>
      <c r="AS111" s="37"/>
      <c r="AT111" s="38"/>
    </row>
    <row r="112" spans="1:46" ht="12.7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c r="AM112" s="37"/>
      <c r="AN112" s="37"/>
      <c r="AO112" s="38"/>
      <c r="AP112" s="38"/>
      <c r="AQ112" s="37"/>
      <c r="AR112" s="37"/>
      <c r="AS112" s="37"/>
      <c r="AT112" s="38"/>
    </row>
    <row r="113" spans="1:46" ht="12.7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c r="AN113" s="37"/>
      <c r="AO113" s="38"/>
      <c r="AP113" s="38"/>
      <c r="AQ113" s="37"/>
      <c r="AR113" s="37"/>
      <c r="AS113" s="37"/>
      <c r="AT113" s="38"/>
    </row>
    <row r="114" spans="1:46" ht="12.7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c r="AM114" s="37"/>
      <c r="AN114" s="37"/>
      <c r="AO114" s="38"/>
      <c r="AP114" s="38"/>
      <c r="AQ114" s="37"/>
      <c r="AR114" s="37"/>
      <c r="AS114" s="37"/>
      <c r="AT114" s="38"/>
    </row>
    <row r="115" spans="1:46" ht="12.7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c r="AM115" s="37"/>
      <c r="AN115" s="37"/>
      <c r="AO115" s="38"/>
      <c r="AP115" s="38"/>
      <c r="AQ115" s="37"/>
      <c r="AR115" s="37"/>
      <c r="AS115" s="37"/>
      <c r="AT115" s="38"/>
    </row>
    <row r="116" spans="1:46" ht="12.7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c r="AM116" s="37"/>
      <c r="AN116" s="37"/>
      <c r="AO116" s="38"/>
      <c r="AP116" s="38"/>
      <c r="AQ116" s="37"/>
      <c r="AR116" s="37"/>
      <c r="AS116" s="37"/>
      <c r="AT116" s="38"/>
    </row>
    <row r="117" spans="1:46" ht="12.7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c r="AM117" s="37"/>
      <c r="AN117" s="37"/>
      <c r="AO117" s="38"/>
      <c r="AP117" s="38"/>
      <c r="AQ117" s="37"/>
      <c r="AR117" s="37"/>
      <c r="AS117" s="37"/>
      <c r="AT117" s="38"/>
    </row>
    <row r="118" spans="1:46" ht="12.7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c r="AM118" s="37"/>
      <c r="AN118" s="37"/>
      <c r="AO118" s="38"/>
      <c r="AP118" s="38"/>
      <c r="AQ118" s="37"/>
      <c r="AR118" s="37"/>
      <c r="AS118" s="37"/>
      <c r="AT118" s="38"/>
    </row>
    <row r="119" spans="1:46" ht="12.7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c r="AM119" s="37"/>
      <c r="AN119" s="37"/>
      <c r="AO119" s="38"/>
      <c r="AP119" s="38"/>
      <c r="AQ119" s="37"/>
      <c r="AR119" s="37"/>
      <c r="AS119" s="37"/>
      <c r="AT119" s="38"/>
    </row>
    <row r="120" spans="1:46" ht="12.7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c r="AM120" s="37"/>
      <c r="AN120" s="37"/>
      <c r="AO120" s="38"/>
      <c r="AP120" s="38"/>
      <c r="AQ120" s="37"/>
      <c r="AR120" s="37"/>
      <c r="AS120" s="37"/>
      <c r="AT120" s="38"/>
    </row>
    <row r="121" spans="1:46" ht="12.7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c r="AM121" s="37"/>
      <c r="AN121" s="37"/>
      <c r="AO121" s="38"/>
      <c r="AP121" s="38"/>
      <c r="AQ121" s="37"/>
      <c r="AR121" s="37"/>
      <c r="AS121" s="37"/>
      <c r="AT121" s="38"/>
    </row>
    <row r="122" spans="1:46" ht="12.7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c r="AM122" s="37"/>
      <c r="AN122" s="37"/>
      <c r="AO122" s="38"/>
      <c r="AP122" s="38"/>
      <c r="AQ122" s="37"/>
      <c r="AR122" s="37"/>
      <c r="AS122" s="37"/>
      <c r="AT122" s="38"/>
    </row>
    <row r="123" spans="1:46" ht="12.7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c r="AM123" s="37"/>
      <c r="AN123" s="37"/>
      <c r="AO123" s="38"/>
      <c r="AP123" s="38"/>
      <c r="AQ123" s="37"/>
      <c r="AR123" s="37"/>
      <c r="AS123" s="37"/>
      <c r="AT123" s="38"/>
    </row>
    <row r="124" spans="1:46" ht="12.7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c r="AM124" s="37"/>
      <c r="AN124" s="37"/>
      <c r="AO124" s="38"/>
      <c r="AP124" s="38"/>
      <c r="AQ124" s="37"/>
      <c r="AR124" s="37"/>
      <c r="AS124" s="37"/>
      <c r="AT124" s="38"/>
    </row>
    <row r="125" spans="1:46" ht="12.7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c r="AM125" s="37"/>
      <c r="AN125" s="37"/>
      <c r="AO125" s="38"/>
      <c r="AP125" s="38"/>
      <c r="AQ125" s="37"/>
      <c r="AR125" s="37"/>
      <c r="AS125" s="37"/>
      <c r="AT125" s="38"/>
    </row>
    <row r="126" spans="1:46" ht="12.7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c r="AM126" s="37"/>
      <c r="AN126" s="37"/>
      <c r="AO126" s="38"/>
      <c r="AP126" s="38"/>
      <c r="AQ126" s="37"/>
      <c r="AR126" s="37"/>
      <c r="AS126" s="37"/>
      <c r="AT126" s="38"/>
    </row>
    <row r="127" spans="1:46" ht="12.7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c r="AM127" s="37"/>
      <c r="AN127" s="37"/>
      <c r="AO127" s="38"/>
      <c r="AP127" s="38"/>
      <c r="AQ127" s="37"/>
      <c r="AR127" s="37"/>
      <c r="AS127" s="37"/>
      <c r="AT127" s="38"/>
    </row>
    <row r="128" spans="1:46" ht="12.7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c r="AM128" s="37"/>
      <c r="AN128" s="37"/>
      <c r="AO128" s="38"/>
      <c r="AP128" s="38"/>
      <c r="AQ128" s="37"/>
      <c r="AR128" s="37"/>
      <c r="AS128" s="37"/>
      <c r="AT128" s="38"/>
    </row>
    <row r="129" spans="1:46" ht="12.7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c r="AM129" s="37"/>
      <c r="AN129" s="37"/>
      <c r="AO129" s="38"/>
      <c r="AP129" s="38"/>
      <c r="AQ129" s="37"/>
      <c r="AR129" s="37"/>
      <c r="AS129" s="37"/>
      <c r="AT129" s="38"/>
    </row>
    <row r="130" spans="1:46" ht="12.7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c r="AM130" s="37"/>
      <c r="AN130" s="37"/>
      <c r="AO130" s="38"/>
      <c r="AP130" s="38"/>
      <c r="AQ130" s="37"/>
      <c r="AR130" s="37"/>
      <c r="AS130" s="37"/>
      <c r="AT130" s="38"/>
    </row>
    <row r="131" spans="1:46" ht="12.7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c r="AM131" s="37"/>
      <c r="AN131" s="37"/>
      <c r="AO131" s="38"/>
      <c r="AP131" s="38"/>
      <c r="AQ131" s="37"/>
      <c r="AR131" s="37"/>
      <c r="AS131" s="37"/>
      <c r="AT131" s="38"/>
    </row>
    <row r="132" spans="1:46" ht="12.7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c r="AM132" s="37"/>
      <c r="AN132" s="37"/>
      <c r="AO132" s="38"/>
      <c r="AP132" s="38"/>
      <c r="AQ132" s="37"/>
      <c r="AR132" s="37"/>
      <c r="AS132" s="37"/>
      <c r="AT132" s="38"/>
    </row>
    <row r="133" spans="1:46" ht="12.7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8"/>
      <c r="AP133" s="38"/>
      <c r="AQ133" s="37"/>
      <c r="AR133" s="37"/>
      <c r="AS133" s="37"/>
      <c r="AT133" s="38"/>
    </row>
    <row r="134" spans="1:46" ht="12.7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c r="AM134" s="37"/>
      <c r="AN134" s="37"/>
      <c r="AO134" s="38"/>
      <c r="AP134" s="38"/>
      <c r="AQ134" s="37"/>
      <c r="AR134" s="37"/>
      <c r="AS134" s="37"/>
      <c r="AT134" s="38"/>
    </row>
    <row r="135" spans="1:46" ht="12.7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8"/>
      <c r="AP135" s="38"/>
      <c r="AQ135" s="37"/>
      <c r="AR135" s="37"/>
      <c r="AS135" s="37"/>
      <c r="AT135" s="38"/>
    </row>
    <row r="136" spans="1:46" ht="12.7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c r="AM136" s="37"/>
      <c r="AN136" s="37"/>
      <c r="AO136" s="38"/>
      <c r="AP136" s="38"/>
      <c r="AQ136" s="37"/>
      <c r="AR136" s="37"/>
      <c r="AS136" s="37"/>
      <c r="AT136" s="38"/>
    </row>
    <row r="137" spans="1:46" ht="12.7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8"/>
      <c r="AP137" s="38"/>
      <c r="AQ137" s="37"/>
      <c r="AR137" s="37"/>
      <c r="AS137" s="37"/>
      <c r="AT137" s="38"/>
    </row>
    <row r="138" spans="1:46" ht="12.7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c r="AM138" s="37"/>
      <c r="AN138" s="37"/>
      <c r="AO138" s="38"/>
      <c r="AP138" s="38"/>
      <c r="AQ138" s="37"/>
      <c r="AR138" s="37"/>
      <c r="AS138" s="37"/>
      <c r="AT138" s="38"/>
    </row>
    <row r="139" spans="1:46" ht="12.7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8"/>
      <c r="AP139" s="38"/>
      <c r="AQ139" s="37"/>
      <c r="AR139" s="37"/>
      <c r="AS139" s="37"/>
      <c r="AT139" s="38"/>
    </row>
    <row r="140" spans="1:46" ht="12.7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c r="AM140" s="37"/>
      <c r="AN140" s="37"/>
      <c r="AO140" s="38"/>
      <c r="AP140" s="38"/>
      <c r="AQ140" s="37"/>
      <c r="AR140" s="37"/>
      <c r="AS140" s="37"/>
      <c r="AT140" s="38"/>
    </row>
    <row r="141" spans="1:46" ht="12.7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c r="AM141" s="37"/>
      <c r="AN141" s="37"/>
      <c r="AO141" s="38"/>
      <c r="AP141" s="38"/>
      <c r="AQ141" s="37"/>
      <c r="AR141" s="37"/>
      <c r="AS141" s="37"/>
      <c r="AT141" s="38"/>
    </row>
    <row r="142" spans="1:46" ht="12.7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c r="AM142" s="37"/>
      <c r="AN142" s="37"/>
      <c r="AO142" s="38"/>
      <c r="AP142" s="38"/>
      <c r="AQ142" s="37"/>
      <c r="AR142" s="37"/>
      <c r="AS142" s="37"/>
      <c r="AT142" s="38"/>
    </row>
    <row r="143" spans="1:46" ht="12.7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c r="AM143" s="37"/>
      <c r="AN143" s="37"/>
      <c r="AO143" s="38"/>
      <c r="AP143" s="38"/>
      <c r="AQ143" s="37"/>
      <c r="AR143" s="37"/>
      <c r="AS143" s="37"/>
      <c r="AT143" s="38"/>
    </row>
    <row r="144" spans="1:46" ht="12.7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c r="AM144" s="37"/>
      <c r="AN144" s="37"/>
      <c r="AO144" s="38"/>
      <c r="AP144" s="38"/>
      <c r="AQ144" s="37"/>
      <c r="AR144" s="37"/>
      <c r="AS144" s="37"/>
      <c r="AT144" s="38"/>
    </row>
    <row r="145" spans="1:46" ht="12.7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c r="AM145" s="37"/>
      <c r="AN145" s="37"/>
      <c r="AO145" s="38"/>
      <c r="AP145" s="38"/>
      <c r="AQ145" s="37"/>
      <c r="AR145" s="37"/>
      <c r="AS145" s="37"/>
      <c r="AT145" s="38"/>
    </row>
    <row r="146" spans="1:46" ht="12.7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c r="AM146" s="37"/>
      <c r="AN146" s="37"/>
      <c r="AO146" s="38"/>
      <c r="AP146" s="38"/>
      <c r="AQ146" s="37"/>
      <c r="AR146" s="37"/>
      <c r="AS146" s="37"/>
      <c r="AT146" s="38"/>
    </row>
    <row r="147" spans="1:46" ht="12.7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c r="AM147" s="37"/>
      <c r="AN147" s="37"/>
      <c r="AO147" s="38"/>
      <c r="AP147" s="38"/>
      <c r="AQ147" s="37"/>
      <c r="AR147" s="37"/>
      <c r="AS147" s="37"/>
      <c r="AT147" s="38"/>
    </row>
    <row r="148" spans="1:46" ht="12.7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c r="AM148" s="37"/>
      <c r="AN148" s="37"/>
      <c r="AO148" s="38"/>
      <c r="AP148" s="38"/>
      <c r="AQ148" s="37"/>
      <c r="AR148" s="37"/>
      <c r="AS148" s="37"/>
      <c r="AT148" s="38"/>
    </row>
    <row r="149" spans="1:46" ht="12.7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c r="AM149" s="37"/>
      <c r="AN149" s="37"/>
      <c r="AO149" s="38"/>
      <c r="AP149" s="38"/>
      <c r="AQ149" s="37"/>
      <c r="AR149" s="37"/>
      <c r="AS149" s="37"/>
      <c r="AT149" s="38"/>
    </row>
    <row r="150" spans="1:46" ht="12.7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c r="AM150" s="37"/>
      <c r="AN150" s="37"/>
      <c r="AO150" s="38"/>
      <c r="AP150" s="38"/>
      <c r="AQ150" s="37"/>
      <c r="AR150" s="37"/>
      <c r="AS150" s="37"/>
      <c r="AT150" s="38"/>
    </row>
    <row r="151" spans="1:46" ht="12.7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c r="AM151" s="37"/>
      <c r="AN151" s="37"/>
      <c r="AO151" s="38"/>
      <c r="AP151" s="38"/>
      <c r="AQ151" s="37"/>
      <c r="AR151" s="37"/>
      <c r="AS151" s="37"/>
      <c r="AT151" s="38"/>
    </row>
    <row r="152" spans="1:46" ht="12.7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c r="AM152" s="37"/>
      <c r="AN152" s="37"/>
      <c r="AO152" s="38"/>
      <c r="AP152" s="38"/>
      <c r="AQ152" s="37"/>
      <c r="AR152" s="37"/>
      <c r="AS152" s="37"/>
      <c r="AT152" s="38"/>
    </row>
    <row r="153" spans="1:46" ht="12.7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c r="AM153" s="37"/>
      <c r="AN153" s="37"/>
      <c r="AO153" s="38"/>
      <c r="AP153" s="38"/>
      <c r="AQ153" s="37"/>
      <c r="AR153" s="37"/>
      <c r="AS153" s="37"/>
      <c r="AT153" s="38"/>
    </row>
    <row r="154" spans="1:46" ht="12.7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c r="AM154" s="37"/>
      <c r="AN154" s="37"/>
      <c r="AO154" s="38"/>
      <c r="AP154" s="38"/>
      <c r="AQ154" s="37"/>
      <c r="AR154" s="37"/>
      <c r="AS154" s="37"/>
      <c r="AT154" s="38"/>
    </row>
    <row r="155" spans="1:46" ht="12.7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c r="AM155" s="37"/>
      <c r="AN155" s="37"/>
      <c r="AO155" s="38"/>
      <c r="AP155" s="38"/>
      <c r="AQ155" s="37"/>
      <c r="AR155" s="37"/>
      <c r="AS155" s="37"/>
      <c r="AT155" s="38"/>
    </row>
    <row r="156" spans="1:46" ht="12.7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c r="AM156" s="37"/>
      <c r="AN156" s="37"/>
      <c r="AO156" s="38"/>
      <c r="AP156" s="38"/>
      <c r="AQ156" s="37"/>
      <c r="AR156" s="37"/>
      <c r="AS156" s="37"/>
      <c r="AT156" s="38"/>
    </row>
    <row r="157" spans="1:46" ht="12.7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c r="AM157" s="37"/>
      <c r="AN157" s="37"/>
      <c r="AO157" s="38"/>
      <c r="AP157" s="38"/>
      <c r="AQ157" s="37"/>
      <c r="AR157" s="37"/>
      <c r="AS157" s="37"/>
      <c r="AT157" s="38"/>
    </row>
    <row r="158" spans="1:46" ht="12.7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c r="AM158" s="37"/>
      <c r="AN158" s="37"/>
      <c r="AO158" s="38"/>
      <c r="AP158" s="38"/>
      <c r="AQ158" s="37"/>
      <c r="AR158" s="37"/>
      <c r="AS158" s="37"/>
      <c r="AT158" s="38"/>
    </row>
    <row r="159" spans="1:46" ht="12.7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c r="AM159" s="37"/>
      <c r="AN159" s="37"/>
      <c r="AO159" s="38"/>
      <c r="AP159" s="38"/>
      <c r="AQ159" s="37"/>
      <c r="AR159" s="37"/>
      <c r="AS159" s="37"/>
      <c r="AT159" s="38"/>
    </row>
    <row r="160" spans="1:46" ht="12.7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c r="AM160" s="37"/>
      <c r="AN160" s="37"/>
      <c r="AO160" s="38"/>
      <c r="AP160" s="38"/>
      <c r="AQ160" s="37"/>
      <c r="AR160" s="37"/>
      <c r="AS160" s="37"/>
      <c r="AT160" s="38"/>
    </row>
    <row r="161" spans="1:46" ht="12.7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c r="AM161" s="37"/>
      <c r="AN161" s="37"/>
      <c r="AO161" s="38"/>
      <c r="AP161" s="38"/>
      <c r="AQ161" s="37"/>
      <c r="AR161" s="37"/>
      <c r="AS161" s="37"/>
      <c r="AT161" s="38"/>
    </row>
    <row r="162" spans="1:46" ht="12.7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c r="AM162" s="37"/>
      <c r="AN162" s="37"/>
      <c r="AO162" s="38"/>
      <c r="AP162" s="38"/>
      <c r="AQ162" s="37"/>
      <c r="AR162" s="37"/>
      <c r="AS162" s="37"/>
      <c r="AT162" s="38"/>
    </row>
    <row r="163" spans="1:46" ht="12.7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c r="AM163" s="37"/>
      <c r="AN163" s="37"/>
      <c r="AO163" s="38"/>
      <c r="AP163" s="38"/>
      <c r="AQ163" s="37"/>
      <c r="AR163" s="37"/>
      <c r="AS163" s="37"/>
      <c r="AT163" s="38"/>
    </row>
    <row r="164" spans="1:46" ht="12.7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c r="AM164" s="37"/>
      <c r="AN164" s="37"/>
      <c r="AO164" s="38"/>
      <c r="AP164" s="38"/>
      <c r="AQ164" s="37"/>
      <c r="AR164" s="37"/>
      <c r="AS164" s="37"/>
      <c r="AT164" s="38"/>
    </row>
    <row r="165" spans="1:46" ht="12.7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c r="AM165" s="37"/>
      <c r="AN165" s="37"/>
      <c r="AO165" s="38"/>
      <c r="AP165" s="38"/>
      <c r="AQ165" s="37"/>
      <c r="AR165" s="37"/>
      <c r="AS165" s="37"/>
      <c r="AT165" s="38"/>
    </row>
    <row r="166" spans="1:46" ht="12.7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c r="AM166" s="37"/>
      <c r="AN166" s="37"/>
      <c r="AO166" s="38"/>
      <c r="AP166" s="38"/>
      <c r="AQ166" s="37"/>
      <c r="AR166" s="37"/>
      <c r="AS166" s="37"/>
      <c r="AT166" s="38"/>
    </row>
    <row r="167" spans="1:46" ht="12.7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c r="AM167" s="37"/>
      <c r="AN167" s="37"/>
      <c r="AO167" s="38"/>
      <c r="AP167" s="38"/>
      <c r="AQ167" s="37"/>
      <c r="AR167" s="37"/>
      <c r="AS167" s="37"/>
      <c r="AT167" s="38"/>
    </row>
    <row r="168" spans="1:46" ht="12.7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c r="AM168" s="37"/>
      <c r="AN168" s="37"/>
      <c r="AO168" s="38"/>
      <c r="AP168" s="38"/>
      <c r="AQ168" s="37"/>
      <c r="AR168" s="37"/>
      <c r="AS168" s="37"/>
      <c r="AT168" s="38"/>
    </row>
    <row r="169" spans="1:46" ht="12.7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c r="AM169" s="37"/>
      <c r="AN169" s="37"/>
      <c r="AO169" s="38"/>
      <c r="AP169" s="38"/>
      <c r="AQ169" s="37"/>
      <c r="AR169" s="37"/>
      <c r="AS169" s="37"/>
      <c r="AT169" s="38"/>
    </row>
    <row r="170" spans="1:46" ht="12.7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c r="AM170" s="37"/>
      <c r="AN170" s="37"/>
      <c r="AO170" s="38"/>
      <c r="AP170" s="38"/>
      <c r="AQ170" s="37"/>
      <c r="AR170" s="37"/>
      <c r="AS170" s="37"/>
      <c r="AT170" s="38"/>
    </row>
    <row r="171" spans="1:46" ht="12.7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c r="AM171" s="37"/>
      <c r="AN171" s="37"/>
      <c r="AO171" s="38"/>
      <c r="AP171" s="38"/>
      <c r="AQ171" s="37"/>
      <c r="AR171" s="37"/>
      <c r="AS171" s="37"/>
      <c r="AT171" s="38"/>
    </row>
    <row r="172" spans="1:46" ht="12.7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c r="AM172" s="37"/>
      <c r="AN172" s="37"/>
      <c r="AO172" s="38"/>
      <c r="AP172" s="38"/>
      <c r="AQ172" s="37"/>
      <c r="AR172" s="37"/>
      <c r="AS172" s="37"/>
      <c r="AT172" s="38"/>
    </row>
    <row r="173" spans="1:46" ht="12.7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c r="AM173" s="37"/>
      <c r="AN173" s="37"/>
      <c r="AO173" s="38"/>
      <c r="AP173" s="38"/>
      <c r="AQ173" s="37"/>
      <c r="AR173" s="37"/>
      <c r="AS173" s="37"/>
      <c r="AT173" s="38"/>
    </row>
    <row r="174" spans="1:46" ht="12.7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c r="AM174" s="37"/>
      <c r="AN174" s="37"/>
      <c r="AO174" s="38"/>
      <c r="AP174" s="38"/>
      <c r="AQ174" s="37"/>
      <c r="AR174" s="37"/>
      <c r="AS174" s="37"/>
      <c r="AT174" s="38"/>
    </row>
    <row r="175" spans="1:46" ht="12.7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c r="AM175" s="37"/>
      <c r="AN175" s="37"/>
      <c r="AO175" s="38"/>
      <c r="AP175" s="38"/>
      <c r="AQ175" s="37"/>
      <c r="AR175" s="37"/>
      <c r="AS175" s="37"/>
      <c r="AT175" s="38"/>
    </row>
    <row r="176" spans="1:46" ht="12.7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c r="AM176" s="37"/>
      <c r="AN176" s="37"/>
      <c r="AO176" s="38"/>
      <c r="AP176" s="38"/>
      <c r="AQ176" s="37"/>
      <c r="AR176" s="37"/>
      <c r="AS176" s="37"/>
      <c r="AT176" s="38"/>
    </row>
    <row r="177" spans="1:46" ht="12.7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c r="AM177" s="37"/>
      <c r="AN177" s="37"/>
      <c r="AO177" s="38"/>
      <c r="AP177" s="38"/>
      <c r="AQ177" s="37"/>
      <c r="AR177" s="37"/>
      <c r="AS177" s="37"/>
      <c r="AT177" s="38"/>
    </row>
    <row r="178" spans="1:46" ht="12.7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c r="AM178" s="37"/>
      <c r="AN178" s="37"/>
      <c r="AO178" s="38"/>
      <c r="AP178" s="38"/>
      <c r="AQ178" s="37"/>
      <c r="AR178" s="37"/>
      <c r="AS178" s="37"/>
      <c r="AT178" s="38"/>
    </row>
    <row r="179" spans="1:46" ht="12.7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c r="AM179" s="37"/>
      <c r="AN179" s="37"/>
      <c r="AO179" s="38"/>
      <c r="AP179" s="38"/>
      <c r="AQ179" s="37"/>
      <c r="AR179" s="37"/>
      <c r="AS179" s="37"/>
      <c r="AT179" s="38"/>
    </row>
    <row r="180" spans="1:46" ht="12.7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c r="AM180" s="37"/>
      <c r="AN180" s="37"/>
      <c r="AO180" s="38"/>
      <c r="AP180" s="38"/>
      <c r="AQ180" s="37"/>
      <c r="AR180" s="37"/>
      <c r="AS180" s="37"/>
      <c r="AT180" s="38"/>
    </row>
    <row r="181" spans="1:46" ht="12.7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c r="AM181" s="37"/>
      <c r="AN181" s="37"/>
      <c r="AO181" s="38"/>
      <c r="AP181" s="38"/>
      <c r="AQ181" s="37"/>
      <c r="AR181" s="37"/>
      <c r="AS181" s="37"/>
      <c r="AT181" s="38"/>
    </row>
    <row r="182" spans="1:46" ht="12.7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c r="AM182" s="37"/>
      <c r="AN182" s="37"/>
      <c r="AO182" s="38"/>
      <c r="AP182" s="38"/>
      <c r="AQ182" s="37"/>
      <c r="AR182" s="37"/>
      <c r="AS182" s="37"/>
      <c r="AT182" s="38"/>
    </row>
    <row r="183" spans="1:46" ht="12.7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c r="AM183" s="37"/>
      <c r="AN183" s="37"/>
      <c r="AO183" s="38"/>
      <c r="AP183" s="38"/>
      <c r="AQ183" s="37"/>
      <c r="AR183" s="37"/>
      <c r="AS183" s="37"/>
      <c r="AT183" s="38"/>
    </row>
    <row r="184" spans="1:46" ht="12.7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c r="AM184" s="37"/>
      <c r="AN184" s="37"/>
      <c r="AO184" s="38"/>
      <c r="AP184" s="38"/>
      <c r="AQ184" s="37"/>
      <c r="AR184" s="37"/>
      <c r="AS184" s="37"/>
      <c r="AT184" s="38"/>
    </row>
    <row r="185" spans="1:46" ht="12.7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c r="AM185" s="37"/>
      <c r="AN185" s="37"/>
      <c r="AO185" s="38"/>
      <c r="AP185" s="38"/>
      <c r="AQ185" s="37"/>
      <c r="AR185" s="37"/>
      <c r="AS185" s="37"/>
      <c r="AT185" s="38"/>
    </row>
    <row r="186" spans="1:46" ht="12.7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c r="AM186" s="37"/>
      <c r="AN186" s="37"/>
      <c r="AO186" s="38"/>
      <c r="AP186" s="38"/>
      <c r="AQ186" s="37"/>
      <c r="AR186" s="37"/>
      <c r="AS186" s="37"/>
      <c r="AT186" s="38"/>
    </row>
    <row r="187" spans="1:46" ht="12.7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c r="AM187" s="37"/>
      <c r="AN187" s="37"/>
      <c r="AO187" s="38"/>
      <c r="AP187" s="38"/>
      <c r="AQ187" s="37"/>
      <c r="AR187" s="37"/>
      <c r="AS187" s="37"/>
      <c r="AT187" s="38"/>
    </row>
    <row r="188" spans="1:46" ht="12.7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c r="AM188" s="37"/>
      <c r="AN188" s="37"/>
      <c r="AO188" s="38"/>
      <c r="AP188" s="38"/>
      <c r="AQ188" s="37"/>
      <c r="AR188" s="37"/>
      <c r="AS188" s="37"/>
      <c r="AT188" s="38"/>
    </row>
    <row r="189" spans="1:46" ht="12.7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c r="AM189" s="37"/>
      <c r="AN189" s="37"/>
      <c r="AO189" s="38"/>
      <c r="AP189" s="38"/>
      <c r="AQ189" s="37"/>
      <c r="AR189" s="37"/>
      <c r="AS189" s="37"/>
      <c r="AT189" s="38"/>
    </row>
    <row r="190" spans="1:46" ht="12.7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c r="AM190" s="37"/>
      <c r="AN190" s="37"/>
      <c r="AO190" s="38"/>
      <c r="AP190" s="38"/>
      <c r="AQ190" s="37"/>
      <c r="AR190" s="37"/>
      <c r="AS190" s="37"/>
      <c r="AT190" s="38"/>
    </row>
    <row r="191" spans="1:46" ht="12.7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c r="AM191" s="37"/>
      <c r="AN191" s="37"/>
      <c r="AO191" s="38"/>
      <c r="AP191" s="38"/>
      <c r="AQ191" s="37"/>
      <c r="AR191" s="37"/>
      <c r="AS191" s="37"/>
      <c r="AT191" s="38"/>
    </row>
    <row r="192" spans="1:46" ht="12.7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c r="AM192" s="37"/>
      <c r="AN192" s="37"/>
      <c r="AO192" s="38"/>
      <c r="AP192" s="38"/>
      <c r="AQ192" s="37"/>
      <c r="AR192" s="37"/>
      <c r="AS192" s="37"/>
      <c r="AT192" s="38"/>
    </row>
    <row r="193" spans="1:46" ht="12.7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37"/>
      <c r="AK193" s="37"/>
      <c r="AL193" s="37"/>
      <c r="AM193" s="37"/>
      <c r="AN193" s="37"/>
      <c r="AO193" s="38"/>
      <c r="AP193" s="38"/>
      <c r="AQ193" s="37"/>
      <c r="AR193" s="37"/>
      <c r="AS193" s="37"/>
      <c r="AT193" s="38"/>
    </row>
    <row r="194" spans="1:46" ht="12.7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37"/>
      <c r="AK194" s="37"/>
      <c r="AL194" s="37"/>
      <c r="AM194" s="37"/>
      <c r="AN194" s="37"/>
      <c r="AO194" s="38"/>
      <c r="AP194" s="38"/>
      <c r="AQ194" s="37"/>
      <c r="AR194" s="37"/>
      <c r="AS194" s="37"/>
      <c r="AT194" s="38"/>
    </row>
    <row r="195" spans="1:46" ht="12.7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37"/>
      <c r="AK195" s="37"/>
      <c r="AL195" s="37"/>
      <c r="AM195" s="37"/>
      <c r="AN195" s="37"/>
      <c r="AO195" s="38"/>
      <c r="AP195" s="38"/>
      <c r="AQ195" s="37"/>
      <c r="AR195" s="37"/>
      <c r="AS195" s="37"/>
      <c r="AT195" s="38"/>
    </row>
    <row r="196" spans="1:46" ht="12.7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c r="AK196" s="37"/>
      <c r="AL196" s="37"/>
      <c r="AM196" s="37"/>
      <c r="AN196" s="37"/>
      <c r="AO196" s="38"/>
      <c r="AP196" s="38"/>
      <c r="AQ196" s="37"/>
      <c r="AR196" s="37"/>
      <c r="AS196" s="37"/>
      <c r="AT196" s="38"/>
    </row>
    <row r="197" spans="1:46" ht="12.7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c r="AK197" s="37"/>
      <c r="AL197" s="37"/>
      <c r="AM197" s="37"/>
      <c r="AN197" s="37"/>
      <c r="AO197" s="38"/>
      <c r="AP197" s="38"/>
      <c r="AQ197" s="37"/>
      <c r="AR197" s="37"/>
      <c r="AS197" s="37"/>
      <c r="AT197" s="38"/>
    </row>
    <row r="198" spans="1:46" ht="12.7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c r="AM198" s="37"/>
      <c r="AN198" s="37"/>
      <c r="AO198" s="38"/>
      <c r="AP198" s="38"/>
      <c r="AQ198" s="37"/>
      <c r="AR198" s="37"/>
      <c r="AS198" s="37"/>
      <c r="AT198" s="38"/>
    </row>
    <row r="199" spans="1:46" ht="12.7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c r="AK199" s="37"/>
      <c r="AL199" s="37"/>
      <c r="AM199" s="37"/>
      <c r="AN199" s="37"/>
      <c r="AO199" s="38"/>
      <c r="AP199" s="38"/>
      <c r="AQ199" s="37"/>
      <c r="AR199" s="37"/>
      <c r="AS199" s="37"/>
      <c r="AT199" s="38"/>
    </row>
    <row r="200" spans="1:46" ht="12.7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c r="AM200" s="37"/>
      <c r="AN200" s="37"/>
      <c r="AO200" s="38"/>
      <c r="AP200" s="38"/>
      <c r="AQ200" s="37"/>
      <c r="AR200" s="37"/>
      <c r="AS200" s="37"/>
      <c r="AT200" s="38"/>
    </row>
    <row r="201" spans="1:46" ht="12.7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c r="AM201" s="37"/>
      <c r="AN201" s="37"/>
      <c r="AO201" s="38"/>
      <c r="AP201" s="38"/>
      <c r="AQ201" s="37"/>
      <c r="AR201" s="37"/>
      <c r="AS201" s="37"/>
      <c r="AT201" s="38"/>
    </row>
    <row r="202" spans="1:46" ht="12.7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c r="AM202" s="37"/>
      <c r="AN202" s="37"/>
      <c r="AO202" s="38"/>
      <c r="AP202" s="38"/>
      <c r="AQ202" s="37"/>
      <c r="AR202" s="37"/>
      <c r="AS202" s="37"/>
      <c r="AT202" s="38"/>
    </row>
    <row r="203" spans="1:46" ht="12.7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c r="AM203" s="37"/>
      <c r="AN203" s="37"/>
      <c r="AO203" s="38"/>
      <c r="AP203" s="38"/>
      <c r="AQ203" s="37"/>
      <c r="AR203" s="37"/>
      <c r="AS203" s="37"/>
      <c r="AT203" s="38"/>
    </row>
    <row r="204" spans="1:46" ht="12.7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c r="AM204" s="37"/>
      <c r="AN204" s="37"/>
      <c r="AO204" s="38"/>
      <c r="AP204" s="38"/>
      <c r="AQ204" s="37"/>
      <c r="AR204" s="37"/>
      <c r="AS204" s="37"/>
      <c r="AT204" s="38"/>
    </row>
    <row r="205" spans="1:46" ht="12.7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c r="AM205" s="37"/>
      <c r="AN205" s="37"/>
      <c r="AO205" s="38"/>
      <c r="AP205" s="38"/>
      <c r="AQ205" s="37"/>
      <c r="AR205" s="37"/>
      <c r="AS205" s="37"/>
      <c r="AT205" s="38"/>
    </row>
    <row r="206" spans="1:46" ht="12.7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c r="AM206" s="37"/>
      <c r="AN206" s="37"/>
      <c r="AO206" s="38"/>
      <c r="AP206" s="38"/>
      <c r="AQ206" s="37"/>
      <c r="AR206" s="37"/>
      <c r="AS206" s="37"/>
      <c r="AT206" s="38"/>
    </row>
    <row r="207" spans="1:46" ht="12.7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c r="AM207" s="37"/>
      <c r="AN207" s="37"/>
      <c r="AO207" s="38"/>
      <c r="AP207" s="38"/>
      <c r="AQ207" s="37"/>
      <c r="AR207" s="37"/>
      <c r="AS207" s="37"/>
      <c r="AT207" s="38"/>
    </row>
    <row r="208" spans="1:46" ht="12.7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c r="AM208" s="37"/>
      <c r="AN208" s="37"/>
      <c r="AO208" s="38"/>
      <c r="AP208" s="38"/>
      <c r="AQ208" s="37"/>
      <c r="AR208" s="37"/>
      <c r="AS208" s="37"/>
      <c r="AT208" s="38"/>
    </row>
    <row r="209" spans="1:46" ht="12.7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c r="AM209" s="37"/>
      <c r="AN209" s="37"/>
      <c r="AO209" s="38"/>
      <c r="AP209" s="38"/>
      <c r="AQ209" s="37"/>
      <c r="AR209" s="37"/>
      <c r="AS209" s="37"/>
      <c r="AT209" s="38"/>
    </row>
    <row r="210" spans="1:46" ht="12.7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37"/>
      <c r="AK210" s="37"/>
      <c r="AL210" s="37"/>
      <c r="AM210" s="37"/>
      <c r="AN210" s="37"/>
      <c r="AO210" s="38"/>
      <c r="AP210" s="38"/>
      <c r="AQ210" s="37"/>
      <c r="AR210" s="37"/>
      <c r="AS210" s="37"/>
      <c r="AT210" s="38"/>
    </row>
    <row r="211" spans="1:46" ht="12.7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37"/>
      <c r="AK211" s="37"/>
      <c r="AL211" s="37"/>
      <c r="AM211" s="37"/>
      <c r="AN211" s="37"/>
      <c r="AO211" s="38"/>
      <c r="AP211" s="38"/>
      <c r="AQ211" s="37"/>
      <c r="AR211" s="37"/>
      <c r="AS211" s="37"/>
      <c r="AT211" s="38"/>
    </row>
    <row r="212" spans="1:46" ht="12.7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37"/>
      <c r="AK212" s="37"/>
      <c r="AL212" s="37"/>
      <c r="AM212" s="37"/>
      <c r="AN212" s="37"/>
      <c r="AO212" s="38"/>
      <c r="AP212" s="38"/>
      <c r="AQ212" s="37"/>
      <c r="AR212" s="37"/>
      <c r="AS212" s="37"/>
      <c r="AT212" s="38"/>
    </row>
    <row r="213" spans="1:46" ht="12.75"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37"/>
      <c r="AK213" s="37"/>
      <c r="AL213" s="37"/>
      <c r="AM213" s="37"/>
      <c r="AN213" s="37"/>
      <c r="AO213" s="38"/>
      <c r="AP213" s="38"/>
      <c r="AQ213" s="37"/>
      <c r="AR213" s="37"/>
      <c r="AS213" s="37"/>
      <c r="AT213" s="38"/>
    </row>
    <row r="214" spans="1:46" ht="12.75"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37"/>
      <c r="AK214" s="37"/>
      <c r="AL214" s="37"/>
      <c r="AM214" s="37"/>
      <c r="AN214" s="37"/>
      <c r="AO214" s="38"/>
      <c r="AP214" s="38"/>
      <c r="AQ214" s="37"/>
      <c r="AR214" s="37"/>
      <c r="AS214" s="37"/>
      <c r="AT214" s="38"/>
    </row>
    <row r="215" spans="1:46" ht="12.75"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37"/>
      <c r="AK215" s="37"/>
      <c r="AL215" s="37"/>
      <c r="AM215" s="37"/>
      <c r="AN215" s="37"/>
      <c r="AO215" s="38"/>
      <c r="AP215" s="38"/>
      <c r="AQ215" s="37"/>
      <c r="AR215" s="37"/>
      <c r="AS215" s="37"/>
      <c r="AT215" s="38"/>
    </row>
    <row r="216" spans="1:46" ht="12.75"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c r="AM216" s="37"/>
      <c r="AN216" s="37"/>
      <c r="AO216" s="38"/>
      <c r="AP216" s="38"/>
      <c r="AQ216" s="37"/>
      <c r="AR216" s="37"/>
      <c r="AS216" s="37"/>
      <c r="AT216" s="38"/>
    </row>
    <row r="217" spans="1:46" ht="12.75"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37"/>
      <c r="AK217" s="37"/>
      <c r="AL217" s="37"/>
      <c r="AM217" s="37"/>
      <c r="AN217" s="37"/>
      <c r="AO217" s="38"/>
      <c r="AP217" s="38"/>
      <c r="AQ217" s="37"/>
      <c r="AR217" s="37"/>
      <c r="AS217" s="37"/>
      <c r="AT217" s="38"/>
    </row>
    <row r="218" spans="1:46" ht="12.75"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37"/>
      <c r="AK218" s="37"/>
      <c r="AL218" s="37"/>
      <c r="AM218" s="37"/>
      <c r="AN218" s="37"/>
      <c r="AO218" s="38"/>
      <c r="AP218" s="38"/>
      <c r="AQ218" s="37"/>
      <c r="AR218" s="37"/>
      <c r="AS218" s="37"/>
      <c r="AT218" s="38"/>
    </row>
    <row r="219" spans="1:46" ht="12.75"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37"/>
      <c r="AK219" s="37"/>
      <c r="AL219" s="37"/>
      <c r="AM219" s="37"/>
      <c r="AN219" s="37"/>
      <c r="AO219" s="38"/>
      <c r="AP219" s="38"/>
      <c r="AQ219" s="37"/>
      <c r="AR219" s="37"/>
      <c r="AS219" s="37"/>
      <c r="AT219" s="38"/>
    </row>
    <row r="220" spans="1:46" ht="12.75"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37"/>
      <c r="AK220" s="37"/>
      <c r="AL220" s="37"/>
      <c r="AM220" s="37"/>
      <c r="AN220" s="37"/>
      <c r="AO220" s="38"/>
      <c r="AP220" s="38"/>
      <c r="AQ220" s="37"/>
      <c r="AR220" s="37"/>
      <c r="AS220" s="37"/>
      <c r="AT220" s="38"/>
    </row>
    <row r="221" spans="1:46" ht="12.75"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37"/>
      <c r="AK221" s="37"/>
      <c r="AL221" s="37"/>
      <c r="AM221" s="37"/>
      <c r="AN221" s="37"/>
      <c r="AO221" s="38"/>
      <c r="AP221" s="38"/>
      <c r="AQ221" s="37"/>
      <c r="AR221" s="37"/>
      <c r="AS221" s="37"/>
      <c r="AT221" s="38"/>
    </row>
    <row r="222" spans="1:46" ht="12.75"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37"/>
      <c r="AK222" s="37"/>
      <c r="AL222" s="37"/>
      <c r="AM222" s="37"/>
      <c r="AN222" s="37"/>
      <c r="AO222" s="38"/>
      <c r="AP222" s="38"/>
      <c r="AQ222" s="37"/>
      <c r="AR222" s="37"/>
      <c r="AS222" s="37"/>
      <c r="AT222" s="38"/>
    </row>
    <row r="223" spans="1:46" ht="12.75"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37"/>
      <c r="AK223" s="37"/>
      <c r="AL223" s="37"/>
      <c r="AM223" s="37"/>
      <c r="AN223" s="37"/>
      <c r="AO223" s="38"/>
      <c r="AP223" s="38"/>
      <c r="AQ223" s="37"/>
      <c r="AR223" s="37"/>
      <c r="AS223" s="37"/>
      <c r="AT223" s="38"/>
    </row>
    <row r="224" spans="1:46" ht="12.75"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c r="AM224" s="37"/>
      <c r="AN224" s="37"/>
      <c r="AO224" s="38"/>
      <c r="AP224" s="38"/>
      <c r="AQ224" s="37"/>
      <c r="AR224" s="37"/>
      <c r="AS224" s="37"/>
      <c r="AT224" s="38"/>
    </row>
    <row r="225" spans="1:46" ht="12.75"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37"/>
      <c r="AK225" s="37"/>
      <c r="AL225" s="37"/>
      <c r="AM225" s="37"/>
      <c r="AN225" s="37"/>
      <c r="AO225" s="38"/>
      <c r="AP225" s="38"/>
      <c r="AQ225" s="37"/>
      <c r="AR225" s="37"/>
      <c r="AS225" s="37"/>
      <c r="AT225" s="38"/>
    </row>
    <row r="226" spans="1:46" ht="12.75"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37"/>
      <c r="AK226" s="37"/>
      <c r="AL226" s="37"/>
      <c r="AM226" s="37"/>
      <c r="AN226" s="37"/>
      <c r="AO226" s="38"/>
      <c r="AP226" s="38"/>
      <c r="AQ226" s="37"/>
      <c r="AR226" s="37"/>
      <c r="AS226" s="37"/>
      <c r="AT226" s="38"/>
    </row>
    <row r="227" spans="1:46" ht="12.75"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37"/>
      <c r="AK227" s="37"/>
      <c r="AL227" s="37"/>
      <c r="AM227" s="37"/>
      <c r="AN227" s="37"/>
      <c r="AO227" s="38"/>
      <c r="AP227" s="38"/>
      <c r="AQ227" s="37"/>
      <c r="AR227" s="37"/>
      <c r="AS227" s="37"/>
      <c r="AT227" s="38"/>
    </row>
    <row r="228" spans="1:46" ht="12.75"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37"/>
      <c r="AK228" s="37"/>
      <c r="AL228" s="37"/>
      <c r="AM228" s="37"/>
      <c r="AN228" s="37"/>
      <c r="AO228" s="38"/>
      <c r="AP228" s="38"/>
      <c r="AQ228" s="37"/>
      <c r="AR228" s="37"/>
      <c r="AS228" s="37"/>
      <c r="AT228" s="38"/>
    </row>
    <row r="229" spans="1:46" ht="12.75"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37"/>
      <c r="AK229" s="37"/>
      <c r="AL229" s="37"/>
      <c r="AM229" s="37"/>
      <c r="AN229" s="37"/>
      <c r="AO229" s="38"/>
      <c r="AP229" s="38"/>
      <c r="AQ229" s="37"/>
      <c r="AR229" s="37"/>
      <c r="AS229" s="37"/>
      <c r="AT229" s="38"/>
    </row>
    <row r="230" spans="1:46" ht="12.75"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37"/>
      <c r="AK230" s="37"/>
      <c r="AL230" s="37"/>
      <c r="AM230" s="37"/>
      <c r="AN230" s="37"/>
      <c r="AO230" s="38"/>
      <c r="AP230" s="38"/>
      <c r="AQ230" s="37"/>
      <c r="AR230" s="37"/>
      <c r="AS230" s="37"/>
      <c r="AT230" s="38"/>
    </row>
    <row r="231" spans="1:46" ht="12.75"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37"/>
      <c r="AK231" s="37"/>
      <c r="AL231" s="37"/>
      <c r="AM231" s="37"/>
      <c r="AN231" s="37"/>
      <c r="AO231" s="38"/>
      <c r="AP231" s="38"/>
      <c r="AQ231" s="37"/>
      <c r="AR231" s="37"/>
      <c r="AS231" s="37"/>
      <c r="AT231" s="38"/>
    </row>
    <row r="232" spans="1:46" ht="12.75"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37"/>
      <c r="AK232" s="37"/>
      <c r="AL232" s="37"/>
      <c r="AM232" s="37"/>
      <c r="AN232" s="37"/>
      <c r="AO232" s="38"/>
      <c r="AP232" s="38"/>
      <c r="AQ232" s="37"/>
      <c r="AR232" s="37"/>
      <c r="AS232" s="37"/>
      <c r="AT232" s="38"/>
    </row>
    <row r="233" spans="1:46" ht="12.75"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K233" s="37"/>
      <c r="AL233" s="37"/>
      <c r="AM233" s="37"/>
      <c r="AN233" s="37"/>
      <c r="AO233" s="38"/>
      <c r="AP233" s="38"/>
      <c r="AQ233" s="37"/>
      <c r="AR233" s="37"/>
      <c r="AS233" s="37"/>
      <c r="AT233" s="38"/>
    </row>
    <row r="234" spans="1:46" ht="12.75"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K234" s="37"/>
      <c r="AL234" s="37"/>
      <c r="AM234" s="37"/>
      <c r="AN234" s="37"/>
      <c r="AO234" s="38"/>
      <c r="AP234" s="38"/>
      <c r="AQ234" s="37"/>
      <c r="AR234" s="37"/>
      <c r="AS234" s="37"/>
      <c r="AT234" s="38"/>
    </row>
    <row r="235" spans="1:46" ht="12.75"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37"/>
      <c r="AK235" s="37"/>
      <c r="AL235" s="37"/>
      <c r="AM235" s="37"/>
      <c r="AN235" s="37"/>
      <c r="AO235" s="38"/>
      <c r="AP235" s="38"/>
      <c r="AQ235" s="37"/>
      <c r="AR235" s="37"/>
      <c r="AS235" s="37"/>
      <c r="AT235" s="38"/>
    </row>
    <row r="236" spans="1:46" ht="12.75"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37"/>
      <c r="AK236" s="37"/>
      <c r="AL236" s="37"/>
      <c r="AM236" s="37"/>
      <c r="AN236" s="37"/>
      <c r="AO236" s="38"/>
      <c r="AP236" s="38"/>
      <c r="AQ236" s="37"/>
      <c r="AR236" s="37"/>
      <c r="AS236" s="37"/>
      <c r="AT236" s="38"/>
    </row>
    <row r="237" spans="1:46" ht="12.75"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37"/>
      <c r="AK237" s="37"/>
      <c r="AL237" s="37"/>
      <c r="AM237" s="37"/>
      <c r="AN237" s="37"/>
      <c r="AO237" s="38"/>
      <c r="AP237" s="38"/>
      <c r="AQ237" s="37"/>
      <c r="AR237" s="37"/>
      <c r="AS237" s="37"/>
      <c r="AT237" s="38"/>
    </row>
    <row r="238" spans="1:46" ht="12.75"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37"/>
      <c r="AK238" s="37"/>
      <c r="AL238" s="37"/>
      <c r="AM238" s="37"/>
      <c r="AN238" s="37"/>
      <c r="AO238" s="38"/>
      <c r="AP238" s="38"/>
      <c r="AQ238" s="37"/>
      <c r="AR238" s="37"/>
      <c r="AS238" s="37"/>
      <c r="AT238" s="38"/>
    </row>
    <row r="239" spans="1:46" ht="12.75"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37"/>
      <c r="AK239" s="37"/>
      <c r="AL239" s="37"/>
      <c r="AM239" s="37"/>
      <c r="AN239" s="37"/>
      <c r="AO239" s="38"/>
      <c r="AP239" s="38"/>
      <c r="AQ239" s="37"/>
      <c r="AR239" s="37"/>
      <c r="AS239" s="37"/>
      <c r="AT239" s="38"/>
    </row>
    <row r="240" spans="1:46" ht="12.75"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37"/>
      <c r="AK240" s="37"/>
      <c r="AL240" s="37"/>
      <c r="AM240" s="37"/>
      <c r="AN240" s="37"/>
      <c r="AO240" s="38"/>
      <c r="AP240" s="38"/>
      <c r="AQ240" s="37"/>
      <c r="AR240" s="37"/>
      <c r="AS240" s="37"/>
      <c r="AT240" s="38"/>
    </row>
    <row r="241" spans="1:46" ht="12.75"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37"/>
      <c r="AK241" s="37"/>
      <c r="AL241" s="37"/>
      <c r="AM241" s="37"/>
      <c r="AN241" s="37"/>
      <c r="AO241" s="38"/>
      <c r="AP241" s="38"/>
      <c r="AQ241" s="37"/>
      <c r="AR241" s="37"/>
      <c r="AS241" s="37"/>
      <c r="AT241" s="38"/>
    </row>
    <row r="242" spans="1:46" ht="12.75"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c r="AM242" s="37"/>
      <c r="AN242" s="37"/>
      <c r="AO242" s="38"/>
      <c r="AP242" s="38"/>
      <c r="AQ242" s="37"/>
      <c r="AR242" s="37"/>
      <c r="AS242" s="37"/>
      <c r="AT242" s="38"/>
    </row>
    <row r="243" spans="1:46" ht="12.75"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37"/>
      <c r="AK243" s="37"/>
      <c r="AL243" s="37"/>
      <c r="AM243" s="37"/>
      <c r="AN243" s="37"/>
      <c r="AO243" s="38"/>
      <c r="AP243" s="38"/>
      <c r="AQ243" s="37"/>
      <c r="AR243" s="37"/>
      <c r="AS243" s="37"/>
      <c r="AT243" s="38"/>
    </row>
    <row r="244" spans="1:46" ht="12.75"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37"/>
      <c r="AK244" s="37"/>
      <c r="AL244" s="37"/>
      <c r="AM244" s="37"/>
      <c r="AN244" s="37"/>
      <c r="AO244" s="38"/>
      <c r="AP244" s="38"/>
      <c r="AQ244" s="37"/>
      <c r="AR244" s="37"/>
      <c r="AS244" s="37"/>
      <c r="AT244" s="38"/>
    </row>
    <row r="245" spans="1:46" ht="12.75"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37"/>
      <c r="AK245" s="37"/>
      <c r="AL245" s="37"/>
      <c r="AM245" s="37"/>
      <c r="AN245" s="37"/>
      <c r="AO245" s="38"/>
      <c r="AP245" s="38"/>
      <c r="AQ245" s="37"/>
      <c r="AR245" s="37"/>
      <c r="AS245" s="37"/>
      <c r="AT245" s="38"/>
    </row>
    <row r="246" spans="1:46" ht="12.75"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37"/>
      <c r="AK246" s="37"/>
      <c r="AL246" s="37"/>
      <c r="AM246" s="37"/>
      <c r="AN246" s="37"/>
      <c r="AO246" s="38"/>
      <c r="AP246" s="38"/>
      <c r="AQ246" s="37"/>
      <c r="AR246" s="37"/>
      <c r="AS246" s="37"/>
      <c r="AT246" s="38"/>
    </row>
    <row r="247" spans="1:46" ht="12.75"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37"/>
      <c r="AK247" s="37"/>
      <c r="AL247" s="37"/>
      <c r="AM247" s="37"/>
      <c r="AN247" s="37"/>
      <c r="AO247" s="38"/>
      <c r="AP247" s="38"/>
      <c r="AQ247" s="37"/>
      <c r="AR247" s="37"/>
      <c r="AS247" s="37"/>
      <c r="AT247" s="38"/>
    </row>
    <row r="248" spans="1:46" ht="12.75"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37"/>
      <c r="AK248" s="37"/>
      <c r="AL248" s="37"/>
      <c r="AM248" s="37"/>
      <c r="AN248" s="37"/>
      <c r="AO248" s="38"/>
      <c r="AP248" s="38"/>
      <c r="AQ248" s="37"/>
      <c r="AR248" s="37"/>
      <c r="AS248" s="37"/>
      <c r="AT248" s="38"/>
    </row>
    <row r="249" spans="1:46" ht="12.75"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37"/>
      <c r="AK249" s="37"/>
      <c r="AL249" s="37"/>
      <c r="AM249" s="37"/>
      <c r="AN249" s="37"/>
      <c r="AO249" s="38"/>
      <c r="AP249" s="38"/>
      <c r="AQ249" s="37"/>
      <c r="AR249" s="37"/>
      <c r="AS249" s="37"/>
      <c r="AT249" s="38"/>
    </row>
    <row r="250" spans="1:46" ht="12.75"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37"/>
      <c r="AK250" s="37"/>
      <c r="AL250" s="37"/>
      <c r="AM250" s="37"/>
      <c r="AN250" s="37"/>
      <c r="AO250" s="38"/>
      <c r="AP250" s="38"/>
      <c r="AQ250" s="37"/>
      <c r="AR250" s="37"/>
      <c r="AS250" s="37"/>
      <c r="AT250" s="38"/>
    </row>
    <row r="251" spans="1:46" ht="12.75"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37"/>
      <c r="AK251" s="37"/>
      <c r="AL251" s="37"/>
      <c r="AM251" s="37"/>
      <c r="AN251" s="37"/>
      <c r="AO251" s="38"/>
      <c r="AP251" s="38"/>
      <c r="AQ251" s="37"/>
      <c r="AR251" s="37"/>
      <c r="AS251" s="37"/>
      <c r="AT251" s="38"/>
    </row>
    <row r="252" spans="1:46" ht="12.75"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37"/>
      <c r="AK252" s="37"/>
      <c r="AL252" s="37"/>
      <c r="AM252" s="37"/>
      <c r="AN252" s="37"/>
      <c r="AO252" s="38"/>
      <c r="AP252" s="38"/>
      <c r="AQ252" s="37"/>
      <c r="AR252" s="37"/>
      <c r="AS252" s="37"/>
      <c r="AT252" s="38"/>
    </row>
    <row r="253" spans="1:46" ht="12.75"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37"/>
      <c r="AK253" s="37"/>
      <c r="AL253" s="37"/>
      <c r="AM253" s="37"/>
      <c r="AN253" s="37"/>
      <c r="AO253" s="38"/>
      <c r="AP253" s="38"/>
      <c r="AQ253" s="37"/>
      <c r="AR253" s="37"/>
      <c r="AS253" s="37"/>
      <c r="AT253" s="38"/>
    </row>
    <row r="254" spans="1:46" ht="12.75"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37"/>
      <c r="AK254" s="37"/>
      <c r="AL254" s="37"/>
      <c r="AM254" s="37"/>
      <c r="AN254" s="37"/>
      <c r="AO254" s="38"/>
      <c r="AP254" s="38"/>
      <c r="AQ254" s="37"/>
      <c r="AR254" s="37"/>
      <c r="AS254" s="37"/>
      <c r="AT254" s="38"/>
    </row>
    <row r="255" spans="1:46" ht="12.75"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37"/>
      <c r="AK255" s="37"/>
      <c r="AL255" s="37"/>
      <c r="AM255" s="37"/>
      <c r="AN255" s="37"/>
      <c r="AO255" s="38"/>
      <c r="AP255" s="38"/>
      <c r="AQ255" s="37"/>
      <c r="AR255" s="37"/>
      <c r="AS255" s="37"/>
      <c r="AT255" s="38"/>
    </row>
    <row r="256" spans="1:46" ht="12.75"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37"/>
      <c r="AK256" s="37"/>
      <c r="AL256" s="37"/>
      <c r="AM256" s="37"/>
      <c r="AN256" s="37"/>
      <c r="AO256" s="38"/>
      <c r="AP256" s="38"/>
      <c r="AQ256" s="37"/>
      <c r="AR256" s="37"/>
      <c r="AS256" s="37"/>
      <c r="AT256" s="38"/>
    </row>
    <row r="257" spans="1:46" ht="12.75"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37"/>
      <c r="AK257" s="37"/>
      <c r="AL257" s="37"/>
      <c r="AM257" s="37"/>
      <c r="AN257" s="37"/>
      <c r="AO257" s="38"/>
      <c r="AP257" s="38"/>
      <c r="AQ257" s="37"/>
      <c r="AR257" s="37"/>
      <c r="AS257" s="37"/>
      <c r="AT257" s="38"/>
    </row>
    <row r="258" spans="1:46" ht="12.75"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37"/>
      <c r="AK258" s="37"/>
      <c r="AL258" s="37"/>
      <c r="AM258" s="37"/>
      <c r="AN258" s="37"/>
      <c r="AO258" s="38"/>
      <c r="AP258" s="38"/>
      <c r="AQ258" s="37"/>
      <c r="AR258" s="37"/>
      <c r="AS258" s="37"/>
      <c r="AT258" s="38"/>
    </row>
    <row r="259" spans="1:46" ht="12.75"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37"/>
      <c r="AK259" s="37"/>
      <c r="AL259" s="37"/>
      <c r="AM259" s="37"/>
      <c r="AN259" s="37"/>
      <c r="AO259" s="38"/>
      <c r="AP259" s="38"/>
      <c r="AQ259" s="37"/>
      <c r="AR259" s="37"/>
      <c r="AS259" s="37"/>
      <c r="AT259" s="38"/>
    </row>
    <row r="260" spans="1:46" ht="12.75"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37"/>
      <c r="AK260" s="37"/>
      <c r="AL260" s="37"/>
      <c r="AM260" s="37"/>
      <c r="AN260" s="37"/>
      <c r="AO260" s="38"/>
      <c r="AP260" s="38"/>
      <c r="AQ260" s="37"/>
      <c r="AR260" s="37"/>
      <c r="AS260" s="37"/>
      <c r="AT260" s="38"/>
    </row>
    <row r="261" spans="1:46" ht="12.75"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37"/>
      <c r="AK261" s="37"/>
      <c r="AL261" s="37"/>
      <c r="AM261" s="37"/>
      <c r="AN261" s="37"/>
      <c r="AO261" s="38"/>
      <c r="AP261" s="38"/>
      <c r="AQ261" s="37"/>
      <c r="AR261" s="37"/>
      <c r="AS261" s="37"/>
      <c r="AT261" s="38"/>
    </row>
    <row r="262" spans="1:46" ht="12.75"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37"/>
      <c r="AK262" s="37"/>
      <c r="AL262" s="37"/>
      <c r="AM262" s="37"/>
      <c r="AN262" s="37"/>
      <c r="AO262" s="38"/>
      <c r="AP262" s="38"/>
      <c r="AQ262" s="37"/>
      <c r="AR262" s="37"/>
      <c r="AS262" s="37"/>
      <c r="AT262" s="38"/>
    </row>
    <row r="263" spans="1:46" ht="12.75"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37"/>
      <c r="AK263" s="37"/>
      <c r="AL263" s="37"/>
      <c r="AM263" s="37"/>
      <c r="AN263" s="37"/>
      <c r="AO263" s="38"/>
      <c r="AP263" s="38"/>
      <c r="AQ263" s="37"/>
      <c r="AR263" s="37"/>
      <c r="AS263" s="37"/>
      <c r="AT263" s="38"/>
    </row>
    <row r="264" spans="1:46" ht="12.75"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37"/>
      <c r="AK264" s="37"/>
      <c r="AL264" s="37"/>
      <c r="AM264" s="37"/>
      <c r="AN264" s="37"/>
      <c r="AO264" s="38"/>
      <c r="AP264" s="38"/>
      <c r="AQ264" s="37"/>
      <c r="AR264" s="37"/>
      <c r="AS264" s="37"/>
      <c r="AT264" s="38"/>
    </row>
    <row r="265" spans="1:46" ht="12.75"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37"/>
      <c r="AK265" s="37"/>
      <c r="AL265" s="37"/>
      <c r="AM265" s="37"/>
      <c r="AN265" s="37"/>
      <c r="AO265" s="38"/>
      <c r="AP265" s="38"/>
      <c r="AQ265" s="37"/>
      <c r="AR265" s="37"/>
      <c r="AS265" s="37"/>
      <c r="AT265" s="38"/>
    </row>
    <row r="266" spans="1:46" ht="12.75"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37"/>
      <c r="AK266" s="37"/>
      <c r="AL266" s="37"/>
      <c r="AM266" s="37"/>
      <c r="AN266" s="37"/>
      <c r="AO266" s="38"/>
      <c r="AP266" s="38"/>
      <c r="AQ266" s="37"/>
      <c r="AR266" s="37"/>
      <c r="AS266" s="37"/>
      <c r="AT266" s="38"/>
    </row>
    <row r="267" spans="1:46" ht="12.75"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37"/>
      <c r="AK267" s="37"/>
      <c r="AL267" s="37"/>
      <c r="AM267" s="37"/>
      <c r="AN267" s="37"/>
      <c r="AO267" s="38"/>
      <c r="AP267" s="38"/>
      <c r="AQ267" s="37"/>
      <c r="AR267" s="37"/>
      <c r="AS267" s="37"/>
      <c r="AT267" s="38"/>
    </row>
    <row r="268" spans="1:46" ht="12.75"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37"/>
      <c r="AK268" s="37"/>
      <c r="AL268" s="37"/>
      <c r="AM268" s="37"/>
      <c r="AN268" s="37"/>
      <c r="AO268" s="38"/>
      <c r="AP268" s="38"/>
      <c r="AQ268" s="37"/>
      <c r="AR268" s="37"/>
      <c r="AS268" s="37"/>
      <c r="AT268" s="38"/>
    </row>
    <row r="269" spans="1:46" ht="12.75"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37"/>
      <c r="AK269" s="37"/>
      <c r="AL269" s="37"/>
      <c r="AM269" s="37"/>
      <c r="AN269" s="37"/>
      <c r="AO269" s="38"/>
      <c r="AP269" s="38"/>
      <c r="AQ269" s="37"/>
      <c r="AR269" s="37"/>
      <c r="AS269" s="37"/>
      <c r="AT269" s="38"/>
    </row>
    <row r="270" spans="1:46" ht="12.75"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37"/>
      <c r="AK270" s="37"/>
      <c r="AL270" s="37"/>
      <c r="AM270" s="37"/>
      <c r="AN270" s="37"/>
      <c r="AO270" s="38"/>
      <c r="AP270" s="38"/>
      <c r="AQ270" s="37"/>
      <c r="AR270" s="37"/>
      <c r="AS270" s="37"/>
      <c r="AT270" s="38"/>
    </row>
    <row r="271" spans="1:46" ht="12.75"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c r="AM271" s="37"/>
      <c r="AN271" s="37"/>
      <c r="AO271" s="38"/>
      <c r="AP271" s="38"/>
      <c r="AQ271" s="37"/>
      <c r="AR271" s="37"/>
      <c r="AS271" s="37"/>
      <c r="AT271" s="38"/>
    </row>
    <row r="272" spans="1:46" ht="12.75"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37"/>
      <c r="AK272" s="37"/>
      <c r="AL272" s="37"/>
      <c r="AM272" s="37"/>
      <c r="AN272" s="37"/>
      <c r="AO272" s="38"/>
      <c r="AP272" s="38"/>
      <c r="AQ272" s="37"/>
      <c r="AR272" s="37"/>
      <c r="AS272" s="37"/>
      <c r="AT272" s="38"/>
    </row>
    <row r="273" spans="1:46" ht="12.75"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37"/>
      <c r="AK273" s="37"/>
      <c r="AL273" s="37"/>
      <c r="AM273" s="37"/>
      <c r="AN273" s="37"/>
      <c r="AO273" s="38"/>
      <c r="AP273" s="38"/>
      <c r="AQ273" s="37"/>
      <c r="AR273" s="37"/>
      <c r="AS273" s="37"/>
      <c r="AT273" s="38"/>
    </row>
    <row r="274" spans="1:46" ht="12.75"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37"/>
      <c r="AK274" s="37"/>
      <c r="AL274" s="37"/>
      <c r="AM274" s="37"/>
      <c r="AN274" s="37"/>
      <c r="AO274" s="38"/>
      <c r="AP274" s="38"/>
      <c r="AQ274" s="37"/>
      <c r="AR274" s="37"/>
      <c r="AS274" s="37"/>
      <c r="AT274" s="38"/>
    </row>
    <row r="275" spans="1:46" ht="12.75"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c r="AM275" s="37"/>
      <c r="AN275" s="37"/>
      <c r="AO275" s="38"/>
      <c r="AP275" s="38"/>
      <c r="AQ275" s="37"/>
      <c r="AR275" s="37"/>
      <c r="AS275" s="37"/>
      <c r="AT275" s="38"/>
    </row>
    <row r="276" spans="1:46" ht="12.75"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c r="AM276" s="37"/>
      <c r="AN276" s="37"/>
      <c r="AO276" s="38"/>
      <c r="AP276" s="38"/>
      <c r="AQ276" s="37"/>
      <c r="AR276" s="37"/>
      <c r="AS276" s="37"/>
      <c r="AT276" s="38"/>
    </row>
    <row r="277" spans="1:46" ht="12.75"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37"/>
      <c r="AK277" s="37"/>
      <c r="AL277" s="37"/>
      <c r="AM277" s="37"/>
      <c r="AN277" s="37"/>
      <c r="AO277" s="38"/>
      <c r="AP277" s="38"/>
      <c r="AQ277" s="37"/>
      <c r="AR277" s="37"/>
      <c r="AS277" s="37"/>
      <c r="AT277" s="38"/>
    </row>
    <row r="278" spans="1:46" ht="12.75"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c r="AM278" s="37"/>
      <c r="AN278" s="37"/>
      <c r="AO278" s="38"/>
      <c r="AP278" s="38"/>
      <c r="AQ278" s="37"/>
      <c r="AR278" s="37"/>
      <c r="AS278" s="37"/>
      <c r="AT278" s="38"/>
    </row>
    <row r="279" spans="1:46" ht="12.75"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37"/>
      <c r="AK279" s="37"/>
      <c r="AL279" s="37"/>
      <c r="AM279" s="37"/>
      <c r="AN279" s="37"/>
      <c r="AO279" s="38"/>
      <c r="AP279" s="38"/>
      <c r="AQ279" s="37"/>
      <c r="AR279" s="37"/>
      <c r="AS279" s="37"/>
      <c r="AT279" s="38"/>
    </row>
    <row r="280" spans="1:46" ht="12.75"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c r="AM280" s="37"/>
      <c r="AN280" s="37"/>
      <c r="AO280" s="38"/>
      <c r="AP280" s="38"/>
      <c r="AQ280" s="37"/>
      <c r="AR280" s="37"/>
      <c r="AS280" s="37"/>
      <c r="AT280" s="38"/>
    </row>
    <row r="281" spans="1:46" ht="12.75"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37"/>
      <c r="AK281" s="37"/>
      <c r="AL281" s="37"/>
      <c r="AM281" s="37"/>
      <c r="AN281" s="37"/>
      <c r="AO281" s="38"/>
      <c r="AP281" s="38"/>
      <c r="AQ281" s="37"/>
      <c r="AR281" s="37"/>
      <c r="AS281" s="37"/>
      <c r="AT281" s="38"/>
    </row>
    <row r="282" spans="1:46" ht="12.75"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c r="AM282" s="37"/>
      <c r="AN282" s="37"/>
      <c r="AO282" s="38"/>
      <c r="AP282" s="38"/>
      <c r="AQ282" s="37"/>
      <c r="AR282" s="37"/>
      <c r="AS282" s="37"/>
      <c r="AT282" s="38"/>
    </row>
    <row r="283" spans="1:46" ht="12.75"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37"/>
      <c r="AK283" s="37"/>
      <c r="AL283" s="37"/>
      <c r="AM283" s="37"/>
      <c r="AN283" s="37"/>
      <c r="AO283" s="38"/>
      <c r="AP283" s="38"/>
      <c r="AQ283" s="37"/>
      <c r="AR283" s="37"/>
      <c r="AS283" s="37"/>
      <c r="AT283" s="38"/>
    </row>
    <row r="284" spans="1:46" ht="12.75"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c r="AM284" s="37"/>
      <c r="AN284" s="37"/>
      <c r="AO284" s="38"/>
      <c r="AP284" s="38"/>
      <c r="AQ284" s="37"/>
      <c r="AR284" s="37"/>
      <c r="AS284" s="37"/>
      <c r="AT284" s="38"/>
    </row>
    <row r="285" spans="1:46" ht="12.75"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37"/>
      <c r="AK285" s="37"/>
      <c r="AL285" s="37"/>
      <c r="AM285" s="37"/>
      <c r="AN285" s="37"/>
      <c r="AO285" s="38"/>
      <c r="AP285" s="38"/>
      <c r="AQ285" s="37"/>
      <c r="AR285" s="37"/>
      <c r="AS285" s="37"/>
      <c r="AT285" s="38"/>
    </row>
    <row r="286" spans="1:46" ht="12.75"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c r="AM286" s="37"/>
      <c r="AN286" s="37"/>
      <c r="AO286" s="38"/>
      <c r="AP286" s="38"/>
      <c r="AQ286" s="37"/>
      <c r="AR286" s="37"/>
      <c r="AS286" s="37"/>
      <c r="AT286" s="38"/>
    </row>
    <row r="287" spans="1:46" ht="12.75"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AL287" s="37"/>
      <c r="AM287" s="37"/>
      <c r="AN287" s="37"/>
      <c r="AO287" s="38"/>
      <c r="AP287" s="38"/>
      <c r="AQ287" s="37"/>
      <c r="AR287" s="37"/>
      <c r="AS287" s="37"/>
      <c r="AT287" s="38"/>
    </row>
    <row r="288" spans="1:46" ht="12.75"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c r="AM288" s="37"/>
      <c r="AN288" s="37"/>
      <c r="AO288" s="38"/>
      <c r="AP288" s="38"/>
      <c r="AQ288" s="37"/>
      <c r="AR288" s="37"/>
      <c r="AS288" s="37"/>
      <c r="AT288" s="38"/>
    </row>
    <row r="289" spans="1:46" ht="12.75"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37"/>
      <c r="AK289" s="37"/>
      <c r="AL289" s="37"/>
      <c r="AM289" s="37"/>
      <c r="AN289" s="37"/>
      <c r="AO289" s="38"/>
      <c r="AP289" s="38"/>
      <c r="AQ289" s="37"/>
      <c r="AR289" s="37"/>
      <c r="AS289" s="37"/>
      <c r="AT289" s="38"/>
    </row>
    <row r="290" spans="1:46" ht="12.75"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c r="AM290" s="37"/>
      <c r="AN290" s="37"/>
      <c r="AO290" s="38"/>
      <c r="AP290" s="38"/>
      <c r="AQ290" s="37"/>
      <c r="AR290" s="37"/>
      <c r="AS290" s="37"/>
      <c r="AT290" s="38"/>
    </row>
    <row r="291" spans="1:46" ht="12.75"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37"/>
      <c r="AK291" s="37"/>
      <c r="AL291" s="37"/>
      <c r="AM291" s="37"/>
      <c r="AN291" s="37"/>
      <c r="AO291" s="38"/>
      <c r="AP291" s="38"/>
      <c r="AQ291" s="37"/>
      <c r="AR291" s="37"/>
      <c r="AS291" s="37"/>
      <c r="AT291" s="38"/>
    </row>
    <row r="292" spans="1:46" ht="12.75"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c r="AM292" s="37"/>
      <c r="AN292" s="37"/>
      <c r="AO292" s="38"/>
      <c r="AP292" s="38"/>
      <c r="AQ292" s="37"/>
      <c r="AR292" s="37"/>
      <c r="AS292" s="37"/>
      <c r="AT292" s="38"/>
    </row>
    <row r="293" spans="1:46" ht="12.75"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37"/>
      <c r="AK293" s="37"/>
      <c r="AL293" s="37"/>
      <c r="AM293" s="37"/>
      <c r="AN293" s="37"/>
      <c r="AO293" s="38"/>
      <c r="AP293" s="38"/>
      <c r="AQ293" s="37"/>
      <c r="AR293" s="37"/>
      <c r="AS293" s="37"/>
      <c r="AT293" s="38"/>
    </row>
    <row r="294" spans="1:46" ht="12.75"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c r="AM294" s="37"/>
      <c r="AN294" s="37"/>
      <c r="AO294" s="38"/>
      <c r="AP294" s="38"/>
      <c r="AQ294" s="37"/>
      <c r="AR294" s="37"/>
      <c r="AS294" s="37"/>
      <c r="AT294" s="38"/>
    </row>
    <row r="295" spans="1:46" ht="12.75"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37"/>
      <c r="AK295" s="37"/>
      <c r="AL295" s="37"/>
      <c r="AM295" s="37"/>
      <c r="AN295" s="37"/>
      <c r="AO295" s="38"/>
      <c r="AP295" s="38"/>
      <c r="AQ295" s="37"/>
      <c r="AR295" s="37"/>
      <c r="AS295" s="37"/>
      <c r="AT295" s="38"/>
    </row>
    <row r="296" spans="1:46" ht="12.75"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c r="AM296" s="37"/>
      <c r="AN296" s="37"/>
      <c r="AO296" s="38"/>
      <c r="AP296" s="38"/>
      <c r="AQ296" s="37"/>
      <c r="AR296" s="37"/>
      <c r="AS296" s="37"/>
      <c r="AT296" s="38"/>
    </row>
    <row r="297" spans="1:46" ht="12.75"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37"/>
      <c r="AK297" s="37"/>
      <c r="AL297" s="37"/>
      <c r="AM297" s="37"/>
      <c r="AN297" s="37"/>
      <c r="AO297" s="38"/>
      <c r="AP297" s="38"/>
      <c r="AQ297" s="37"/>
      <c r="AR297" s="37"/>
      <c r="AS297" s="37"/>
      <c r="AT297" s="38"/>
    </row>
    <row r="298" spans="1:46" ht="12.75"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c r="AM298" s="37"/>
      <c r="AN298" s="37"/>
      <c r="AO298" s="38"/>
      <c r="AP298" s="38"/>
      <c r="AQ298" s="37"/>
      <c r="AR298" s="37"/>
      <c r="AS298" s="37"/>
      <c r="AT298" s="38"/>
    </row>
    <row r="299" spans="1:46" ht="12.75"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c r="AM299" s="37"/>
      <c r="AN299" s="37"/>
      <c r="AO299" s="38"/>
      <c r="AP299" s="38"/>
      <c r="AQ299" s="37"/>
      <c r="AR299" s="37"/>
      <c r="AS299" s="37"/>
      <c r="AT299" s="38"/>
    </row>
    <row r="300" spans="1:46" ht="12.75"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c r="AM300" s="37"/>
      <c r="AN300" s="37"/>
      <c r="AO300" s="38"/>
      <c r="AP300" s="38"/>
      <c r="AQ300" s="37"/>
      <c r="AR300" s="37"/>
      <c r="AS300" s="37"/>
      <c r="AT300" s="38"/>
    </row>
    <row r="301" spans="1:46" ht="12.75"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37"/>
      <c r="AK301" s="37"/>
      <c r="AL301" s="37"/>
      <c r="AM301" s="37"/>
      <c r="AN301" s="37"/>
      <c r="AO301" s="38"/>
      <c r="AP301" s="38"/>
      <c r="AQ301" s="37"/>
      <c r="AR301" s="37"/>
      <c r="AS301" s="37"/>
      <c r="AT301" s="38"/>
    </row>
    <row r="302" spans="1:46" ht="12.75"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c r="AM302" s="37"/>
      <c r="AN302" s="37"/>
      <c r="AO302" s="38"/>
      <c r="AP302" s="38"/>
      <c r="AQ302" s="37"/>
      <c r="AR302" s="37"/>
      <c r="AS302" s="37"/>
      <c r="AT302" s="38"/>
    </row>
    <row r="303" spans="1:46" ht="12.75"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37"/>
      <c r="AK303" s="37"/>
      <c r="AL303" s="37"/>
      <c r="AM303" s="37"/>
      <c r="AN303" s="37"/>
      <c r="AO303" s="38"/>
      <c r="AP303" s="38"/>
      <c r="AQ303" s="37"/>
      <c r="AR303" s="37"/>
      <c r="AS303" s="37"/>
      <c r="AT303" s="38"/>
    </row>
    <row r="304" spans="1:46" ht="12.75"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c r="AM304" s="37"/>
      <c r="AN304" s="37"/>
      <c r="AO304" s="38"/>
      <c r="AP304" s="38"/>
      <c r="AQ304" s="37"/>
      <c r="AR304" s="37"/>
      <c r="AS304" s="37"/>
      <c r="AT304" s="38"/>
    </row>
    <row r="305" spans="1:46" ht="12.75"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37"/>
      <c r="AK305" s="37"/>
      <c r="AL305" s="37"/>
      <c r="AM305" s="37"/>
      <c r="AN305" s="37"/>
      <c r="AO305" s="38"/>
      <c r="AP305" s="38"/>
      <c r="AQ305" s="37"/>
      <c r="AR305" s="37"/>
      <c r="AS305" s="37"/>
      <c r="AT305" s="38"/>
    </row>
    <row r="306" spans="1:46" ht="12.75"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c r="AM306" s="37"/>
      <c r="AN306" s="37"/>
      <c r="AO306" s="38"/>
      <c r="AP306" s="38"/>
      <c r="AQ306" s="37"/>
      <c r="AR306" s="37"/>
      <c r="AS306" s="37"/>
      <c r="AT306" s="38"/>
    </row>
    <row r="307" spans="1:46" ht="12.75"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c r="AM307" s="37"/>
      <c r="AN307" s="37"/>
      <c r="AO307" s="38"/>
      <c r="AP307" s="38"/>
      <c r="AQ307" s="37"/>
      <c r="AR307" s="37"/>
      <c r="AS307" s="37"/>
      <c r="AT307" s="38"/>
    </row>
    <row r="308" spans="1:46" ht="12.75"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37"/>
      <c r="AK308" s="37"/>
      <c r="AL308" s="37"/>
      <c r="AM308" s="37"/>
      <c r="AN308" s="37"/>
      <c r="AO308" s="38"/>
      <c r="AP308" s="38"/>
      <c r="AQ308" s="37"/>
      <c r="AR308" s="37"/>
      <c r="AS308" s="37"/>
      <c r="AT308" s="38"/>
    </row>
    <row r="309" spans="1:46" ht="12.75"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c r="AM309" s="37"/>
      <c r="AN309" s="37"/>
      <c r="AO309" s="38"/>
      <c r="AP309" s="38"/>
      <c r="AQ309" s="37"/>
      <c r="AR309" s="37"/>
      <c r="AS309" s="37"/>
      <c r="AT309" s="38"/>
    </row>
    <row r="310" spans="1:46" ht="12.75"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37"/>
      <c r="AK310" s="37"/>
      <c r="AL310" s="37"/>
      <c r="AM310" s="37"/>
      <c r="AN310" s="37"/>
      <c r="AO310" s="38"/>
      <c r="AP310" s="38"/>
      <c r="AQ310" s="37"/>
      <c r="AR310" s="37"/>
      <c r="AS310" s="37"/>
      <c r="AT310" s="38"/>
    </row>
    <row r="311" spans="1:46" ht="12.75"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c r="AM311" s="37"/>
      <c r="AN311" s="37"/>
      <c r="AO311" s="38"/>
      <c r="AP311" s="38"/>
      <c r="AQ311" s="37"/>
      <c r="AR311" s="37"/>
      <c r="AS311" s="37"/>
      <c r="AT311" s="38"/>
    </row>
    <row r="312" spans="1:46" ht="12.75"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37"/>
      <c r="AK312" s="37"/>
      <c r="AL312" s="37"/>
      <c r="AM312" s="37"/>
      <c r="AN312" s="37"/>
      <c r="AO312" s="38"/>
      <c r="AP312" s="38"/>
      <c r="AQ312" s="37"/>
      <c r="AR312" s="37"/>
      <c r="AS312" s="37"/>
      <c r="AT312" s="38"/>
    </row>
    <row r="313" spans="1:46" ht="12.75"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c r="AM313" s="37"/>
      <c r="AN313" s="37"/>
      <c r="AO313" s="38"/>
      <c r="AP313" s="38"/>
      <c r="AQ313" s="37"/>
      <c r="AR313" s="37"/>
      <c r="AS313" s="37"/>
      <c r="AT313" s="38"/>
    </row>
    <row r="314" spans="1:46" ht="12.75"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37"/>
      <c r="AK314" s="37"/>
      <c r="AL314" s="37"/>
      <c r="AM314" s="37"/>
      <c r="AN314" s="37"/>
      <c r="AO314" s="38"/>
      <c r="AP314" s="38"/>
      <c r="AQ314" s="37"/>
      <c r="AR314" s="37"/>
      <c r="AS314" s="37"/>
      <c r="AT314" s="38"/>
    </row>
    <row r="315" spans="1:46" ht="12.75"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c r="AM315" s="37"/>
      <c r="AN315" s="37"/>
      <c r="AO315" s="38"/>
      <c r="AP315" s="38"/>
      <c r="AQ315" s="37"/>
      <c r="AR315" s="37"/>
      <c r="AS315" s="37"/>
      <c r="AT315" s="38"/>
    </row>
    <row r="316" spans="1:46" ht="12.75"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37"/>
      <c r="AK316" s="37"/>
      <c r="AL316" s="37"/>
      <c r="AM316" s="37"/>
      <c r="AN316" s="37"/>
      <c r="AO316" s="38"/>
      <c r="AP316" s="38"/>
      <c r="AQ316" s="37"/>
      <c r="AR316" s="37"/>
      <c r="AS316" s="37"/>
      <c r="AT316" s="38"/>
    </row>
    <row r="317" spans="1:46" ht="12.75"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c r="AM317" s="37"/>
      <c r="AN317" s="37"/>
      <c r="AO317" s="38"/>
      <c r="AP317" s="38"/>
      <c r="AQ317" s="37"/>
      <c r="AR317" s="37"/>
      <c r="AS317" s="37"/>
      <c r="AT317" s="38"/>
    </row>
    <row r="318" spans="1:46" ht="12.75"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37"/>
      <c r="AK318" s="37"/>
      <c r="AL318" s="37"/>
      <c r="AM318" s="37"/>
      <c r="AN318" s="37"/>
      <c r="AO318" s="38"/>
      <c r="AP318" s="38"/>
      <c r="AQ318" s="37"/>
      <c r="AR318" s="37"/>
      <c r="AS318" s="37"/>
      <c r="AT318" s="38"/>
    </row>
    <row r="319" spans="1:46" ht="12.75"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c r="AM319" s="37"/>
      <c r="AN319" s="37"/>
      <c r="AO319" s="38"/>
      <c r="AP319" s="38"/>
      <c r="AQ319" s="37"/>
      <c r="AR319" s="37"/>
      <c r="AS319" s="37"/>
      <c r="AT319" s="38"/>
    </row>
    <row r="320" spans="1:46" ht="12.75"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37"/>
      <c r="AK320" s="37"/>
      <c r="AL320" s="37"/>
      <c r="AM320" s="37"/>
      <c r="AN320" s="37"/>
      <c r="AO320" s="38"/>
      <c r="AP320" s="38"/>
      <c r="AQ320" s="37"/>
      <c r="AR320" s="37"/>
      <c r="AS320" s="37"/>
      <c r="AT320" s="38"/>
    </row>
    <row r="321" spans="1:46" ht="12.75"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37"/>
      <c r="AK321" s="37"/>
      <c r="AL321" s="37"/>
      <c r="AM321" s="37"/>
      <c r="AN321" s="37"/>
      <c r="AO321" s="38"/>
      <c r="AP321" s="38"/>
      <c r="AQ321" s="37"/>
      <c r="AR321" s="37"/>
      <c r="AS321" s="37"/>
      <c r="AT321" s="38"/>
    </row>
    <row r="322" spans="1:46" ht="12.75"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37"/>
      <c r="AK322" s="37"/>
      <c r="AL322" s="37"/>
      <c r="AM322" s="37"/>
      <c r="AN322" s="37"/>
      <c r="AO322" s="38"/>
      <c r="AP322" s="38"/>
      <c r="AQ322" s="37"/>
      <c r="AR322" s="37"/>
      <c r="AS322" s="37"/>
      <c r="AT322" s="38"/>
    </row>
    <row r="323" spans="1:46" ht="12.75"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37"/>
      <c r="AK323" s="37"/>
      <c r="AL323" s="37"/>
      <c r="AM323" s="37"/>
      <c r="AN323" s="37"/>
      <c r="AO323" s="38"/>
      <c r="AP323" s="38"/>
      <c r="AQ323" s="37"/>
      <c r="AR323" s="37"/>
      <c r="AS323" s="37"/>
      <c r="AT323" s="38"/>
    </row>
    <row r="324" spans="1:46" ht="12.75"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37"/>
      <c r="AK324" s="37"/>
      <c r="AL324" s="37"/>
      <c r="AM324" s="37"/>
      <c r="AN324" s="37"/>
      <c r="AO324" s="38"/>
      <c r="AP324" s="38"/>
      <c r="AQ324" s="37"/>
      <c r="AR324" s="37"/>
      <c r="AS324" s="37"/>
      <c r="AT324" s="38"/>
    </row>
    <row r="325" spans="1:46" ht="12.75"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37"/>
      <c r="AK325" s="37"/>
      <c r="AL325" s="37"/>
      <c r="AM325" s="37"/>
      <c r="AN325" s="37"/>
      <c r="AO325" s="38"/>
      <c r="AP325" s="38"/>
      <c r="AQ325" s="37"/>
      <c r="AR325" s="37"/>
      <c r="AS325" s="37"/>
      <c r="AT325" s="38"/>
    </row>
    <row r="326" spans="1:46" ht="12.75"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37"/>
      <c r="AK326" s="37"/>
      <c r="AL326" s="37"/>
      <c r="AM326" s="37"/>
      <c r="AN326" s="37"/>
      <c r="AO326" s="38"/>
      <c r="AP326" s="38"/>
      <c r="AQ326" s="37"/>
      <c r="AR326" s="37"/>
      <c r="AS326" s="37"/>
      <c r="AT326" s="38"/>
    </row>
    <row r="327" spans="1:46" ht="12.75"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37"/>
      <c r="AK327" s="37"/>
      <c r="AL327" s="37"/>
      <c r="AM327" s="37"/>
      <c r="AN327" s="37"/>
      <c r="AO327" s="38"/>
      <c r="AP327" s="38"/>
      <c r="AQ327" s="37"/>
      <c r="AR327" s="37"/>
      <c r="AS327" s="37"/>
      <c r="AT327" s="38"/>
    </row>
    <row r="328" spans="1:46" ht="12.75"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c r="AM328" s="37"/>
      <c r="AN328" s="37"/>
      <c r="AO328" s="38"/>
      <c r="AP328" s="38"/>
      <c r="AQ328" s="37"/>
      <c r="AR328" s="37"/>
      <c r="AS328" s="37"/>
      <c r="AT328" s="38"/>
    </row>
    <row r="329" spans="1:46" ht="12.75"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37"/>
      <c r="AK329" s="37"/>
      <c r="AL329" s="37"/>
      <c r="AM329" s="37"/>
      <c r="AN329" s="37"/>
      <c r="AO329" s="38"/>
      <c r="AP329" s="38"/>
      <c r="AQ329" s="37"/>
      <c r="AR329" s="37"/>
      <c r="AS329" s="37"/>
      <c r="AT329" s="38"/>
    </row>
    <row r="330" spans="1:46" ht="12.75"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37"/>
      <c r="AK330" s="37"/>
      <c r="AL330" s="37"/>
      <c r="AM330" s="37"/>
      <c r="AN330" s="37"/>
      <c r="AO330" s="38"/>
      <c r="AP330" s="38"/>
      <c r="AQ330" s="37"/>
      <c r="AR330" s="37"/>
      <c r="AS330" s="37"/>
      <c r="AT330" s="38"/>
    </row>
    <row r="331" spans="1:46" ht="12.75"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37"/>
      <c r="AK331" s="37"/>
      <c r="AL331" s="37"/>
      <c r="AM331" s="37"/>
      <c r="AN331" s="37"/>
      <c r="AO331" s="38"/>
      <c r="AP331" s="38"/>
      <c r="AQ331" s="37"/>
      <c r="AR331" s="37"/>
      <c r="AS331" s="37"/>
      <c r="AT331" s="38"/>
    </row>
    <row r="332" spans="1:46" ht="12.75"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37"/>
      <c r="AK332" s="37"/>
      <c r="AL332" s="37"/>
      <c r="AM332" s="37"/>
      <c r="AN332" s="37"/>
      <c r="AO332" s="38"/>
      <c r="AP332" s="38"/>
      <c r="AQ332" s="37"/>
      <c r="AR332" s="37"/>
      <c r="AS332" s="37"/>
      <c r="AT332" s="38"/>
    </row>
    <row r="333" spans="1:46" ht="12.75"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c r="AM333" s="37"/>
      <c r="AN333" s="37"/>
      <c r="AO333" s="38"/>
      <c r="AP333" s="38"/>
      <c r="AQ333" s="37"/>
      <c r="AR333" s="37"/>
      <c r="AS333" s="37"/>
      <c r="AT333" s="38"/>
    </row>
    <row r="334" spans="1:46" ht="12.75"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37"/>
      <c r="AK334" s="37"/>
      <c r="AL334" s="37"/>
      <c r="AM334" s="37"/>
      <c r="AN334" s="37"/>
      <c r="AO334" s="38"/>
      <c r="AP334" s="38"/>
      <c r="AQ334" s="37"/>
      <c r="AR334" s="37"/>
      <c r="AS334" s="37"/>
      <c r="AT334" s="38"/>
    </row>
    <row r="335" spans="1:46" ht="12.75"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37"/>
      <c r="AK335" s="37"/>
      <c r="AL335" s="37"/>
      <c r="AM335" s="37"/>
      <c r="AN335" s="37"/>
      <c r="AO335" s="38"/>
      <c r="AP335" s="38"/>
      <c r="AQ335" s="37"/>
      <c r="AR335" s="37"/>
      <c r="AS335" s="37"/>
      <c r="AT335" s="38"/>
    </row>
    <row r="336" spans="1:46" ht="12.75"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37"/>
      <c r="AK336" s="37"/>
      <c r="AL336" s="37"/>
      <c r="AM336" s="37"/>
      <c r="AN336" s="37"/>
      <c r="AO336" s="38"/>
      <c r="AP336" s="38"/>
      <c r="AQ336" s="37"/>
      <c r="AR336" s="37"/>
      <c r="AS336" s="37"/>
      <c r="AT336" s="38"/>
    </row>
    <row r="337" spans="1:46" ht="12.75"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37"/>
      <c r="AK337" s="37"/>
      <c r="AL337" s="37"/>
      <c r="AM337" s="37"/>
      <c r="AN337" s="37"/>
      <c r="AO337" s="38"/>
      <c r="AP337" s="38"/>
      <c r="AQ337" s="37"/>
      <c r="AR337" s="37"/>
      <c r="AS337" s="37"/>
      <c r="AT337" s="38"/>
    </row>
    <row r="338" spans="1:46" ht="12.75"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37"/>
      <c r="AK338" s="37"/>
      <c r="AL338" s="37"/>
      <c r="AM338" s="37"/>
      <c r="AN338" s="37"/>
      <c r="AO338" s="38"/>
      <c r="AP338" s="38"/>
      <c r="AQ338" s="37"/>
      <c r="AR338" s="37"/>
      <c r="AS338" s="37"/>
      <c r="AT338" s="38"/>
    </row>
    <row r="339" spans="1:46" ht="12.75"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c r="AM339" s="37"/>
      <c r="AN339" s="37"/>
      <c r="AO339" s="38"/>
      <c r="AP339" s="38"/>
      <c r="AQ339" s="37"/>
      <c r="AR339" s="37"/>
      <c r="AS339" s="37"/>
      <c r="AT339" s="38"/>
    </row>
    <row r="340" spans="1:46" ht="12.75"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37"/>
      <c r="AK340" s="37"/>
      <c r="AL340" s="37"/>
      <c r="AM340" s="37"/>
      <c r="AN340" s="37"/>
      <c r="AO340" s="38"/>
      <c r="AP340" s="38"/>
      <c r="AQ340" s="37"/>
      <c r="AR340" s="37"/>
      <c r="AS340" s="37"/>
      <c r="AT340" s="38"/>
    </row>
    <row r="341" spans="1:46" ht="12.75"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37"/>
      <c r="AK341" s="37"/>
      <c r="AL341" s="37"/>
      <c r="AM341" s="37"/>
      <c r="AN341" s="37"/>
      <c r="AO341" s="38"/>
      <c r="AP341" s="38"/>
      <c r="AQ341" s="37"/>
      <c r="AR341" s="37"/>
      <c r="AS341" s="37"/>
      <c r="AT341" s="38"/>
    </row>
    <row r="342" spans="1:46" ht="12.75"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37"/>
      <c r="AK342" s="37"/>
      <c r="AL342" s="37"/>
      <c r="AM342" s="37"/>
      <c r="AN342" s="37"/>
      <c r="AO342" s="38"/>
      <c r="AP342" s="38"/>
      <c r="AQ342" s="37"/>
      <c r="AR342" s="37"/>
      <c r="AS342" s="37"/>
      <c r="AT342" s="38"/>
    </row>
    <row r="343" spans="1:46" ht="12.75"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37"/>
      <c r="AK343" s="37"/>
      <c r="AL343" s="37"/>
      <c r="AM343" s="37"/>
      <c r="AN343" s="37"/>
      <c r="AO343" s="38"/>
      <c r="AP343" s="38"/>
      <c r="AQ343" s="37"/>
      <c r="AR343" s="37"/>
      <c r="AS343" s="37"/>
      <c r="AT343" s="38"/>
    </row>
    <row r="344" spans="1:46" ht="12.75"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37"/>
      <c r="AK344" s="37"/>
      <c r="AL344" s="37"/>
      <c r="AM344" s="37"/>
      <c r="AN344" s="37"/>
      <c r="AO344" s="38"/>
      <c r="AP344" s="38"/>
      <c r="AQ344" s="37"/>
      <c r="AR344" s="37"/>
      <c r="AS344" s="37"/>
      <c r="AT344" s="38"/>
    </row>
    <row r="345" spans="1:46" ht="12.75"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37"/>
      <c r="AK345" s="37"/>
      <c r="AL345" s="37"/>
      <c r="AM345" s="37"/>
      <c r="AN345" s="37"/>
      <c r="AO345" s="38"/>
      <c r="AP345" s="38"/>
      <c r="AQ345" s="37"/>
      <c r="AR345" s="37"/>
      <c r="AS345" s="37"/>
      <c r="AT345" s="38"/>
    </row>
    <row r="346" spans="1:46" ht="12.75"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c r="AM346" s="37"/>
      <c r="AN346" s="37"/>
      <c r="AO346" s="38"/>
      <c r="AP346" s="38"/>
      <c r="AQ346" s="37"/>
      <c r="AR346" s="37"/>
      <c r="AS346" s="37"/>
      <c r="AT346" s="38"/>
    </row>
    <row r="347" spans="1:46" ht="12.75"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37"/>
      <c r="AK347" s="37"/>
      <c r="AL347" s="37"/>
      <c r="AM347" s="37"/>
      <c r="AN347" s="37"/>
      <c r="AO347" s="38"/>
      <c r="AP347" s="38"/>
      <c r="AQ347" s="37"/>
      <c r="AR347" s="37"/>
      <c r="AS347" s="37"/>
      <c r="AT347" s="38"/>
    </row>
    <row r="348" spans="1:46" ht="12.75"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c r="AM348" s="37"/>
      <c r="AN348" s="37"/>
      <c r="AO348" s="38"/>
      <c r="AP348" s="38"/>
      <c r="AQ348" s="37"/>
      <c r="AR348" s="37"/>
      <c r="AS348" s="37"/>
      <c r="AT348" s="38"/>
    </row>
    <row r="349" spans="1:46" ht="12.75"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37"/>
      <c r="AK349" s="37"/>
      <c r="AL349" s="37"/>
      <c r="AM349" s="37"/>
      <c r="AN349" s="37"/>
      <c r="AO349" s="38"/>
      <c r="AP349" s="38"/>
      <c r="AQ349" s="37"/>
      <c r="AR349" s="37"/>
      <c r="AS349" s="37"/>
      <c r="AT349" s="38"/>
    </row>
    <row r="350" spans="1:46" ht="12.75"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c r="AM350" s="37"/>
      <c r="AN350" s="37"/>
      <c r="AO350" s="38"/>
      <c r="AP350" s="38"/>
      <c r="AQ350" s="37"/>
      <c r="AR350" s="37"/>
      <c r="AS350" s="37"/>
      <c r="AT350" s="38"/>
    </row>
    <row r="351" spans="1:46" ht="12.75"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37"/>
      <c r="AK351" s="37"/>
      <c r="AL351" s="37"/>
      <c r="AM351" s="37"/>
      <c r="AN351" s="37"/>
      <c r="AO351" s="38"/>
      <c r="AP351" s="38"/>
      <c r="AQ351" s="37"/>
      <c r="AR351" s="37"/>
      <c r="AS351" s="37"/>
      <c r="AT351" s="38"/>
    </row>
    <row r="352" spans="1:46" ht="12.75"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37"/>
      <c r="AK352" s="37"/>
      <c r="AL352" s="37"/>
      <c r="AM352" s="37"/>
      <c r="AN352" s="37"/>
      <c r="AO352" s="38"/>
      <c r="AP352" s="38"/>
      <c r="AQ352" s="37"/>
      <c r="AR352" s="37"/>
      <c r="AS352" s="37"/>
      <c r="AT352" s="38"/>
    </row>
    <row r="353" spans="1:46" ht="12.75"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37"/>
      <c r="AK353" s="37"/>
      <c r="AL353" s="37"/>
      <c r="AM353" s="37"/>
      <c r="AN353" s="37"/>
      <c r="AO353" s="38"/>
      <c r="AP353" s="38"/>
      <c r="AQ353" s="37"/>
      <c r="AR353" s="37"/>
      <c r="AS353" s="37"/>
      <c r="AT353" s="38"/>
    </row>
    <row r="354" spans="1:46" ht="12.75"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37"/>
      <c r="AK354" s="37"/>
      <c r="AL354" s="37"/>
      <c r="AM354" s="37"/>
      <c r="AN354" s="37"/>
      <c r="AO354" s="38"/>
      <c r="AP354" s="38"/>
      <c r="AQ354" s="37"/>
      <c r="AR354" s="37"/>
      <c r="AS354" s="37"/>
      <c r="AT354" s="38"/>
    </row>
    <row r="355" spans="1:46" ht="12.75"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c r="AM355" s="37"/>
      <c r="AN355" s="37"/>
      <c r="AO355" s="38"/>
      <c r="AP355" s="38"/>
      <c r="AQ355" s="37"/>
      <c r="AR355" s="37"/>
      <c r="AS355" s="37"/>
      <c r="AT355" s="38"/>
    </row>
    <row r="356" spans="1:46" ht="12.75"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37"/>
      <c r="AK356" s="37"/>
      <c r="AL356" s="37"/>
      <c r="AM356" s="37"/>
      <c r="AN356" s="37"/>
      <c r="AO356" s="38"/>
      <c r="AP356" s="38"/>
      <c r="AQ356" s="37"/>
      <c r="AR356" s="37"/>
      <c r="AS356" s="37"/>
      <c r="AT356" s="38"/>
    </row>
    <row r="357" spans="1:46" ht="12.75"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37"/>
      <c r="AK357" s="37"/>
      <c r="AL357" s="37"/>
      <c r="AM357" s="37"/>
      <c r="AN357" s="37"/>
      <c r="AO357" s="38"/>
      <c r="AP357" s="38"/>
      <c r="AQ357" s="37"/>
      <c r="AR357" s="37"/>
      <c r="AS357" s="37"/>
      <c r="AT357" s="38"/>
    </row>
    <row r="358" spans="1:46" ht="12.75"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37"/>
      <c r="AK358" s="37"/>
      <c r="AL358" s="37"/>
      <c r="AM358" s="37"/>
      <c r="AN358" s="37"/>
      <c r="AO358" s="38"/>
      <c r="AP358" s="38"/>
      <c r="AQ358" s="37"/>
      <c r="AR358" s="37"/>
      <c r="AS358" s="37"/>
      <c r="AT358" s="38"/>
    </row>
    <row r="359" spans="1:46" ht="12.75"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37"/>
      <c r="AK359" s="37"/>
      <c r="AL359" s="37"/>
      <c r="AM359" s="37"/>
      <c r="AN359" s="37"/>
      <c r="AO359" s="38"/>
      <c r="AP359" s="38"/>
      <c r="AQ359" s="37"/>
      <c r="AR359" s="37"/>
      <c r="AS359" s="37"/>
      <c r="AT359" s="38"/>
    </row>
    <row r="360" spans="1:46" ht="12.75"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c r="AM360" s="37"/>
      <c r="AN360" s="37"/>
      <c r="AO360" s="38"/>
      <c r="AP360" s="38"/>
      <c r="AQ360" s="37"/>
      <c r="AR360" s="37"/>
      <c r="AS360" s="37"/>
      <c r="AT360" s="38"/>
    </row>
    <row r="361" spans="1:46" ht="12.75"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37"/>
      <c r="AK361" s="37"/>
      <c r="AL361" s="37"/>
      <c r="AM361" s="37"/>
      <c r="AN361" s="37"/>
      <c r="AO361" s="38"/>
      <c r="AP361" s="38"/>
      <c r="AQ361" s="37"/>
      <c r="AR361" s="37"/>
      <c r="AS361" s="37"/>
      <c r="AT361" s="38"/>
    </row>
    <row r="362" spans="1:46" ht="12.75"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37"/>
      <c r="AK362" s="37"/>
      <c r="AL362" s="37"/>
      <c r="AM362" s="37"/>
      <c r="AN362" s="37"/>
      <c r="AO362" s="38"/>
      <c r="AP362" s="38"/>
      <c r="AQ362" s="37"/>
      <c r="AR362" s="37"/>
      <c r="AS362" s="37"/>
      <c r="AT362" s="38"/>
    </row>
    <row r="363" spans="1:46" ht="12.75"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37"/>
      <c r="AK363" s="37"/>
      <c r="AL363" s="37"/>
      <c r="AM363" s="37"/>
      <c r="AN363" s="37"/>
      <c r="AO363" s="38"/>
      <c r="AP363" s="38"/>
      <c r="AQ363" s="37"/>
      <c r="AR363" s="37"/>
      <c r="AS363" s="37"/>
      <c r="AT363" s="38"/>
    </row>
    <row r="364" spans="1:46" ht="12.75"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37"/>
      <c r="AK364" s="37"/>
      <c r="AL364" s="37"/>
      <c r="AM364" s="37"/>
      <c r="AN364" s="37"/>
      <c r="AO364" s="38"/>
      <c r="AP364" s="38"/>
      <c r="AQ364" s="37"/>
      <c r="AR364" s="37"/>
      <c r="AS364" s="37"/>
      <c r="AT364" s="38"/>
    </row>
    <row r="365" spans="1:46" ht="12.75"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37"/>
      <c r="AK365" s="37"/>
      <c r="AL365" s="37"/>
      <c r="AM365" s="37"/>
      <c r="AN365" s="37"/>
      <c r="AO365" s="38"/>
      <c r="AP365" s="38"/>
      <c r="AQ365" s="37"/>
      <c r="AR365" s="37"/>
      <c r="AS365" s="37"/>
      <c r="AT365" s="38"/>
    </row>
    <row r="366" spans="1:46" ht="12.75"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37"/>
      <c r="AK366" s="37"/>
      <c r="AL366" s="37"/>
      <c r="AM366" s="37"/>
      <c r="AN366" s="37"/>
      <c r="AO366" s="38"/>
      <c r="AP366" s="38"/>
      <c r="AQ366" s="37"/>
      <c r="AR366" s="37"/>
      <c r="AS366" s="37"/>
      <c r="AT366" s="38"/>
    </row>
    <row r="367" spans="1:46" ht="12.75"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37"/>
      <c r="AK367" s="37"/>
      <c r="AL367" s="37"/>
      <c r="AM367" s="37"/>
      <c r="AN367" s="37"/>
      <c r="AO367" s="38"/>
      <c r="AP367" s="38"/>
      <c r="AQ367" s="37"/>
      <c r="AR367" s="37"/>
      <c r="AS367" s="37"/>
      <c r="AT367" s="38"/>
    </row>
    <row r="368" spans="1:46" ht="12.75"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37"/>
      <c r="AK368" s="37"/>
      <c r="AL368" s="37"/>
      <c r="AM368" s="37"/>
      <c r="AN368" s="37"/>
      <c r="AO368" s="38"/>
      <c r="AP368" s="38"/>
      <c r="AQ368" s="37"/>
      <c r="AR368" s="37"/>
      <c r="AS368" s="37"/>
      <c r="AT368" s="38"/>
    </row>
    <row r="369" spans="1:46" ht="12.75"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37"/>
      <c r="AK369" s="37"/>
      <c r="AL369" s="37"/>
      <c r="AM369" s="37"/>
      <c r="AN369" s="37"/>
      <c r="AO369" s="38"/>
      <c r="AP369" s="38"/>
      <c r="AQ369" s="37"/>
      <c r="AR369" s="37"/>
      <c r="AS369" s="37"/>
      <c r="AT369" s="38"/>
    </row>
    <row r="370" spans="1:46" ht="12.75"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c r="AM370" s="37"/>
      <c r="AN370" s="37"/>
      <c r="AO370" s="38"/>
      <c r="AP370" s="38"/>
      <c r="AQ370" s="37"/>
      <c r="AR370" s="37"/>
      <c r="AS370" s="37"/>
      <c r="AT370" s="38"/>
    </row>
    <row r="371" spans="1:46" ht="12.75"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37"/>
      <c r="AK371" s="37"/>
      <c r="AL371" s="37"/>
      <c r="AM371" s="37"/>
      <c r="AN371" s="37"/>
      <c r="AO371" s="38"/>
      <c r="AP371" s="38"/>
      <c r="AQ371" s="37"/>
      <c r="AR371" s="37"/>
      <c r="AS371" s="37"/>
      <c r="AT371" s="38"/>
    </row>
    <row r="372" spans="1:46" ht="12.75"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37"/>
      <c r="AK372" s="37"/>
      <c r="AL372" s="37"/>
      <c r="AM372" s="37"/>
      <c r="AN372" s="37"/>
      <c r="AO372" s="38"/>
      <c r="AP372" s="38"/>
      <c r="AQ372" s="37"/>
      <c r="AR372" s="37"/>
      <c r="AS372" s="37"/>
      <c r="AT372" s="38"/>
    </row>
    <row r="373" spans="1:46" ht="12.75"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37"/>
      <c r="AK373" s="37"/>
      <c r="AL373" s="37"/>
      <c r="AM373" s="37"/>
      <c r="AN373" s="37"/>
      <c r="AO373" s="38"/>
      <c r="AP373" s="38"/>
      <c r="AQ373" s="37"/>
      <c r="AR373" s="37"/>
      <c r="AS373" s="37"/>
      <c r="AT373" s="38"/>
    </row>
    <row r="374" spans="1:46" ht="12.75"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37"/>
      <c r="AK374" s="37"/>
      <c r="AL374" s="37"/>
      <c r="AM374" s="37"/>
      <c r="AN374" s="37"/>
      <c r="AO374" s="38"/>
      <c r="AP374" s="38"/>
      <c r="AQ374" s="37"/>
      <c r="AR374" s="37"/>
      <c r="AS374" s="37"/>
      <c r="AT374" s="38"/>
    </row>
    <row r="375" spans="1:46" ht="12.75"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37"/>
      <c r="AK375" s="37"/>
      <c r="AL375" s="37"/>
      <c r="AM375" s="37"/>
      <c r="AN375" s="37"/>
      <c r="AO375" s="38"/>
      <c r="AP375" s="38"/>
      <c r="AQ375" s="37"/>
      <c r="AR375" s="37"/>
      <c r="AS375" s="37"/>
      <c r="AT375" s="38"/>
    </row>
    <row r="376" spans="1:46" ht="12.75"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37"/>
      <c r="AK376" s="37"/>
      <c r="AL376" s="37"/>
      <c r="AM376" s="37"/>
      <c r="AN376" s="37"/>
      <c r="AO376" s="38"/>
      <c r="AP376" s="38"/>
      <c r="AQ376" s="37"/>
      <c r="AR376" s="37"/>
      <c r="AS376" s="37"/>
      <c r="AT376" s="38"/>
    </row>
    <row r="377" spans="1:46" ht="12.75"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37"/>
      <c r="AK377" s="37"/>
      <c r="AL377" s="37"/>
      <c r="AM377" s="37"/>
      <c r="AN377" s="37"/>
      <c r="AO377" s="38"/>
      <c r="AP377" s="38"/>
      <c r="AQ377" s="37"/>
      <c r="AR377" s="37"/>
      <c r="AS377" s="37"/>
      <c r="AT377" s="38"/>
    </row>
    <row r="378" spans="1:46" ht="12.75"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c r="AM378" s="37"/>
      <c r="AN378" s="37"/>
      <c r="AO378" s="38"/>
      <c r="AP378" s="38"/>
      <c r="AQ378" s="37"/>
      <c r="AR378" s="37"/>
      <c r="AS378" s="37"/>
      <c r="AT378" s="38"/>
    </row>
    <row r="379" spans="1:46" ht="12.75"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37"/>
      <c r="AK379" s="37"/>
      <c r="AL379" s="37"/>
      <c r="AM379" s="37"/>
      <c r="AN379" s="37"/>
      <c r="AO379" s="38"/>
      <c r="AP379" s="38"/>
      <c r="AQ379" s="37"/>
      <c r="AR379" s="37"/>
      <c r="AS379" s="37"/>
      <c r="AT379" s="38"/>
    </row>
    <row r="380" spans="1:46" ht="12.75"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37"/>
      <c r="AK380" s="37"/>
      <c r="AL380" s="37"/>
      <c r="AM380" s="37"/>
      <c r="AN380" s="37"/>
      <c r="AO380" s="38"/>
      <c r="AP380" s="38"/>
      <c r="AQ380" s="37"/>
      <c r="AR380" s="37"/>
      <c r="AS380" s="37"/>
      <c r="AT380" s="38"/>
    </row>
    <row r="381" spans="1:46" ht="12.75"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37"/>
      <c r="AK381" s="37"/>
      <c r="AL381" s="37"/>
      <c r="AM381" s="37"/>
      <c r="AN381" s="37"/>
      <c r="AO381" s="38"/>
      <c r="AP381" s="38"/>
      <c r="AQ381" s="37"/>
      <c r="AR381" s="37"/>
      <c r="AS381" s="37"/>
      <c r="AT381" s="38"/>
    </row>
    <row r="382" spans="1:46" ht="12.75"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37"/>
      <c r="AK382" s="37"/>
      <c r="AL382" s="37"/>
      <c r="AM382" s="37"/>
      <c r="AN382" s="37"/>
      <c r="AO382" s="38"/>
      <c r="AP382" s="38"/>
      <c r="AQ382" s="37"/>
      <c r="AR382" s="37"/>
      <c r="AS382" s="37"/>
      <c r="AT382" s="38"/>
    </row>
    <row r="383" spans="1:46" ht="12.75"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37"/>
      <c r="AK383" s="37"/>
      <c r="AL383" s="37"/>
      <c r="AM383" s="37"/>
      <c r="AN383" s="37"/>
      <c r="AO383" s="38"/>
      <c r="AP383" s="38"/>
      <c r="AQ383" s="37"/>
      <c r="AR383" s="37"/>
      <c r="AS383" s="37"/>
      <c r="AT383" s="38"/>
    </row>
    <row r="384" spans="1:46" ht="12.75"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37"/>
      <c r="AK384" s="37"/>
      <c r="AL384" s="37"/>
      <c r="AM384" s="37"/>
      <c r="AN384" s="37"/>
      <c r="AO384" s="38"/>
      <c r="AP384" s="38"/>
      <c r="AQ384" s="37"/>
      <c r="AR384" s="37"/>
      <c r="AS384" s="37"/>
      <c r="AT384" s="38"/>
    </row>
    <row r="385" spans="1:46" ht="12.75"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37"/>
      <c r="AK385" s="37"/>
      <c r="AL385" s="37"/>
      <c r="AM385" s="37"/>
      <c r="AN385" s="37"/>
      <c r="AO385" s="38"/>
      <c r="AP385" s="38"/>
      <c r="AQ385" s="37"/>
      <c r="AR385" s="37"/>
      <c r="AS385" s="37"/>
      <c r="AT385" s="38"/>
    </row>
    <row r="386" spans="1:46" ht="12.75"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37"/>
      <c r="AK386" s="37"/>
      <c r="AL386" s="37"/>
      <c r="AM386" s="37"/>
      <c r="AN386" s="37"/>
      <c r="AO386" s="38"/>
      <c r="AP386" s="38"/>
      <c r="AQ386" s="37"/>
      <c r="AR386" s="37"/>
      <c r="AS386" s="37"/>
      <c r="AT386" s="38"/>
    </row>
    <row r="387" spans="1:46" ht="12.75"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37"/>
      <c r="AK387" s="37"/>
      <c r="AL387" s="37"/>
      <c r="AM387" s="37"/>
      <c r="AN387" s="37"/>
      <c r="AO387" s="38"/>
      <c r="AP387" s="38"/>
      <c r="AQ387" s="37"/>
      <c r="AR387" s="37"/>
      <c r="AS387" s="37"/>
      <c r="AT387" s="38"/>
    </row>
    <row r="388" spans="1:46" ht="12.75"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37"/>
      <c r="AK388" s="37"/>
      <c r="AL388" s="37"/>
      <c r="AM388" s="37"/>
      <c r="AN388" s="37"/>
      <c r="AO388" s="38"/>
      <c r="AP388" s="38"/>
      <c r="AQ388" s="37"/>
      <c r="AR388" s="37"/>
      <c r="AS388" s="37"/>
      <c r="AT388" s="38"/>
    </row>
    <row r="389" spans="1:46" ht="12.75"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37"/>
      <c r="AK389" s="37"/>
      <c r="AL389" s="37"/>
      <c r="AM389" s="37"/>
      <c r="AN389" s="37"/>
      <c r="AO389" s="38"/>
      <c r="AP389" s="38"/>
      <c r="AQ389" s="37"/>
      <c r="AR389" s="37"/>
      <c r="AS389" s="37"/>
      <c r="AT389" s="38"/>
    </row>
    <row r="390" spans="1:46" ht="12.75"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37"/>
      <c r="AK390" s="37"/>
      <c r="AL390" s="37"/>
      <c r="AM390" s="37"/>
      <c r="AN390" s="37"/>
      <c r="AO390" s="38"/>
      <c r="AP390" s="38"/>
      <c r="AQ390" s="37"/>
      <c r="AR390" s="37"/>
      <c r="AS390" s="37"/>
      <c r="AT390" s="38"/>
    </row>
    <row r="391" spans="1:46" ht="12.75"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37"/>
      <c r="AK391" s="37"/>
      <c r="AL391" s="37"/>
      <c r="AM391" s="37"/>
      <c r="AN391" s="37"/>
      <c r="AO391" s="38"/>
      <c r="AP391" s="38"/>
      <c r="AQ391" s="37"/>
      <c r="AR391" s="37"/>
      <c r="AS391" s="37"/>
      <c r="AT391" s="38"/>
    </row>
    <row r="392" spans="1:46" ht="12.75"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37"/>
      <c r="AK392" s="37"/>
      <c r="AL392" s="37"/>
      <c r="AM392" s="37"/>
      <c r="AN392" s="37"/>
      <c r="AO392" s="38"/>
      <c r="AP392" s="38"/>
      <c r="AQ392" s="37"/>
      <c r="AR392" s="37"/>
      <c r="AS392" s="37"/>
      <c r="AT392" s="38"/>
    </row>
    <row r="393" spans="1:46" ht="12.75"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37"/>
      <c r="AK393" s="37"/>
      <c r="AL393" s="37"/>
      <c r="AM393" s="37"/>
      <c r="AN393" s="37"/>
      <c r="AO393" s="38"/>
      <c r="AP393" s="38"/>
      <c r="AQ393" s="37"/>
      <c r="AR393" s="37"/>
      <c r="AS393" s="37"/>
      <c r="AT393" s="38"/>
    </row>
    <row r="394" spans="1:46" ht="12.75"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37"/>
      <c r="AK394" s="37"/>
      <c r="AL394" s="37"/>
      <c r="AM394" s="37"/>
      <c r="AN394" s="37"/>
      <c r="AO394" s="38"/>
      <c r="AP394" s="38"/>
      <c r="AQ394" s="37"/>
      <c r="AR394" s="37"/>
      <c r="AS394" s="37"/>
      <c r="AT394" s="38"/>
    </row>
    <row r="395" spans="1:46" ht="12.75"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37"/>
      <c r="AK395" s="37"/>
      <c r="AL395" s="37"/>
      <c r="AM395" s="37"/>
      <c r="AN395" s="37"/>
      <c r="AO395" s="38"/>
      <c r="AP395" s="38"/>
      <c r="AQ395" s="37"/>
      <c r="AR395" s="37"/>
      <c r="AS395" s="37"/>
      <c r="AT395" s="38"/>
    </row>
    <row r="396" spans="1:46" ht="12.75"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37"/>
      <c r="AK396" s="37"/>
      <c r="AL396" s="37"/>
      <c r="AM396" s="37"/>
      <c r="AN396" s="37"/>
      <c r="AO396" s="38"/>
      <c r="AP396" s="38"/>
      <c r="AQ396" s="37"/>
      <c r="AR396" s="37"/>
      <c r="AS396" s="37"/>
      <c r="AT396" s="38"/>
    </row>
    <row r="397" spans="1:46" ht="12.75"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37"/>
      <c r="AK397" s="37"/>
      <c r="AL397" s="37"/>
      <c r="AM397" s="37"/>
      <c r="AN397" s="37"/>
      <c r="AO397" s="38"/>
      <c r="AP397" s="38"/>
      <c r="AQ397" s="37"/>
      <c r="AR397" s="37"/>
      <c r="AS397" s="37"/>
      <c r="AT397" s="38"/>
    </row>
    <row r="398" spans="1:46" ht="12.75"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37"/>
      <c r="AK398" s="37"/>
      <c r="AL398" s="37"/>
      <c r="AM398" s="37"/>
      <c r="AN398" s="37"/>
      <c r="AO398" s="38"/>
      <c r="AP398" s="38"/>
      <c r="AQ398" s="37"/>
      <c r="AR398" s="37"/>
      <c r="AS398" s="37"/>
      <c r="AT398" s="38"/>
    </row>
    <row r="399" spans="1:46" ht="12.75"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37"/>
      <c r="AK399" s="37"/>
      <c r="AL399" s="37"/>
      <c r="AM399" s="37"/>
      <c r="AN399" s="37"/>
      <c r="AO399" s="38"/>
      <c r="AP399" s="38"/>
      <c r="AQ399" s="37"/>
      <c r="AR399" s="37"/>
      <c r="AS399" s="37"/>
      <c r="AT399" s="38"/>
    </row>
    <row r="400" spans="1:46" ht="12.75"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37"/>
      <c r="AK400" s="37"/>
      <c r="AL400" s="37"/>
      <c r="AM400" s="37"/>
      <c r="AN400" s="37"/>
      <c r="AO400" s="38"/>
      <c r="AP400" s="38"/>
      <c r="AQ400" s="37"/>
      <c r="AR400" s="37"/>
      <c r="AS400" s="37"/>
      <c r="AT400" s="38"/>
    </row>
    <row r="401" spans="1:46" ht="12.75"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37"/>
      <c r="AK401" s="37"/>
      <c r="AL401" s="37"/>
      <c r="AM401" s="37"/>
      <c r="AN401" s="37"/>
      <c r="AO401" s="38"/>
      <c r="AP401" s="38"/>
      <c r="AQ401" s="37"/>
      <c r="AR401" s="37"/>
      <c r="AS401" s="37"/>
      <c r="AT401" s="38"/>
    </row>
    <row r="402" spans="1:46" ht="12.75"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37"/>
      <c r="AK402" s="37"/>
      <c r="AL402" s="37"/>
      <c r="AM402" s="37"/>
      <c r="AN402" s="37"/>
      <c r="AO402" s="38"/>
      <c r="AP402" s="38"/>
      <c r="AQ402" s="37"/>
      <c r="AR402" s="37"/>
      <c r="AS402" s="37"/>
      <c r="AT402" s="38"/>
    </row>
    <row r="403" spans="1:46" ht="12.75"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37"/>
      <c r="AK403" s="37"/>
      <c r="AL403" s="37"/>
      <c r="AM403" s="37"/>
      <c r="AN403" s="37"/>
      <c r="AO403" s="38"/>
      <c r="AP403" s="38"/>
      <c r="AQ403" s="37"/>
      <c r="AR403" s="37"/>
      <c r="AS403" s="37"/>
      <c r="AT403" s="38"/>
    </row>
    <row r="404" spans="1:46" ht="12.75"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c r="AM404" s="37"/>
      <c r="AN404" s="37"/>
      <c r="AO404" s="38"/>
      <c r="AP404" s="38"/>
      <c r="AQ404" s="37"/>
      <c r="AR404" s="37"/>
      <c r="AS404" s="37"/>
      <c r="AT404" s="38"/>
    </row>
    <row r="405" spans="1:46" ht="12.75"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37"/>
      <c r="AK405" s="37"/>
      <c r="AL405" s="37"/>
      <c r="AM405" s="37"/>
      <c r="AN405" s="37"/>
      <c r="AO405" s="38"/>
      <c r="AP405" s="38"/>
      <c r="AQ405" s="37"/>
      <c r="AR405" s="37"/>
      <c r="AS405" s="37"/>
      <c r="AT405" s="38"/>
    </row>
    <row r="406" spans="1:46" ht="12.75"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37"/>
      <c r="AK406" s="37"/>
      <c r="AL406" s="37"/>
      <c r="AM406" s="37"/>
      <c r="AN406" s="37"/>
      <c r="AO406" s="38"/>
      <c r="AP406" s="38"/>
      <c r="AQ406" s="37"/>
      <c r="AR406" s="37"/>
      <c r="AS406" s="37"/>
      <c r="AT406" s="38"/>
    </row>
    <row r="407" spans="1:46" ht="12.75"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37"/>
      <c r="AK407" s="37"/>
      <c r="AL407" s="37"/>
      <c r="AM407" s="37"/>
      <c r="AN407" s="37"/>
      <c r="AO407" s="38"/>
      <c r="AP407" s="38"/>
      <c r="AQ407" s="37"/>
      <c r="AR407" s="37"/>
      <c r="AS407" s="37"/>
      <c r="AT407" s="38"/>
    </row>
    <row r="408" spans="1:46" ht="12.75"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37"/>
      <c r="AK408" s="37"/>
      <c r="AL408" s="37"/>
      <c r="AM408" s="37"/>
      <c r="AN408" s="37"/>
      <c r="AO408" s="38"/>
      <c r="AP408" s="38"/>
      <c r="AQ408" s="37"/>
      <c r="AR408" s="37"/>
      <c r="AS408" s="37"/>
      <c r="AT408" s="38"/>
    </row>
    <row r="409" spans="1:46" ht="12.75"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37"/>
      <c r="AK409" s="37"/>
      <c r="AL409" s="37"/>
      <c r="AM409" s="37"/>
      <c r="AN409" s="37"/>
      <c r="AO409" s="38"/>
      <c r="AP409" s="38"/>
      <c r="AQ409" s="37"/>
      <c r="AR409" s="37"/>
      <c r="AS409" s="37"/>
      <c r="AT409" s="38"/>
    </row>
    <row r="410" spans="1:46" ht="12.75"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37"/>
      <c r="AK410" s="37"/>
      <c r="AL410" s="37"/>
      <c r="AM410" s="37"/>
      <c r="AN410" s="37"/>
      <c r="AO410" s="38"/>
      <c r="AP410" s="38"/>
      <c r="AQ410" s="37"/>
      <c r="AR410" s="37"/>
      <c r="AS410" s="37"/>
      <c r="AT410" s="38"/>
    </row>
    <row r="411" spans="1:46" ht="12.75"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37"/>
      <c r="AK411" s="37"/>
      <c r="AL411" s="37"/>
      <c r="AM411" s="37"/>
      <c r="AN411" s="37"/>
      <c r="AO411" s="38"/>
      <c r="AP411" s="38"/>
      <c r="AQ411" s="37"/>
      <c r="AR411" s="37"/>
      <c r="AS411" s="37"/>
      <c r="AT411" s="38"/>
    </row>
    <row r="412" spans="1:46" ht="12.75"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37"/>
      <c r="AK412" s="37"/>
      <c r="AL412" s="37"/>
      <c r="AM412" s="37"/>
      <c r="AN412" s="37"/>
      <c r="AO412" s="38"/>
      <c r="AP412" s="38"/>
      <c r="AQ412" s="37"/>
      <c r="AR412" s="37"/>
      <c r="AS412" s="37"/>
      <c r="AT412" s="38"/>
    </row>
    <row r="413" spans="1:46" ht="12.75"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37"/>
      <c r="AK413" s="37"/>
      <c r="AL413" s="37"/>
      <c r="AM413" s="37"/>
      <c r="AN413" s="37"/>
      <c r="AO413" s="38"/>
      <c r="AP413" s="38"/>
      <c r="AQ413" s="37"/>
      <c r="AR413" s="37"/>
      <c r="AS413" s="37"/>
      <c r="AT413" s="38"/>
    </row>
    <row r="414" spans="1:46" ht="12.75"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37"/>
      <c r="AK414" s="37"/>
      <c r="AL414" s="37"/>
      <c r="AM414" s="37"/>
      <c r="AN414" s="37"/>
      <c r="AO414" s="38"/>
      <c r="AP414" s="38"/>
      <c r="AQ414" s="37"/>
      <c r="AR414" s="37"/>
      <c r="AS414" s="37"/>
      <c r="AT414" s="38"/>
    </row>
    <row r="415" spans="1:46" ht="12.75"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37"/>
      <c r="AK415" s="37"/>
      <c r="AL415" s="37"/>
      <c r="AM415" s="37"/>
      <c r="AN415" s="37"/>
      <c r="AO415" s="38"/>
      <c r="AP415" s="38"/>
      <c r="AQ415" s="37"/>
      <c r="AR415" s="37"/>
      <c r="AS415" s="37"/>
      <c r="AT415" s="38"/>
    </row>
    <row r="416" spans="1:46" ht="12.75"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37"/>
      <c r="AK416" s="37"/>
      <c r="AL416" s="37"/>
      <c r="AM416" s="37"/>
      <c r="AN416" s="37"/>
      <c r="AO416" s="38"/>
      <c r="AP416" s="38"/>
      <c r="AQ416" s="37"/>
      <c r="AR416" s="37"/>
      <c r="AS416" s="37"/>
      <c r="AT416" s="38"/>
    </row>
    <row r="417" spans="1:46" ht="12.75"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37"/>
      <c r="AK417" s="37"/>
      <c r="AL417" s="37"/>
      <c r="AM417" s="37"/>
      <c r="AN417" s="37"/>
      <c r="AO417" s="38"/>
      <c r="AP417" s="38"/>
      <c r="AQ417" s="37"/>
      <c r="AR417" s="37"/>
      <c r="AS417" s="37"/>
      <c r="AT417" s="38"/>
    </row>
    <row r="418" spans="1:46" ht="12.75"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37"/>
      <c r="AK418" s="37"/>
      <c r="AL418" s="37"/>
      <c r="AM418" s="37"/>
      <c r="AN418" s="37"/>
      <c r="AO418" s="38"/>
      <c r="AP418" s="38"/>
      <c r="AQ418" s="37"/>
      <c r="AR418" s="37"/>
      <c r="AS418" s="37"/>
      <c r="AT418" s="38"/>
    </row>
    <row r="419" spans="1:46" ht="12.75"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37"/>
      <c r="AK419" s="37"/>
      <c r="AL419" s="37"/>
      <c r="AM419" s="37"/>
      <c r="AN419" s="37"/>
      <c r="AO419" s="38"/>
      <c r="AP419" s="38"/>
      <c r="AQ419" s="37"/>
      <c r="AR419" s="37"/>
      <c r="AS419" s="37"/>
      <c r="AT419" s="38"/>
    </row>
    <row r="420" spans="1:46" ht="12.75"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37"/>
      <c r="AK420" s="37"/>
      <c r="AL420" s="37"/>
      <c r="AM420" s="37"/>
      <c r="AN420" s="37"/>
      <c r="AO420" s="38"/>
      <c r="AP420" s="38"/>
      <c r="AQ420" s="37"/>
      <c r="AR420" s="37"/>
      <c r="AS420" s="37"/>
      <c r="AT420" s="38"/>
    </row>
    <row r="421" spans="1:46" ht="12.75"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37"/>
      <c r="AK421" s="37"/>
      <c r="AL421" s="37"/>
      <c r="AM421" s="37"/>
      <c r="AN421" s="37"/>
      <c r="AO421" s="38"/>
      <c r="AP421" s="38"/>
      <c r="AQ421" s="37"/>
      <c r="AR421" s="37"/>
      <c r="AS421" s="37"/>
      <c r="AT421" s="38"/>
    </row>
    <row r="422" spans="1:46" ht="12.75"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37"/>
      <c r="AK422" s="37"/>
      <c r="AL422" s="37"/>
      <c r="AM422" s="37"/>
      <c r="AN422" s="37"/>
      <c r="AO422" s="38"/>
      <c r="AP422" s="38"/>
      <c r="AQ422" s="37"/>
      <c r="AR422" s="37"/>
      <c r="AS422" s="37"/>
      <c r="AT422" s="38"/>
    </row>
    <row r="423" spans="1:46" ht="12.75"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37"/>
      <c r="AK423" s="37"/>
      <c r="AL423" s="37"/>
      <c r="AM423" s="37"/>
      <c r="AN423" s="37"/>
      <c r="AO423" s="38"/>
      <c r="AP423" s="38"/>
      <c r="AQ423" s="37"/>
      <c r="AR423" s="37"/>
      <c r="AS423" s="37"/>
      <c r="AT423" s="38"/>
    </row>
    <row r="424" spans="1:46" ht="12.75"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37"/>
      <c r="AK424" s="37"/>
      <c r="AL424" s="37"/>
      <c r="AM424" s="37"/>
      <c r="AN424" s="37"/>
      <c r="AO424" s="38"/>
      <c r="AP424" s="38"/>
      <c r="AQ424" s="37"/>
      <c r="AR424" s="37"/>
      <c r="AS424" s="37"/>
      <c r="AT424" s="38"/>
    </row>
    <row r="425" spans="1:46" ht="12.75"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37"/>
      <c r="AK425" s="37"/>
      <c r="AL425" s="37"/>
      <c r="AM425" s="37"/>
      <c r="AN425" s="37"/>
      <c r="AO425" s="38"/>
      <c r="AP425" s="38"/>
      <c r="AQ425" s="37"/>
      <c r="AR425" s="37"/>
      <c r="AS425" s="37"/>
      <c r="AT425" s="38"/>
    </row>
    <row r="426" spans="1:46" ht="12.75"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37"/>
      <c r="AK426" s="37"/>
      <c r="AL426" s="37"/>
      <c r="AM426" s="37"/>
      <c r="AN426" s="37"/>
      <c r="AO426" s="38"/>
      <c r="AP426" s="38"/>
      <c r="AQ426" s="37"/>
      <c r="AR426" s="37"/>
      <c r="AS426" s="37"/>
      <c r="AT426" s="38"/>
    </row>
    <row r="427" spans="1:46" ht="12.75"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37"/>
      <c r="AK427" s="37"/>
      <c r="AL427" s="37"/>
      <c r="AM427" s="37"/>
      <c r="AN427" s="37"/>
      <c r="AO427" s="38"/>
      <c r="AP427" s="38"/>
      <c r="AQ427" s="37"/>
      <c r="AR427" s="37"/>
      <c r="AS427" s="37"/>
      <c r="AT427" s="38"/>
    </row>
    <row r="428" spans="1:46" ht="12.75"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37"/>
      <c r="AK428" s="37"/>
      <c r="AL428" s="37"/>
      <c r="AM428" s="37"/>
      <c r="AN428" s="37"/>
      <c r="AO428" s="38"/>
      <c r="AP428" s="38"/>
      <c r="AQ428" s="37"/>
      <c r="AR428" s="37"/>
      <c r="AS428" s="37"/>
      <c r="AT428" s="38"/>
    </row>
    <row r="429" spans="1:46" ht="12.75"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c r="AM429" s="37"/>
      <c r="AN429" s="37"/>
      <c r="AO429" s="38"/>
      <c r="AP429" s="38"/>
      <c r="AQ429" s="37"/>
      <c r="AR429" s="37"/>
      <c r="AS429" s="37"/>
      <c r="AT429" s="38"/>
    </row>
    <row r="430" spans="1:46" ht="12.75"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c r="AM430" s="37"/>
      <c r="AN430" s="37"/>
      <c r="AO430" s="38"/>
      <c r="AP430" s="38"/>
      <c r="AQ430" s="37"/>
      <c r="AR430" s="37"/>
      <c r="AS430" s="37"/>
      <c r="AT430" s="38"/>
    </row>
    <row r="431" spans="1:46" ht="12.75"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37"/>
      <c r="AK431" s="37"/>
      <c r="AL431" s="37"/>
      <c r="AM431" s="37"/>
      <c r="AN431" s="37"/>
      <c r="AO431" s="38"/>
      <c r="AP431" s="38"/>
      <c r="AQ431" s="37"/>
      <c r="AR431" s="37"/>
      <c r="AS431" s="37"/>
      <c r="AT431" s="38"/>
    </row>
    <row r="432" spans="1:46" ht="12.75"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37"/>
      <c r="AK432" s="37"/>
      <c r="AL432" s="37"/>
      <c r="AM432" s="37"/>
      <c r="AN432" s="37"/>
      <c r="AO432" s="38"/>
      <c r="AP432" s="38"/>
      <c r="AQ432" s="37"/>
      <c r="AR432" s="37"/>
      <c r="AS432" s="37"/>
      <c r="AT432" s="38"/>
    </row>
    <row r="433" spans="1:46" ht="12.75"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37"/>
      <c r="AK433" s="37"/>
      <c r="AL433" s="37"/>
      <c r="AM433" s="37"/>
      <c r="AN433" s="37"/>
      <c r="AO433" s="38"/>
      <c r="AP433" s="38"/>
      <c r="AQ433" s="37"/>
      <c r="AR433" s="37"/>
      <c r="AS433" s="37"/>
      <c r="AT433" s="38"/>
    </row>
    <row r="434" spans="1:46" ht="12.75"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37"/>
      <c r="AK434" s="37"/>
      <c r="AL434" s="37"/>
      <c r="AM434" s="37"/>
      <c r="AN434" s="37"/>
      <c r="AO434" s="38"/>
      <c r="AP434" s="38"/>
      <c r="AQ434" s="37"/>
      <c r="AR434" s="37"/>
      <c r="AS434" s="37"/>
      <c r="AT434" s="38"/>
    </row>
    <row r="435" spans="1:46" ht="12.75"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37"/>
      <c r="AK435" s="37"/>
      <c r="AL435" s="37"/>
      <c r="AM435" s="37"/>
      <c r="AN435" s="37"/>
      <c r="AO435" s="38"/>
      <c r="AP435" s="38"/>
      <c r="AQ435" s="37"/>
      <c r="AR435" s="37"/>
      <c r="AS435" s="37"/>
      <c r="AT435" s="38"/>
    </row>
    <row r="436" spans="1:46" ht="12.75"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37"/>
      <c r="AK436" s="37"/>
      <c r="AL436" s="37"/>
      <c r="AM436" s="37"/>
      <c r="AN436" s="37"/>
      <c r="AO436" s="38"/>
      <c r="AP436" s="38"/>
      <c r="AQ436" s="37"/>
      <c r="AR436" s="37"/>
      <c r="AS436" s="37"/>
      <c r="AT436" s="38"/>
    </row>
    <row r="437" spans="1:46" ht="12.75"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37"/>
      <c r="AK437" s="37"/>
      <c r="AL437" s="37"/>
      <c r="AM437" s="37"/>
      <c r="AN437" s="37"/>
      <c r="AO437" s="38"/>
      <c r="AP437" s="38"/>
      <c r="AQ437" s="37"/>
      <c r="AR437" s="37"/>
      <c r="AS437" s="37"/>
      <c r="AT437" s="38"/>
    </row>
    <row r="438" spans="1:46" ht="12.75"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37"/>
      <c r="AK438" s="37"/>
      <c r="AL438" s="37"/>
      <c r="AM438" s="37"/>
      <c r="AN438" s="37"/>
      <c r="AO438" s="38"/>
      <c r="AP438" s="38"/>
      <c r="AQ438" s="37"/>
      <c r="AR438" s="37"/>
      <c r="AS438" s="37"/>
      <c r="AT438" s="38"/>
    </row>
    <row r="439" spans="1:46" ht="12.75"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37"/>
      <c r="AK439" s="37"/>
      <c r="AL439" s="37"/>
      <c r="AM439" s="37"/>
      <c r="AN439" s="37"/>
      <c r="AO439" s="38"/>
      <c r="AP439" s="38"/>
      <c r="AQ439" s="37"/>
      <c r="AR439" s="37"/>
      <c r="AS439" s="37"/>
      <c r="AT439" s="38"/>
    </row>
    <row r="440" spans="1:46" ht="12.75"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37"/>
      <c r="AK440" s="37"/>
      <c r="AL440" s="37"/>
      <c r="AM440" s="37"/>
      <c r="AN440" s="37"/>
      <c r="AO440" s="38"/>
      <c r="AP440" s="38"/>
      <c r="AQ440" s="37"/>
      <c r="AR440" s="37"/>
      <c r="AS440" s="37"/>
      <c r="AT440" s="38"/>
    </row>
    <row r="441" spans="1:46" ht="12.75"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37"/>
      <c r="AK441" s="37"/>
      <c r="AL441" s="37"/>
      <c r="AM441" s="37"/>
      <c r="AN441" s="37"/>
      <c r="AO441" s="38"/>
      <c r="AP441" s="38"/>
      <c r="AQ441" s="37"/>
      <c r="AR441" s="37"/>
      <c r="AS441" s="37"/>
      <c r="AT441" s="38"/>
    </row>
    <row r="442" spans="1:46" ht="12.75"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37"/>
      <c r="AK442" s="37"/>
      <c r="AL442" s="37"/>
      <c r="AM442" s="37"/>
      <c r="AN442" s="37"/>
      <c r="AO442" s="38"/>
      <c r="AP442" s="38"/>
      <c r="AQ442" s="37"/>
      <c r="AR442" s="37"/>
      <c r="AS442" s="37"/>
      <c r="AT442" s="38"/>
    </row>
    <row r="443" spans="1:46" ht="12.75"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37"/>
      <c r="AK443" s="37"/>
      <c r="AL443" s="37"/>
      <c r="AM443" s="37"/>
      <c r="AN443" s="37"/>
      <c r="AO443" s="38"/>
      <c r="AP443" s="38"/>
      <c r="AQ443" s="37"/>
      <c r="AR443" s="37"/>
      <c r="AS443" s="37"/>
      <c r="AT443" s="38"/>
    </row>
    <row r="444" spans="1:46" ht="12.75"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37"/>
      <c r="AK444" s="37"/>
      <c r="AL444" s="37"/>
      <c r="AM444" s="37"/>
      <c r="AN444" s="37"/>
      <c r="AO444" s="38"/>
      <c r="AP444" s="38"/>
      <c r="AQ444" s="37"/>
      <c r="AR444" s="37"/>
      <c r="AS444" s="37"/>
      <c r="AT444" s="38"/>
    </row>
    <row r="445" spans="1:46" ht="12.75"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37"/>
      <c r="AK445" s="37"/>
      <c r="AL445" s="37"/>
      <c r="AM445" s="37"/>
      <c r="AN445" s="37"/>
      <c r="AO445" s="38"/>
      <c r="AP445" s="38"/>
      <c r="AQ445" s="37"/>
      <c r="AR445" s="37"/>
      <c r="AS445" s="37"/>
      <c r="AT445" s="38"/>
    </row>
    <row r="446" spans="1:46" ht="12.75"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37"/>
      <c r="AK446" s="37"/>
      <c r="AL446" s="37"/>
      <c r="AM446" s="37"/>
      <c r="AN446" s="37"/>
      <c r="AO446" s="38"/>
      <c r="AP446" s="38"/>
      <c r="AQ446" s="37"/>
      <c r="AR446" s="37"/>
      <c r="AS446" s="37"/>
      <c r="AT446" s="38"/>
    </row>
    <row r="447" spans="1:46" ht="12.75"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37"/>
      <c r="AK447" s="37"/>
      <c r="AL447" s="37"/>
      <c r="AM447" s="37"/>
      <c r="AN447" s="37"/>
      <c r="AO447" s="38"/>
      <c r="AP447" s="38"/>
      <c r="AQ447" s="37"/>
      <c r="AR447" s="37"/>
      <c r="AS447" s="37"/>
      <c r="AT447" s="38"/>
    </row>
    <row r="448" spans="1:46" ht="12.75"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37"/>
      <c r="AK448" s="37"/>
      <c r="AL448" s="37"/>
      <c r="AM448" s="37"/>
      <c r="AN448" s="37"/>
      <c r="AO448" s="38"/>
      <c r="AP448" s="38"/>
      <c r="AQ448" s="37"/>
      <c r="AR448" s="37"/>
      <c r="AS448" s="37"/>
      <c r="AT448" s="38"/>
    </row>
    <row r="449" spans="1:46" ht="12.75"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37"/>
      <c r="AK449" s="37"/>
      <c r="AL449" s="37"/>
      <c r="AM449" s="37"/>
      <c r="AN449" s="37"/>
      <c r="AO449" s="38"/>
      <c r="AP449" s="38"/>
      <c r="AQ449" s="37"/>
      <c r="AR449" s="37"/>
      <c r="AS449" s="37"/>
      <c r="AT449" s="38"/>
    </row>
    <row r="450" spans="1:46" ht="12.75"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37"/>
      <c r="AK450" s="37"/>
      <c r="AL450" s="37"/>
      <c r="AM450" s="37"/>
      <c r="AN450" s="37"/>
      <c r="AO450" s="38"/>
      <c r="AP450" s="38"/>
      <c r="AQ450" s="37"/>
      <c r="AR450" s="37"/>
      <c r="AS450" s="37"/>
      <c r="AT450" s="38"/>
    </row>
    <row r="451" spans="1:46" ht="12.75"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c r="AM451" s="37"/>
      <c r="AN451" s="37"/>
      <c r="AO451" s="38"/>
      <c r="AP451" s="38"/>
      <c r="AQ451" s="37"/>
      <c r="AR451" s="37"/>
      <c r="AS451" s="37"/>
      <c r="AT451" s="38"/>
    </row>
    <row r="452" spans="1:46" ht="12.75"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37"/>
      <c r="AK452" s="37"/>
      <c r="AL452" s="37"/>
      <c r="AM452" s="37"/>
      <c r="AN452" s="37"/>
      <c r="AO452" s="38"/>
      <c r="AP452" s="38"/>
      <c r="AQ452" s="37"/>
      <c r="AR452" s="37"/>
      <c r="AS452" s="37"/>
      <c r="AT452" s="38"/>
    </row>
    <row r="453" spans="1:46" ht="12.75"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37"/>
      <c r="AK453" s="37"/>
      <c r="AL453" s="37"/>
      <c r="AM453" s="37"/>
      <c r="AN453" s="37"/>
      <c r="AO453" s="38"/>
      <c r="AP453" s="38"/>
      <c r="AQ453" s="37"/>
      <c r="AR453" s="37"/>
      <c r="AS453" s="37"/>
      <c r="AT453" s="38"/>
    </row>
    <row r="454" spans="1:46" ht="12.75"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37"/>
      <c r="AK454" s="37"/>
      <c r="AL454" s="37"/>
      <c r="AM454" s="37"/>
      <c r="AN454" s="37"/>
      <c r="AO454" s="38"/>
      <c r="AP454" s="38"/>
      <c r="AQ454" s="37"/>
      <c r="AR454" s="37"/>
      <c r="AS454" s="37"/>
      <c r="AT454" s="38"/>
    </row>
    <row r="455" spans="1:46" ht="12.75"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37"/>
      <c r="AK455" s="37"/>
      <c r="AL455" s="37"/>
      <c r="AM455" s="37"/>
      <c r="AN455" s="37"/>
      <c r="AO455" s="38"/>
      <c r="AP455" s="38"/>
      <c r="AQ455" s="37"/>
      <c r="AR455" s="37"/>
      <c r="AS455" s="37"/>
      <c r="AT455" s="38"/>
    </row>
    <row r="456" spans="1:46" ht="12.75"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37"/>
      <c r="AK456" s="37"/>
      <c r="AL456" s="37"/>
      <c r="AM456" s="37"/>
      <c r="AN456" s="37"/>
      <c r="AO456" s="38"/>
      <c r="AP456" s="38"/>
      <c r="AQ456" s="37"/>
      <c r="AR456" s="37"/>
      <c r="AS456" s="37"/>
      <c r="AT456" s="38"/>
    </row>
    <row r="457" spans="1:46" ht="12.75"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37"/>
      <c r="AK457" s="37"/>
      <c r="AL457" s="37"/>
      <c r="AM457" s="37"/>
      <c r="AN457" s="37"/>
      <c r="AO457" s="38"/>
      <c r="AP457" s="38"/>
      <c r="AQ457" s="37"/>
      <c r="AR457" s="37"/>
      <c r="AS457" s="37"/>
      <c r="AT457" s="38"/>
    </row>
    <row r="458" spans="1:46" ht="12.75"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c r="AM458" s="37"/>
      <c r="AN458" s="37"/>
      <c r="AO458" s="38"/>
      <c r="AP458" s="38"/>
      <c r="AQ458" s="37"/>
      <c r="AR458" s="37"/>
      <c r="AS458" s="37"/>
      <c r="AT458" s="38"/>
    </row>
    <row r="459" spans="1:46" ht="12.75"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37"/>
      <c r="AK459" s="37"/>
      <c r="AL459" s="37"/>
      <c r="AM459" s="37"/>
      <c r="AN459" s="37"/>
      <c r="AO459" s="38"/>
      <c r="AP459" s="38"/>
      <c r="AQ459" s="37"/>
      <c r="AR459" s="37"/>
      <c r="AS459" s="37"/>
      <c r="AT459" s="38"/>
    </row>
    <row r="460" spans="1:46" ht="12.75"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37"/>
      <c r="AK460" s="37"/>
      <c r="AL460" s="37"/>
      <c r="AM460" s="37"/>
      <c r="AN460" s="37"/>
      <c r="AO460" s="38"/>
      <c r="AP460" s="38"/>
      <c r="AQ460" s="37"/>
      <c r="AR460" s="37"/>
      <c r="AS460" s="37"/>
      <c r="AT460" s="38"/>
    </row>
    <row r="461" spans="1:46" ht="12.75"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37"/>
      <c r="AK461" s="37"/>
      <c r="AL461" s="37"/>
      <c r="AM461" s="37"/>
      <c r="AN461" s="37"/>
      <c r="AO461" s="38"/>
      <c r="AP461" s="38"/>
      <c r="AQ461" s="37"/>
      <c r="AR461" s="37"/>
      <c r="AS461" s="37"/>
      <c r="AT461" s="38"/>
    </row>
    <row r="462" spans="1:46" ht="12.75"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37"/>
      <c r="AK462" s="37"/>
      <c r="AL462" s="37"/>
      <c r="AM462" s="37"/>
      <c r="AN462" s="37"/>
      <c r="AO462" s="38"/>
      <c r="AP462" s="38"/>
      <c r="AQ462" s="37"/>
      <c r="AR462" s="37"/>
      <c r="AS462" s="37"/>
      <c r="AT462" s="38"/>
    </row>
    <row r="463" spans="1:46" ht="12.75"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37"/>
      <c r="AK463" s="37"/>
      <c r="AL463" s="37"/>
      <c r="AM463" s="37"/>
      <c r="AN463" s="37"/>
      <c r="AO463" s="38"/>
      <c r="AP463" s="38"/>
      <c r="AQ463" s="37"/>
      <c r="AR463" s="37"/>
      <c r="AS463" s="37"/>
      <c r="AT463" s="38"/>
    </row>
    <row r="464" spans="1:46" ht="12.75"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37"/>
      <c r="AK464" s="37"/>
      <c r="AL464" s="37"/>
      <c r="AM464" s="37"/>
      <c r="AN464" s="37"/>
      <c r="AO464" s="38"/>
      <c r="AP464" s="38"/>
      <c r="AQ464" s="37"/>
      <c r="AR464" s="37"/>
      <c r="AS464" s="37"/>
      <c r="AT464" s="38"/>
    </row>
    <row r="465" spans="1:46" ht="12.75"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37"/>
      <c r="AK465" s="37"/>
      <c r="AL465" s="37"/>
      <c r="AM465" s="37"/>
      <c r="AN465" s="37"/>
      <c r="AO465" s="38"/>
      <c r="AP465" s="38"/>
      <c r="AQ465" s="37"/>
      <c r="AR465" s="37"/>
      <c r="AS465" s="37"/>
      <c r="AT465" s="38"/>
    </row>
    <row r="466" spans="1:46" ht="12.75"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37"/>
      <c r="AK466" s="37"/>
      <c r="AL466" s="37"/>
      <c r="AM466" s="37"/>
      <c r="AN466" s="37"/>
      <c r="AO466" s="38"/>
      <c r="AP466" s="38"/>
      <c r="AQ466" s="37"/>
      <c r="AR466" s="37"/>
      <c r="AS466" s="37"/>
      <c r="AT466" s="38"/>
    </row>
    <row r="467" spans="1:46" ht="12.75"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37"/>
      <c r="AK467" s="37"/>
      <c r="AL467" s="37"/>
      <c r="AM467" s="37"/>
      <c r="AN467" s="37"/>
      <c r="AO467" s="38"/>
      <c r="AP467" s="38"/>
      <c r="AQ467" s="37"/>
      <c r="AR467" s="37"/>
      <c r="AS467" s="37"/>
      <c r="AT467" s="38"/>
    </row>
    <row r="468" spans="1:46" ht="12.75"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37"/>
      <c r="AK468" s="37"/>
      <c r="AL468" s="37"/>
      <c r="AM468" s="37"/>
      <c r="AN468" s="37"/>
      <c r="AO468" s="38"/>
      <c r="AP468" s="38"/>
      <c r="AQ468" s="37"/>
      <c r="AR468" s="37"/>
      <c r="AS468" s="37"/>
      <c r="AT468" s="38"/>
    </row>
    <row r="469" spans="1:46" ht="12.75"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37"/>
      <c r="AK469" s="37"/>
      <c r="AL469" s="37"/>
      <c r="AM469" s="37"/>
      <c r="AN469" s="37"/>
      <c r="AO469" s="38"/>
      <c r="AP469" s="38"/>
      <c r="AQ469" s="37"/>
      <c r="AR469" s="37"/>
      <c r="AS469" s="37"/>
      <c r="AT469" s="38"/>
    </row>
    <row r="470" spans="1:46" ht="12.75"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37"/>
      <c r="AK470" s="37"/>
      <c r="AL470" s="37"/>
      <c r="AM470" s="37"/>
      <c r="AN470" s="37"/>
      <c r="AO470" s="38"/>
      <c r="AP470" s="38"/>
      <c r="AQ470" s="37"/>
      <c r="AR470" s="37"/>
      <c r="AS470" s="37"/>
      <c r="AT470" s="38"/>
    </row>
    <row r="471" spans="1:46" ht="12.75"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37"/>
      <c r="AK471" s="37"/>
      <c r="AL471" s="37"/>
      <c r="AM471" s="37"/>
      <c r="AN471" s="37"/>
      <c r="AO471" s="38"/>
      <c r="AP471" s="38"/>
      <c r="AQ471" s="37"/>
      <c r="AR471" s="37"/>
      <c r="AS471" s="37"/>
      <c r="AT471" s="38"/>
    </row>
    <row r="472" spans="1:46" ht="12.75"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c r="AM472" s="37"/>
      <c r="AN472" s="37"/>
      <c r="AO472" s="38"/>
      <c r="AP472" s="38"/>
      <c r="AQ472" s="37"/>
      <c r="AR472" s="37"/>
      <c r="AS472" s="37"/>
      <c r="AT472" s="38"/>
    </row>
    <row r="473" spans="1:46" ht="12.75"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37"/>
      <c r="AK473" s="37"/>
      <c r="AL473" s="37"/>
      <c r="AM473" s="37"/>
      <c r="AN473" s="37"/>
      <c r="AO473" s="38"/>
      <c r="AP473" s="38"/>
      <c r="AQ473" s="37"/>
      <c r="AR473" s="37"/>
      <c r="AS473" s="37"/>
      <c r="AT473" s="38"/>
    </row>
    <row r="474" spans="1:46" ht="12.75"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37"/>
      <c r="AK474" s="37"/>
      <c r="AL474" s="37"/>
      <c r="AM474" s="37"/>
      <c r="AN474" s="37"/>
      <c r="AO474" s="38"/>
      <c r="AP474" s="38"/>
      <c r="AQ474" s="37"/>
      <c r="AR474" s="37"/>
      <c r="AS474" s="37"/>
      <c r="AT474" s="38"/>
    </row>
    <row r="475" spans="1:46" ht="12.75"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37"/>
      <c r="AK475" s="37"/>
      <c r="AL475" s="37"/>
      <c r="AM475" s="37"/>
      <c r="AN475" s="37"/>
      <c r="AO475" s="38"/>
      <c r="AP475" s="38"/>
      <c r="AQ475" s="37"/>
      <c r="AR475" s="37"/>
      <c r="AS475" s="37"/>
      <c r="AT475" s="38"/>
    </row>
    <row r="476" spans="1:46" ht="12.75"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37"/>
      <c r="AK476" s="37"/>
      <c r="AL476" s="37"/>
      <c r="AM476" s="37"/>
      <c r="AN476" s="37"/>
      <c r="AO476" s="38"/>
      <c r="AP476" s="38"/>
      <c r="AQ476" s="37"/>
      <c r="AR476" s="37"/>
      <c r="AS476" s="37"/>
      <c r="AT476" s="38"/>
    </row>
    <row r="477" spans="1:46" ht="12.75"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37"/>
      <c r="AK477" s="37"/>
      <c r="AL477" s="37"/>
      <c r="AM477" s="37"/>
      <c r="AN477" s="37"/>
      <c r="AO477" s="38"/>
      <c r="AP477" s="38"/>
      <c r="AQ477" s="37"/>
      <c r="AR477" s="37"/>
      <c r="AS477" s="37"/>
      <c r="AT477" s="38"/>
    </row>
    <row r="478" spans="1:46" ht="12.75"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37"/>
      <c r="AK478" s="37"/>
      <c r="AL478" s="37"/>
      <c r="AM478" s="37"/>
      <c r="AN478" s="37"/>
      <c r="AO478" s="38"/>
      <c r="AP478" s="38"/>
      <c r="AQ478" s="37"/>
      <c r="AR478" s="37"/>
      <c r="AS478" s="37"/>
      <c r="AT478" s="38"/>
    </row>
    <row r="479" spans="1:46" ht="12.75"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37"/>
      <c r="AK479" s="37"/>
      <c r="AL479" s="37"/>
      <c r="AM479" s="37"/>
      <c r="AN479" s="37"/>
      <c r="AO479" s="38"/>
      <c r="AP479" s="38"/>
      <c r="AQ479" s="37"/>
      <c r="AR479" s="37"/>
      <c r="AS479" s="37"/>
      <c r="AT479" s="38"/>
    </row>
    <row r="480" spans="1:46" ht="12.75"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37"/>
      <c r="AK480" s="37"/>
      <c r="AL480" s="37"/>
      <c r="AM480" s="37"/>
      <c r="AN480" s="37"/>
      <c r="AO480" s="38"/>
      <c r="AP480" s="38"/>
      <c r="AQ480" s="37"/>
      <c r="AR480" s="37"/>
      <c r="AS480" s="37"/>
      <c r="AT480" s="38"/>
    </row>
    <row r="481" spans="1:46" ht="12.75"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37"/>
      <c r="AK481" s="37"/>
      <c r="AL481" s="37"/>
      <c r="AM481" s="37"/>
      <c r="AN481" s="37"/>
      <c r="AO481" s="38"/>
      <c r="AP481" s="38"/>
      <c r="AQ481" s="37"/>
      <c r="AR481" s="37"/>
      <c r="AS481" s="37"/>
      <c r="AT481" s="38"/>
    </row>
    <row r="482" spans="1:46" ht="12.75"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37"/>
      <c r="AK482" s="37"/>
      <c r="AL482" s="37"/>
      <c r="AM482" s="37"/>
      <c r="AN482" s="37"/>
      <c r="AO482" s="38"/>
      <c r="AP482" s="38"/>
      <c r="AQ482" s="37"/>
      <c r="AR482" s="37"/>
      <c r="AS482" s="37"/>
      <c r="AT482" s="38"/>
    </row>
    <row r="483" spans="1:46" ht="12.75"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37"/>
      <c r="AK483" s="37"/>
      <c r="AL483" s="37"/>
      <c r="AM483" s="37"/>
      <c r="AN483" s="37"/>
      <c r="AO483" s="38"/>
      <c r="AP483" s="38"/>
      <c r="AQ483" s="37"/>
      <c r="AR483" s="37"/>
      <c r="AS483" s="37"/>
      <c r="AT483" s="38"/>
    </row>
    <row r="484" spans="1:46" ht="12.75"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37"/>
      <c r="AK484" s="37"/>
      <c r="AL484" s="37"/>
      <c r="AM484" s="37"/>
      <c r="AN484" s="37"/>
      <c r="AO484" s="38"/>
      <c r="AP484" s="38"/>
      <c r="AQ484" s="37"/>
      <c r="AR484" s="37"/>
      <c r="AS484" s="37"/>
      <c r="AT484" s="38"/>
    </row>
    <row r="485" spans="1:46" ht="12.75"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c r="AM485" s="37"/>
      <c r="AN485" s="37"/>
      <c r="AO485" s="38"/>
      <c r="AP485" s="38"/>
      <c r="AQ485" s="37"/>
      <c r="AR485" s="37"/>
      <c r="AS485" s="37"/>
      <c r="AT485" s="38"/>
    </row>
    <row r="486" spans="1:46" ht="12.75"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c r="AM486" s="37"/>
      <c r="AN486" s="37"/>
      <c r="AO486" s="38"/>
      <c r="AP486" s="38"/>
      <c r="AQ486" s="37"/>
      <c r="AR486" s="37"/>
      <c r="AS486" s="37"/>
      <c r="AT486" s="38"/>
    </row>
    <row r="487" spans="1:46" ht="12.75"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37"/>
      <c r="AK487" s="37"/>
      <c r="AL487" s="37"/>
      <c r="AM487" s="37"/>
      <c r="AN487" s="37"/>
      <c r="AO487" s="38"/>
      <c r="AP487" s="38"/>
      <c r="AQ487" s="37"/>
      <c r="AR487" s="37"/>
      <c r="AS487" s="37"/>
      <c r="AT487" s="38"/>
    </row>
    <row r="488" spans="1:46" ht="12.75"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c r="AM488" s="37"/>
      <c r="AN488" s="37"/>
      <c r="AO488" s="38"/>
      <c r="AP488" s="38"/>
      <c r="AQ488" s="37"/>
      <c r="AR488" s="37"/>
      <c r="AS488" s="37"/>
      <c r="AT488" s="38"/>
    </row>
    <row r="489" spans="1:46" ht="12.75"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c r="AM489" s="37"/>
      <c r="AN489" s="37"/>
      <c r="AO489" s="38"/>
      <c r="AP489" s="38"/>
      <c r="AQ489" s="37"/>
      <c r="AR489" s="37"/>
      <c r="AS489" s="37"/>
      <c r="AT489" s="38"/>
    </row>
    <row r="490" spans="1:46" ht="12.75"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37"/>
      <c r="AK490" s="37"/>
      <c r="AL490" s="37"/>
      <c r="AM490" s="37"/>
      <c r="AN490" s="37"/>
      <c r="AO490" s="38"/>
      <c r="AP490" s="38"/>
      <c r="AQ490" s="37"/>
      <c r="AR490" s="37"/>
      <c r="AS490" s="37"/>
      <c r="AT490" s="38"/>
    </row>
    <row r="491" spans="1:46" ht="12.75"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37"/>
      <c r="AK491" s="37"/>
      <c r="AL491" s="37"/>
      <c r="AM491" s="37"/>
      <c r="AN491" s="37"/>
      <c r="AO491" s="38"/>
      <c r="AP491" s="38"/>
      <c r="AQ491" s="37"/>
      <c r="AR491" s="37"/>
      <c r="AS491" s="37"/>
      <c r="AT491" s="38"/>
    </row>
    <row r="492" spans="1:46" ht="12.75"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37"/>
      <c r="AK492" s="37"/>
      <c r="AL492" s="37"/>
      <c r="AM492" s="37"/>
      <c r="AN492" s="37"/>
      <c r="AO492" s="38"/>
      <c r="AP492" s="38"/>
      <c r="AQ492" s="37"/>
      <c r="AR492" s="37"/>
      <c r="AS492" s="37"/>
      <c r="AT492" s="38"/>
    </row>
    <row r="493" spans="1:46" ht="12.75"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37"/>
      <c r="AK493" s="37"/>
      <c r="AL493" s="37"/>
      <c r="AM493" s="37"/>
      <c r="AN493" s="37"/>
      <c r="AO493" s="38"/>
      <c r="AP493" s="38"/>
      <c r="AQ493" s="37"/>
      <c r="AR493" s="37"/>
      <c r="AS493" s="37"/>
      <c r="AT493" s="38"/>
    </row>
    <row r="494" spans="1:46" ht="12.75"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c r="AM494" s="37"/>
      <c r="AN494" s="37"/>
      <c r="AO494" s="38"/>
      <c r="AP494" s="38"/>
      <c r="AQ494" s="37"/>
      <c r="AR494" s="37"/>
      <c r="AS494" s="37"/>
      <c r="AT494" s="38"/>
    </row>
    <row r="495" spans="1:46" ht="12.75"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37"/>
      <c r="AK495" s="37"/>
      <c r="AL495" s="37"/>
      <c r="AM495" s="37"/>
      <c r="AN495" s="37"/>
      <c r="AO495" s="38"/>
      <c r="AP495" s="38"/>
      <c r="AQ495" s="37"/>
      <c r="AR495" s="37"/>
      <c r="AS495" s="37"/>
      <c r="AT495" s="38"/>
    </row>
    <row r="496" spans="1:46" ht="12.75"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37"/>
      <c r="AK496" s="37"/>
      <c r="AL496" s="37"/>
      <c r="AM496" s="37"/>
      <c r="AN496" s="37"/>
      <c r="AO496" s="38"/>
      <c r="AP496" s="38"/>
      <c r="AQ496" s="37"/>
      <c r="AR496" s="37"/>
      <c r="AS496" s="37"/>
      <c r="AT496" s="38"/>
    </row>
    <row r="497" spans="1:46" ht="12.75"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37"/>
      <c r="AK497" s="37"/>
      <c r="AL497" s="37"/>
      <c r="AM497" s="37"/>
      <c r="AN497" s="37"/>
      <c r="AO497" s="38"/>
      <c r="AP497" s="38"/>
      <c r="AQ497" s="37"/>
      <c r="AR497" s="37"/>
      <c r="AS497" s="37"/>
      <c r="AT497" s="38"/>
    </row>
    <row r="498" spans="1:46" ht="12.75"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37"/>
      <c r="AK498" s="37"/>
      <c r="AL498" s="37"/>
      <c r="AM498" s="37"/>
      <c r="AN498" s="37"/>
      <c r="AO498" s="38"/>
      <c r="AP498" s="38"/>
      <c r="AQ498" s="37"/>
      <c r="AR498" s="37"/>
      <c r="AS498" s="37"/>
      <c r="AT498" s="38"/>
    </row>
    <row r="499" spans="1:46" ht="12.75"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37"/>
      <c r="AK499" s="37"/>
      <c r="AL499" s="37"/>
      <c r="AM499" s="37"/>
      <c r="AN499" s="37"/>
      <c r="AO499" s="38"/>
      <c r="AP499" s="38"/>
      <c r="AQ499" s="37"/>
      <c r="AR499" s="37"/>
      <c r="AS499" s="37"/>
      <c r="AT499" s="38"/>
    </row>
    <row r="500" spans="1:46" ht="12.75"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37"/>
      <c r="AK500" s="37"/>
      <c r="AL500" s="37"/>
      <c r="AM500" s="37"/>
      <c r="AN500" s="37"/>
      <c r="AO500" s="38"/>
      <c r="AP500" s="38"/>
      <c r="AQ500" s="37"/>
      <c r="AR500" s="37"/>
      <c r="AS500" s="37"/>
      <c r="AT500" s="38"/>
    </row>
    <row r="501" spans="1:46" ht="12.75"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37"/>
      <c r="AK501" s="37"/>
      <c r="AL501" s="37"/>
      <c r="AM501" s="37"/>
      <c r="AN501" s="37"/>
      <c r="AO501" s="38"/>
      <c r="AP501" s="38"/>
      <c r="AQ501" s="37"/>
      <c r="AR501" s="37"/>
      <c r="AS501" s="37"/>
      <c r="AT501" s="38"/>
    </row>
    <row r="502" spans="1:46" ht="12.75"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37"/>
      <c r="AK502" s="37"/>
      <c r="AL502" s="37"/>
      <c r="AM502" s="37"/>
      <c r="AN502" s="37"/>
      <c r="AO502" s="38"/>
      <c r="AP502" s="38"/>
      <c r="AQ502" s="37"/>
      <c r="AR502" s="37"/>
      <c r="AS502" s="37"/>
      <c r="AT502" s="38"/>
    </row>
    <row r="503" spans="1:46" ht="12.75"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37"/>
      <c r="AK503" s="37"/>
      <c r="AL503" s="37"/>
      <c r="AM503" s="37"/>
      <c r="AN503" s="37"/>
      <c r="AO503" s="38"/>
      <c r="AP503" s="38"/>
      <c r="AQ503" s="37"/>
      <c r="AR503" s="37"/>
      <c r="AS503" s="37"/>
      <c r="AT503" s="38"/>
    </row>
    <row r="504" spans="1:46" ht="12.75"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37"/>
      <c r="AK504" s="37"/>
      <c r="AL504" s="37"/>
      <c r="AM504" s="37"/>
      <c r="AN504" s="37"/>
      <c r="AO504" s="38"/>
      <c r="AP504" s="38"/>
      <c r="AQ504" s="37"/>
      <c r="AR504" s="37"/>
      <c r="AS504" s="37"/>
      <c r="AT504" s="38"/>
    </row>
    <row r="505" spans="1:46" ht="12.75"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37"/>
      <c r="AK505" s="37"/>
      <c r="AL505" s="37"/>
      <c r="AM505" s="37"/>
      <c r="AN505" s="37"/>
      <c r="AO505" s="38"/>
      <c r="AP505" s="38"/>
      <c r="AQ505" s="37"/>
      <c r="AR505" s="37"/>
      <c r="AS505" s="37"/>
      <c r="AT505" s="38"/>
    </row>
    <row r="506" spans="1:46" ht="12.75"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37"/>
      <c r="AK506" s="37"/>
      <c r="AL506" s="37"/>
      <c r="AM506" s="37"/>
      <c r="AN506" s="37"/>
      <c r="AO506" s="38"/>
      <c r="AP506" s="38"/>
      <c r="AQ506" s="37"/>
      <c r="AR506" s="37"/>
      <c r="AS506" s="37"/>
      <c r="AT506" s="38"/>
    </row>
    <row r="507" spans="1:46" ht="12.75"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37"/>
      <c r="AK507" s="37"/>
      <c r="AL507" s="37"/>
      <c r="AM507" s="37"/>
      <c r="AN507" s="37"/>
      <c r="AO507" s="38"/>
      <c r="AP507" s="38"/>
      <c r="AQ507" s="37"/>
      <c r="AR507" s="37"/>
      <c r="AS507" s="37"/>
      <c r="AT507" s="38"/>
    </row>
    <row r="508" spans="1:46" ht="12.75"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37"/>
      <c r="AK508" s="37"/>
      <c r="AL508" s="37"/>
      <c r="AM508" s="37"/>
      <c r="AN508" s="37"/>
      <c r="AO508" s="38"/>
      <c r="AP508" s="38"/>
      <c r="AQ508" s="37"/>
      <c r="AR508" s="37"/>
      <c r="AS508" s="37"/>
      <c r="AT508" s="38"/>
    </row>
    <row r="509" spans="1:46" ht="12.75"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37"/>
      <c r="AK509" s="37"/>
      <c r="AL509" s="37"/>
      <c r="AM509" s="37"/>
      <c r="AN509" s="37"/>
      <c r="AO509" s="38"/>
      <c r="AP509" s="38"/>
      <c r="AQ509" s="37"/>
      <c r="AR509" s="37"/>
      <c r="AS509" s="37"/>
      <c r="AT509" s="38"/>
    </row>
    <row r="510" spans="1:46" ht="12.75"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37"/>
      <c r="AK510" s="37"/>
      <c r="AL510" s="37"/>
      <c r="AM510" s="37"/>
      <c r="AN510" s="37"/>
      <c r="AO510" s="38"/>
      <c r="AP510" s="38"/>
      <c r="AQ510" s="37"/>
      <c r="AR510" s="37"/>
      <c r="AS510" s="37"/>
      <c r="AT510" s="38"/>
    </row>
    <row r="511" spans="1:46" ht="12.75"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37"/>
      <c r="AK511" s="37"/>
      <c r="AL511" s="37"/>
      <c r="AM511" s="37"/>
      <c r="AN511" s="37"/>
      <c r="AO511" s="38"/>
      <c r="AP511" s="38"/>
      <c r="AQ511" s="37"/>
      <c r="AR511" s="37"/>
      <c r="AS511" s="37"/>
      <c r="AT511" s="38"/>
    </row>
    <row r="512" spans="1:46" ht="12.75"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c r="AM512" s="37"/>
      <c r="AN512" s="37"/>
      <c r="AO512" s="38"/>
      <c r="AP512" s="38"/>
      <c r="AQ512" s="37"/>
      <c r="AR512" s="37"/>
      <c r="AS512" s="37"/>
      <c r="AT512" s="38"/>
    </row>
    <row r="513" spans="1:46" ht="12.75"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37"/>
      <c r="AK513" s="37"/>
      <c r="AL513" s="37"/>
      <c r="AM513" s="37"/>
      <c r="AN513" s="37"/>
      <c r="AO513" s="38"/>
      <c r="AP513" s="38"/>
      <c r="AQ513" s="37"/>
      <c r="AR513" s="37"/>
      <c r="AS513" s="37"/>
      <c r="AT513" s="38"/>
    </row>
    <row r="514" spans="1:46" ht="12.75"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37"/>
      <c r="AK514" s="37"/>
      <c r="AL514" s="37"/>
      <c r="AM514" s="37"/>
      <c r="AN514" s="37"/>
      <c r="AO514" s="38"/>
      <c r="AP514" s="38"/>
      <c r="AQ514" s="37"/>
      <c r="AR514" s="37"/>
      <c r="AS514" s="37"/>
      <c r="AT514" s="38"/>
    </row>
    <row r="515" spans="1:46" ht="12.75"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37"/>
      <c r="AK515" s="37"/>
      <c r="AL515" s="37"/>
      <c r="AM515" s="37"/>
      <c r="AN515" s="37"/>
      <c r="AO515" s="38"/>
      <c r="AP515" s="38"/>
      <c r="AQ515" s="37"/>
      <c r="AR515" s="37"/>
      <c r="AS515" s="37"/>
      <c r="AT515" s="38"/>
    </row>
    <row r="516" spans="1:46" ht="12.75"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c r="AM516" s="37"/>
      <c r="AN516" s="37"/>
      <c r="AO516" s="38"/>
      <c r="AP516" s="38"/>
      <c r="AQ516" s="37"/>
      <c r="AR516" s="37"/>
      <c r="AS516" s="37"/>
      <c r="AT516" s="38"/>
    </row>
    <row r="517" spans="1:46" ht="12.75"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37"/>
      <c r="AK517" s="37"/>
      <c r="AL517" s="37"/>
      <c r="AM517" s="37"/>
      <c r="AN517" s="37"/>
      <c r="AO517" s="38"/>
      <c r="AP517" s="38"/>
      <c r="AQ517" s="37"/>
      <c r="AR517" s="37"/>
      <c r="AS517" s="37"/>
      <c r="AT517" s="38"/>
    </row>
    <row r="518" spans="1:46" ht="12.75"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37"/>
      <c r="AK518" s="37"/>
      <c r="AL518" s="37"/>
      <c r="AM518" s="37"/>
      <c r="AN518" s="37"/>
      <c r="AO518" s="38"/>
      <c r="AP518" s="38"/>
      <c r="AQ518" s="37"/>
      <c r="AR518" s="37"/>
      <c r="AS518" s="37"/>
      <c r="AT518" s="38"/>
    </row>
    <row r="519" spans="1:46" ht="12.75"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37"/>
      <c r="AK519" s="37"/>
      <c r="AL519" s="37"/>
      <c r="AM519" s="37"/>
      <c r="AN519" s="37"/>
      <c r="AO519" s="38"/>
      <c r="AP519" s="38"/>
      <c r="AQ519" s="37"/>
      <c r="AR519" s="37"/>
      <c r="AS519" s="37"/>
      <c r="AT519" s="38"/>
    </row>
    <row r="520" spans="1:46" ht="12.75"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37"/>
      <c r="AK520" s="37"/>
      <c r="AL520" s="37"/>
      <c r="AM520" s="37"/>
      <c r="AN520" s="37"/>
      <c r="AO520" s="38"/>
      <c r="AP520" s="38"/>
      <c r="AQ520" s="37"/>
      <c r="AR520" s="37"/>
      <c r="AS520" s="37"/>
      <c r="AT520" s="38"/>
    </row>
    <row r="521" spans="1:46" ht="12.75"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37"/>
      <c r="AK521" s="37"/>
      <c r="AL521" s="37"/>
      <c r="AM521" s="37"/>
      <c r="AN521" s="37"/>
      <c r="AO521" s="38"/>
      <c r="AP521" s="38"/>
      <c r="AQ521" s="37"/>
      <c r="AR521" s="37"/>
      <c r="AS521" s="37"/>
      <c r="AT521" s="38"/>
    </row>
    <row r="522" spans="1:46" ht="12.75"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37"/>
      <c r="AK522" s="37"/>
      <c r="AL522" s="37"/>
      <c r="AM522" s="37"/>
      <c r="AN522" s="37"/>
      <c r="AO522" s="38"/>
      <c r="AP522" s="38"/>
      <c r="AQ522" s="37"/>
      <c r="AR522" s="37"/>
      <c r="AS522" s="37"/>
      <c r="AT522" s="38"/>
    </row>
    <row r="523" spans="1:46" ht="12.75"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37"/>
      <c r="AK523" s="37"/>
      <c r="AL523" s="37"/>
      <c r="AM523" s="37"/>
      <c r="AN523" s="37"/>
      <c r="AO523" s="38"/>
      <c r="AP523" s="38"/>
      <c r="AQ523" s="37"/>
      <c r="AR523" s="37"/>
      <c r="AS523" s="37"/>
      <c r="AT523" s="38"/>
    </row>
    <row r="524" spans="1:46" ht="12.75"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37"/>
      <c r="AK524" s="37"/>
      <c r="AL524" s="37"/>
      <c r="AM524" s="37"/>
      <c r="AN524" s="37"/>
      <c r="AO524" s="38"/>
      <c r="AP524" s="38"/>
      <c r="AQ524" s="37"/>
      <c r="AR524" s="37"/>
      <c r="AS524" s="37"/>
      <c r="AT524" s="38"/>
    </row>
    <row r="525" spans="1:46" ht="12.75"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37"/>
      <c r="AK525" s="37"/>
      <c r="AL525" s="37"/>
      <c r="AM525" s="37"/>
      <c r="AN525" s="37"/>
      <c r="AO525" s="38"/>
      <c r="AP525" s="38"/>
      <c r="AQ525" s="37"/>
      <c r="AR525" s="37"/>
      <c r="AS525" s="37"/>
      <c r="AT525" s="38"/>
    </row>
    <row r="526" spans="1:46" ht="12.75"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37"/>
      <c r="AK526" s="37"/>
      <c r="AL526" s="37"/>
      <c r="AM526" s="37"/>
      <c r="AN526" s="37"/>
      <c r="AO526" s="38"/>
      <c r="AP526" s="38"/>
      <c r="AQ526" s="37"/>
      <c r="AR526" s="37"/>
      <c r="AS526" s="37"/>
      <c r="AT526" s="38"/>
    </row>
    <row r="527" spans="1:46" ht="12.75"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37"/>
      <c r="AK527" s="37"/>
      <c r="AL527" s="37"/>
      <c r="AM527" s="37"/>
      <c r="AN527" s="37"/>
      <c r="AO527" s="38"/>
      <c r="AP527" s="38"/>
      <c r="AQ527" s="37"/>
      <c r="AR527" s="37"/>
      <c r="AS527" s="37"/>
      <c r="AT527" s="38"/>
    </row>
    <row r="528" spans="1:46" ht="12.75"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37"/>
      <c r="AK528" s="37"/>
      <c r="AL528" s="37"/>
      <c r="AM528" s="37"/>
      <c r="AN528" s="37"/>
      <c r="AO528" s="38"/>
      <c r="AP528" s="38"/>
      <c r="AQ528" s="37"/>
      <c r="AR528" s="37"/>
      <c r="AS528" s="37"/>
      <c r="AT528" s="38"/>
    </row>
    <row r="529" spans="1:46" ht="12.75"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37"/>
      <c r="AK529" s="37"/>
      <c r="AL529" s="37"/>
      <c r="AM529" s="37"/>
      <c r="AN529" s="37"/>
      <c r="AO529" s="38"/>
      <c r="AP529" s="38"/>
      <c r="AQ529" s="37"/>
      <c r="AR529" s="37"/>
      <c r="AS529" s="37"/>
      <c r="AT529" s="38"/>
    </row>
    <row r="530" spans="1:46" ht="12.75"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37"/>
      <c r="AK530" s="37"/>
      <c r="AL530" s="37"/>
      <c r="AM530" s="37"/>
      <c r="AN530" s="37"/>
      <c r="AO530" s="38"/>
      <c r="AP530" s="38"/>
      <c r="AQ530" s="37"/>
      <c r="AR530" s="37"/>
      <c r="AS530" s="37"/>
      <c r="AT530" s="38"/>
    </row>
    <row r="531" spans="1:46" ht="12.75"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37"/>
      <c r="AK531" s="37"/>
      <c r="AL531" s="37"/>
      <c r="AM531" s="37"/>
      <c r="AN531" s="37"/>
      <c r="AO531" s="38"/>
      <c r="AP531" s="38"/>
      <c r="AQ531" s="37"/>
      <c r="AR531" s="37"/>
      <c r="AS531" s="37"/>
      <c r="AT531" s="38"/>
    </row>
    <row r="532" spans="1:46" ht="12.75"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37"/>
      <c r="AK532" s="37"/>
      <c r="AL532" s="37"/>
      <c r="AM532" s="37"/>
      <c r="AN532" s="37"/>
      <c r="AO532" s="38"/>
      <c r="AP532" s="38"/>
      <c r="AQ532" s="37"/>
      <c r="AR532" s="37"/>
      <c r="AS532" s="37"/>
      <c r="AT532" s="38"/>
    </row>
    <row r="533" spans="1:46" ht="12.75"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37"/>
      <c r="AK533" s="37"/>
      <c r="AL533" s="37"/>
      <c r="AM533" s="37"/>
      <c r="AN533" s="37"/>
      <c r="AO533" s="38"/>
      <c r="AP533" s="38"/>
      <c r="AQ533" s="37"/>
      <c r="AR533" s="37"/>
      <c r="AS533" s="37"/>
      <c r="AT533" s="38"/>
    </row>
    <row r="534" spans="1:46" ht="12.75"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37"/>
      <c r="AK534" s="37"/>
      <c r="AL534" s="37"/>
      <c r="AM534" s="37"/>
      <c r="AN534" s="37"/>
      <c r="AO534" s="38"/>
      <c r="AP534" s="38"/>
      <c r="AQ534" s="37"/>
      <c r="AR534" s="37"/>
      <c r="AS534" s="37"/>
      <c r="AT534" s="38"/>
    </row>
    <row r="535" spans="1:46" ht="12.75"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37"/>
      <c r="AK535" s="37"/>
      <c r="AL535" s="37"/>
      <c r="AM535" s="37"/>
      <c r="AN535" s="37"/>
      <c r="AO535" s="38"/>
      <c r="AP535" s="38"/>
      <c r="AQ535" s="37"/>
      <c r="AR535" s="37"/>
      <c r="AS535" s="37"/>
      <c r="AT535" s="38"/>
    </row>
    <row r="536" spans="1:46" ht="12.75"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37"/>
      <c r="AK536" s="37"/>
      <c r="AL536" s="37"/>
      <c r="AM536" s="37"/>
      <c r="AN536" s="37"/>
      <c r="AO536" s="38"/>
      <c r="AP536" s="38"/>
      <c r="AQ536" s="37"/>
      <c r="AR536" s="37"/>
      <c r="AS536" s="37"/>
      <c r="AT536" s="38"/>
    </row>
    <row r="537" spans="1:46" ht="12.75"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37"/>
      <c r="AK537" s="37"/>
      <c r="AL537" s="37"/>
      <c r="AM537" s="37"/>
      <c r="AN537" s="37"/>
      <c r="AO537" s="38"/>
      <c r="AP537" s="38"/>
      <c r="AQ537" s="37"/>
      <c r="AR537" s="37"/>
      <c r="AS537" s="37"/>
      <c r="AT537" s="38"/>
    </row>
    <row r="538" spans="1:46" ht="12.75"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c r="AM538" s="37"/>
      <c r="AN538" s="37"/>
      <c r="AO538" s="38"/>
      <c r="AP538" s="38"/>
      <c r="AQ538" s="37"/>
      <c r="AR538" s="37"/>
      <c r="AS538" s="37"/>
      <c r="AT538" s="38"/>
    </row>
    <row r="539" spans="1:46" ht="12.75"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37"/>
      <c r="AK539" s="37"/>
      <c r="AL539" s="37"/>
      <c r="AM539" s="37"/>
      <c r="AN539" s="37"/>
      <c r="AO539" s="38"/>
      <c r="AP539" s="38"/>
      <c r="AQ539" s="37"/>
      <c r="AR539" s="37"/>
      <c r="AS539" s="37"/>
      <c r="AT539" s="38"/>
    </row>
    <row r="540" spans="1:46" ht="12.75"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c r="AM540" s="37"/>
      <c r="AN540" s="37"/>
      <c r="AO540" s="38"/>
      <c r="AP540" s="38"/>
      <c r="AQ540" s="37"/>
      <c r="AR540" s="37"/>
      <c r="AS540" s="37"/>
      <c r="AT540" s="38"/>
    </row>
    <row r="541" spans="1:46" ht="12.75"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37"/>
      <c r="AK541" s="37"/>
      <c r="AL541" s="37"/>
      <c r="AM541" s="37"/>
      <c r="AN541" s="37"/>
      <c r="AO541" s="38"/>
      <c r="AP541" s="38"/>
      <c r="AQ541" s="37"/>
      <c r="AR541" s="37"/>
      <c r="AS541" s="37"/>
      <c r="AT541" s="38"/>
    </row>
    <row r="542" spans="1:46" ht="12.75"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37"/>
      <c r="AK542" s="37"/>
      <c r="AL542" s="37"/>
      <c r="AM542" s="37"/>
      <c r="AN542" s="37"/>
      <c r="AO542" s="38"/>
      <c r="AP542" s="38"/>
      <c r="AQ542" s="37"/>
      <c r="AR542" s="37"/>
      <c r="AS542" s="37"/>
      <c r="AT542" s="38"/>
    </row>
    <row r="543" spans="1:46" ht="12.75"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37"/>
      <c r="AK543" s="37"/>
      <c r="AL543" s="37"/>
      <c r="AM543" s="37"/>
      <c r="AN543" s="37"/>
      <c r="AO543" s="38"/>
      <c r="AP543" s="38"/>
      <c r="AQ543" s="37"/>
      <c r="AR543" s="37"/>
      <c r="AS543" s="37"/>
      <c r="AT543" s="38"/>
    </row>
    <row r="544" spans="1:46" ht="12.75"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37"/>
      <c r="AK544" s="37"/>
      <c r="AL544" s="37"/>
      <c r="AM544" s="37"/>
      <c r="AN544" s="37"/>
      <c r="AO544" s="38"/>
      <c r="AP544" s="38"/>
      <c r="AQ544" s="37"/>
      <c r="AR544" s="37"/>
      <c r="AS544" s="37"/>
      <c r="AT544" s="38"/>
    </row>
    <row r="545" spans="1:46" ht="12.75"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37"/>
      <c r="AK545" s="37"/>
      <c r="AL545" s="37"/>
      <c r="AM545" s="37"/>
      <c r="AN545" s="37"/>
      <c r="AO545" s="38"/>
      <c r="AP545" s="38"/>
      <c r="AQ545" s="37"/>
      <c r="AR545" s="37"/>
      <c r="AS545" s="37"/>
      <c r="AT545" s="38"/>
    </row>
    <row r="546" spans="1:46" ht="12.75"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37"/>
      <c r="AK546" s="37"/>
      <c r="AL546" s="37"/>
      <c r="AM546" s="37"/>
      <c r="AN546" s="37"/>
      <c r="AO546" s="38"/>
      <c r="AP546" s="38"/>
      <c r="AQ546" s="37"/>
      <c r="AR546" s="37"/>
      <c r="AS546" s="37"/>
      <c r="AT546" s="38"/>
    </row>
    <row r="547" spans="1:46" ht="12.75"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37"/>
      <c r="AK547" s="37"/>
      <c r="AL547" s="37"/>
      <c r="AM547" s="37"/>
      <c r="AN547" s="37"/>
      <c r="AO547" s="38"/>
      <c r="AP547" s="38"/>
      <c r="AQ547" s="37"/>
      <c r="AR547" s="37"/>
      <c r="AS547" s="37"/>
      <c r="AT547" s="38"/>
    </row>
    <row r="548" spans="1:46" ht="12.75"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37"/>
      <c r="AK548" s="37"/>
      <c r="AL548" s="37"/>
      <c r="AM548" s="37"/>
      <c r="AN548" s="37"/>
      <c r="AO548" s="38"/>
      <c r="AP548" s="38"/>
      <c r="AQ548" s="37"/>
      <c r="AR548" s="37"/>
      <c r="AS548" s="37"/>
      <c r="AT548" s="38"/>
    </row>
    <row r="549" spans="1:46" ht="12.75"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37"/>
      <c r="AK549" s="37"/>
      <c r="AL549" s="37"/>
      <c r="AM549" s="37"/>
      <c r="AN549" s="37"/>
      <c r="AO549" s="38"/>
      <c r="AP549" s="38"/>
      <c r="AQ549" s="37"/>
      <c r="AR549" s="37"/>
      <c r="AS549" s="37"/>
      <c r="AT549" s="38"/>
    </row>
    <row r="550" spans="1:46" ht="12.75"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37"/>
      <c r="AK550" s="37"/>
      <c r="AL550" s="37"/>
      <c r="AM550" s="37"/>
      <c r="AN550" s="37"/>
      <c r="AO550" s="38"/>
      <c r="AP550" s="38"/>
      <c r="AQ550" s="37"/>
      <c r="AR550" s="37"/>
      <c r="AS550" s="37"/>
      <c r="AT550" s="38"/>
    </row>
    <row r="551" spans="1:46" ht="12.75"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37"/>
      <c r="AK551" s="37"/>
      <c r="AL551" s="37"/>
      <c r="AM551" s="37"/>
      <c r="AN551" s="37"/>
      <c r="AO551" s="38"/>
      <c r="AP551" s="38"/>
      <c r="AQ551" s="37"/>
      <c r="AR551" s="37"/>
      <c r="AS551" s="37"/>
      <c r="AT551" s="38"/>
    </row>
    <row r="552" spans="1:46" ht="12.75"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37"/>
      <c r="AK552" s="37"/>
      <c r="AL552" s="37"/>
      <c r="AM552" s="37"/>
      <c r="AN552" s="37"/>
      <c r="AO552" s="38"/>
      <c r="AP552" s="38"/>
      <c r="AQ552" s="37"/>
      <c r="AR552" s="37"/>
      <c r="AS552" s="37"/>
      <c r="AT552" s="38"/>
    </row>
    <row r="553" spans="1:46" ht="12.75"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37"/>
      <c r="AK553" s="37"/>
      <c r="AL553" s="37"/>
      <c r="AM553" s="37"/>
      <c r="AN553" s="37"/>
      <c r="AO553" s="38"/>
      <c r="AP553" s="38"/>
      <c r="AQ553" s="37"/>
      <c r="AR553" s="37"/>
      <c r="AS553" s="37"/>
      <c r="AT553" s="38"/>
    </row>
    <row r="554" spans="1:46" ht="12.75"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37"/>
      <c r="AK554" s="37"/>
      <c r="AL554" s="37"/>
      <c r="AM554" s="37"/>
      <c r="AN554" s="37"/>
      <c r="AO554" s="38"/>
      <c r="AP554" s="38"/>
      <c r="AQ554" s="37"/>
      <c r="AR554" s="37"/>
      <c r="AS554" s="37"/>
      <c r="AT554" s="38"/>
    </row>
    <row r="555" spans="1:46" ht="12.75"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37"/>
      <c r="AK555" s="37"/>
      <c r="AL555" s="37"/>
      <c r="AM555" s="37"/>
      <c r="AN555" s="37"/>
      <c r="AO555" s="38"/>
      <c r="AP555" s="38"/>
      <c r="AQ555" s="37"/>
      <c r="AR555" s="37"/>
      <c r="AS555" s="37"/>
      <c r="AT555" s="38"/>
    </row>
    <row r="556" spans="1:46" ht="12.75"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37"/>
      <c r="AK556" s="37"/>
      <c r="AL556" s="37"/>
      <c r="AM556" s="37"/>
      <c r="AN556" s="37"/>
      <c r="AO556" s="38"/>
      <c r="AP556" s="38"/>
      <c r="AQ556" s="37"/>
      <c r="AR556" s="37"/>
      <c r="AS556" s="37"/>
      <c r="AT556" s="38"/>
    </row>
    <row r="557" spans="1:46" ht="12.75"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37"/>
      <c r="AK557" s="37"/>
      <c r="AL557" s="37"/>
      <c r="AM557" s="37"/>
      <c r="AN557" s="37"/>
      <c r="AO557" s="38"/>
      <c r="AP557" s="38"/>
      <c r="AQ557" s="37"/>
      <c r="AR557" s="37"/>
      <c r="AS557" s="37"/>
      <c r="AT557" s="38"/>
    </row>
    <row r="558" spans="1:46" ht="12.75"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37"/>
      <c r="AK558" s="37"/>
      <c r="AL558" s="37"/>
      <c r="AM558" s="37"/>
      <c r="AN558" s="37"/>
      <c r="AO558" s="38"/>
      <c r="AP558" s="38"/>
      <c r="AQ558" s="37"/>
      <c r="AR558" s="37"/>
      <c r="AS558" s="37"/>
      <c r="AT558" s="38"/>
    </row>
    <row r="559" spans="1:46" ht="12.75"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37"/>
      <c r="AK559" s="37"/>
      <c r="AL559" s="37"/>
      <c r="AM559" s="37"/>
      <c r="AN559" s="37"/>
      <c r="AO559" s="38"/>
      <c r="AP559" s="38"/>
      <c r="AQ559" s="37"/>
      <c r="AR559" s="37"/>
      <c r="AS559" s="37"/>
      <c r="AT559" s="38"/>
    </row>
    <row r="560" spans="1:46" ht="12.75"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37"/>
      <c r="AK560" s="37"/>
      <c r="AL560" s="37"/>
      <c r="AM560" s="37"/>
      <c r="AN560" s="37"/>
      <c r="AO560" s="38"/>
      <c r="AP560" s="38"/>
      <c r="AQ560" s="37"/>
      <c r="AR560" s="37"/>
      <c r="AS560" s="37"/>
      <c r="AT560" s="38"/>
    </row>
    <row r="561" spans="1:46" ht="12.75"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37"/>
      <c r="AK561" s="37"/>
      <c r="AL561" s="37"/>
      <c r="AM561" s="37"/>
      <c r="AN561" s="37"/>
      <c r="AO561" s="38"/>
      <c r="AP561" s="38"/>
      <c r="AQ561" s="37"/>
      <c r="AR561" s="37"/>
      <c r="AS561" s="37"/>
      <c r="AT561" s="38"/>
    </row>
    <row r="562" spans="1:46" ht="12.75"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37"/>
      <c r="AK562" s="37"/>
      <c r="AL562" s="37"/>
      <c r="AM562" s="37"/>
      <c r="AN562" s="37"/>
      <c r="AO562" s="38"/>
      <c r="AP562" s="38"/>
      <c r="AQ562" s="37"/>
      <c r="AR562" s="37"/>
      <c r="AS562" s="37"/>
      <c r="AT562" s="38"/>
    </row>
    <row r="563" spans="1:46" ht="12.75"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37"/>
      <c r="AK563" s="37"/>
      <c r="AL563" s="37"/>
      <c r="AM563" s="37"/>
      <c r="AN563" s="37"/>
      <c r="AO563" s="38"/>
      <c r="AP563" s="38"/>
      <c r="AQ563" s="37"/>
      <c r="AR563" s="37"/>
      <c r="AS563" s="37"/>
      <c r="AT563" s="38"/>
    </row>
    <row r="564" spans="1:46" ht="12.75"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37"/>
      <c r="AK564" s="37"/>
      <c r="AL564" s="37"/>
      <c r="AM564" s="37"/>
      <c r="AN564" s="37"/>
      <c r="AO564" s="38"/>
      <c r="AP564" s="38"/>
      <c r="AQ564" s="37"/>
      <c r="AR564" s="37"/>
      <c r="AS564" s="37"/>
      <c r="AT564" s="38"/>
    </row>
    <row r="565" spans="1:46" ht="12.75"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37"/>
      <c r="AK565" s="37"/>
      <c r="AL565" s="37"/>
      <c r="AM565" s="37"/>
      <c r="AN565" s="37"/>
      <c r="AO565" s="38"/>
      <c r="AP565" s="38"/>
      <c r="AQ565" s="37"/>
      <c r="AR565" s="37"/>
      <c r="AS565" s="37"/>
      <c r="AT565" s="38"/>
    </row>
    <row r="566" spans="1:46" ht="12.75"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37"/>
      <c r="AK566" s="37"/>
      <c r="AL566" s="37"/>
      <c r="AM566" s="37"/>
      <c r="AN566" s="37"/>
      <c r="AO566" s="38"/>
      <c r="AP566" s="38"/>
      <c r="AQ566" s="37"/>
      <c r="AR566" s="37"/>
      <c r="AS566" s="37"/>
      <c r="AT566" s="38"/>
    </row>
    <row r="567" spans="1:46" ht="12.75"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37"/>
      <c r="AK567" s="37"/>
      <c r="AL567" s="37"/>
      <c r="AM567" s="37"/>
      <c r="AN567" s="37"/>
      <c r="AO567" s="38"/>
      <c r="AP567" s="38"/>
      <c r="AQ567" s="37"/>
      <c r="AR567" s="37"/>
      <c r="AS567" s="37"/>
      <c r="AT567" s="38"/>
    </row>
    <row r="568" spans="1:46" ht="12.75"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37"/>
      <c r="AK568" s="37"/>
      <c r="AL568" s="37"/>
      <c r="AM568" s="37"/>
      <c r="AN568" s="37"/>
      <c r="AO568" s="38"/>
      <c r="AP568" s="38"/>
      <c r="AQ568" s="37"/>
      <c r="AR568" s="37"/>
      <c r="AS568" s="37"/>
      <c r="AT568" s="38"/>
    </row>
    <row r="569" spans="1:46" ht="12.75"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37"/>
      <c r="AK569" s="37"/>
      <c r="AL569" s="37"/>
      <c r="AM569" s="37"/>
      <c r="AN569" s="37"/>
      <c r="AO569" s="38"/>
      <c r="AP569" s="38"/>
      <c r="AQ569" s="37"/>
      <c r="AR569" s="37"/>
      <c r="AS569" s="37"/>
      <c r="AT569" s="38"/>
    </row>
    <row r="570" spans="1:46" ht="12.75"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37"/>
      <c r="AK570" s="37"/>
      <c r="AL570" s="37"/>
      <c r="AM570" s="37"/>
      <c r="AN570" s="37"/>
      <c r="AO570" s="38"/>
      <c r="AP570" s="38"/>
      <c r="AQ570" s="37"/>
      <c r="AR570" s="37"/>
      <c r="AS570" s="37"/>
      <c r="AT570" s="38"/>
    </row>
    <row r="571" spans="1:46" ht="12.75"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37"/>
      <c r="AK571" s="37"/>
      <c r="AL571" s="37"/>
      <c r="AM571" s="37"/>
      <c r="AN571" s="37"/>
      <c r="AO571" s="38"/>
      <c r="AP571" s="38"/>
      <c r="AQ571" s="37"/>
      <c r="AR571" s="37"/>
      <c r="AS571" s="37"/>
      <c r="AT571" s="38"/>
    </row>
    <row r="572" spans="1:46" ht="12.75"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37"/>
      <c r="AK572" s="37"/>
      <c r="AL572" s="37"/>
      <c r="AM572" s="37"/>
      <c r="AN572" s="37"/>
      <c r="AO572" s="38"/>
      <c r="AP572" s="38"/>
      <c r="AQ572" s="37"/>
      <c r="AR572" s="37"/>
      <c r="AS572" s="37"/>
      <c r="AT572" s="38"/>
    </row>
    <row r="573" spans="1:46" ht="12.75"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37"/>
      <c r="AK573" s="37"/>
      <c r="AL573" s="37"/>
      <c r="AM573" s="37"/>
      <c r="AN573" s="37"/>
      <c r="AO573" s="38"/>
      <c r="AP573" s="38"/>
      <c r="AQ573" s="37"/>
      <c r="AR573" s="37"/>
      <c r="AS573" s="37"/>
      <c r="AT573" s="38"/>
    </row>
    <row r="574" spans="1:46" ht="12.75"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37"/>
      <c r="AK574" s="37"/>
      <c r="AL574" s="37"/>
      <c r="AM574" s="37"/>
      <c r="AN574" s="37"/>
      <c r="AO574" s="38"/>
      <c r="AP574" s="38"/>
      <c r="AQ574" s="37"/>
      <c r="AR574" s="37"/>
      <c r="AS574" s="37"/>
      <c r="AT574" s="38"/>
    </row>
    <row r="575" spans="1:46" ht="12.75"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37"/>
      <c r="AK575" s="37"/>
      <c r="AL575" s="37"/>
      <c r="AM575" s="37"/>
      <c r="AN575" s="37"/>
      <c r="AO575" s="38"/>
      <c r="AP575" s="38"/>
      <c r="AQ575" s="37"/>
      <c r="AR575" s="37"/>
      <c r="AS575" s="37"/>
      <c r="AT575" s="38"/>
    </row>
    <row r="576" spans="1:46" ht="12.75"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37"/>
      <c r="AK576" s="37"/>
      <c r="AL576" s="37"/>
      <c r="AM576" s="37"/>
      <c r="AN576" s="37"/>
      <c r="AO576" s="38"/>
      <c r="AP576" s="38"/>
      <c r="AQ576" s="37"/>
      <c r="AR576" s="37"/>
      <c r="AS576" s="37"/>
      <c r="AT576" s="38"/>
    </row>
    <row r="577" spans="1:46" ht="12.75"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37"/>
      <c r="AK577" s="37"/>
      <c r="AL577" s="37"/>
      <c r="AM577" s="37"/>
      <c r="AN577" s="37"/>
      <c r="AO577" s="38"/>
      <c r="AP577" s="38"/>
      <c r="AQ577" s="37"/>
      <c r="AR577" s="37"/>
      <c r="AS577" s="37"/>
      <c r="AT577" s="38"/>
    </row>
    <row r="578" spans="1:46" ht="12.75"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37"/>
      <c r="AK578" s="37"/>
      <c r="AL578" s="37"/>
      <c r="AM578" s="37"/>
      <c r="AN578" s="37"/>
      <c r="AO578" s="38"/>
      <c r="AP578" s="38"/>
      <c r="AQ578" s="37"/>
      <c r="AR578" s="37"/>
      <c r="AS578" s="37"/>
      <c r="AT578" s="38"/>
    </row>
    <row r="579" spans="1:46" ht="12.75"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37"/>
      <c r="AK579" s="37"/>
      <c r="AL579" s="37"/>
      <c r="AM579" s="37"/>
      <c r="AN579" s="37"/>
      <c r="AO579" s="38"/>
      <c r="AP579" s="38"/>
      <c r="AQ579" s="37"/>
      <c r="AR579" s="37"/>
      <c r="AS579" s="37"/>
      <c r="AT579" s="38"/>
    </row>
    <row r="580" spans="1:46" ht="12.75"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37"/>
      <c r="AK580" s="37"/>
      <c r="AL580" s="37"/>
      <c r="AM580" s="37"/>
      <c r="AN580" s="37"/>
      <c r="AO580" s="38"/>
      <c r="AP580" s="38"/>
      <c r="AQ580" s="37"/>
      <c r="AR580" s="37"/>
      <c r="AS580" s="37"/>
      <c r="AT580" s="38"/>
    </row>
    <row r="581" spans="1:46" ht="12.75"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c r="AM581" s="37"/>
      <c r="AN581" s="37"/>
      <c r="AO581" s="38"/>
      <c r="AP581" s="38"/>
      <c r="AQ581" s="37"/>
      <c r="AR581" s="37"/>
      <c r="AS581" s="37"/>
      <c r="AT581" s="38"/>
    </row>
    <row r="582" spans="1:46" ht="12.75"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37"/>
      <c r="AK582" s="37"/>
      <c r="AL582" s="37"/>
      <c r="AM582" s="37"/>
      <c r="AN582" s="37"/>
      <c r="AO582" s="38"/>
      <c r="AP582" s="38"/>
      <c r="AQ582" s="37"/>
      <c r="AR582" s="37"/>
      <c r="AS582" s="37"/>
      <c r="AT582" s="38"/>
    </row>
    <row r="583" spans="1:46" ht="12.75"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c r="AM583" s="37"/>
      <c r="AN583" s="37"/>
      <c r="AO583" s="38"/>
      <c r="AP583" s="38"/>
      <c r="AQ583" s="37"/>
      <c r="AR583" s="37"/>
      <c r="AS583" s="37"/>
      <c r="AT583" s="38"/>
    </row>
    <row r="584" spans="1:46" ht="12.75"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37"/>
      <c r="AK584" s="37"/>
      <c r="AL584" s="37"/>
      <c r="AM584" s="37"/>
      <c r="AN584" s="37"/>
      <c r="AO584" s="38"/>
      <c r="AP584" s="38"/>
      <c r="AQ584" s="37"/>
      <c r="AR584" s="37"/>
      <c r="AS584" s="37"/>
      <c r="AT584" s="38"/>
    </row>
    <row r="585" spans="1:46" ht="12.75"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37"/>
      <c r="AK585" s="37"/>
      <c r="AL585" s="37"/>
      <c r="AM585" s="37"/>
      <c r="AN585" s="37"/>
      <c r="AO585" s="38"/>
      <c r="AP585" s="38"/>
      <c r="AQ585" s="37"/>
      <c r="AR585" s="37"/>
      <c r="AS585" s="37"/>
      <c r="AT585" s="38"/>
    </row>
    <row r="586" spans="1:46" ht="12.75"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37"/>
      <c r="AK586" s="37"/>
      <c r="AL586" s="37"/>
      <c r="AM586" s="37"/>
      <c r="AN586" s="37"/>
      <c r="AO586" s="38"/>
      <c r="AP586" s="38"/>
      <c r="AQ586" s="37"/>
      <c r="AR586" s="37"/>
      <c r="AS586" s="37"/>
      <c r="AT586" s="38"/>
    </row>
    <row r="587" spans="1:46" ht="12.75"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37"/>
      <c r="AK587" s="37"/>
      <c r="AL587" s="37"/>
      <c r="AM587" s="37"/>
      <c r="AN587" s="37"/>
      <c r="AO587" s="38"/>
      <c r="AP587" s="38"/>
      <c r="AQ587" s="37"/>
      <c r="AR587" s="37"/>
      <c r="AS587" s="37"/>
      <c r="AT587" s="38"/>
    </row>
    <row r="588" spans="1:46" ht="12.75"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37"/>
      <c r="AK588" s="37"/>
      <c r="AL588" s="37"/>
      <c r="AM588" s="37"/>
      <c r="AN588" s="37"/>
      <c r="AO588" s="38"/>
      <c r="AP588" s="38"/>
      <c r="AQ588" s="37"/>
      <c r="AR588" s="37"/>
      <c r="AS588" s="37"/>
      <c r="AT588" s="38"/>
    </row>
    <row r="589" spans="1:46" ht="12.75"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37"/>
      <c r="AK589" s="37"/>
      <c r="AL589" s="37"/>
      <c r="AM589" s="37"/>
      <c r="AN589" s="37"/>
      <c r="AO589" s="38"/>
      <c r="AP589" s="38"/>
      <c r="AQ589" s="37"/>
      <c r="AR589" s="37"/>
      <c r="AS589" s="37"/>
      <c r="AT589" s="38"/>
    </row>
    <row r="590" spans="1:46" ht="12.75"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37"/>
      <c r="AK590" s="37"/>
      <c r="AL590" s="37"/>
      <c r="AM590" s="37"/>
      <c r="AN590" s="37"/>
      <c r="AO590" s="38"/>
      <c r="AP590" s="38"/>
      <c r="AQ590" s="37"/>
      <c r="AR590" s="37"/>
      <c r="AS590" s="37"/>
      <c r="AT590" s="38"/>
    </row>
    <row r="591" spans="1:46" ht="12.75"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37"/>
      <c r="AK591" s="37"/>
      <c r="AL591" s="37"/>
      <c r="AM591" s="37"/>
      <c r="AN591" s="37"/>
      <c r="AO591" s="38"/>
      <c r="AP591" s="38"/>
      <c r="AQ591" s="37"/>
      <c r="AR591" s="37"/>
      <c r="AS591" s="37"/>
      <c r="AT591" s="38"/>
    </row>
    <row r="592" spans="1:46" ht="12.75"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37"/>
      <c r="AK592" s="37"/>
      <c r="AL592" s="37"/>
      <c r="AM592" s="37"/>
      <c r="AN592" s="37"/>
      <c r="AO592" s="38"/>
      <c r="AP592" s="38"/>
      <c r="AQ592" s="37"/>
      <c r="AR592" s="37"/>
      <c r="AS592" s="37"/>
      <c r="AT592" s="38"/>
    </row>
    <row r="593" spans="1:46" ht="12.75"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37"/>
      <c r="AK593" s="37"/>
      <c r="AL593" s="37"/>
      <c r="AM593" s="37"/>
      <c r="AN593" s="37"/>
      <c r="AO593" s="38"/>
      <c r="AP593" s="38"/>
      <c r="AQ593" s="37"/>
      <c r="AR593" s="37"/>
      <c r="AS593" s="37"/>
      <c r="AT593" s="38"/>
    </row>
    <row r="594" spans="1:46" ht="12.75"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37"/>
      <c r="AK594" s="37"/>
      <c r="AL594" s="37"/>
      <c r="AM594" s="37"/>
      <c r="AN594" s="37"/>
      <c r="AO594" s="38"/>
      <c r="AP594" s="38"/>
      <c r="AQ594" s="37"/>
      <c r="AR594" s="37"/>
      <c r="AS594" s="37"/>
      <c r="AT594" s="38"/>
    </row>
    <row r="595" spans="1:46" ht="12.75"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37"/>
      <c r="AK595" s="37"/>
      <c r="AL595" s="37"/>
      <c r="AM595" s="37"/>
      <c r="AN595" s="37"/>
      <c r="AO595" s="38"/>
      <c r="AP595" s="38"/>
      <c r="AQ595" s="37"/>
      <c r="AR595" s="37"/>
      <c r="AS595" s="37"/>
      <c r="AT595" s="38"/>
    </row>
    <row r="596" spans="1:46" ht="12.75"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37"/>
      <c r="AK596" s="37"/>
      <c r="AL596" s="37"/>
      <c r="AM596" s="37"/>
      <c r="AN596" s="37"/>
      <c r="AO596" s="38"/>
      <c r="AP596" s="38"/>
      <c r="AQ596" s="37"/>
      <c r="AR596" s="37"/>
      <c r="AS596" s="37"/>
      <c r="AT596" s="38"/>
    </row>
    <row r="597" spans="1:46" ht="12.75"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37"/>
      <c r="AK597" s="37"/>
      <c r="AL597" s="37"/>
      <c r="AM597" s="37"/>
      <c r="AN597" s="37"/>
      <c r="AO597" s="38"/>
      <c r="AP597" s="38"/>
      <c r="AQ597" s="37"/>
      <c r="AR597" s="37"/>
      <c r="AS597" s="37"/>
      <c r="AT597" s="38"/>
    </row>
    <row r="598" spans="1:46" ht="12.75"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37"/>
      <c r="AK598" s="37"/>
      <c r="AL598" s="37"/>
      <c r="AM598" s="37"/>
      <c r="AN598" s="37"/>
      <c r="AO598" s="38"/>
      <c r="AP598" s="38"/>
      <c r="AQ598" s="37"/>
      <c r="AR598" s="37"/>
      <c r="AS598" s="37"/>
      <c r="AT598" s="38"/>
    </row>
    <row r="599" spans="1:46" ht="12.75"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37"/>
      <c r="AK599" s="37"/>
      <c r="AL599" s="37"/>
      <c r="AM599" s="37"/>
      <c r="AN599" s="37"/>
      <c r="AO599" s="38"/>
      <c r="AP599" s="38"/>
      <c r="AQ599" s="37"/>
      <c r="AR599" s="37"/>
      <c r="AS599" s="37"/>
      <c r="AT599" s="38"/>
    </row>
    <row r="600" spans="1:46" ht="12.75"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37"/>
      <c r="AK600" s="37"/>
      <c r="AL600" s="37"/>
      <c r="AM600" s="37"/>
      <c r="AN600" s="37"/>
      <c r="AO600" s="38"/>
      <c r="AP600" s="38"/>
      <c r="AQ600" s="37"/>
      <c r="AR600" s="37"/>
      <c r="AS600" s="37"/>
      <c r="AT600" s="38"/>
    </row>
    <row r="601" spans="1:46" ht="12.75"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37"/>
      <c r="AK601" s="37"/>
      <c r="AL601" s="37"/>
      <c r="AM601" s="37"/>
      <c r="AN601" s="37"/>
      <c r="AO601" s="38"/>
      <c r="AP601" s="38"/>
      <c r="AQ601" s="37"/>
      <c r="AR601" s="37"/>
      <c r="AS601" s="37"/>
      <c r="AT601" s="38"/>
    </row>
    <row r="602" spans="1:46" ht="12.75"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37"/>
      <c r="AK602" s="37"/>
      <c r="AL602" s="37"/>
      <c r="AM602" s="37"/>
      <c r="AN602" s="37"/>
      <c r="AO602" s="38"/>
      <c r="AP602" s="38"/>
      <c r="AQ602" s="37"/>
      <c r="AR602" s="37"/>
      <c r="AS602" s="37"/>
      <c r="AT602" s="38"/>
    </row>
    <row r="603" spans="1:46" ht="12.75"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37"/>
      <c r="AK603" s="37"/>
      <c r="AL603" s="37"/>
      <c r="AM603" s="37"/>
      <c r="AN603" s="37"/>
      <c r="AO603" s="38"/>
      <c r="AP603" s="38"/>
      <c r="AQ603" s="37"/>
      <c r="AR603" s="37"/>
      <c r="AS603" s="37"/>
      <c r="AT603" s="38"/>
    </row>
    <row r="604" spans="1:46" ht="12.75"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c r="AA604" s="37"/>
      <c r="AB604" s="37"/>
      <c r="AC604" s="37"/>
      <c r="AD604" s="37"/>
      <c r="AE604" s="37"/>
      <c r="AF604" s="37"/>
      <c r="AG604" s="37"/>
      <c r="AH604" s="37"/>
      <c r="AI604" s="37"/>
      <c r="AJ604" s="37"/>
      <c r="AK604" s="37"/>
      <c r="AL604" s="37"/>
      <c r="AM604" s="37"/>
      <c r="AN604" s="37"/>
      <c r="AO604" s="38"/>
      <c r="AP604" s="38"/>
      <c r="AQ604" s="37"/>
      <c r="AR604" s="37"/>
      <c r="AS604" s="37"/>
      <c r="AT604" s="38"/>
    </row>
    <row r="605" spans="1:46" ht="12.75"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c r="AA605" s="37"/>
      <c r="AB605" s="37"/>
      <c r="AC605" s="37"/>
      <c r="AD605" s="37"/>
      <c r="AE605" s="37"/>
      <c r="AF605" s="37"/>
      <c r="AG605" s="37"/>
      <c r="AH605" s="37"/>
      <c r="AI605" s="37"/>
      <c r="AJ605" s="37"/>
      <c r="AK605" s="37"/>
      <c r="AL605" s="37"/>
      <c r="AM605" s="37"/>
      <c r="AN605" s="37"/>
      <c r="AO605" s="38"/>
      <c r="AP605" s="38"/>
      <c r="AQ605" s="37"/>
      <c r="AR605" s="37"/>
      <c r="AS605" s="37"/>
      <c r="AT605" s="38"/>
    </row>
    <row r="606" spans="1:46" ht="12.75"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c r="AA606" s="37"/>
      <c r="AB606" s="37"/>
      <c r="AC606" s="37"/>
      <c r="AD606" s="37"/>
      <c r="AE606" s="37"/>
      <c r="AF606" s="37"/>
      <c r="AG606" s="37"/>
      <c r="AH606" s="37"/>
      <c r="AI606" s="37"/>
      <c r="AJ606" s="37"/>
      <c r="AK606" s="37"/>
      <c r="AL606" s="37"/>
      <c r="AM606" s="37"/>
      <c r="AN606" s="37"/>
      <c r="AO606" s="38"/>
      <c r="AP606" s="38"/>
      <c r="AQ606" s="37"/>
      <c r="AR606" s="37"/>
      <c r="AS606" s="37"/>
      <c r="AT606" s="38"/>
    </row>
    <row r="607" spans="1:46" ht="12.75"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c r="AA607" s="37"/>
      <c r="AB607" s="37"/>
      <c r="AC607" s="37"/>
      <c r="AD607" s="37"/>
      <c r="AE607" s="37"/>
      <c r="AF607" s="37"/>
      <c r="AG607" s="37"/>
      <c r="AH607" s="37"/>
      <c r="AI607" s="37"/>
      <c r="AJ607" s="37"/>
      <c r="AK607" s="37"/>
      <c r="AL607" s="37"/>
      <c r="AM607" s="37"/>
      <c r="AN607" s="37"/>
      <c r="AO607" s="38"/>
      <c r="AP607" s="38"/>
      <c r="AQ607" s="37"/>
      <c r="AR607" s="37"/>
      <c r="AS607" s="37"/>
      <c r="AT607" s="38"/>
    </row>
    <row r="608" spans="1:46" ht="12.75"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c r="AA608" s="37"/>
      <c r="AB608" s="37"/>
      <c r="AC608" s="37"/>
      <c r="AD608" s="37"/>
      <c r="AE608" s="37"/>
      <c r="AF608" s="37"/>
      <c r="AG608" s="37"/>
      <c r="AH608" s="37"/>
      <c r="AI608" s="37"/>
      <c r="AJ608" s="37"/>
      <c r="AK608" s="37"/>
      <c r="AL608" s="37"/>
      <c r="AM608" s="37"/>
      <c r="AN608" s="37"/>
      <c r="AO608" s="38"/>
      <c r="AP608" s="38"/>
      <c r="AQ608" s="37"/>
      <c r="AR608" s="37"/>
      <c r="AS608" s="37"/>
      <c r="AT608" s="38"/>
    </row>
    <row r="609" spans="1:46" ht="12.75"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c r="AA609" s="37"/>
      <c r="AB609" s="37"/>
      <c r="AC609" s="37"/>
      <c r="AD609" s="37"/>
      <c r="AE609" s="37"/>
      <c r="AF609" s="37"/>
      <c r="AG609" s="37"/>
      <c r="AH609" s="37"/>
      <c r="AI609" s="37"/>
      <c r="AJ609" s="37"/>
      <c r="AK609" s="37"/>
      <c r="AL609" s="37"/>
      <c r="AM609" s="37"/>
      <c r="AN609" s="37"/>
      <c r="AO609" s="38"/>
      <c r="AP609" s="38"/>
      <c r="AQ609" s="37"/>
      <c r="AR609" s="37"/>
      <c r="AS609" s="37"/>
      <c r="AT609" s="38"/>
    </row>
    <row r="610" spans="1:46" ht="12.75"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c r="AA610" s="37"/>
      <c r="AB610" s="37"/>
      <c r="AC610" s="37"/>
      <c r="AD610" s="37"/>
      <c r="AE610" s="37"/>
      <c r="AF610" s="37"/>
      <c r="AG610" s="37"/>
      <c r="AH610" s="37"/>
      <c r="AI610" s="37"/>
      <c r="AJ610" s="37"/>
      <c r="AK610" s="37"/>
      <c r="AL610" s="37"/>
      <c r="AM610" s="37"/>
      <c r="AN610" s="37"/>
      <c r="AO610" s="38"/>
      <c r="AP610" s="38"/>
      <c r="AQ610" s="37"/>
      <c r="AR610" s="37"/>
      <c r="AS610" s="37"/>
      <c r="AT610" s="38"/>
    </row>
    <row r="611" spans="1:46" ht="12.75"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c r="AA611" s="37"/>
      <c r="AB611" s="37"/>
      <c r="AC611" s="37"/>
      <c r="AD611" s="37"/>
      <c r="AE611" s="37"/>
      <c r="AF611" s="37"/>
      <c r="AG611" s="37"/>
      <c r="AH611" s="37"/>
      <c r="AI611" s="37"/>
      <c r="AJ611" s="37"/>
      <c r="AK611" s="37"/>
      <c r="AL611" s="37"/>
      <c r="AM611" s="37"/>
      <c r="AN611" s="37"/>
      <c r="AO611" s="38"/>
      <c r="AP611" s="38"/>
      <c r="AQ611" s="37"/>
      <c r="AR611" s="37"/>
      <c r="AS611" s="37"/>
      <c r="AT611" s="38"/>
    </row>
    <row r="612" spans="1:46" ht="12.75"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c r="AA612" s="37"/>
      <c r="AB612" s="37"/>
      <c r="AC612" s="37"/>
      <c r="AD612" s="37"/>
      <c r="AE612" s="37"/>
      <c r="AF612" s="37"/>
      <c r="AG612" s="37"/>
      <c r="AH612" s="37"/>
      <c r="AI612" s="37"/>
      <c r="AJ612" s="37"/>
      <c r="AK612" s="37"/>
      <c r="AL612" s="37"/>
      <c r="AM612" s="37"/>
      <c r="AN612" s="37"/>
      <c r="AO612" s="38"/>
      <c r="AP612" s="38"/>
      <c r="AQ612" s="37"/>
      <c r="AR612" s="37"/>
      <c r="AS612" s="37"/>
      <c r="AT612" s="38"/>
    </row>
    <row r="613" spans="1:46" ht="12.75"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c r="AA613" s="37"/>
      <c r="AB613" s="37"/>
      <c r="AC613" s="37"/>
      <c r="AD613" s="37"/>
      <c r="AE613" s="37"/>
      <c r="AF613" s="37"/>
      <c r="AG613" s="37"/>
      <c r="AH613" s="37"/>
      <c r="AI613" s="37"/>
      <c r="AJ613" s="37"/>
      <c r="AK613" s="37"/>
      <c r="AL613" s="37"/>
      <c r="AM613" s="37"/>
      <c r="AN613" s="37"/>
      <c r="AO613" s="38"/>
      <c r="AP613" s="38"/>
      <c r="AQ613" s="37"/>
      <c r="AR613" s="37"/>
      <c r="AS613" s="37"/>
      <c r="AT613" s="38"/>
    </row>
    <row r="614" spans="1:46" ht="12.75"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c r="AA614" s="37"/>
      <c r="AB614" s="37"/>
      <c r="AC614" s="37"/>
      <c r="AD614" s="37"/>
      <c r="AE614" s="37"/>
      <c r="AF614" s="37"/>
      <c r="AG614" s="37"/>
      <c r="AH614" s="37"/>
      <c r="AI614" s="37"/>
      <c r="AJ614" s="37"/>
      <c r="AK614" s="37"/>
      <c r="AL614" s="37"/>
      <c r="AM614" s="37"/>
      <c r="AN614" s="37"/>
      <c r="AO614" s="38"/>
      <c r="AP614" s="38"/>
      <c r="AQ614" s="37"/>
      <c r="AR614" s="37"/>
      <c r="AS614" s="37"/>
      <c r="AT614" s="38"/>
    </row>
    <row r="615" spans="1:46" ht="12.75"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c r="AA615" s="37"/>
      <c r="AB615" s="37"/>
      <c r="AC615" s="37"/>
      <c r="AD615" s="37"/>
      <c r="AE615" s="37"/>
      <c r="AF615" s="37"/>
      <c r="AG615" s="37"/>
      <c r="AH615" s="37"/>
      <c r="AI615" s="37"/>
      <c r="AJ615" s="37"/>
      <c r="AK615" s="37"/>
      <c r="AL615" s="37"/>
      <c r="AM615" s="37"/>
      <c r="AN615" s="37"/>
      <c r="AO615" s="38"/>
      <c r="AP615" s="38"/>
      <c r="AQ615" s="37"/>
      <c r="AR615" s="37"/>
      <c r="AS615" s="37"/>
      <c r="AT615" s="38"/>
    </row>
    <row r="616" spans="1:46" ht="12.75"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c r="AA616" s="37"/>
      <c r="AB616" s="37"/>
      <c r="AC616" s="37"/>
      <c r="AD616" s="37"/>
      <c r="AE616" s="37"/>
      <c r="AF616" s="37"/>
      <c r="AG616" s="37"/>
      <c r="AH616" s="37"/>
      <c r="AI616" s="37"/>
      <c r="AJ616" s="37"/>
      <c r="AK616" s="37"/>
      <c r="AL616" s="37"/>
      <c r="AM616" s="37"/>
      <c r="AN616" s="37"/>
      <c r="AO616" s="38"/>
      <c r="AP616" s="38"/>
      <c r="AQ616" s="37"/>
      <c r="AR616" s="37"/>
      <c r="AS616" s="37"/>
      <c r="AT616" s="38"/>
    </row>
    <row r="617" spans="1:46" ht="12.75"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c r="AA617" s="37"/>
      <c r="AB617" s="37"/>
      <c r="AC617" s="37"/>
      <c r="AD617" s="37"/>
      <c r="AE617" s="37"/>
      <c r="AF617" s="37"/>
      <c r="AG617" s="37"/>
      <c r="AH617" s="37"/>
      <c r="AI617" s="37"/>
      <c r="AJ617" s="37"/>
      <c r="AK617" s="37"/>
      <c r="AL617" s="37"/>
      <c r="AM617" s="37"/>
      <c r="AN617" s="37"/>
      <c r="AO617" s="38"/>
      <c r="AP617" s="38"/>
      <c r="AQ617" s="37"/>
      <c r="AR617" s="37"/>
      <c r="AS617" s="37"/>
      <c r="AT617" s="38"/>
    </row>
    <row r="618" spans="1:46" ht="12.75"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c r="AA618" s="37"/>
      <c r="AB618" s="37"/>
      <c r="AC618" s="37"/>
      <c r="AD618" s="37"/>
      <c r="AE618" s="37"/>
      <c r="AF618" s="37"/>
      <c r="AG618" s="37"/>
      <c r="AH618" s="37"/>
      <c r="AI618" s="37"/>
      <c r="AJ618" s="37"/>
      <c r="AK618" s="37"/>
      <c r="AL618" s="37"/>
      <c r="AM618" s="37"/>
      <c r="AN618" s="37"/>
      <c r="AO618" s="38"/>
      <c r="AP618" s="38"/>
      <c r="AQ618" s="37"/>
      <c r="AR618" s="37"/>
      <c r="AS618" s="37"/>
      <c r="AT618" s="38"/>
    </row>
    <row r="619" spans="1:46" ht="12.75"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c r="AA619" s="37"/>
      <c r="AB619" s="37"/>
      <c r="AC619" s="37"/>
      <c r="AD619" s="37"/>
      <c r="AE619" s="37"/>
      <c r="AF619" s="37"/>
      <c r="AG619" s="37"/>
      <c r="AH619" s="37"/>
      <c r="AI619" s="37"/>
      <c r="AJ619" s="37"/>
      <c r="AK619" s="37"/>
      <c r="AL619" s="37"/>
      <c r="AM619" s="37"/>
      <c r="AN619" s="37"/>
      <c r="AO619" s="38"/>
      <c r="AP619" s="38"/>
      <c r="AQ619" s="37"/>
      <c r="AR619" s="37"/>
      <c r="AS619" s="37"/>
      <c r="AT619" s="38"/>
    </row>
    <row r="620" spans="1:46" ht="12.75"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c r="AA620" s="37"/>
      <c r="AB620" s="37"/>
      <c r="AC620" s="37"/>
      <c r="AD620" s="37"/>
      <c r="AE620" s="37"/>
      <c r="AF620" s="37"/>
      <c r="AG620" s="37"/>
      <c r="AH620" s="37"/>
      <c r="AI620" s="37"/>
      <c r="AJ620" s="37"/>
      <c r="AK620" s="37"/>
      <c r="AL620" s="37"/>
      <c r="AM620" s="37"/>
      <c r="AN620" s="37"/>
      <c r="AO620" s="38"/>
      <c r="AP620" s="38"/>
      <c r="AQ620" s="37"/>
      <c r="AR620" s="37"/>
      <c r="AS620" s="37"/>
      <c r="AT620" s="38"/>
    </row>
    <row r="621" spans="1:46" ht="12.75"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c r="AA621" s="37"/>
      <c r="AB621" s="37"/>
      <c r="AC621" s="37"/>
      <c r="AD621" s="37"/>
      <c r="AE621" s="37"/>
      <c r="AF621" s="37"/>
      <c r="AG621" s="37"/>
      <c r="AH621" s="37"/>
      <c r="AI621" s="37"/>
      <c r="AJ621" s="37"/>
      <c r="AK621" s="37"/>
      <c r="AL621" s="37"/>
      <c r="AM621" s="37"/>
      <c r="AN621" s="37"/>
      <c r="AO621" s="38"/>
      <c r="AP621" s="38"/>
      <c r="AQ621" s="37"/>
      <c r="AR621" s="37"/>
      <c r="AS621" s="37"/>
      <c r="AT621" s="38"/>
    </row>
    <row r="622" spans="1:46" ht="12.75"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c r="AA622" s="37"/>
      <c r="AB622" s="37"/>
      <c r="AC622" s="37"/>
      <c r="AD622" s="37"/>
      <c r="AE622" s="37"/>
      <c r="AF622" s="37"/>
      <c r="AG622" s="37"/>
      <c r="AH622" s="37"/>
      <c r="AI622" s="37"/>
      <c r="AJ622" s="37"/>
      <c r="AK622" s="37"/>
      <c r="AL622" s="37"/>
      <c r="AM622" s="37"/>
      <c r="AN622" s="37"/>
      <c r="AO622" s="38"/>
      <c r="AP622" s="38"/>
      <c r="AQ622" s="37"/>
      <c r="AR622" s="37"/>
      <c r="AS622" s="37"/>
      <c r="AT622" s="38"/>
    </row>
    <row r="623" spans="1:46" ht="12.75"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c r="AA623" s="37"/>
      <c r="AB623" s="37"/>
      <c r="AC623" s="37"/>
      <c r="AD623" s="37"/>
      <c r="AE623" s="37"/>
      <c r="AF623" s="37"/>
      <c r="AG623" s="37"/>
      <c r="AH623" s="37"/>
      <c r="AI623" s="37"/>
      <c r="AJ623" s="37"/>
      <c r="AK623" s="37"/>
      <c r="AL623" s="37"/>
      <c r="AM623" s="37"/>
      <c r="AN623" s="37"/>
      <c r="AO623" s="38"/>
      <c r="AP623" s="38"/>
      <c r="AQ623" s="37"/>
      <c r="AR623" s="37"/>
      <c r="AS623" s="37"/>
      <c r="AT623" s="38"/>
    </row>
    <row r="624" spans="1:46" ht="12.75"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c r="AA624" s="37"/>
      <c r="AB624" s="37"/>
      <c r="AC624" s="37"/>
      <c r="AD624" s="37"/>
      <c r="AE624" s="37"/>
      <c r="AF624" s="37"/>
      <c r="AG624" s="37"/>
      <c r="AH624" s="37"/>
      <c r="AI624" s="37"/>
      <c r="AJ624" s="37"/>
      <c r="AK624" s="37"/>
      <c r="AL624" s="37"/>
      <c r="AM624" s="37"/>
      <c r="AN624" s="37"/>
      <c r="AO624" s="38"/>
      <c r="AP624" s="38"/>
      <c r="AQ624" s="37"/>
      <c r="AR624" s="37"/>
      <c r="AS624" s="37"/>
      <c r="AT624" s="38"/>
    </row>
    <row r="625" spans="1:46" ht="12.75"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c r="AA625" s="37"/>
      <c r="AB625" s="37"/>
      <c r="AC625" s="37"/>
      <c r="AD625" s="37"/>
      <c r="AE625" s="37"/>
      <c r="AF625" s="37"/>
      <c r="AG625" s="37"/>
      <c r="AH625" s="37"/>
      <c r="AI625" s="37"/>
      <c r="AJ625" s="37"/>
      <c r="AK625" s="37"/>
      <c r="AL625" s="37"/>
      <c r="AM625" s="37"/>
      <c r="AN625" s="37"/>
      <c r="AO625" s="38"/>
      <c r="AP625" s="38"/>
      <c r="AQ625" s="37"/>
      <c r="AR625" s="37"/>
      <c r="AS625" s="37"/>
      <c r="AT625" s="38"/>
    </row>
    <row r="626" spans="1:46" ht="12.75"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c r="AA626" s="37"/>
      <c r="AB626" s="37"/>
      <c r="AC626" s="37"/>
      <c r="AD626" s="37"/>
      <c r="AE626" s="37"/>
      <c r="AF626" s="37"/>
      <c r="AG626" s="37"/>
      <c r="AH626" s="37"/>
      <c r="AI626" s="37"/>
      <c r="AJ626" s="37"/>
      <c r="AK626" s="37"/>
      <c r="AL626" s="37"/>
      <c r="AM626" s="37"/>
      <c r="AN626" s="37"/>
      <c r="AO626" s="38"/>
      <c r="AP626" s="38"/>
      <c r="AQ626" s="37"/>
      <c r="AR626" s="37"/>
      <c r="AS626" s="37"/>
      <c r="AT626" s="38"/>
    </row>
    <row r="627" spans="1:46" ht="12.75"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c r="AA627" s="37"/>
      <c r="AB627" s="37"/>
      <c r="AC627" s="37"/>
      <c r="AD627" s="37"/>
      <c r="AE627" s="37"/>
      <c r="AF627" s="37"/>
      <c r="AG627" s="37"/>
      <c r="AH627" s="37"/>
      <c r="AI627" s="37"/>
      <c r="AJ627" s="37"/>
      <c r="AK627" s="37"/>
      <c r="AL627" s="37"/>
      <c r="AM627" s="37"/>
      <c r="AN627" s="37"/>
      <c r="AO627" s="38"/>
      <c r="AP627" s="38"/>
      <c r="AQ627" s="37"/>
      <c r="AR627" s="37"/>
      <c r="AS627" s="37"/>
      <c r="AT627" s="38"/>
    </row>
    <row r="628" spans="1:46" ht="12.75"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c r="AA628" s="37"/>
      <c r="AB628" s="37"/>
      <c r="AC628" s="37"/>
      <c r="AD628" s="37"/>
      <c r="AE628" s="37"/>
      <c r="AF628" s="37"/>
      <c r="AG628" s="37"/>
      <c r="AH628" s="37"/>
      <c r="AI628" s="37"/>
      <c r="AJ628" s="37"/>
      <c r="AK628" s="37"/>
      <c r="AL628" s="37"/>
      <c r="AM628" s="37"/>
      <c r="AN628" s="37"/>
      <c r="AO628" s="38"/>
      <c r="AP628" s="38"/>
      <c r="AQ628" s="37"/>
      <c r="AR628" s="37"/>
      <c r="AS628" s="37"/>
      <c r="AT628" s="38"/>
    </row>
    <row r="629" spans="1:46" ht="12.75"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c r="AA629" s="37"/>
      <c r="AB629" s="37"/>
      <c r="AC629" s="37"/>
      <c r="AD629" s="37"/>
      <c r="AE629" s="37"/>
      <c r="AF629" s="37"/>
      <c r="AG629" s="37"/>
      <c r="AH629" s="37"/>
      <c r="AI629" s="37"/>
      <c r="AJ629" s="37"/>
      <c r="AK629" s="37"/>
      <c r="AL629" s="37"/>
      <c r="AM629" s="37"/>
      <c r="AN629" s="37"/>
      <c r="AO629" s="38"/>
      <c r="AP629" s="38"/>
      <c r="AQ629" s="37"/>
      <c r="AR629" s="37"/>
      <c r="AS629" s="37"/>
      <c r="AT629" s="38"/>
    </row>
    <row r="630" spans="1:46" ht="12.75"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c r="AA630" s="37"/>
      <c r="AB630" s="37"/>
      <c r="AC630" s="37"/>
      <c r="AD630" s="37"/>
      <c r="AE630" s="37"/>
      <c r="AF630" s="37"/>
      <c r="AG630" s="37"/>
      <c r="AH630" s="37"/>
      <c r="AI630" s="37"/>
      <c r="AJ630" s="37"/>
      <c r="AK630" s="37"/>
      <c r="AL630" s="37"/>
      <c r="AM630" s="37"/>
      <c r="AN630" s="37"/>
      <c r="AO630" s="38"/>
      <c r="AP630" s="38"/>
      <c r="AQ630" s="37"/>
      <c r="AR630" s="37"/>
      <c r="AS630" s="37"/>
      <c r="AT630" s="38"/>
    </row>
    <row r="631" spans="1:46" ht="12.75"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c r="AA631" s="37"/>
      <c r="AB631" s="37"/>
      <c r="AC631" s="37"/>
      <c r="AD631" s="37"/>
      <c r="AE631" s="37"/>
      <c r="AF631" s="37"/>
      <c r="AG631" s="37"/>
      <c r="AH631" s="37"/>
      <c r="AI631" s="37"/>
      <c r="AJ631" s="37"/>
      <c r="AK631" s="37"/>
      <c r="AL631" s="37"/>
      <c r="AM631" s="37"/>
      <c r="AN631" s="37"/>
      <c r="AO631" s="38"/>
      <c r="AP631" s="38"/>
      <c r="AQ631" s="37"/>
      <c r="AR631" s="37"/>
      <c r="AS631" s="37"/>
      <c r="AT631" s="38"/>
    </row>
    <row r="632" spans="1:46" ht="12.75"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c r="AA632" s="37"/>
      <c r="AB632" s="37"/>
      <c r="AC632" s="37"/>
      <c r="AD632" s="37"/>
      <c r="AE632" s="37"/>
      <c r="AF632" s="37"/>
      <c r="AG632" s="37"/>
      <c r="AH632" s="37"/>
      <c r="AI632" s="37"/>
      <c r="AJ632" s="37"/>
      <c r="AK632" s="37"/>
      <c r="AL632" s="37"/>
      <c r="AM632" s="37"/>
      <c r="AN632" s="37"/>
      <c r="AO632" s="38"/>
      <c r="AP632" s="38"/>
      <c r="AQ632" s="37"/>
      <c r="AR632" s="37"/>
      <c r="AS632" s="37"/>
      <c r="AT632" s="38"/>
    </row>
    <row r="633" spans="1:46" ht="12.75"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c r="AA633" s="37"/>
      <c r="AB633" s="37"/>
      <c r="AC633" s="37"/>
      <c r="AD633" s="37"/>
      <c r="AE633" s="37"/>
      <c r="AF633" s="37"/>
      <c r="AG633" s="37"/>
      <c r="AH633" s="37"/>
      <c r="AI633" s="37"/>
      <c r="AJ633" s="37"/>
      <c r="AK633" s="37"/>
      <c r="AL633" s="37"/>
      <c r="AM633" s="37"/>
      <c r="AN633" s="37"/>
      <c r="AO633" s="38"/>
      <c r="AP633" s="38"/>
      <c r="AQ633" s="37"/>
      <c r="AR633" s="37"/>
      <c r="AS633" s="37"/>
      <c r="AT633" s="38"/>
    </row>
    <row r="634" spans="1:46" ht="12.75"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c r="AA634" s="37"/>
      <c r="AB634" s="37"/>
      <c r="AC634" s="37"/>
      <c r="AD634" s="37"/>
      <c r="AE634" s="37"/>
      <c r="AF634" s="37"/>
      <c r="AG634" s="37"/>
      <c r="AH634" s="37"/>
      <c r="AI634" s="37"/>
      <c r="AJ634" s="37"/>
      <c r="AK634" s="37"/>
      <c r="AL634" s="37"/>
      <c r="AM634" s="37"/>
      <c r="AN634" s="37"/>
      <c r="AO634" s="38"/>
      <c r="AP634" s="38"/>
      <c r="AQ634" s="37"/>
      <c r="AR634" s="37"/>
      <c r="AS634" s="37"/>
      <c r="AT634" s="38"/>
    </row>
    <row r="635" spans="1:46" ht="12.75"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c r="AA635" s="37"/>
      <c r="AB635" s="37"/>
      <c r="AC635" s="37"/>
      <c r="AD635" s="37"/>
      <c r="AE635" s="37"/>
      <c r="AF635" s="37"/>
      <c r="AG635" s="37"/>
      <c r="AH635" s="37"/>
      <c r="AI635" s="37"/>
      <c r="AJ635" s="37"/>
      <c r="AK635" s="37"/>
      <c r="AL635" s="37"/>
      <c r="AM635" s="37"/>
      <c r="AN635" s="37"/>
      <c r="AO635" s="38"/>
      <c r="AP635" s="38"/>
      <c r="AQ635" s="37"/>
      <c r="AR635" s="37"/>
      <c r="AS635" s="37"/>
      <c r="AT635" s="38"/>
    </row>
    <row r="636" spans="1:46" ht="12.75"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c r="AA636" s="37"/>
      <c r="AB636" s="37"/>
      <c r="AC636" s="37"/>
      <c r="AD636" s="37"/>
      <c r="AE636" s="37"/>
      <c r="AF636" s="37"/>
      <c r="AG636" s="37"/>
      <c r="AH636" s="37"/>
      <c r="AI636" s="37"/>
      <c r="AJ636" s="37"/>
      <c r="AK636" s="37"/>
      <c r="AL636" s="37"/>
      <c r="AM636" s="37"/>
      <c r="AN636" s="37"/>
      <c r="AO636" s="38"/>
      <c r="AP636" s="38"/>
      <c r="AQ636" s="37"/>
      <c r="AR636" s="37"/>
      <c r="AS636" s="37"/>
      <c r="AT636" s="38"/>
    </row>
    <row r="637" spans="1:46" ht="12.75"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c r="AA637" s="37"/>
      <c r="AB637" s="37"/>
      <c r="AC637" s="37"/>
      <c r="AD637" s="37"/>
      <c r="AE637" s="37"/>
      <c r="AF637" s="37"/>
      <c r="AG637" s="37"/>
      <c r="AH637" s="37"/>
      <c r="AI637" s="37"/>
      <c r="AJ637" s="37"/>
      <c r="AK637" s="37"/>
      <c r="AL637" s="37"/>
      <c r="AM637" s="37"/>
      <c r="AN637" s="37"/>
      <c r="AO637" s="38"/>
      <c r="AP637" s="38"/>
      <c r="AQ637" s="37"/>
      <c r="AR637" s="37"/>
      <c r="AS637" s="37"/>
      <c r="AT637" s="38"/>
    </row>
    <row r="638" spans="1:46" ht="12.75"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c r="AA638" s="37"/>
      <c r="AB638" s="37"/>
      <c r="AC638" s="37"/>
      <c r="AD638" s="37"/>
      <c r="AE638" s="37"/>
      <c r="AF638" s="37"/>
      <c r="AG638" s="37"/>
      <c r="AH638" s="37"/>
      <c r="AI638" s="37"/>
      <c r="AJ638" s="37"/>
      <c r="AK638" s="37"/>
      <c r="AL638" s="37"/>
      <c r="AM638" s="37"/>
      <c r="AN638" s="37"/>
      <c r="AO638" s="38"/>
      <c r="AP638" s="38"/>
      <c r="AQ638" s="37"/>
      <c r="AR638" s="37"/>
      <c r="AS638" s="37"/>
      <c r="AT638" s="38"/>
    </row>
    <row r="639" spans="1:46" ht="12.75"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c r="AA639" s="37"/>
      <c r="AB639" s="37"/>
      <c r="AC639" s="37"/>
      <c r="AD639" s="37"/>
      <c r="AE639" s="37"/>
      <c r="AF639" s="37"/>
      <c r="AG639" s="37"/>
      <c r="AH639" s="37"/>
      <c r="AI639" s="37"/>
      <c r="AJ639" s="37"/>
      <c r="AK639" s="37"/>
      <c r="AL639" s="37"/>
      <c r="AM639" s="37"/>
      <c r="AN639" s="37"/>
      <c r="AO639" s="38"/>
      <c r="AP639" s="38"/>
      <c r="AQ639" s="37"/>
      <c r="AR639" s="37"/>
      <c r="AS639" s="37"/>
      <c r="AT639" s="38"/>
    </row>
    <row r="640" spans="1:46" ht="12.75"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c r="AA640" s="37"/>
      <c r="AB640" s="37"/>
      <c r="AC640" s="37"/>
      <c r="AD640" s="37"/>
      <c r="AE640" s="37"/>
      <c r="AF640" s="37"/>
      <c r="AG640" s="37"/>
      <c r="AH640" s="37"/>
      <c r="AI640" s="37"/>
      <c r="AJ640" s="37"/>
      <c r="AK640" s="37"/>
      <c r="AL640" s="37"/>
      <c r="AM640" s="37"/>
      <c r="AN640" s="37"/>
      <c r="AO640" s="38"/>
      <c r="AP640" s="38"/>
      <c r="AQ640" s="37"/>
      <c r="AR640" s="37"/>
      <c r="AS640" s="37"/>
      <c r="AT640" s="38"/>
    </row>
    <row r="641" spans="1:46" ht="12.75"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c r="AA641" s="37"/>
      <c r="AB641" s="37"/>
      <c r="AC641" s="37"/>
      <c r="AD641" s="37"/>
      <c r="AE641" s="37"/>
      <c r="AF641" s="37"/>
      <c r="AG641" s="37"/>
      <c r="AH641" s="37"/>
      <c r="AI641" s="37"/>
      <c r="AJ641" s="37"/>
      <c r="AK641" s="37"/>
      <c r="AL641" s="37"/>
      <c r="AM641" s="37"/>
      <c r="AN641" s="37"/>
      <c r="AO641" s="38"/>
      <c r="AP641" s="38"/>
      <c r="AQ641" s="37"/>
      <c r="AR641" s="37"/>
      <c r="AS641" s="37"/>
      <c r="AT641" s="38"/>
    </row>
    <row r="642" spans="1:46" ht="12.75"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c r="AA642" s="37"/>
      <c r="AB642" s="37"/>
      <c r="AC642" s="37"/>
      <c r="AD642" s="37"/>
      <c r="AE642" s="37"/>
      <c r="AF642" s="37"/>
      <c r="AG642" s="37"/>
      <c r="AH642" s="37"/>
      <c r="AI642" s="37"/>
      <c r="AJ642" s="37"/>
      <c r="AK642" s="37"/>
      <c r="AL642" s="37"/>
      <c r="AM642" s="37"/>
      <c r="AN642" s="37"/>
      <c r="AO642" s="38"/>
      <c r="AP642" s="38"/>
      <c r="AQ642" s="37"/>
      <c r="AR642" s="37"/>
      <c r="AS642" s="37"/>
      <c r="AT642" s="38"/>
    </row>
    <row r="643" spans="1:46" ht="12.75"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c r="AB643" s="37"/>
      <c r="AC643" s="37"/>
      <c r="AD643" s="37"/>
      <c r="AE643" s="37"/>
      <c r="AF643" s="37"/>
      <c r="AG643" s="37"/>
      <c r="AH643" s="37"/>
      <c r="AI643" s="37"/>
      <c r="AJ643" s="37"/>
      <c r="AK643" s="37"/>
      <c r="AL643" s="37"/>
      <c r="AM643" s="37"/>
      <c r="AN643" s="37"/>
      <c r="AO643" s="38"/>
      <c r="AP643" s="38"/>
      <c r="AQ643" s="37"/>
      <c r="AR643" s="37"/>
      <c r="AS643" s="37"/>
      <c r="AT643" s="38"/>
    </row>
    <row r="644" spans="1:46" ht="12.75"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c r="AA644" s="37"/>
      <c r="AB644" s="37"/>
      <c r="AC644" s="37"/>
      <c r="AD644" s="37"/>
      <c r="AE644" s="37"/>
      <c r="AF644" s="37"/>
      <c r="AG644" s="37"/>
      <c r="AH644" s="37"/>
      <c r="AI644" s="37"/>
      <c r="AJ644" s="37"/>
      <c r="AK644" s="37"/>
      <c r="AL644" s="37"/>
      <c r="AM644" s="37"/>
      <c r="AN644" s="37"/>
      <c r="AO644" s="38"/>
      <c r="AP644" s="38"/>
      <c r="AQ644" s="37"/>
      <c r="AR644" s="37"/>
      <c r="AS644" s="37"/>
      <c r="AT644" s="38"/>
    </row>
    <row r="645" spans="1:46" ht="12.75"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c r="AB645" s="37"/>
      <c r="AC645" s="37"/>
      <c r="AD645" s="37"/>
      <c r="AE645" s="37"/>
      <c r="AF645" s="37"/>
      <c r="AG645" s="37"/>
      <c r="AH645" s="37"/>
      <c r="AI645" s="37"/>
      <c r="AJ645" s="37"/>
      <c r="AK645" s="37"/>
      <c r="AL645" s="37"/>
      <c r="AM645" s="37"/>
      <c r="AN645" s="37"/>
      <c r="AO645" s="38"/>
      <c r="AP645" s="38"/>
      <c r="AQ645" s="37"/>
      <c r="AR645" s="37"/>
      <c r="AS645" s="37"/>
      <c r="AT645" s="38"/>
    </row>
    <row r="646" spans="1:46" ht="12.75"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c r="AA646" s="37"/>
      <c r="AB646" s="37"/>
      <c r="AC646" s="37"/>
      <c r="AD646" s="37"/>
      <c r="AE646" s="37"/>
      <c r="AF646" s="37"/>
      <c r="AG646" s="37"/>
      <c r="AH646" s="37"/>
      <c r="AI646" s="37"/>
      <c r="AJ646" s="37"/>
      <c r="AK646" s="37"/>
      <c r="AL646" s="37"/>
      <c r="AM646" s="37"/>
      <c r="AN646" s="37"/>
      <c r="AO646" s="38"/>
      <c r="AP646" s="38"/>
      <c r="AQ646" s="37"/>
      <c r="AR646" s="37"/>
      <c r="AS646" s="37"/>
      <c r="AT646" s="38"/>
    </row>
    <row r="647" spans="1:46" ht="12.75"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c r="AA647" s="37"/>
      <c r="AB647" s="37"/>
      <c r="AC647" s="37"/>
      <c r="AD647" s="37"/>
      <c r="AE647" s="37"/>
      <c r="AF647" s="37"/>
      <c r="AG647" s="37"/>
      <c r="AH647" s="37"/>
      <c r="AI647" s="37"/>
      <c r="AJ647" s="37"/>
      <c r="AK647" s="37"/>
      <c r="AL647" s="37"/>
      <c r="AM647" s="37"/>
      <c r="AN647" s="37"/>
      <c r="AO647" s="38"/>
      <c r="AP647" s="38"/>
      <c r="AQ647" s="37"/>
      <c r="AR647" s="37"/>
      <c r="AS647" s="37"/>
      <c r="AT647" s="38"/>
    </row>
    <row r="648" spans="1:46" ht="12.75"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c r="AA648" s="37"/>
      <c r="AB648" s="37"/>
      <c r="AC648" s="37"/>
      <c r="AD648" s="37"/>
      <c r="AE648" s="37"/>
      <c r="AF648" s="37"/>
      <c r="AG648" s="37"/>
      <c r="AH648" s="37"/>
      <c r="AI648" s="37"/>
      <c r="AJ648" s="37"/>
      <c r="AK648" s="37"/>
      <c r="AL648" s="37"/>
      <c r="AM648" s="37"/>
      <c r="AN648" s="37"/>
      <c r="AO648" s="38"/>
      <c r="AP648" s="38"/>
      <c r="AQ648" s="37"/>
      <c r="AR648" s="37"/>
      <c r="AS648" s="37"/>
      <c r="AT648" s="38"/>
    </row>
    <row r="649" spans="1:46" ht="12.75"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c r="AA649" s="37"/>
      <c r="AB649" s="37"/>
      <c r="AC649" s="37"/>
      <c r="AD649" s="37"/>
      <c r="AE649" s="37"/>
      <c r="AF649" s="37"/>
      <c r="AG649" s="37"/>
      <c r="AH649" s="37"/>
      <c r="AI649" s="37"/>
      <c r="AJ649" s="37"/>
      <c r="AK649" s="37"/>
      <c r="AL649" s="37"/>
      <c r="AM649" s="37"/>
      <c r="AN649" s="37"/>
      <c r="AO649" s="38"/>
      <c r="AP649" s="38"/>
      <c r="AQ649" s="37"/>
      <c r="AR649" s="37"/>
      <c r="AS649" s="37"/>
      <c r="AT649" s="38"/>
    </row>
    <row r="650" spans="1:46" ht="12.75"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c r="AA650" s="37"/>
      <c r="AB650" s="37"/>
      <c r="AC650" s="37"/>
      <c r="AD650" s="37"/>
      <c r="AE650" s="37"/>
      <c r="AF650" s="37"/>
      <c r="AG650" s="37"/>
      <c r="AH650" s="37"/>
      <c r="AI650" s="37"/>
      <c r="AJ650" s="37"/>
      <c r="AK650" s="37"/>
      <c r="AL650" s="37"/>
      <c r="AM650" s="37"/>
      <c r="AN650" s="37"/>
      <c r="AO650" s="38"/>
      <c r="AP650" s="38"/>
      <c r="AQ650" s="37"/>
      <c r="AR650" s="37"/>
      <c r="AS650" s="37"/>
      <c r="AT650" s="38"/>
    </row>
    <row r="651" spans="1:46" ht="12.75"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c r="AA651" s="37"/>
      <c r="AB651" s="37"/>
      <c r="AC651" s="37"/>
      <c r="AD651" s="37"/>
      <c r="AE651" s="37"/>
      <c r="AF651" s="37"/>
      <c r="AG651" s="37"/>
      <c r="AH651" s="37"/>
      <c r="AI651" s="37"/>
      <c r="AJ651" s="37"/>
      <c r="AK651" s="37"/>
      <c r="AL651" s="37"/>
      <c r="AM651" s="37"/>
      <c r="AN651" s="37"/>
      <c r="AO651" s="38"/>
      <c r="AP651" s="38"/>
      <c r="AQ651" s="37"/>
      <c r="AR651" s="37"/>
      <c r="AS651" s="37"/>
      <c r="AT651" s="38"/>
    </row>
    <row r="652" spans="1:46" ht="12.75"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c r="AA652" s="37"/>
      <c r="AB652" s="37"/>
      <c r="AC652" s="37"/>
      <c r="AD652" s="37"/>
      <c r="AE652" s="37"/>
      <c r="AF652" s="37"/>
      <c r="AG652" s="37"/>
      <c r="AH652" s="37"/>
      <c r="AI652" s="37"/>
      <c r="AJ652" s="37"/>
      <c r="AK652" s="37"/>
      <c r="AL652" s="37"/>
      <c r="AM652" s="37"/>
      <c r="AN652" s="37"/>
      <c r="AO652" s="38"/>
      <c r="AP652" s="38"/>
      <c r="AQ652" s="37"/>
      <c r="AR652" s="37"/>
      <c r="AS652" s="37"/>
      <c r="AT652" s="38"/>
    </row>
    <row r="653" spans="1:46" ht="12.75"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c r="AA653" s="37"/>
      <c r="AB653" s="37"/>
      <c r="AC653" s="37"/>
      <c r="AD653" s="37"/>
      <c r="AE653" s="37"/>
      <c r="AF653" s="37"/>
      <c r="AG653" s="37"/>
      <c r="AH653" s="37"/>
      <c r="AI653" s="37"/>
      <c r="AJ653" s="37"/>
      <c r="AK653" s="37"/>
      <c r="AL653" s="37"/>
      <c r="AM653" s="37"/>
      <c r="AN653" s="37"/>
      <c r="AO653" s="38"/>
      <c r="AP653" s="38"/>
      <c r="AQ653" s="37"/>
      <c r="AR653" s="37"/>
      <c r="AS653" s="37"/>
      <c r="AT653" s="38"/>
    </row>
    <row r="654" spans="1:46" ht="12.75"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c r="AA654" s="37"/>
      <c r="AB654" s="37"/>
      <c r="AC654" s="37"/>
      <c r="AD654" s="37"/>
      <c r="AE654" s="37"/>
      <c r="AF654" s="37"/>
      <c r="AG654" s="37"/>
      <c r="AH654" s="37"/>
      <c r="AI654" s="37"/>
      <c r="AJ654" s="37"/>
      <c r="AK654" s="37"/>
      <c r="AL654" s="37"/>
      <c r="AM654" s="37"/>
      <c r="AN654" s="37"/>
      <c r="AO654" s="38"/>
      <c r="AP654" s="38"/>
      <c r="AQ654" s="37"/>
      <c r="AR654" s="37"/>
      <c r="AS654" s="37"/>
      <c r="AT654" s="38"/>
    </row>
    <row r="655" spans="1:46" ht="12.75"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c r="AA655" s="37"/>
      <c r="AB655" s="37"/>
      <c r="AC655" s="37"/>
      <c r="AD655" s="37"/>
      <c r="AE655" s="37"/>
      <c r="AF655" s="37"/>
      <c r="AG655" s="37"/>
      <c r="AH655" s="37"/>
      <c r="AI655" s="37"/>
      <c r="AJ655" s="37"/>
      <c r="AK655" s="37"/>
      <c r="AL655" s="37"/>
      <c r="AM655" s="37"/>
      <c r="AN655" s="37"/>
      <c r="AO655" s="38"/>
      <c r="AP655" s="38"/>
      <c r="AQ655" s="37"/>
      <c r="AR655" s="37"/>
      <c r="AS655" s="37"/>
      <c r="AT655" s="38"/>
    </row>
    <row r="656" spans="1:46" ht="12.75"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c r="AA656" s="37"/>
      <c r="AB656" s="37"/>
      <c r="AC656" s="37"/>
      <c r="AD656" s="37"/>
      <c r="AE656" s="37"/>
      <c r="AF656" s="37"/>
      <c r="AG656" s="37"/>
      <c r="AH656" s="37"/>
      <c r="AI656" s="37"/>
      <c r="AJ656" s="37"/>
      <c r="AK656" s="37"/>
      <c r="AL656" s="37"/>
      <c r="AM656" s="37"/>
      <c r="AN656" s="37"/>
      <c r="AO656" s="38"/>
      <c r="AP656" s="38"/>
      <c r="AQ656" s="37"/>
      <c r="AR656" s="37"/>
      <c r="AS656" s="37"/>
      <c r="AT656" s="38"/>
    </row>
    <row r="657" spans="1:46" ht="12.75"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c r="AA657" s="37"/>
      <c r="AB657" s="37"/>
      <c r="AC657" s="37"/>
      <c r="AD657" s="37"/>
      <c r="AE657" s="37"/>
      <c r="AF657" s="37"/>
      <c r="AG657" s="37"/>
      <c r="AH657" s="37"/>
      <c r="AI657" s="37"/>
      <c r="AJ657" s="37"/>
      <c r="AK657" s="37"/>
      <c r="AL657" s="37"/>
      <c r="AM657" s="37"/>
      <c r="AN657" s="37"/>
      <c r="AO657" s="38"/>
      <c r="AP657" s="38"/>
      <c r="AQ657" s="37"/>
      <c r="AR657" s="37"/>
      <c r="AS657" s="37"/>
      <c r="AT657" s="38"/>
    </row>
    <row r="658" spans="1:46" ht="12.75"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c r="AA658" s="37"/>
      <c r="AB658" s="37"/>
      <c r="AC658" s="37"/>
      <c r="AD658" s="37"/>
      <c r="AE658" s="37"/>
      <c r="AF658" s="37"/>
      <c r="AG658" s="37"/>
      <c r="AH658" s="37"/>
      <c r="AI658" s="37"/>
      <c r="AJ658" s="37"/>
      <c r="AK658" s="37"/>
      <c r="AL658" s="37"/>
      <c r="AM658" s="37"/>
      <c r="AN658" s="37"/>
      <c r="AO658" s="38"/>
      <c r="AP658" s="38"/>
      <c r="AQ658" s="37"/>
      <c r="AR658" s="37"/>
      <c r="AS658" s="37"/>
      <c r="AT658" s="38"/>
    </row>
    <row r="659" spans="1:46" ht="12.75"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c r="AA659" s="37"/>
      <c r="AB659" s="37"/>
      <c r="AC659" s="37"/>
      <c r="AD659" s="37"/>
      <c r="AE659" s="37"/>
      <c r="AF659" s="37"/>
      <c r="AG659" s="37"/>
      <c r="AH659" s="37"/>
      <c r="AI659" s="37"/>
      <c r="AJ659" s="37"/>
      <c r="AK659" s="37"/>
      <c r="AL659" s="37"/>
      <c r="AM659" s="37"/>
      <c r="AN659" s="37"/>
      <c r="AO659" s="38"/>
      <c r="AP659" s="38"/>
      <c r="AQ659" s="37"/>
      <c r="AR659" s="37"/>
      <c r="AS659" s="37"/>
      <c r="AT659" s="38"/>
    </row>
    <row r="660" spans="1:46" ht="12.75"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c r="AA660" s="37"/>
      <c r="AB660" s="37"/>
      <c r="AC660" s="37"/>
      <c r="AD660" s="37"/>
      <c r="AE660" s="37"/>
      <c r="AF660" s="37"/>
      <c r="AG660" s="37"/>
      <c r="AH660" s="37"/>
      <c r="AI660" s="37"/>
      <c r="AJ660" s="37"/>
      <c r="AK660" s="37"/>
      <c r="AL660" s="37"/>
      <c r="AM660" s="37"/>
      <c r="AN660" s="37"/>
      <c r="AO660" s="38"/>
      <c r="AP660" s="38"/>
      <c r="AQ660" s="37"/>
      <c r="AR660" s="37"/>
      <c r="AS660" s="37"/>
      <c r="AT660" s="38"/>
    </row>
    <row r="661" spans="1:46" ht="12.75"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c r="AA661" s="37"/>
      <c r="AB661" s="37"/>
      <c r="AC661" s="37"/>
      <c r="AD661" s="37"/>
      <c r="AE661" s="37"/>
      <c r="AF661" s="37"/>
      <c r="AG661" s="37"/>
      <c r="AH661" s="37"/>
      <c r="AI661" s="37"/>
      <c r="AJ661" s="37"/>
      <c r="AK661" s="37"/>
      <c r="AL661" s="37"/>
      <c r="AM661" s="37"/>
      <c r="AN661" s="37"/>
      <c r="AO661" s="38"/>
      <c r="AP661" s="38"/>
      <c r="AQ661" s="37"/>
      <c r="AR661" s="37"/>
      <c r="AS661" s="37"/>
      <c r="AT661" s="38"/>
    </row>
    <row r="662" spans="1:46" ht="12.75"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c r="AA662" s="37"/>
      <c r="AB662" s="37"/>
      <c r="AC662" s="37"/>
      <c r="AD662" s="37"/>
      <c r="AE662" s="37"/>
      <c r="AF662" s="37"/>
      <c r="AG662" s="37"/>
      <c r="AH662" s="37"/>
      <c r="AI662" s="37"/>
      <c r="AJ662" s="37"/>
      <c r="AK662" s="37"/>
      <c r="AL662" s="37"/>
      <c r="AM662" s="37"/>
      <c r="AN662" s="37"/>
      <c r="AO662" s="38"/>
      <c r="AP662" s="38"/>
      <c r="AQ662" s="37"/>
      <c r="AR662" s="37"/>
      <c r="AS662" s="37"/>
      <c r="AT662" s="38"/>
    </row>
    <row r="663" spans="1:46" ht="12.75"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c r="AA663" s="37"/>
      <c r="AB663" s="37"/>
      <c r="AC663" s="37"/>
      <c r="AD663" s="37"/>
      <c r="AE663" s="37"/>
      <c r="AF663" s="37"/>
      <c r="AG663" s="37"/>
      <c r="AH663" s="37"/>
      <c r="AI663" s="37"/>
      <c r="AJ663" s="37"/>
      <c r="AK663" s="37"/>
      <c r="AL663" s="37"/>
      <c r="AM663" s="37"/>
      <c r="AN663" s="37"/>
      <c r="AO663" s="38"/>
      <c r="AP663" s="38"/>
      <c r="AQ663" s="37"/>
      <c r="AR663" s="37"/>
      <c r="AS663" s="37"/>
      <c r="AT663" s="38"/>
    </row>
    <row r="664" spans="1:46" ht="12.75"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c r="AA664" s="37"/>
      <c r="AB664" s="37"/>
      <c r="AC664" s="37"/>
      <c r="AD664" s="37"/>
      <c r="AE664" s="37"/>
      <c r="AF664" s="37"/>
      <c r="AG664" s="37"/>
      <c r="AH664" s="37"/>
      <c r="AI664" s="37"/>
      <c r="AJ664" s="37"/>
      <c r="AK664" s="37"/>
      <c r="AL664" s="37"/>
      <c r="AM664" s="37"/>
      <c r="AN664" s="37"/>
      <c r="AO664" s="38"/>
      <c r="AP664" s="38"/>
      <c r="AQ664" s="37"/>
      <c r="AR664" s="37"/>
      <c r="AS664" s="37"/>
      <c r="AT664" s="38"/>
    </row>
    <row r="665" spans="1:46" ht="12.75"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c r="AA665" s="37"/>
      <c r="AB665" s="37"/>
      <c r="AC665" s="37"/>
      <c r="AD665" s="37"/>
      <c r="AE665" s="37"/>
      <c r="AF665" s="37"/>
      <c r="AG665" s="37"/>
      <c r="AH665" s="37"/>
      <c r="AI665" s="37"/>
      <c r="AJ665" s="37"/>
      <c r="AK665" s="37"/>
      <c r="AL665" s="37"/>
      <c r="AM665" s="37"/>
      <c r="AN665" s="37"/>
      <c r="AO665" s="38"/>
      <c r="AP665" s="38"/>
      <c r="AQ665" s="37"/>
      <c r="AR665" s="37"/>
      <c r="AS665" s="37"/>
      <c r="AT665" s="38"/>
    </row>
    <row r="666" spans="1:46" ht="12.75"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c r="AA666" s="37"/>
      <c r="AB666" s="37"/>
      <c r="AC666" s="37"/>
      <c r="AD666" s="37"/>
      <c r="AE666" s="37"/>
      <c r="AF666" s="37"/>
      <c r="AG666" s="37"/>
      <c r="AH666" s="37"/>
      <c r="AI666" s="37"/>
      <c r="AJ666" s="37"/>
      <c r="AK666" s="37"/>
      <c r="AL666" s="37"/>
      <c r="AM666" s="37"/>
      <c r="AN666" s="37"/>
      <c r="AO666" s="38"/>
      <c r="AP666" s="38"/>
      <c r="AQ666" s="37"/>
      <c r="AR666" s="37"/>
      <c r="AS666" s="37"/>
      <c r="AT666" s="38"/>
    </row>
    <row r="667" spans="1:46" ht="12.75"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c r="AA667" s="37"/>
      <c r="AB667" s="37"/>
      <c r="AC667" s="37"/>
      <c r="AD667" s="37"/>
      <c r="AE667" s="37"/>
      <c r="AF667" s="37"/>
      <c r="AG667" s="37"/>
      <c r="AH667" s="37"/>
      <c r="AI667" s="37"/>
      <c r="AJ667" s="37"/>
      <c r="AK667" s="37"/>
      <c r="AL667" s="37"/>
      <c r="AM667" s="37"/>
      <c r="AN667" s="37"/>
      <c r="AO667" s="38"/>
      <c r="AP667" s="38"/>
      <c r="AQ667" s="37"/>
      <c r="AR667" s="37"/>
      <c r="AS667" s="37"/>
      <c r="AT667" s="38"/>
    </row>
    <row r="668" spans="1:46" ht="12.75"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c r="AA668" s="37"/>
      <c r="AB668" s="37"/>
      <c r="AC668" s="37"/>
      <c r="AD668" s="37"/>
      <c r="AE668" s="37"/>
      <c r="AF668" s="37"/>
      <c r="AG668" s="37"/>
      <c r="AH668" s="37"/>
      <c r="AI668" s="37"/>
      <c r="AJ668" s="37"/>
      <c r="AK668" s="37"/>
      <c r="AL668" s="37"/>
      <c r="AM668" s="37"/>
      <c r="AN668" s="37"/>
      <c r="AO668" s="38"/>
      <c r="AP668" s="38"/>
      <c r="AQ668" s="37"/>
      <c r="AR668" s="37"/>
      <c r="AS668" s="37"/>
      <c r="AT668" s="38"/>
    </row>
    <row r="669" spans="1:46" ht="12.75"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c r="AA669" s="37"/>
      <c r="AB669" s="37"/>
      <c r="AC669" s="37"/>
      <c r="AD669" s="37"/>
      <c r="AE669" s="37"/>
      <c r="AF669" s="37"/>
      <c r="AG669" s="37"/>
      <c r="AH669" s="37"/>
      <c r="AI669" s="37"/>
      <c r="AJ669" s="37"/>
      <c r="AK669" s="37"/>
      <c r="AL669" s="37"/>
      <c r="AM669" s="37"/>
      <c r="AN669" s="37"/>
      <c r="AO669" s="38"/>
      <c r="AP669" s="38"/>
      <c r="AQ669" s="37"/>
      <c r="AR669" s="37"/>
      <c r="AS669" s="37"/>
      <c r="AT669" s="38"/>
    </row>
    <row r="670" spans="1:46" ht="12.75"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c r="AA670" s="37"/>
      <c r="AB670" s="37"/>
      <c r="AC670" s="37"/>
      <c r="AD670" s="37"/>
      <c r="AE670" s="37"/>
      <c r="AF670" s="37"/>
      <c r="AG670" s="37"/>
      <c r="AH670" s="37"/>
      <c r="AI670" s="37"/>
      <c r="AJ670" s="37"/>
      <c r="AK670" s="37"/>
      <c r="AL670" s="37"/>
      <c r="AM670" s="37"/>
      <c r="AN670" s="37"/>
      <c r="AO670" s="38"/>
      <c r="AP670" s="38"/>
      <c r="AQ670" s="37"/>
      <c r="AR670" s="37"/>
      <c r="AS670" s="37"/>
      <c r="AT670" s="38"/>
    </row>
    <row r="671" spans="1:46" ht="12.75"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c r="AA671" s="37"/>
      <c r="AB671" s="37"/>
      <c r="AC671" s="37"/>
      <c r="AD671" s="37"/>
      <c r="AE671" s="37"/>
      <c r="AF671" s="37"/>
      <c r="AG671" s="37"/>
      <c r="AH671" s="37"/>
      <c r="AI671" s="37"/>
      <c r="AJ671" s="37"/>
      <c r="AK671" s="37"/>
      <c r="AL671" s="37"/>
      <c r="AM671" s="37"/>
      <c r="AN671" s="37"/>
      <c r="AO671" s="38"/>
      <c r="AP671" s="38"/>
      <c r="AQ671" s="37"/>
      <c r="AR671" s="37"/>
      <c r="AS671" s="37"/>
      <c r="AT671" s="38"/>
    </row>
    <row r="672" spans="1:46" ht="12.75"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c r="AA672" s="37"/>
      <c r="AB672" s="37"/>
      <c r="AC672" s="37"/>
      <c r="AD672" s="37"/>
      <c r="AE672" s="37"/>
      <c r="AF672" s="37"/>
      <c r="AG672" s="37"/>
      <c r="AH672" s="37"/>
      <c r="AI672" s="37"/>
      <c r="AJ672" s="37"/>
      <c r="AK672" s="37"/>
      <c r="AL672" s="37"/>
      <c r="AM672" s="37"/>
      <c r="AN672" s="37"/>
      <c r="AO672" s="38"/>
      <c r="AP672" s="38"/>
      <c r="AQ672" s="37"/>
      <c r="AR672" s="37"/>
      <c r="AS672" s="37"/>
      <c r="AT672" s="38"/>
    </row>
    <row r="673" spans="1:46" ht="12.75"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c r="AA673" s="37"/>
      <c r="AB673" s="37"/>
      <c r="AC673" s="37"/>
      <c r="AD673" s="37"/>
      <c r="AE673" s="37"/>
      <c r="AF673" s="37"/>
      <c r="AG673" s="37"/>
      <c r="AH673" s="37"/>
      <c r="AI673" s="37"/>
      <c r="AJ673" s="37"/>
      <c r="AK673" s="37"/>
      <c r="AL673" s="37"/>
      <c r="AM673" s="37"/>
      <c r="AN673" s="37"/>
      <c r="AO673" s="38"/>
      <c r="AP673" s="38"/>
      <c r="AQ673" s="37"/>
      <c r="AR673" s="37"/>
      <c r="AS673" s="37"/>
      <c r="AT673" s="38"/>
    </row>
    <row r="674" spans="1:46" ht="12.75"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c r="AA674" s="37"/>
      <c r="AB674" s="37"/>
      <c r="AC674" s="37"/>
      <c r="AD674" s="37"/>
      <c r="AE674" s="37"/>
      <c r="AF674" s="37"/>
      <c r="AG674" s="37"/>
      <c r="AH674" s="37"/>
      <c r="AI674" s="37"/>
      <c r="AJ674" s="37"/>
      <c r="AK674" s="37"/>
      <c r="AL674" s="37"/>
      <c r="AM674" s="37"/>
      <c r="AN674" s="37"/>
      <c r="AO674" s="38"/>
      <c r="AP674" s="38"/>
      <c r="AQ674" s="37"/>
      <c r="AR674" s="37"/>
      <c r="AS674" s="37"/>
      <c r="AT674" s="38"/>
    </row>
    <row r="675" spans="1:46" ht="12.75"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c r="AA675" s="37"/>
      <c r="AB675" s="37"/>
      <c r="AC675" s="37"/>
      <c r="AD675" s="37"/>
      <c r="AE675" s="37"/>
      <c r="AF675" s="37"/>
      <c r="AG675" s="37"/>
      <c r="AH675" s="37"/>
      <c r="AI675" s="37"/>
      <c r="AJ675" s="37"/>
      <c r="AK675" s="37"/>
      <c r="AL675" s="37"/>
      <c r="AM675" s="37"/>
      <c r="AN675" s="37"/>
      <c r="AO675" s="38"/>
      <c r="AP675" s="38"/>
      <c r="AQ675" s="37"/>
      <c r="AR675" s="37"/>
      <c r="AS675" s="37"/>
      <c r="AT675" s="38"/>
    </row>
    <row r="676" spans="1:46" ht="12.75"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c r="AA676" s="37"/>
      <c r="AB676" s="37"/>
      <c r="AC676" s="37"/>
      <c r="AD676" s="37"/>
      <c r="AE676" s="37"/>
      <c r="AF676" s="37"/>
      <c r="AG676" s="37"/>
      <c r="AH676" s="37"/>
      <c r="AI676" s="37"/>
      <c r="AJ676" s="37"/>
      <c r="AK676" s="37"/>
      <c r="AL676" s="37"/>
      <c r="AM676" s="37"/>
      <c r="AN676" s="37"/>
      <c r="AO676" s="38"/>
      <c r="AP676" s="38"/>
      <c r="AQ676" s="37"/>
      <c r="AR676" s="37"/>
      <c r="AS676" s="37"/>
      <c r="AT676" s="38"/>
    </row>
    <row r="677" spans="1:46" ht="12.75"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c r="AA677" s="37"/>
      <c r="AB677" s="37"/>
      <c r="AC677" s="37"/>
      <c r="AD677" s="37"/>
      <c r="AE677" s="37"/>
      <c r="AF677" s="37"/>
      <c r="AG677" s="37"/>
      <c r="AH677" s="37"/>
      <c r="AI677" s="37"/>
      <c r="AJ677" s="37"/>
      <c r="AK677" s="37"/>
      <c r="AL677" s="37"/>
      <c r="AM677" s="37"/>
      <c r="AN677" s="37"/>
      <c r="AO677" s="38"/>
      <c r="AP677" s="38"/>
      <c r="AQ677" s="37"/>
      <c r="AR677" s="37"/>
      <c r="AS677" s="37"/>
      <c r="AT677" s="38"/>
    </row>
    <row r="678" spans="1:46" ht="12.75"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c r="AA678" s="37"/>
      <c r="AB678" s="37"/>
      <c r="AC678" s="37"/>
      <c r="AD678" s="37"/>
      <c r="AE678" s="37"/>
      <c r="AF678" s="37"/>
      <c r="AG678" s="37"/>
      <c r="AH678" s="37"/>
      <c r="AI678" s="37"/>
      <c r="AJ678" s="37"/>
      <c r="AK678" s="37"/>
      <c r="AL678" s="37"/>
      <c r="AM678" s="37"/>
      <c r="AN678" s="37"/>
      <c r="AO678" s="38"/>
      <c r="AP678" s="38"/>
      <c r="AQ678" s="37"/>
      <c r="AR678" s="37"/>
      <c r="AS678" s="37"/>
      <c r="AT678" s="38"/>
    </row>
    <row r="679" spans="1:46" ht="12.75"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c r="AA679" s="37"/>
      <c r="AB679" s="37"/>
      <c r="AC679" s="37"/>
      <c r="AD679" s="37"/>
      <c r="AE679" s="37"/>
      <c r="AF679" s="37"/>
      <c r="AG679" s="37"/>
      <c r="AH679" s="37"/>
      <c r="AI679" s="37"/>
      <c r="AJ679" s="37"/>
      <c r="AK679" s="37"/>
      <c r="AL679" s="37"/>
      <c r="AM679" s="37"/>
      <c r="AN679" s="37"/>
      <c r="AO679" s="38"/>
      <c r="AP679" s="38"/>
      <c r="AQ679" s="37"/>
      <c r="AR679" s="37"/>
      <c r="AS679" s="37"/>
      <c r="AT679" s="38"/>
    </row>
    <row r="680" spans="1:46" ht="12.75"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c r="AA680" s="37"/>
      <c r="AB680" s="37"/>
      <c r="AC680" s="37"/>
      <c r="AD680" s="37"/>
      <c r="AE680" s="37"/>
      <c r="AF680" s="37"/>
      <c r="AG680" s="37"/>
      <c r="AH680" s="37"/>
      <c r="AI680" s="37"/>
      <c r="AJ680" s="37"/>
      <c r="AK680" s="37"/>
      <c r="AL680" s="37"/>
      <c r="AM680" s="37"/>
      <c r="AN680" s="37"/>
      <c r="AO680" s="38"/>
      <c r="AP680" s="38"/>
      <c r="AQ680" s="37"/>
      <c r="AR680" s="37"/>
      <c r="AS680" s="37"/>
      <c r="AT680" s="38"/>
    </row>
    <row r="681" spans="1:46" ht="12.75"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c r="AA681" s="37"/>
      <c r="AB681" s="37"/>
      <c r="AC681" s="37"/>
      <c r="AD681" s="37"/>
      <c r="AE681" s="37"/>
      <c r="AF681" s="37"/>
      <c r="AG681" s="37"/>
      <c r="AH681" s="37"/>
      <c r="AI681" s="37"/>
      <c r="AJ681" s="37"/>
      <c r="AK681" s="37"/>
      <c r="AL681" s="37"/>
      <c r="AM681" s="37"/>
      <c r="AN681" s="37"/>
      <c r="AO681" s="38"/>
      <c r="AP681" s="38"/>
      <c r="AQ681" s="37"/>
      <c r="AR681" s="37"/>
      <c r="AS681" s="37"/>
      <c r="AT681" s="38"/>
    </row>
    <row r="682" spans="1:46" ht="12.75"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c r="AA682" s="37"/>
      <c r="AB682" s="37"/>
      <c r="AC682" s="37"/>
      <c r="AD682" s="37"/>
      <c r="AE682" s="37"/>
      <c r="AF682" s="37"/>
      <c r="AG682" s="37"/>
      <c r="AH682" s="37"/>
      <c r="AI682" s="37"/>
      <c r="AJ682" s="37"/>
      <c r="AK682" s="37"/>
      <c r="AL682" s="37"/>
      <c r="AM682" s="37"/>
      <c r="AN682" s="37"/>
      <c r="AO682" s="38"/>
      <c r="AP682" s="38"/>
      <c r="AQ682" s="37"/>
      <c r="AR682" s="37"/>
      <c r="AS682" s="37"/>
      <c r="AT682" s="38"/>
    </row>
    <row r="683" spans="1:46" ht="12.75"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c r="AA683" s="37"/>
      <c r="AB683" s="37"/>
      <c r="AC683" s="37"/>
      <c r="AD683" s="37"/>
      <c r="AE683" s="37"/>
      <c r="AF683" s="37"/>
      <c r="AG683" s="37"/>
      <c r="AH683" s="37"/>
      <c r="AI683" s="37"/>
      <c r="AJ683" s="37"/>
      <c r="AK683" s="37"/>
      <c r="AL683" s="37"/>
      <c r="AM683" s="37"/>
      <c r="AN683" s="37"/>
      <c r="AO683" s="38"/>
      <c r="AP683" s="38"/>
      <c r="AQ683" s="37"/>
      <c r="AR683" s="37"/>
      <c r="AS683" s="37"/>
      <c r="AT683" s="38"/>
    </row>
    <row r="684" spans="1:46" ht="12.75"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c r="AA684" s="37"/>
      <c r="AB684" s="37"/>
      <c r="AC684" s="37"/>
      <c r="AD684" s="37"/>
      <c r="AE684" s="37"/>
      <c r="AF684" s="37"/>
      <c r="AG684" s="37"/>
      <c r="AH684" s="37"/>
      <c r="AI684" s="37"/>
      <c r="AJ684" s="37"/>
      <c r="AK684" s="37"/>
      <c r="AL684" s="37"/>
      <c r="AM684" s="37"/>
      <c r="AN684" s="37"/>
      <c r="AO684" s="38"/>
      <c r="AP684" s="38"/>
      <c r="AQ684" s="37"/>
      <c r="AR684" s="37"/>
      <c r="AS684" s="37"/>
      <c r="AT684" s="38"/>
    </row>
    <row r="685" spans="1:46" ht="12.75"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c r="AA685" s="37"/>
      <c r="AB685" s="37"/>
      <c r="AC685" s="37"/>
      <c r="AD685" s="37"/>
      <c r="AE685" s="37"/>
      <c r="AF685" s="37"/>
      <c r="AG685" s="37"/>
      <c r="AH685" s="37"/>
      <c r="AI685" s="37"/>
      <c r="AJ685" s="37"/>
      <c r="AK685" s="37"/>
      <c r="AL685" s="37"/>
      <c r="AM685" s="37"/>
      <c r="AN685" s="37"/>
      <c r="AO685" s="38"/>
      <c r="AP685" s="38"/>
      <c r="AQ685" s="37"/>
      <c r="AR685" s="37"/>
      <c r="AS685" s="37"/>
      <c r="AT685" s="38"/>
    </row>
    <row r="686" spans="1:46" ht="12.75"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c r="AA686" s="37"/>
      <c r="AB686" s="37"/>
      <c r="AC686" s="37"/>
      <c r="AD686" s="37"/>
      <c r="AE686" s="37"/>
      <c r="AF686" s="37"/>
      <c r="AG686" s="37"/>
      <c r="AH686" s="37"/>
      <c r="AI686" s="37"/>
      <c r="AJ686" s="37"/>
      <c r="AK686" s="37"/>
      <c r="AL686" s="37"/>
      <c r="AM686" s="37"/>
      <c r="AN686" s="37"/>
      <c r="AO686" s="38"/>
      <c r="AP686" s="38"/>
      <c r="AQ686" s="37"/>
      <c r="AR686" s="37"/>
      <c r="AS686" s="37"/>
      <c r="AT686" s="38"/>
    </row>
    <row r="687" spans="1:46" ht="12.75"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c r="AA687" s="37"/>
      <c r="AB687" s="37"/>
      <c r="AC687" s="37"/>
      <c r="AD687" s="37"/>
      <c r="AE687" s="37"/>
      <c r="AF687" s="37"/>
      <c r="AG687" s="37"/>
      <c r="AH687" s="37"/>
      <c r="AI687" s="37"/>
      <c r="AJ687" s="37"/>
      <c r="AK687" s="37"/>
      <c r="AL687" s="37"/>
      <c r="AM687" s="37"/>
      <c r="AN687" s="37"/>
      <c r="AO687" s="38"/>
      <c r="AP687" s="38"/>
      <c r="AQ687" s="37"/>
      <c r="AR687" s="37"/>
      <c r="AS687" s="37"/>
      <c r="AT687" s="38"/>
    </row>
    <row r="688" spans="1:46" ht="12.75"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c r="AA688" s="37"/>
      <c r="AB688" s="37"/>
      <c r="AC688" s="37"/>
      <c r="AD688" s="37"/>
      <c r="AE688" s="37"/>
      <c r="AF688" s="37"/>
      <c r="AG688" s="37"/>
      <c r="AH688" s="37"/>
      <c r="AI688" s="37"/>
      <c r="AJ688" s="37"/>
      <c r="AK688" s="37"/>
      <c r="AL688" s="37"/>
      <c r="AM688" s="37"/>
      <c r="AN688" s="37"/>
      <c r="AO688" s="38"/>
      <c r="AP688" s="38"/>
      <c r="AQ688" s="37"/>
      <c r="AR688" s="37"/>
      <c r="AS688" s="37"/>
      <c r="AT688" s="38"/>
    </row>
    <row r="689" spans="1:46" ht="12.75"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c r="AA689" s="37"/>
      <c r="AB689" s="37"/>
      <c r="AC689" s="37"/>
      <c r="AD689" s="37"/>
      <c r="AE689" s="37"/>
      <c r="AF689" s="37"/>
      <c r="AG689" s="37"/>
      <c r="AH689" s="37"/>
      <c r="AI689" s="37"/>
      <c r="AJ689" s="37"/>
      <c r="AK689" s="37"/>
      <c r="AL689" s="37"/>
      <c r="AM689" s="37"/>
      <c r="AN689" s="37"/>
      <c r="AO689" s="38"/>
      <c r="AP689" s="38"/>
      <c r="AQ689" s="37"/>
      <c r="AR689" s="37"/>
      <c r="AS689" s="37"/>
      <c r="AT689" s="38"/>
    </row>
    <row r="690" spans="1:46" ht="12.75"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c r="AA690" s="37"/>
      <c r="AB690" s="37"/>
      <c r="AC690" s="37"/>
      <c r="AD690" s="37"/>
      <c r="AE690" s="37"/>
      <c r="AF690" s="37"/>
      <c r="AG690" s="37"/>
      <c r="AH690" s="37"/>
      <c r="AI690" s="37"/>
      <c r="AJ690" s="37"/>
      <c r="AK690" s="37"/>
      <c r="AL690" s="37"/>
      <c r="AM690" s="37"/>
      <c r="AN690" s="37"/>
      <c r="AO690" s="38"/>
      <c r="AP690" s="38"/>
      <c r="AQ690" s="37"/>
      <c r="AR690" s="37"/>
      <c r="AS690" s="37"/>
      <c r="AT690" s="38"/>
    </row>
    <row r="691" spans="1:46" ht="12.75"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c r="AA691" s="37"/>
      <c r="AB691" s="37"/>
      <c r="AC691" s="37"/>
      <c r="AD691" s="37"/>
      <c r="AE691" s="37"/>
      <c r="AF691" s="37"/>
      <c r="AG691" s="37"/>
      <c r="AH691" s="37"/>
      <c r="AI691" s="37"/>
      <c r="AJ691" s="37"/>
      <c r="AK691" s="37"/>
      <c r="AL691" s="37"/>
      <c r="AM691" s="37"/>
      <c r="AN691" s="37"/>
      <c r="AO691" s="38"/>
      <c r="AP691" s="38"/>
      <c r="AQ691" s="37"/>
      <c r="AR691" s="37"/>
      <c r="AS691" s="37"/>
      <c r="AT691" s="38"/>
    </row>
    <row r="692" spans="1:46" ht="12.75"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c r="AA692" s="37"/>
      <c r="AB692" s="37"/>
      <c r="AC692" s="37"/>
      <c r="AD692" s="37"/>
      <c r="AE692" s="37"/>
      <c r="AF692" s="37"/>
      <c r="AG692" s="37"/>
      <c r="AH692" s="37"/>
      <c r="AI692" s="37"/>
      <c r="AJ692" s="37"/>
      <c r="AK692" s="37"/>
      <c r="AL692" s="37"/>
      <c r="AM692" s="37"/>
      <c r="AN692" s="37"/>
      <c r="AO692" s="38"/>
      <c r="AP692" s="38"/>
      <c r="AQ692" s="37"/>
      <c r="AR692" s="37"/>
      <c r="AS692" s="37"/>
      <c r="AT692" s="38"/>
    </row>
    <row r="693" spans="1:46" ht="12.75"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c r="AA693" s="37"/>
      <c r="AB693" s="37"/>
      <c r="AC693" s="37"/>
      <c r="AD693" s="37"/>
      <c r="AE693" s="37"/>
      <c r="AF693" s="37"/>
      <c r="AG693" s="37"/>
      <c r="AH693" s="37"/>
      <c r="AI693" s="37"/>
      <c r="AJ693" s="37"/>
      <c r="AK693" s="37"/>
      <c r="AL693" s="37"/>
      <c r="AM693" s="37"/>
      <c r="AN693" s="37"/>
      <c r="AO693" s="38"/>
      <c r="AP693" s="38"/>
      <c r="AQ693" s="37"/>
      <c r="AR693" s="37"/>
      <c r="AS693" s="37"/>
      <c r="AT693" s="38"/>
    </row>
    <row r="694" spans="1:46" ht="12.75"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c r="AA694" s="37"/>
      <c r="AB694" s="37"/>
      <c r="AC694" s="37"/>
      <c r="AD694" s="37"/>
      <c r="AE694" s="37"/>
      <c r="AF694" s="37"/>
      <c r="AG694" s="37"/>
      <c r="AH694" s="37"/>
      <c r="AI694" s="37"/>
      <c r="AJ694" s="37"/>
      <c r="AK694" s="37"/>
      <c r="AL694" s="37"/>
      <c r="AM694" s="37"/>
      <c r="AN694" s="37"/>
      <c r="AO694" s="38"/>
      <c r="AP694" s="38"/>
      <c r="AQ694" s="37"/>
      <c r="AR694" s="37"/>
      <c r="AS694" s="37"/>
      <c r="AT694" s="38"/>
    </row>
    <row r="695" spans="1:46" ht="12.75"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c r="AA695" s="37"/>
      <c r="AB695" s="37"/>
      <c r="AC695" s="37"/>
      <c r="AD695" s="37"/>
      <c r="AE695" s="37"/>
      <c r="AF695" s="37"/>
      <c r="AG695" s="37"/>
      <c r="AH695" s="37"/>
      <c r="AI695" s="37"/>
      <c r="AJ695" s="37"/>
      <c r="AK695" s="37"/>
      <c r="AL695" s="37"/>
      <c r="AM695" s="37"/>
      <c r="AN695" s="37"/>
      <c r="AO695" s="38"/>
      <c r="AP695" s="38"/>
      <c r="AQ695" s="37"/>
      <c r="AR695" s="37"/>
      <c r="AS695" s="37"/>
      <c r="AT695" s="38"/>
    </row>
    <row r="696" spans="1:46" ht="12.75"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c r="AA696" s="37"/>
      <c r="AB696" s="37"/>
      <c r="AC696" s="37"/>
      <c r="AD696" s="37"/>
      <c r="AE696" s="37"/>
      <c r="AF696" s="37"/>
      <c r="AG696" s="37"/>
      <c r="AH696" s="37"/>
      <c r="AI696" s="37"/>
      <c r="AJ696" s="37"/>
      <c r="AK696" s="37"/>
      <c r="AL696" s="37"/>
      <c r="AM696" s="37"/>
      <c r="AN696" s="37"/>
      <c r="AO696" s="38"/>
      <c r="AP696" s="38"/>
      <c r="AQ696" s="37"/>
      <c r="AR696" s="37"/>
      <c r="AS696" s="37"/>
      <c r="AT696" s="38"/>
    </row>
    <row r="697" spans="1:46" ht="12.75"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c r="AA697" s="37"/>
      <c r="AB697" s="37"/>
      <c r="AC697" s="37"/>
      <c r="AD697" s="37"/>
      <c r="AE697" s="37"/>
      <c r="AF697" s="37"/>
      <c r="AG697" s="37"/>
      <c r="AH697" s="37"/>
      <c r="AI697" s="37"/>
      <c r="AJ697" s="37"/>
      <c r="AK697" s="37"/>
      <c r="AL697" s="37"/>
      <c r="AM697" s="37"/>
      <c r="AN697" s="37"/>
      <c r="AO697" s="38"/>
      <c r="AP697" s="38"/>
      <c r="AQ697" s="37"/>
      <c r="AR697" s="37"/>
      <c r="AS697" s="37"/>
      <c r="AT697" s="38"/>
    </row>
    <row r="698" spans="1:46" ht="12.75"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c r="AA698" s="37"/>
      <c r="AB698" s="37"/>
      <c r="AC698" s="37"/>
      <c r="AD698" s="37"/>
      <c r="AE698" s="37"/>
      <c r="AF698" s="37"/>
      <c r="AG698" s="37"/>
      <c r="AH698" s="37"/>
      <c r="AI698" s="37"/>
      <c r="AJ698" s="37"/>
      <c r="AK698" s="37"/>
      <c r="AL698" s="37"/>
      <c r="AM698" s="37"/>
      <c r="AN698" s="37"/>
      <c r="AO698" s="38"/>
      <c r="AP698" s="38"/>
      <c r="AQ698" s="37"/>
      <c r="AR698" s="37"/>
      <c r="AS698" s="37"/>
      <c r="AT698" s="38"/>
    </row>
    <row r="699" spans="1:46" ht="12.75"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c r="AA699" s="37"/>
      <c r="AB699" s="37"/>
      <c r="AC699" s="37"/>
      <c r="AD699" s="37"/>
      <c r="AE699" s="37"/>
      <c r="AF699" s="37"/>
      <c r="AG699" s="37"/>
      <c r="AH699" s="37"/>
      <c r="AI699" s="37"/>
      <c r="AJ699" s="37"/>
      <c r="AK699" s="37"/>
      <c r="AL699" s="37"/>
      <c r="AM699" s="37"/>
      <c r="AN699" s="37"/>
      <c r="AO699" s="38"/>
      <c r="AP699" s="38"/>
      <c r="AQ699" s="37"/>
      <c r="AR699" s="37"/>
      <c r="AS699" s="37"/>
      <c r="AT699" s="38"/>
    </row>
    <row r="700" spans="1:46" ht="12.75"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c r="AA700" s="37"/>
      <c r="AB700" s="37"/>
      <c r="AC700" s="37"/>
      <c r="AD700" s="37"/>
      <c r="AE700" s="37"/>
      <c r="AF700" s="37"/>
      <c r="AG700" s="37"/>
      <c r="AH700" s="37"/>
      <c r="AI700" s="37"/>
      <c r="AJ700" s="37"/>
      <c r="AK700" s="37"/>
      <c r="AL700" s="37"/>
      <c r="AM700" s="37"/>
      <c r="AN700" s="37"/>
      <c r="AO700" s="38"/>
      <c r="AP700" s="38"/>
      <c r="AQ700" s="37"/>
      <c r="AR700" s="37"/>
      <c r="AS700" s="37"/>
      <c r="AT700" s="38"/>
    </row>
    <row r="701" spans="1:46" ht="12.75"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c r="AA701" s="37"/>
      <c r="AB701" s="37"/>
      <c r="AC701" s="37"/>
      <c r="AD701" s="37"/>
      <c r="AE701" s="37"/>
      <c r="AF701" s="37"/>
      <c r="AG701" s="37"/>
      <c r="AH701" s="37"/>
      <c r="AI701" s="37"/>
      <c r="AJ701" s="37"/>
      <c r="AK701" s="37"/>
      <c r="AL701" s="37"/>
      <c r="AM701" s="37"/>
      <c r="AN701" s="37"/>
      <c r="AO701" s="38"/>
      <c r="AP701" s="38"/>
      <c r="AQ701" s="37"/>
      <c r="AR701" s="37"/>
      <c r="AS701" s="37"/>
      <c r="AT701" s="38"/>
    </row>
    <row r="702" spans="1:46" ht="12.75"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c r="AA702" s="37"/>
      <c r="AB702" s="37"/>
      <c r="AC702" s="37"/>
      <c r="AD702" s="37"/>
      <c r="AE702" s="37"/>
      <c r="AF702" s="37"/>
      <c r="AG702" s="37"/>
      <c r="AH702" s="37"/>
      <c r="AI702" s="37"/>
      <c r="AJ702" s="37"/>
      <c r="AK702" s="37"/>
      <c r="AL702" s="37"/>
      <c r="AM702" s="37"/>
      <c r="AN702" s="37"/>
      <c r="AO702" s="38"/>
      <c r="AP702" s="38"/>
      <c r="AQ702" s="37"/>
      <c r="AR702" s="37"/>
      <c r="AS702" s="37"/>
      <c r="AT702" s="38"/>
    </row>
    <row r="703" spans="1:46" ht="12.75"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c r="AA703" s="37"/>
      <c r="AB703" s="37"/>
      <c r="AC703" s="37"/>
      <c r="AD703" s="37"/>
      <c r="AE703" s="37"/>
      <c r="AF703" s="37"/>
      <c r="AG703" s="37"/>
      <c r="AH703" s="37"/>
      <c r="AI703" s="37"/>
      <c r="AJ703" s="37"/>
      <c r="AK703" s="37"/>
      <c r="AL703" s="37"/>
      <c r="AM703" s="37"/>
      <c r="AN703" s="37"/>
      <c r="AO703" s="38"/>
      <c r="AP703" s="38"/>
      <c r="AQ703" s="37"/>
      <c r="AR703" s="37"/>
      <c r="AS703" s="37"/>
      <c r="AT703" s="38"/>
    </row>
    <row r="704" spans="1:46" ht="12.75"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c r="AA704" s="37"/>
      <c r="AB704" s="37"/>
      <c r="AC704" s="37"/>
      <c r="AD704" s="37"/>
      <c r="AE704" s="37"/>
      <c r="AF704" s="37"/>
      <c r="AG704" s="37"/>
      <c r="AH704" s="37"/>
      <c r="AI704" s="37"/>
      <c r="AJ704" s="37"/>
      <c r="AK704" s="37"/>
      <c r="AL704" s="37"/>
      <c r="AM704" s="37"/>
      <c r="AN704" s="37"/>
      <c r="AO704" s="38"/>
      <c r="AP704" s="38"/>
      <c r="AQ704" s="37"/>
      <c r="AR704" s="37"/>
      <c r="AS704" s="37"/>
      <c r="AT704" s="38"/>
    </row>
    <row r="705" spans="1:46" ht="12.75"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c r="AA705" s="37"/>
      <c r="AB705" s="37"/>
      <c r="AC705" s="37"/>
      <c r="AD705" s="37"/>
      <c r="AE705" s="37"/>
      <c r="AF705" s="37"/>
      <c r="AG705" s="37"/>
      <c r="AH705" s="37"/>
      <c r="AI705" s="37"/>
      <c r="AJ705" s="37"/>
      <c r="AK705" s="37"/>
      <c r="AL705" s="37"/>
      <c r="AM705" s="37"/>
      <c r="AN705" s="37"/>
      <c r="AO705" s="38"/>
      <c r="AP705" s="38"/>
      <c r="AQ705" s="37"/>
      <c r="AR705" s="37"/>
      <c r="AS705" s="37"/>
      <c r="AT705" s="38"/>
    </row>
    <row r="706" spans="1:46" ht="12.75"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c r="AA706" s="37"/>
      <c r="AB706" s="37"/>
      <c r="AC706" s="37"/>
      <c r="AD706" s="37"/>
      <c r="AE706" s="37"/>
      <c r="AF706" s="37"/>
      <c r="AG706" s="37"/>
      <c r="AH706" s="37"/>
      <c r="AI706" s="37"/>
      <c r="AJ706" s="37"/>
      <c r="AK706" s="37"/>
      <c r="AL706" s="37"/>
      <c r="AM706" s="37"/>
      <c r="AN706" s="37"/>
      <c r="AO706" s="38"/>
      <c r="AP706" s="38"/>
      <c r="AQ706" s="37"/>
      <c r="AR706" s="37"/>
      <c r="AS706" s="37"/>
      <c r="AT706" s="38"/>
    </row>
    <row r="707" spans="1:46" ht="12.75"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c r="AA707" s="37"/>
      <c r="AB707" s="37"/>
      <c r="AC707" s="37"/>
      <c r="AD707" s="37"/>
      <c r="AE707" s="37"/>
      <c r="AF707" s="37"/>
      <c r="AG707" s="37"/>
      <c r="AH707" s="37"/>
      <c r="AI707" s="37"/>
      <c r="AJ707" s="37"/>
      <c r="AK707" s="37"/>
      <c r="AL707" s="37"/>
      <c r="AM707" s="37"/>
      <c r="AN707" s="37"/>
      <c r="AO707" s="38"/>
      <c r="AP707" s="38"/>
      <c r="AQ707" s="37"/>
      <c r="AR707" s="37"/>
      <c r="AS707" s="37"/>
      <c r="AT707" s="38"/>
    </row>
    <row r="708" spans="1:46" ht="12.75"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c r="AA708" s="37"/>
      <c r="AB708" s="37"/>
      <c r="AC708" s="37"/>
      <c r="AD708" s="37"/>
      <c r="AE708" s="37"/>
      <c r="AF708" s="37"/>
      <c r="AG708" s="37"/>
      <c r="AH708" s="37"/>
      <c r="AI708" s="37"/>
      <c r="AJ708" s="37"/>
      <c r="AK708" s="37"/>
      <c r="AL708" s="37"/>
      <c r="AM708" s="37"/>
      <c r="AN708" s="37"/>
      <c r="AO708" s="38"/>
      <c r="AP708" s="38"/>
      <c r="AQ708" s="37"/>
      <c r="AR708" s="37"/>
      <c r="AS708" s="37"/>
      <c r="AT708" s="38"/>
    </row>
    <row r="709" spans="1:46" ht="12.75"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c r="AA709" s="37"/>
      <c r="AB709" s="37"/>
      <c r="AC709" s="37"/>
      <c r="AD709" s="37"/>
      <c r="AE709" s="37"/>
      <c r="AF709" s="37"/>
      <c r="AG709" s="37"/>
      <c r="AH709" s="37"/>
      <c r="AI709" s="37"/>
      <c r="AJ709" s="37"/>
      <c r="AK709" s="37"/>
      <c r="AL709" s="37"/>
      <c r="AM709" s="37"/>
      <c r="AN709" s="37"/>
      <c r="AO709" s="38"/>
      <c r="AP709" s="38"/>
      <c r="AQ709" s="37"/>
      <c r="AR709" s="37"/>
      <c r="AS709" s="37"/>
      <c r="AT709" s="38"/>
    </row>
    <row r="710" spans="1:46" ht="12.75"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c r="AA710" s="37"/>
      <c r="AB710" s="37"/>
      <c r="AC710" s="37"/>
      <c r="AD710" s="37"/>
      <c r="AE710" s="37"/>
      <c r="AF710" s="37"/>
      <c r="AG710" s="37"/>
      <c r="AH710" s="37"/>
      <c r="AI710" s="37"/>
      <c r="AJ710" s="37"/>
      <c r="AK710" s="37"/>
      <c r="AL710" s="37"/>
      <c r="AM710" s="37"/>
      <c r="AN710" s="37"/>
      <c r="AO710" s="38"/>
      <c r="AP710" s="38"/>
      <c r="AQ710" s="37"/>
      <c r="AR710" s="37"/>
      <c r="AS710" s="37"/>
      <c r="AT710" s="38"/>
    </row>
    <row r="711" spans="1:46" ht="12.75"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c r="AA711" s="37"/>
      <c r="AB711" s="37"/>
      <c r="AC711" s="37"/>
      <c r="AD711" s="37"/>
      <c r="AE711" s="37"/>
      <c r="AF711" s="37"/>
      <c r="AG711" s="37"/>
      <c r="AH711" s="37"/>
      <c r="AI711" s="37"/>
      <c r="AJ711" s="37"/>
      <c r="AK711" s="37"/>
      <c r="AL711" s="37"/>
      <c r="AM711" s="37"/>
      <c r="AN711" s="37"/>
      <c r="AO711" s="38"/>
      <c r="AP711" s="38"/>
      <c r="AQ711" s="37"/>
      <c r="AR711" s="37"/>
      <c r="AS711" s="37"/>
      <c r="AT711" s="38"/>
    </row>
    <row r="712" spans="1:46" ht="12.75"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c r="AA712" s="37"/>
      <c r="AB712" s="37"/>
      <c r="AC712" s="37"/>
      <c r="AD712" s="37"/>
      <c r="AE712" s="37"/>
      <c r="AF712" s="37"/>
      <c r="AG712" s="37"/>
      <c r="AH712" s="37"/>
      <c r="AI712" s="37"/>
      <c r="AJ712" s="37"/>
      <c r="AK712" s="37"/>
      <c r="AL712" s="37"/>
      <c r="AM712" s="37"/>
      <c r="AN712" s="37"/>
      <c r="AO712" s="38"/>
      <c r="AP712" s="38"/>
      <c r="AQ712" s="37"/>
      <c r="AR712" s="37"/>
      <c r="AS712" s="37"/>
      <c r="AT712" s="38"/>
    </row>
    <row r="713" spans="1:46" ht="12.75"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c r="AA713" s="37"/>
      <c r="AB713" s="37"/>
      <c r="AC713" s="37"/>
      <c r="AD713" s="37"/>
      <c r="AE713" s="37"/>
      <c r="AF713" s="37"/>
      <c r="AG713" s="37"/>
      <c r="AH713" s="37"/>
      <c r="AI713" s="37"/>
      <c r="AJ713" s="37"/>
      <c r="AK713" s="37"/>
      <c r="AL713" s="37"/>
      <c r="AM713" s="37"/>
      <c r="AN713" s="37"/>
      <c r="AO713" s="38"/>
      <c r="AP713" s="38"/>
      <c r="AQ713" s="37"/>
      <c r="AR713" s="37"/>
      <c r="AS713" s="37"/>
      <c r="AT713" s="38"/>
    </row>
    <row r="714" spans="1:46" ht="12.75"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c r="AA714" s="37"/>
      <c r="AB714" s="37"/>
      <c r="AC714" s="37"/>
      <c r="AD714" s="37"/>
      <c r="AE714" s="37"/>
      <c r="AF714" s="37"/>
      <c r="AG714" s="37"/>
      <c r="AH714" s="37"/>
      <c r="AI714" s="37"/>
      <c r="AJ714" s="37"/>
      <c r="AK714" s="37"/>
      <c r="AL714" s="37"/>
      <c r="AM714" s="37"/>
      <c r="AN714" s="37"/>
      <c r="AO714" s="38"/>
      <c r="AP714" s="38"/>
      <c r="AQ714" s="37"/>
      <c r="AR714" s="37"/>
      <c r="AS714" s="37"/>
      <c r="AT714" s="38"/>
    </row>
    <row r="715" spans="1:46" ht="12.75"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c r="AA715" s="37"/>
      <c r="AB715" s="37"/>
      <c r="AC715" s="37"/>
      <c r="AD715" s="37"/>
      <c r="AE715" s="37"/>
      <c r="AF715" s="37"/>
      <c r="AG715" s="37"/>
      <c r="AH715" s="37"/>
      <c r="AI715" s="37"/>
      <c r="AJ715" s="37"/>
      <c r="AK715" s="37"/>
      <c r="AL715" s="37"/>
      <c r="AM715" s="37"/>
      <c r="AN715" s="37"/>
      <c r="AO715" s="38"/>
      <c r="AP715" s="38"/>
      <c r="AQ715" s="37"/>
      <c r="AR715" s="37"/>
      <c r="AS715" s="37"/>
      <c r="AT715" s="38"/>
    </row>
    <row r="716" spans="1:46" ht="12.75"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c r="AA716" s="37"/>
      <c r="AB716" s="37"/>
      <c r="AC716" s="37"/>
      <c r="AD716" s="37"/>
      <c r="AE716" s="37"/>
      <c r="AF716" s="37"/>
      <c r="AG716" s="37"/>
      <c r="AH716" s="37"/>
      <c r="AI716" s="37"/>
      <c r="AJ716" s="37"/>
      <c r="AK716" s="37"/>
      <c r="AL716" s="37"/>
      <c r="AM716" s="37"/>
      <c r="AN716" s="37"/>
      <c r="AO716" s="38"/>
      <c r="AP716" s="38"/>
      <c r="AQ716" s="37"/>
      <c r="AR716" s="37"/>
      <c r="AS716" s="37"/>
      <c r="AT716" s="38"/>
    </row>
    <row r="717" spans="1:46" ht="12.75"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c r="AA717" s="37"/>
      <c r="AB717" s="37"/>
      <c r="AC717" s="37"/>
      <c r="AD717" s="37"/>
      <c r="AE717" s="37"/>
      <c r="AF717" s="37"/>
      <c r="AG717" s="37"/>
      <c r="AH717" s="37"/>
      <c r="AI717" s="37"/>
      <c r="AJ717" s="37"/>
      <c r="AK717" s="37"/>
      <c r="AL717" s="37"/>
      <c r="AM717" s="37"/>
      <c r="AN717" s="37"/>
      <c r="AO717" s="38"/>
      <c r="AP717" s="38"/>
      <c r="AQ717" s="37"/>
      <c r="AR717" s="37"/>
      <c r="AS717" s="37"/>
      <c r="AT717" s="38"/>
    </row>
    <row r="718" spans="1:46" ht="12.75"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c r="AA718" s="37"/>
      <c r="AB718" s="37"/>
      <c r="AC718" s="37"/>
      <c r="AD718" s="37"/>
      <c r="AE718" s="37"/>
      <c r="AF718" s="37"/>
      <c r="AG718" s="37"/>
      <c r="AH718" s="37"/>
      <c r="AI718" s="37"/>
      <c r="AJ718" s="37"/>
      <c r="AK718" s="37"/>
      <c r="AL718" s="37"/>
      <c r="AM718" s="37"/>
      <c r="AN718" s="37"/>
      <c r="AO718" s="38"/>
      <c r="AP718" s="38"/>
      <c r="AQ718" s="37"/>
      <c r="AR718" s="37"/>
      <c r="AS718" s="37"/>
      <c r="AT718" s="38"/>
    </row>
    <row r="719" spans="1:46" ht="12.75"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c r="AA719" s="37"/>
      <c r="AB719" s="37"/>
      <c r="AC719" s="37"/>
      <c r="AD719" s="37"/>
      <c r="AE719" s="37"/>
      <c r="AF719" s="37"/>
      <c r="AG719" s="37"/>
      <c r="AH719" s="37"/>
      <c r="AI719" s="37"/>
      <c r="AJ719" s="37"/>
      <c r="AK719" s="37"/>
      <c r="AL719" s="37"/>
      <c r="AM719" s="37"/>
      <c r="AN719" s="37"/>
      <c r="AO719" s="38"/>
      <c r="AP719" s="38"/>
      <c r="AQ719" s="37"/>
      <c r="AR719" s="37"/>
      <c r="AS719" s="37"/>
      <c r="AT719" s="38"/>
    </row>
    <row r="720" spans="1:46" ht="12.75"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c r="AA720" s="37"/>
      <c r="AB720" s="37"/>
      <c r="AC720" s="37"/>
      <c r="AD720" s="37"/>
      <c r="AE720" s="37"/>
      <c r="AF720" s="37"/>
      <c r="AG720" s="37"/>
      <c r="AH720" s="37"/>
      <c r="AI720" s="37"/>
      <c r="AJ720" s="37"/>
      <c r="AK720" s="37"/>
      <c r="AL720" s="37"/>
      <c r="AM720" s="37"/>
      <c r="AN720" s="37"/>
      <c r="AO720" s="38"/>
      <c r="AP720" s="38"/>
      <c r="AQ720" s="37"/>
      <c r="AR720" s="37"/>
      <c r="AS720" s="37"/>
      <c r="AT720" s="38"/>
    </row>
    <row r="721" spans="1:46" ht="12.75"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c r="AA721" s="37"/>
      <c r="AB721" s="37"/>
      <c r="AC721" s="37"/>
      <c r="AD721" s="37"/>
      <c r="AE721" s="37"/>
      <c r="AF721" s="37"/>
      <c r="AG721" s="37"/>
      <c r="AH721" s="37"/>
      <c r="AI721" s="37"/>
      <c r="AJ721" s="37"/>
      <c r="AK721" s="37"/>
      <c r="AL721" s="37"/>
      <c r="AM721" s="37"/>
      <c r="AN721" s="37"/>
      <c r="AO721" s="38"/>
      <c r="AP721" s="38"/>
      <c r="AQ721" s="37"/>
      <c r="AR721" s="37"/>
      <c r="AS721" s="37"/>
      <c r="AT721" s="38"/>
    </row>
    <row r="722" spans="1:46" ht="12.75"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c r="AA722" s="37"/>
      <c r="AB722" s="37"/>
      <c r="AC722" s="37"/>
      <c r="AD722" s="37"/>
      <c r="AE722" s="37"/>
      <c r="AF722" s="37"/>
      <c r="AG722" s="37"/>
      <c r="AH722" s="37"/>
      <c r="AI722" s="37"/>
      <c r="AJ722" s="37"/>
      <c r="AK722" s="37"/>
      <c r="AL722" s="37"/>
      <c r="AM722" s="37"/>
      <c r="AN722" s="37"/>
      <c r="AO722" s="38"/>
      <c r="AP722" s="38"/>
      <c r="AQ722" s="37"/>
      <c r="AR722" s="37"/>
      <c r="AS722" s="37"/>
      <c r="AT722" s="38"/>
    </row>
    <row r="723" spans="1:46" ht="12.75"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c r="AA723" s="37"/>
      <c r="AB723" s="37"/>
      <c r="AC723" s="37"/>
      <c r="AD723" s="37"/>
      <c r="AE723" s="37"/>
      <c r="AF723" s="37"/>
      <c r="AG723" s="37"/>
      <c r="AH723" s="37"/>
      <c r="AI723" s="37"/>
      <c r="AJ723" s="37"/>
      <c r="AK723" s="37"/>
      <c r="AL723" s="37"/>
      <c r="AM723" s="37"/>
      <c r="AN723" s="37"/>
      <c r="AO723" s="38"/>
      <c r="AP723" s="38"/>
      <c r="AQ723" s="37"/>
      <c r="AR723" s="37"/>
      <c r="AS723" s="37"/>
      <c r="AT723" s="38"/>
    </row>
    <row r="724" spans="1:46" ht="12.75"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c r="AA724" s="37"/>
      <c r="AB724" s="37"/>
      <c r="AC724" s="37"/>
      <c r="AD724" s="37"/>
      <c r="AE724" s="37"/>
      <c r="AF724" s="37"/>
      <c r="AG724" s="37"/>
      <c r="AH724" s="37"/>
      <c r="AI724" s="37"/>
      <c r="AJ724" s="37"/>
      <c r="AK724" s="37"/>
      <c r="AL724" s="37"/>
      <c r="AM724" s="37"/>
      <c r="AN724" s="37"/>
      <c r="AO724" s="38"/>
      <c r="AP724" s="38"/>
      <c r="AQ724" s="37"/>
      <c r="AR724" s="37"/>
      <c r="AS724" s="37"/>
      <c r="AT724" s="38"/>
    </row>
    <row r="725" spans="1:46" ht="12.75"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c r="AA725" s="37"/>
      <c r="AB725" s="37"/>
      <c r="AC725" s="37"/>
      <c r="AD725" s="37"/>
      <c r="AE725" s="37"/>
      <c r="AF725" s="37"/>
      <c r="AG725" s="37"/>
      <c r="AH725" s="37"/>
      <c r="AI725" s="37"/>
      <c r="AJ725" s="37"/>
      <c r="AK725" s="37"/>
      <c r="AL725" s="37"/>
      <c r="AM725" s="37"/>
      <c r="AN725" s="37"/>
      <c r="AO725" s="38"/>
      <c r="AP725" s="38"/>
      <c r="AQ725" s="37"/>
      <c r="AR725" s="37"/>
      <c r="AS725" s="37"/>
      <c r="AT725" s="38"/>
    </row>
    <row r="726" spans="1:46" ht="12.75"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c r="AA726" s="37"/>
      <c r="AB726" s="37"/>
      <c r="AC726" s="37"/>
      <c r="AD726" s="37"/>
      <c r="AE726" s="37"/>
      <c r="AF726" s="37"/>
      <c r="AG726" s="37"/>
      <c r="AH726" s="37"/>
      <c r="AI726" s="37"/>
      <c r="AJ726" s="37"/>
      <c r="AK726" s="37"/>
      <c r="AL726" s="37"/>
      <c r="AM726" s="37"/>
      <c r="AN726" s="37"/>
      <c r="AO726" s="38"/>
      <c r="AP726" s="38"/>
      <c r="AQ726" s="37"/>
      <c r="AR726" s="37"/>
      <c r="AS726" s="37"/>
      <c r="AT726" s="38"/>
    </row>
    <row r="727" spans="1:46" ht="12.75"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c r="AA727" s="37"/>
      <c r="AB727" s="37"/>
      <c r="AC727" s="37"/>
      <c r="AD727" s="37"/>
      <c r="AE727" s="37"/>
      <c r="AF727" s="37"/>
      <c r="AG727" s="37"/>
      <c r="AH727" s="37"/>
      <c r="AI727" s="37"/>
      <c r="AJ727" s="37"/>
      <c r="AK727" s="37"/>
      <c r="AL727" s="37"/>
      <c r="AM727" s="37"/>
      <c r="AN727" s="37"/>
      <c r="AO727" s="38"/>
      <c r="AP727" s="38"/>
      <c r="AQ727" s="37"/>
      <c r="AR727" s="37"/>
      <c r="AS727" s="37"/>
      <c r="AT727" s="38"/>
    </row>
    <row r="728" spans="1:46" ht="12.75"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c r="AA728" s="37"/>
      <c r="AB728" s="37"/>
      <c r="AC728" s="37"/>
      <c r="AD728" s="37"/>
      <c r="AE728" s="37"/>
      <c r="AF728" s="37"/>
      <c r="AG728" s="37"/>
      <c r="AH728" s="37"/>
      <c r="AI728" s="37"/>
      <c r="AJ728" s="37"/>
      <c r="AK728" s="37"/>
      <c r="AL728" s="37"/>
      <c r="AM728" s="37"/>
      <c r="AN728" s="37"/>
      <c r="AO728" s="38"/>
      <c r="AP728" s="38"/>
      <c r="AQ728" s="37"/>
      <c r="AR728" s="37"/>
      <c r="AS728" s="37"/>
      <c r="AT728" s="38"/>
    </row>
    <row r="729" spans="1:46" ht="12.75"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c r="AA729" s="37"/>
      <c r="AB729" s="37"/>
      <c r="AC729" s="37"/>
      <c r="AD729" s="37"/>
      <c r="AE729" s="37"/>
      <c r="AF729" s="37"/>
      <c r="AG729" s="37"/>
      <c r="AH729" s="37"/>
      <c r="AI729" s="37"/>
      <c r="AJ729" s="37"/>
      <c r="AK729" s="37"/>
      <c r="AL729" s="37"/>
      <c r="AM729" s="37"/>
      <c r="AN729" s="37"/>
      <c r="AO729" s="38"/>
      <c r="AP729" s="38"/>
      <c r="AQ729" s="37"/>
      <c r="AR729" s="37"/>
      <c r="AS729" s="37"/>
      <c r="AT729" s="38"/>
    </row>
    <row r="730" spans="1:46" ht="12.75"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c r="AA730" s="37"/>
      <c r="AB730" s="37"/>
      <c r="AC730" s="37"/>
      <c r="AD730" s="37"/>
      <c r="AE730" s="37"/>
      <c r="AF730" s="37"/>
      <c r="AG730" s="37"/>
      <c r="AH730" s="37"/>
      <c r="AI730" s="37"/>
      <c r="AJ730" s="37"/>
      <c r="AK730" s="37"/>
      <c r="AL730" s="37"/>
      <c r="AM730" s="37"/>
      <c r="AN730" s="37"/>
      <c r="AO730" s="38"/>
      <c r="AP730" s="38"/>
      <c r="AQ730" s="37"/>
      <c r="AR730" s="37"/>
      <c r="AS730" s="37"/>
      <c r="AT730" s="38"/>
    </row>
    <row r="731" spans="1:46" ht="12.75"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c r="AA731" s="37"/>
      <c r="AB731" s="37"/>
      <c r="AC731" s="37"/>
      <c r="AD731" s="37"/>
      <c r="AE731" s="37"/>
      <c r="AF731" s="37"/>
      <c r="AG731" s="37"/>
      <c r="AH731" s="37"/>
      <c r="AI731" s="37"/>
      <c r="AJ731" s="37"/>
      <c r="AK731" s="37"/>
      <c r="AL731" s="37"/>
      <c r="AM731" s="37"/>
      <c r="AN731" s="37"/>
      <c r="AO731" s="38"/>
      <c r="AP731" s="38"/>
      <c r="AQ731" s="37"/>
      <c r="AR731" s="37"/>
      <c r="AS731" s="37"/>
      <c r="AT731" s="38"/>
    </row>
    <row r="732" spans="1:46" ht="12.75"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c r="AA732" s="37"/>
      <c r="AB732" s="37"/>
      <c r="AC732" s="37"/>
      <c r="AD732" s="37"/>
      <c r="AE732" s="37"/>
      <c r="AF732" s="37"/>
      <c r="AG732" s="37"/>
      <c r="AH732" s="37"/>
      <c r="AI732" s="37"/>
      <c r="AJ732" s="37"/>
      <c r="AK732" s="37"/>
      <c r="AL732" s="37"/>
      <c r="AM732" s="37"/>
      <c r="AN732" s="37"/>
      <c r="AO732" s="38"/>
      <c r="AP732" s="38"/>
      <c r="AQ732" s="37"/>
      <c r="AR732" s="37"/>
      <c r="AS732" s="37"/>
      <c r="AT732" s="38"/>
    </row>
    <row r="733" spans="1:46" ht="12.75"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c r="AA733" s="37"/>
      <c r="AB733" s="37"/>
      <c r="AC733" s="37"/>
      <c r="AD733" s="37"/>
      <c r="AE733" s="37"/>
      <c r="AF733" s="37"/>
      <c r="AG733" s="37"/>
      <c r="AH733" s="37"/>
      <c r="AI733" s="37"/>
      <c r="AJ733" s="37"/>
      <c r="AK733" s="37"/>
      <c r="AL733" s="37"/>
      <c r="AM733" s="37"/>
      <c r="AN733" s="37"/>
      <c r="AO733" s="38"/>
      <c r="AP733" s="38"/>
      <c r="AQ733" s="37"/>
      <c r="AR733" s="37"/>
      <c r="AS733" s="37"/>
      <c r="AT733" s="38"/>
    </row>
    <row r="734" spans="1:46" ht="12.75"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c r="AA734" s="37"/>
      <c r="AB734" s="37"/>
      <c r="AC734" s="37"/>
      <c r="AD734" s="37"/>
      <c r="AE734" s="37"/>
      <c r="AF734" s="37"/>
      <c r="AG734" s="37"/>
      <c r="AH734" s="37"/>
      <c r="AI734" s="37"/>
      <c r="AJ734" s="37"/>
      <c r="AK734" s="37"/>
      <c r="AL734" s="37"/>
      <c r="AM734" s="37"/>
      <c r="AN734" s="37"/>
      <c r="AO734" s="38"/>
      <c r="AP734" s="38"/>
      <c r="AQ734" s="37"/>
      <c r="AR734" s="37"/>
      <c r="AS734" s="37"/>
      <c r="AT734" s="38"/>
    </row>
    <row r="735" spans="1:46" ht="12.75"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c r="AA735" s="37"/>
      <c r="AB735" s="37"/>
      <c r="AC735" s="37"/>
      <c r="AD735" s="37"/>
      <c r="AE735" s="37"/>
      <c r="AF735" s="37"/>
      <c r="AG735" s="37"/>
      <c r="AH735" s="37"/>
      <c r="AI735" s="37"/>
      <c r="AJ735" s="37"/>
      <c r="AK735" s="37"/>
      <c r="AL735" s="37"/>
      <c r="AM735" s="37"/>
      <c r="AN735" s="37"/>
      <c r="AO735" s="38"/>
      <c r="AP735" s="38"/>
      <c r="AQ735" s="37"/>
      <c r="AR735" s="37"/>
      <c r="AS735" s="37"/>
      <c r="AT735" s="38"/>
    </row>
    <row r="736" spans="1:46" ht="12.75"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c r="AA736" s="37"/>
      <c r="AB736" s="37"/>
      <c r="AC736" s="37"/>
      <c r="AD736" s="37"/>
      <c r="AE736" s="37"/>
      <c r="AF736" s="37"/>
      <c r="AG736" s="37"/>
      <c r="AH736" s="37"/>
      <c r="AI736" s="37"/>
      <c r="AJ736" s="37"/>
      <c r="AK736" s="37"/>
      <c r="AL736" s="37"/>
      <c r="AM736" s="37"/>
      <c r="AN736" s="37"/>
      <c r="AO736" s="38"/>
      <c r="AP736" s="38"/>
      <c r="AQ736" s="37"/>
      <c r="AR736" s="37"/>
      <c r="AS736" s="37"/>
      <c r="AT736" s="38"/>
    </row>
    <row r="737" spans="1:46" ht="12.75"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c r="AA737" s="37"/>
      <c r="AB737" s="37"/>
      <c r="AC737" s="37"/>
      <c r="AD737" s="37"/>
      <c r="AE737" s="37"/>
      <c r="AF737" s="37"/>
      <c r="AG737" s="37"/>
      <c r="AH737" s="37"/>
      <c r="AI737" s="37"/>
      <c r="AJ737" s="37"/>
      <c r="AK737" s="37"/>
      <c r="AL737" s="37"/>
      <c r="AM737" s="37"/>
      <c r="AN737" s="37"/>
      <c r="AO737" s="38"/>
      <c r="AP737" s="38"/>
      <c r="AQ737" s="37"/>
      <c r="AR737" s="37"/>
      <c r="AS737" s="37"/>
      <c r="AT737" s="38"/>
    </row>
    <row r="738" spans="1:46" ht="12.75"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c r="AA738" s="37"/>
      <c r="AB738" s="37"/>
      <c r="AC738" s="37"/>
      <c r="AD738" s="37"/>
      <c r="AE738" s="37"/>
      <c r="AF738" s="37"/>
      <c r="AG738" s="37"/>
      <c r="AH738" s="37"/>
      <c r="AI738" s="37"/>
      <c r="AJ738" s="37"/>
      <c r="AK738" s="37"/>
      <c r="AL738" s="37"/>
      <c r="AM738" s="37"/>
      <c r="AN738" s="37"/>
      <c r="AO738" s="38"/>
      <c r="AP738" s="38"/>
      <c r="AQ738" s="37"/>
      <c r="AR738" s="37"/>
      <c r="AS738" s="37"/>
      <c r="AT738" s="38"/>
    </row>
    <row r="739" spans="1:46" ht="12.75"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c r="AA739" s="37"/>
      <c r="AB739" s="37"/>
      <c r="AC739" s="37"/>
      <c r="AD739" s="37"/>
      <c r="AE739" s="37"/>
      <c r="AF739" s="37"/>
      <c r="AG739" s="37"/>
      <c r="AH739" s="37"/>
      <c r="AI739" s="37"/>
      <c r="AJ739" s="37"/>
      <c r="AK739" s="37"/>
      <c r="AL739" s="37"/>
      <c r="AM739" s="37"/>
      <c r="AN739" s="37"/>
      <c r="AO739" s="38"/>
      <c r="AP739" s="38"/>
      <c r="AQ739" s="37"/>
      <c r="AR739" s="37"/>
      <c r="AS739" s="37"/>
      <c r="AT739" s="38"/>
    </row>
    <row r="740" spans="1:46" ht="12.75"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c r="AA740" s="37"/>
      <c r="AB740" s="37"/>
      <c r="AC740" s="37"/>
      <c r="AD740" s="37"/>
      <c r="AE740" s="37"/>
      <c r="AF740" s="37"/>
      <c r="AG740" s="37"/>
      <c r="AH740" s="37"/>
      <c r="AI740" s="37"/>
      <c r="AJ740" s="37"/>
      <c r="AK740" s="37"/>
      <c r="AL740" s="37"/>
      <c r="AM740" s="37"/>
      <c r="AN740" s="37"/>
      <c r="AO740" s="38"/>
      <c r="AP740" s="38"/>
      <c r="AQ740" s="37"/>
      <c r="AR740" s="37"/>
      <c r="AS740" s="37"/>
      <c r="AT740" s="38"/>
    </row>
    <row r="741" spans="1:46" ht="12.75"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c r="AA741" s="37"/>
      <c r="AB741" s="37"/>
      <c r="AC741" s="37"/>
      <c r="AD741" s="37"/>
      <c r="AE741" s="37"/>
      <c r="AF741" s="37"/>
      <c r="AG741" s="37"/>
      <c r="AH741" s="37"/>
      <c r="AI741" s="37"/>
      <c r="AJ741" s="37"/>
      <c r="AK741" s="37"/>
      <c r="AL741" s="37"/>
      <c r="AM741" s="37"/>
      <c r="AN741" s="37"/>
      <c r="AO741" s="38"/>
      <c r="AP741" s="38"/>
      <c r="AQ741" s="37"/>
      <c r="AR741" s="37"/>
      <c r="AS741" s="37"/>
      <c r="AT741" s="38"/>
    </row>
    <row r="742" spans="1:46" ht="12.75"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c r="AA742" s="37"/>
      <c r="AB742" s="37"/>
      <c r="AC742" s="37"/>
      <c r="AD742" s="37"/>
      <c r="AE742" s="37"/>
      <c r="AF742" s="37"/>
      <c r="AG742" s="37"/>
      <c r="AH742" s="37"/>
      <c r="AI742" s="37"/>
      <c r="AJ742" s="37"/>
      <c r="AK742" s="37"/>
      <c r="AL742" s="37"/>
      <c r="AM742" s="37"/>
      <c r="AN742" s="37"/>
      <c r="AO742" s="38"/>
      <c r="AP742" s="38"/>
      <c r="AQ742" s="37"/>
      <c r="AR742" s="37"/>
      <c r="AS742" s="37"/>
      <c r="AT742" s="38"/>
    </row>
    <row r="743" spans="1:46" ht="12.75"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c r="AA743" s="37"/>
      <c r="AB743" s="37"/>
      <c r="AC743" s="37"/>
      <c r="AD743" s="37"/>
      <c r="AE743" s="37"/>
      <c r="AF743" s="37"/>
      <c r="AG743" s="37"/>
      <c r="AH743" s="37"/>
      <c r="AI743" s="37"/>
      <c r="AJ743" s="37"/>
      <c r="AK743" s="37"/>
      <c r="AL743" s="37"/>
      <c r="AM743" s="37"/>
      <c r="AN743" s="37"/>
      <c r="AO743" s="38"/>
      <c r="AP743" s="38"/>
      <c r="AQ743" s="37"/>
      <c r="AR743" s="37"/>
      <c r="AS743" s="37"/>
      <c r="AT743" s="38"/>
    </row>
    <row r="744" spans="1:46" ht="12.75"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c r="AA744" s="37"/>
      <c r="AB744" s="37"/>
      <c r="AC744" s="37"/>
      <c r="AD744" s="37"/>
      <c r="AE744" s="37"/>
      <c r="AF744" s="37"/>
      <c r="AG744" s="37"/>
      <c r="AH744" s="37"/>
      <c r="AI744" s="37"/>
      <c r="AJ744" s="37"/>
      <c r="AK744" s="37"/>
      <c r="AL744" s="37"/>
      <c r="AM744" s="37"/>
      <c r="AN744" s="37"/>
      <c r="AO744" s="38"/>
      <c r="AP744" s="38"/>
      <c r="AQ744" s="37"/>
      <c r="AR744" s="37"/>
      <c r="AS744" s="37"/>
      <c r="AT744" s="38"/>
    </row>
    <row r="745" spans="1:46" ht="12.75"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c r="AA745" s="37"/>
      <c r="AB745" s="37"/>
      <c r="AC745" s="37"/>
      <c r="AD745" s="37"/>
      <c r="AE745" s="37"/>
      <c r="AF745" s="37"/>
      <c r="AG745" s="37"/>
      <c r="AH745" s="37"/>
      <c r="AI745" s="37"/>
      <c r="AJ745" s="37"/>
      <c r="AK745" s="37"/>
      <c r="AL745" s="37"/>
      <c r="AM745" s="37"/>
      <c r="AN745" s="37"/>
      <c r="AO745" s="38"/>
      <c r="AP745" s="38"/>
      <c r="AQ745" s="37"/>
      <c r="AR745" s="37"/>
      <c r="AS745" s="37"/>
      <c r="AT745" s="38"/>
    </row>
    <row r="746" spans="1:46" ht="12.75"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c r="AA746" s="37"/>
      <c r="AB746" s="37"/>
      <c r="AC746" s="37"/>
      <c r="AD746" s="37"/>
      <c r="AE746" s="37"/>
      <c r="AF746" s="37"/>
      <c r="AG746" s="37"/>
      <c r="AH746" s="37"/>
      <c r="AI746" s="37"/>
      <c r="AJ746" s="37"/>
      <c r="AK746" s="37"/>
      <c r="AL746" s="37"/>
      <c r="AM746" s="37"/>
      <c r="AN746" s="37"/>
      <c r="AO746" s="38"/>
      <c r="AP746" s="38"/>
      <c r="AQ746" s="37"/>
      <c r="AR746" s="37"/>
      <c r="AS746" s="37"/>
      <c r="AT746" s="38"/>
    </row>
    <row r="747" spans="1:46" ht="12.75"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c r="AA747" s="37"/>
      <c r="AB747" s="37"/>
      <c r="AC747" s="37"/>
      <c r="AD747" s="37"/>
      <c r="AE747" s="37"/>
      <c r="AF747" s="37"/>
      <c r="AG747" s="37"/>
      <c r="AH747" s="37"/>
      <c r="AI747" s="37"/>
      <c r="AJ747" s="37"/>
      <c r="AK747" s="37"/>
      <c r="AL747" s="37"/>
      <c r="AM747" s="37"/>
      <c r="AN747" s="37"/>
      <c r="AO747" s="38"/>
      <c r="AP747" s="38"/>
      <c r="AQ747" s="37"/>
      <c r="AR747" s="37"/>
      <c r="AS747" s="37"/>
      <c r="AT747" s="38"/>
    </row>
    <row r="748" spans="1:46" ht="12.75"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c r="AA748" s="37"/>
      <c r="AB748" s="37"/>
      <c r="AC748" s="37"/>
      <c r="AD748" s="37"/>
      <c r="AE748" s="37"/>
      <c r="AF748" s="37"/>
      <c r="AG748" s="37"/>
      <c r="AH748" s="37"/>
      <c r="AI748" s="37"/>
      <c r="AJ748" s="37"/>
      <c r="AK748" s="37"/>
      <c r="AL748" s="37"/>
      <c r="AM748" s="37"/>
      <c r="AN748" s="37"/>
      <c r="AO748" s="38"/>
      <c r="AP748" s="38"/>
      <c r="AQ748" s="37"/>
      <c r="AR748" s="37"/>
      <c r="AS748" s="37"/>
      <c r="AT748" s="38"/>
    </row>
    <row r="749" spans="1:46" ht="12.75"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c r="AA749" s="37"/>
      <c r="AB749" s="37"/>
      <c r="AC749" s="37"/>
      <c r="AD749" s="37"/>
      <c r="AE749" s="37"/>
      <c r="AF749" s="37"/>
      <c r="AG749" s="37"/>
      <c r="AH749" s="37"/>
      <c r="AI749" s="37"/>
      <c r="AJ749" s="37"/>
      <c r="AK749" s="37"/>
      <c r="AL749" s="37"/>
      <c r="AM749" s="37"/>
      <c r="AN749" s="37"/>
      <c r="AO749" s="38"/>
      <c r="AP749" s="38"/>
      <c r="AQ749" s="37"/>
      <c r="AR749" s="37"/>
      <c r="AS749" s="37"/>
      <c r="AT749" s="38"/>
    </row>
    <row r="750" spans="1:46" ht="12.75"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c r="AA750" s="37"/>
      <c r="AB750" s="37"/>
      <c r="AC750" s="37"/>
      <c r="AD750" s="37"/>
      <c r="AE750" s="37"/>
      <c r="AF750" s="37"/>
      <c r="AG750" s="37"/>
      <c r="AH750" s="37"/>
      <c r="AI750" s="37"/>
      <c r="AJ750" s="37"/>
      <c r="AK750" s="37"/>
      <c r="AL750" s="37"/>
      <c r="AM750" s="37"/>
      <c r="AN750" s="37"/>
      <c r="AO750" s="38"/>
      <c r="AP750" s="38"/>
      <c r="AQ750" s="37"/>
      <c r="AR750" s="37"/>
      <c r="AS750" s="37"/>
      <c r="AT750" s="38"/>
    </row>
    <row r="751" spans="1:46" ht="12.75"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c r="AA751" s="37"/>
      <c r="AB751" s="37"/>
      <c r="AC751" s="37"/>
      <c r="AD751" s="37"/>
      <c r="AE751" s="37"/>
      <c r="AF751" s="37"/>
      <c r="AG751" s="37"/>
      <c r="AH751" s="37"/>
      <c r="AI751" s="37"/>
      <c r="AJ751" s="37"/>
      <c r="AK751" s="37"/>
      <c r="AL751" s="37"/>
      <c r="AM751" s="37"/>
      <c r="AN751" s="37"/>
      <c r="AO751" s="38"/>
      <c r="AP751" s="38"/>
      <c r="AQ751" s="37"/>
      <c r="AR751" s="37"/>
      <c r="AS751" s="37"/>
      <c r="AT751" s="38"/>
    </row>
    <row r="752" spans="1:46" ht="12.75"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c r="AA752" s="37"/>
      <c r="AB752" s="37"/>
      <c r="AC752" s="37"/>
      <c r="AD752" s="37"/>
      <c r="AE752" s="37"/>
      <c r="AF752" s="37"/>
      <c r="AG752" s="37"/>
      <c r="AH752" s="37"/>
      <c r="AI752" s="37"/>
      <c r="AJ752" s="37"/>
      <c r="AK752" s="37"/>
      <c r="AL752" s="37"/>
      <c r="AM752" s="37"/>
      <c r="AN752" s="37"/>
      <c r="AO752" s="38"/>
      <c r="AP752" s="38"/>
      <c r="AQ752" s="37"/>
      <c r="AR752" s="37"/>
      <c r="AS752" s="37"/>
      <c r="AT752" s="38"/>
    </row>
    <row r="753" spans="1:46" ht="12.75"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c r="AA753" s="37"/>
      <c r="AB753" s="37"/>
      <c r="AC753" s="37"/>
      <c r="AD753" s="37"/>
      <c r="AE753" s="37"/>
      <c r="AF753" s="37"/>
      <c r="AG753" s="37"/>
      <c r="AH753" s="37"/>
      <c r="AI753" s="37"/>
      <c r="AJ753" s="37"/>
      <c r="AK753" s="37"/>
      <c r="AL753" s="37"/>
      <c r="AM753" s="37"/>
      <c r="AN753" s="37"/>
      <c r="AO753" s="38"/>
      <c r="AP753" s="38"/>
      <c r="AQ753" s="37"/>
      <c r="AR753" s="37"/>
      <c r="AS753" s="37"/>
      <c r="AT753" s="38"/>
    </row>
    <row r="754" spans="1:46" ht="12.75"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c r="AA754" s="37"/>
      <c r="AB754" s="37"/>
      <c r="AC754" s="37"/>
      <c r="AD754" s="37"/>
      <c r="AE754" s="37"/>
      <c r="AF754" s="37"/>
      <c r="AG754" s="37"/>
      <c r="AH754" s="37"/>
      <c r="AI754" s="37"/>
      <c r="AJ754" s="37"/>
      <c r="AK754" s="37"/>
      <c r="AL754" s="37"/>
      <c r="AM754" s="37"/>
      <c r="AN754" s="37"/>
      <c r="AO754" s="38"/>
      <c r="AP754" s="38"/>
      <c r="AQ754" s="37"/>
      <c r="AR754" s="37"/>
      <c r="AS754" s="37"/>
      <c r="AT754" s="38"/>
    </row>
    <row r="755" spans="1:46" ht="12.75"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c r="AA755" s="37"/>
      <c r="AB755" s="37"/>
      <c r="AC755" s="37"/>
      <c r="AD755" s="37"/>
      <c r="AE755" s="37"/>
      <c r="AF755" s="37"/>
      <c r="AG755" s="37"/>
      <c r="AH755" s="37"/>
      <c r="AI755" s="37"/>
      <c r="AJ755" s="37"/>
      <c r="AK755" s="37"/>
      <c r="AL755" s="37"/>
      <c r="AM755" s="37"/>
      <c r="AN755" s="37"/>
      <c r="AO755" s="38"/>
      <c r="AP755" s="38"/>
      <c r="AQ755" s="37"/>
      <c r="AR755" s="37"/>
      <c r="AS755" s="37"/>
      <c r="AT755" s="38"/>
    </row>
    <row r="756" spans="1:46" ht="12.75"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c r="AA756" s="37"/>
      <c r="AB756" s="37"/>
      <c r="AC756" s="37"/>
      <c r="AD756" s="37"/>
      <c r="AE756" s="37"/>
      <c r="AF756" s="37"/>
      <c r="AG756" s="37"/>
      <c r="AH756" s="37"/>
      <c r="AI756" s="37"/>
      <c r="AJ756" s="37"/>
      <c r="AK756" s="37"/>
      <c r="AL756" s="37"/>
      <c r="AM756" s="37"/>
      <c r="AN756" s="37"/>
      <c r="AO756" s="38"/>
      <c r="AP756" s="38"/>
      <c r="AQ756" s="37"/>
      <c r="AR756" s="37"/>
      <c r="AS756" s="37"/>
      <c r="AT756" s="38"/>
    </row>
    <row r="757" spans="1:46" ht="12.75"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c r="AA757" s="37"/>
      <c r="AB757" s="37"/>
      <c r="AC757" s="37"/>
      <c r="AD757" s="37"/>
      <c r="AE757" s="37"/>
      <c r="AF757" s="37"/>
      <c r="AG757" s="37"/>
      <c r="AH757" s="37"/>
      <c r="AI757" s="37"/>
      <c r="AJ757" s="37"/>
      <c r="AK757" s="37"/>
      <c r="AL757" s="37"/>
      <c r="AM757" s="37"/>
      <c r="AN757" s="37"/>
      <c r="AO757" s="38"/>
      <c r="AP757" s="38"/>
      <c r="AQ757" s="37"/>
      <c r="AR757" s="37"/>
      <c r="AS757" s="37"/>
      <c r="AT757" s="38"/>
    </row>
    <row r="758" spans="1:46" ht="12.75"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c r="AA758" s="37"/>
      <c r="AB758" s="37"/>
      <c r="AC758" s="37"/>
      <c r="AD758" s="37"/>
      <c r="AE758" s="37"/>
      <c r="AF758" s="37"/>
      <c r="AG758" s="37"/>
      <c r="AH758" s="37"/>
      <c r="AI758" s="37"/>
      <c r="AJ758" s="37"/>
      <c r="AK758" s="37"/>
      <c r="AL758" s="37"/>
      <c r="AM758" s="37"/>
      <c r="AN758" s="37"/>
      <c r="AO758" s="38"/>
      <c r="AP758" s="38"/>
      <c r="AQ758" s="37"/>
      <c r="AR758" s="37"/>
      <c r="AS758" s="37"/>
      <c r="AT758" s="38"/>
    </row>
    <row r="759" spans="1:46" ht="12.75"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c r="AA759" s="37"/>
      <c r="AB759" s="37"/>
      <c r="AC759" s="37"/>
      <c r="AD759" s="37"/>
      <c r="AE759" s="37"/>
      <c r="AF759" s="37"/>
      <c r="AG759" s="37"/>
      <c r="AH759" s="37"/>
      <c r="AI759" s="37"/>
      <c r="AJ759" s="37"/>
      <c r="AK759" s="37"/>
      <c r="AL759" s="37"/>
      <c r="AM759" s="37"/>
      <c r="AN759" s="37"/>
      <c r="AO759" s="38"/>
      <c r="AP759" s="38"/>
      <c r="AQ759" s="37"/>
      <c r="AR759" s="37"/>
      <c r="AS759" s="37"/>
      <c r="AT759" s="38"/>
    </row>
    <row r="760" spans="1:46" ht="12.75"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c r="AA760" s="37"/>
      <c r="AB760" s="37"/>
      <c r="AC760" s="37"/>
      <c r="AD760" s="37"/>
      <c r="AE760" s="37"/>
      <c r="AF760" s="37"/>
      <c r="AG760" s="37"/>
      <c r="AH760" s="37"/>
      <c r="AI760" s="37"/>
      <c r="AJ760" s="37"/>
      <c r="AK760" s="37"/>
      <c r="AL760" s="37"/>
      <c r="AM760" s="37"/>
      <c r="AN760" s="37"/>
      <c r="AO760" s="38"/>
      <c r="AP760" s="38"/>
      <c r="AQ760" s="37"/>
      <c r="AR760" s="37"/>
      <c r="AS760" s="37"/>
      <c r="AT760" s="38"/>
    </row>
    <row r="761" spans="1:46" ht="12.75"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c r="AA761" s="37"/>
      <c r="AB761" s="37"/>
      <c r="AC761" s="37"/>
      <c r="AD761" s="37"/>
      <c r="AE761" s="37"/>
      <c r="AF761" s="37"/>
      <c r="AG761" s="37"/>
      <c r="AH761" s="37"/>
      <c r="AI761" s="37"/>
      <c r="AJ761" s="37"/>
      <c r="AK761" s="37"/>
      <c r="AL761" s="37"/>
      <c r="AM761" s="37"/>
      <c r="AN761" s="37"/>
      <c r="AO761" s="38"/>
      <c r="AP761" s="38"/>
      <c r="AQ761" s="37"/>
      <c r="AR761" s="37"/>
      <c r="AS761" s="37"/>
      <c r="AT761" s="38"/>
    </row>
    <row r="762" spans="1:46" ht="12.75"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c r="AA762" s="37"/>
      <c r="AB762" s="37"/>
      <c r="AC762" s="37"/>
      <c r="AD762" s="37"/>
      <c r="AE762" s="37"/>
      <c r="AF762" s="37"/>
      <c r="AG762" s="37"/>
      <c r="AH762" s="37"/>
      <c r="AI762" s="37"/>
      <c r="AJ762" s="37"/>
      <c r="AK762" s="37"/>
      <c r="AL762" s="37"/>
      <c r="AM762" s="37"/>
      <c r="AN762" s="37"/>
      <c r="AO762" s="38"/>
      <c r="AP762" s="38"/>
      <c r="AQ762" s="37"/>
      <c r="AR762" s="37"/>
      <c r="AS762" s="37"/>
      <c r="AT762" s="38"/>
    </row>
    <row r="763" spans="1:46" ht="12.75"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c r="AA763" s="37"/>
      <c r="AB763" s="37"/>
      <c r="AC763" s="37"/>
      <c r="AD763" s="37"/>
      <c r="AE763" s="37"/>
      <c r="AF763" s="37"/>
      <c r="AG763" s="37"/>
      <c r="AH763" s="37"/>
      <c r="AI763" s="37"/>
      <c r="AJ763" s="37"/>
      <c r="AK763" s="37"/>
      <c r="AL763" s="37"/>
      <c r="AM763" s="37"/>
      <c r="AN763" s="37"/>
      <c r="AO763" s="38"/>
      <c r="AP763" s="38"/>
      <c r="AQ763" s="37"/>
      <c r="AR763" s="37"/>
      <c r="AS763" s="37"/>
      <c r="AT763" s="38"/>
    </row>
    <row r="764" spans="1:46" ht="12.75"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c r="AA764" s="37"/>
      <c r="AB764" s="37"/>
      <c r="AC764" s="37"/>
      <c r="AD764" s="37"/>
      <c r="AE764" s="37"/>
      <c r="AF764" s="37"/>
      <c r="AG764" s="37"/>
      <c r="AH764" s="37"/>
      <c r="AI764" s="37"/>
      <c r="AJ764" s="37"/>
      <c r="AK764" s="37"/>
      <c r="AL764" s="37"/>
      <c r="AM764" s="37"/>
      <c r="AN764" s="37"/>
      <c r="AO764" s="38"/>
      <c r="AP764" s="38"/>
      <c r="AQ764" s="37"/>
      <c r="AR764" s="37"/>
      <c r="AS764" s="37"/>
      <c r="AT764" s="38"/>
    </row>
    <row r="765" spans="1:46" ht="12.75"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c r="AA765" s="37"/>
      <c r="AB765" s="37"/>
      <c r="AC765" s="37"/>
      <c r="AD765" s="37"/>
      <c r="AE765" s="37"/>
      <c r="AF765" s="37"/>
      <c r="AG765" s="37"/>
      <c r="AH765" s="37"/>
      <c r="AI765" s="37"/>
      <c r="AJ765" s="37"/>
      <c r="AK765" s="37"/>
      <c r="AL765" s="37"/>
      <c r="AM765" s="37"/>
      <c r="AN765" s="37"/>
      <c r="AO765" s="38"/>
      <c r="AP765" s="38"/>
      <c r="AQ765" s="37"/>
      <c r="AR765" s="37"/>
      <c r="AS765" s="37"/>
      <c r="AT765" s="38"/>
    </row>
    <row r="766" spans="1:46" ht="12.75"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c r="AA766" s="37"/>
      <c r="AB766" s="37"/>
      <c r="AC766" s="37"/>
      <c r="AD766" s="37"/>
      <c r="AE766" s="37"/>
      <c r="AF766" s="37"/>
      <c r="AG766" s="37"/>
      <c r="AH766" s="37"/>
      <c r="AI766" s="37"/>
      <c r="AJ766" s="37"/>
      <c r="AK766" s="37"/>
      <c r="AL766" s="37"/>
      <c r="AM766" s="37"/>
      <c r="AN766" s="37"/>
      <c r="AO766" s="38"/>
      <c r="AP766" s="38"/>
      <c r="AQ766" s="37"/>
      <c r="AR766" s="37"/>
      <c r="AS766" s="37"/>
      <c r="AT766" s="38"/>
    </row>
    <row r="767" spans="1:46" ht="12.75"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c r="AA767" s="37"/>
      <c r="AB767" s="37"/>
      <c r="AC767" s="37"/>
      <c r="AD767" s="37"/>
      <c r="AE767" s="37"/>
      <c r="AF767" s="37"/>
      <c r="AG767" s="37"/>
      <c r="AH767" s="37"/>
      <c r="AI767" s="37"/>
      <c r="AJ767" s="37"/>
      <c r="AK767" s="37"/>
      <c r="AL767" s="37"/>
      <c r="AM767" s="37"/>
      <c r="AN767" s="37"/>
      <c r="AO767" s="38"/>
      <c r="AP767" s="38"/>
      <c r="AQ767" s="37"/>
      <c r="AR767" s="37"/>
      <c r="AS767" s="37"/>
      <c r="AT767" s="38"/>
    </row>
    <row r="768" spans="1:46" ht="12.75"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c r="AA768" s="37"/>
      <c r="AB768" s="37"/>
      <c r="AC768" s="37"/>
      <c r="AD768" s="37"/>
      <c r="AE768" s="37"/>
      <c r="AF768" s="37"/>
      <c r="AG768" s="37"/>
      <c r="AH768" s="37"/>
      <c r="AI768" s="37"/>
      <c r="AJ768" s="37"/>
      <c r="AK768" s="37"/>
      <c r="AL768" s="37"/>
      <c r="AM768" s="37"/>
      <c r="AN768" s="37"/>
      <c r="AO768" s="38"/>
      <c r="AP768" s="38"/>
      <c r="AQ768" s="37"/>
      <c r="AR768" s="37"/>
      <c r="AS768" s="37"/>
      <c r="AT768" s="38"/>
    </row>
    <row r="769" spans="1:46" ht="12.75"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c r="AA769" s="37"/>
      <c r="AB769" s="37"/>
      <c r="AC769" s="37"/>
      <c r="AD769" s="37"/>
      <c r="AE769" s="37"/>
      <c r="AF769" s="37"/>
      <c r="AG769" s="37"/>
      <c r="AH769" s="37"/>
      <c r="AI769" s="37"/>
      <c r="AJ769" s="37"/>
      <c r="AK769" s="37"/>
      <c r="AL769" s="37"/>
      <c r="AM769" s="37"/>
      <c r="AN769" s="37"/>
      <c r="AO769" s="38"/>
      <c r="AP769" s="38"/>
      <c r="AQ769" s="37"/>
      <c r="AR769" s="37"/>
      <c r="AS769" s="37"/>
      <c r="AT769" s="38"/>
    </row>
    <row r="770" spans="1:46" ht="12.75"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c r="AA770" s="37"/>
      <c r="AB770" s="37"/>
      <c r="AC770" s="37"/>
      <c r="AD770" s="37"/>
      <c r="AE770" s="37"/>
      <c r="AF770" s="37"/>
      <c r="AG770" s="37"/>
      <c r="AH770" s="37"/>
      <c r="AI770" s="37"/>
      <c r="AJ770" s="37"/>
      <c r="AK770" s="37"/>
      <c r="AL770" s="37"/>
      <c r="AM770" s="37"/>
      <c r="AN770" s="37"/>
      <c r="AO770" s="38"/>
      <c r="AP770" s="38"/>
      <c r="AQ770" s="37"/>
      <c r="AR770" s="37"/>
      <c r="AS770" s="37"/>
      <c r="AT770" s="38"/>
    </row>
    <row r="771" spans="1:46" ht="12.75"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c r="AA771" s="37"/>
      <c r="AB771" s="37"/>
      <c r="AC771" s="37"/>
      <c r="AD771" s="37"/>
      <c r="AE771" s="37"/>
      <c r="AF771" s="37"/>
      <c r="AG771" s="37"/>
      <c r="AH771" s="37"/>
      <c r="AI771" s="37"/>
      <c r="AJ771" s="37"/>
      <c r="AK771" s="37"/>
      <c r="AL771" s="37"/>
      <c r="AM771" s="37"/>
      <c r="AN771" s="37"/>
      <c r="AO771" s="38"/>
      <c r="AP771" s="38"/>
      <c r="AQ771" s="37"/>
      <c r="AR771" s="37"/>
      <c r="AS771" s="37"/>
      <c r="AT771" s="38"/>
    </row>
    <row r="772" spans="1:46" ht="12.75"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c r="AA772" s="37"/>
      <c r="AB772" s="37"/>
      <c r="AC772" s="37"/>
      <c r="AD772" s="37"/>
      <c r="AE772" s="37"/>
      <c r="AF772" s="37"/>
      <c r="AG772" s="37"/>
      <c r="AH772" s="37"/>
      <c r="AI772" s="37"/>
      <c r="AJ772" s="37"/>
      <c r="AK772" s="37"/>
      <c r="AL772" s="37"/>
      <c r="AM772" s="37"/>
      <c r="AN772" s="37"/>
      <c r="AO772" s="38"/>
      <c r="AP772" s="38"/>
      <c r="AQ772" s="37"/>
      <c r="AR772" s="37"/>
      <c r="AS772" s="37"/>
      <c r="AT772" s="38"/>
    </row>
    <row r="773" spans="1:46" ht="12.75"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c r="AA773" s="37"/>
      <c r="AB773" s="37"/>
      <c r="AC773" s="37"/>
      <c r="AD773" s="37"/>
      <c r="AE773" s="37"/>
      <c r="AF773" s="37"/>
      <c r="AG773" s="37"/>
      <c r="AH773" s="37"/>
      <c r="AI773" s="37"/>
      <c r="AJ773" s="37"/>
      <c r="AK773" s="37"/>
      <c r="AL773" s="37"/>
      <c r="AM773" s="37"/>
      <c r="AN773" s="37"/>
      <c r="AO773" s="38"/>
      <c r="AP773" s="38"/>
      <c r="AQ773" s="37"/>
      <c r="AR773" s="37"/>
      <c r="AS773" s="37"/>
      <c r="AT773" s="38"/>
    </row>
    <row r="774" spans="1:46" ht="12.75"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c r="AA774" s="37"/>
      <c r="AB774" s="37"/>
      <c r="AC774" s="37"/>
      <c r="AD774" s="37"/>
      <c r="AE774" s="37"/>
      <c r="AF774" s="37"/>
      <c r="AG774" s="37"/>
      <c r="AH774" s="37"/>
      <c r="AI774" s="37"/>
      <c r="AJ774" s="37"/>
      <c r="AK774" s="37"/>
      <c r="AL774" s="37"/>
      <c r="AM774" s="37"/>
      <c r="AN774" s="37"/>
      <c r="AO774" s="38"/>
      <c r="AP774" s="38"/>
      <c r="AQ774" s="37"/>
      <c r="AR774" s="37"/>
      <c r="AS774" s="37"/>
      <c r="AT774" s="38"/>
    </row>
    <row r="775" spans="1:46" ht="12.75"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c r="AA775" s="37"/>
      <c r="AB775" s="37"/>
      <c r="AC775" s="37"/>
      <c r="AD775" s="37"/>
      <c r="AE775" s="37"/>
      <c r="AF775" s="37"/>
      <c r="AG775" s="37"/>
      <c r="AH775" s="37"/>
      <c r="AI775" s="37"/>
      <c r="AJ775" s="37"/>
      <c r="AK775" s="37"/>
      <c r="AL775" s="37"/>
      <c r="AM775" s="37"/>
      <c r="AN775" s="37"/>
      <c r="AO775" s="38"/>
      <c r="AP775" s="38"/>
      <c r="AQ775" s="37"/>
      <c r="AR775" s="37"/>
      <c r="AS775" s="37"/>
      <c r="AT775" s="38"/>
    </row>
    <row r="776" spans="1:46" ht="12.75"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c r="AA776" s="37"/>
      <c r="AB776" s="37"/>
      <c r="AC776" s="37"/>
      <c r="AD776" s="37"/>
      <c r="AE776" s="37"/>
      <c r="AF776" s="37"/>
      <c r="AG776" s="37"/>
      <c r="AH776" s="37"/>
      <c r="AI776" s="37"/>
      <c r="AJ776" s="37"/>
      <c r="AK776" s="37"/>
      <c r="AL776" s="37"/>
      <c r="AM776" s="37"/>
      <c r="AN776" s="37"/>
      <c r="AO776" s="38"/>
      <c r="AP776" s="38"/>
      <c r="AQ776" s="37"/>
      <c r="AR776" s="37"/>
      <c r="AS776" s="37"/>
      <c r="AT776" s="38"/>
    </row>
    <row r="777" spans="1:46" ht="12.75"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c r="AA777" s="37"/>
      <c r="AB777" s="37"/>
      <c r="AC777" s="37"/>
      <c r="AD777" s="37"/>
      <c r="AE777" s="37"/>
      <c r="AF777" s="37"/>
      <c r="AG777" s="37"/>
      <c r="AH777" s="37"/>
      <c r="AI777" s="37"/>
      <c r="AJ777" s="37"/>
      <c r="AK777" s="37"/>
      <c r="AL777" s="37"/>
      <c r="AM777" s="37"/>
      <c r="AN777" s="37"/>
      <c r="AO777" s="38"/>
      <c r="AP777" s="38"/>
      <c r="AQ777" s="37"/>
      <c r="AR777" s="37"/>
      <c r="AS777" s="37"/>
      <c r="AT777" s="38"/>
    </row>
    <row r="778" spans="1:46" ht="12.75"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c r="AA778" s="37"/>
      <c r="AB778" s="37"/>
      <c r="AC778" s="37"/>
      <c r="AD778" s="37"/>
      <c r="AE778" s="37"/>
      <c r="AF778" s="37"/>
      <c r="AG778" s="37"/>
      <c r="AH778" s="37"/>
      <c r="AI778" s="37"/>
      <c r="AJ778" s="37"/>
      <c r="AK778" s="37"/>
      <c r="AL778" s="37"/>
      <c r="AM778" s="37"/>
      <c r="AN778" s="37"/>
      <c r="AO778" s="38"/>
      <c r="AP778" s="38"/>
      <c r="AQ778" s="37"/>
      <c r="AR778" s="37"/>
      <c r="AS778" s="37"/>
      <c r="AT778" s="38"/>
    </row>
    <row r="779" spans="1:46" ht="12.75"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c r="AA779" s="37"/>
      <c r="AB779" s="37"/>
      <c r="AC779" s="37"/>
      <c r="AD779" s="37"/>
      <c r="AE779" s="37"/>
      <c r="AF779" s="37"/>
      <c r="AG779" s="37"/>
      <c r="AH779" s="37"/>
      <c r="AI779" s="37"/>
      <c r="AJ779" s="37"/>
      <c r="AK779" s="37"/>
      <c r="AL779" s="37"/>
      <c r="AM779" s="37"/>
      <c r="AN779" s="37"/>
      <c r="AO779" s="38"/>
      <c r="AP779" s="38"/>
      <c r="AQ779" s="37"/>
      <c r="AR779" s="37"/>
      <c r="AS779" s="37"/>
      <c r="AT779" s="38"/>
    </row>
    <row r="780" spans="1:46" ht="12.75"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c r="AA780" s="37"/>
      <c r="AB780" s="37"/>
      <c r="AC780" s="37"/>
      <c r="AD780" s="37"/>
      <c r="AE780" s="37"/>
      <c r="AF780" s="37"/>
      <c r="AG780" s="37"/>
      <c r="AH780" s="37"/>
      <c r="AI780" s="37"/>
      <c r="AJ780" s="37"/>
      <c r="AK780" s="37"/>
      <c r="AL780" s="37"/>
      <c r="AM780" s="37"/>
      <c r="AN780" s="37"/>
      <c r="AO780" s="38"/>
      <c r="AP780" s="38"/>
      <c r="AQ780" s="37"/>
      <c r="AR780" s="37"/>
      <c r="AS780" s="37"/>
      <c r="AT780" s="38"/>
    </row>
    <row r="781" spans="1:46" ht="12.75"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c r="AA781" s="37"/>
      <c r="AB781" s="37"/>
      <c r="AC781" s="37"/>
      <c r="AD781" s="37"/>
      <c r="AE781" s="37"/>
      <c r="AF781" s="37"/>
      <c r="AG781" s="37"/>
      <c r="AH781" s="37"/>
      <c r="AI781" s="37"/>
      <c r="AJ781" s="37"/>
      <c r="AK781" s="37"/>
      <c r="AL781" s="37"/>
      <c r="AM781" s="37"/>
      <c r="AN781" s="37"/>
      <c r="AO781" s="38"/>
      <c r="AP781" s="38"/>
      <c r="AQ781" s="37"/>
      <c r="AR781" s="37"/>
      <c r="AS781" s="37"/>
      <c r="AT781" s="38"/>
    </row>
    <row r="782" spans="1:46" ht="12.75"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c r="AA782" s="37"/>
      <c r="AB782" s="37"/>
      <c r="AC782" s="37"/>
      <c r="AD782" s="37"/>
      <c r="AE782" s="37"/>
      <c r="AF782" s="37"/>
      <c r="AG782" s="37"/>
      <c r="AH782" s="37"/>
      <c r="AI782" s="37"/>
      <c r="AJ782" s="37"/>
      <c r="AK782" s="37"/>
      <c r="AL782" s="37"/>
      <c r="AM782" s="37"/>
      <c r="AN782" s="37"/>
      <c r="AO782" s="38"/>
      <c r="AP782" s="38"/>
      <c r="AQ782" s="37"/>
      <c r="AR782" s="37"/>
      <c r="AS782" s="37"/>
      <c r="AT782" s="38"/>
    </row>
    <row r="783" spans="1:46" ht="12.75"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c r="AA783" s="37"/>
      <c r="AB783" s="37"/>
      <c r="AC783" s="37"/>
      <c r="AD783" s="37"/>
      <c r="AE783" s="37"/>
      <c r="AF783" s="37"/>
      <c r="AG783" s="37"/>
      <c r="AH783" s="37"/>
      <c r="AI783" s="37"/>
      <c r="AJ783" s="37"/>
      <c r="AK783" s="37"/>
      <c r="AL783" s="37"/>
      <c r="AM783" s="37"/>
      <c r="AN783" s="37"/>
      <c r="AO783" s="38"/>
      <c r="AP783" s="38"/>
      <c r="AQ783" s="37"/>
      <c r="AR783" s="37"/>
      <c r="AS783" s="37"/>
      <c r="AT783" s="38"/>
    </row>
    <row r="784" spans="1:46" ht="12.75"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c r="AA784" s="37"/>
      <c r="AB784" s="37"/>
      <c r="AC784" s="37"/>
      <c r="AD784" s="37"/>
      <c r="AE784" s="37"/>
      <c r="AF784" s="37"/>
      <c r="AG784" s="37"/>
      <c r="AH784" s="37"/>
      <c r="AI784" s="37"/>
      <c r="AJ784" s="37"/>
      <c r="AK784" s="37"/>
      <c r="AL784" s="37"/>
      <c r="AM784" s="37"/>
      <c r="AN784" s="37"/>
      <c r="AO784" s="38"/>
      <c r="AP784" s="38"/>
      <c r="AQ784" s="37"/>
      <c r="AR784" s="37"/>
      <c r="AS784" s="37"/>
      <c r="AT784" s="38"/>
    </row>
    <row r="785" spans="1:46" ht="12.75"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c r="AA785" s="37"/>
      <c r="AB785" s="37"/>
      <c r="AC785" s="37"/>
      <c r="AD785" s="37"/>
      <c r="AE785" s="37"/>
      <c r="AF785" s="37"/>
      <c r="AG785" s="37"/>
      <c r="AH785" s="37"/>
      <c r="AI785" s="37"/>
      <c r="AJ785" s="37"/>
      <c r="AK785" s="37"/>
      <c r="AL785" s="37"/>
      <c r="AM785" s="37"/>
      <c r="AN785" s="37"/>
      <c r="AO785" s="38"/>
      <c r="AP785" s="38"/>
      <c r="AQ785" s="37"/>
      <c r="AR785" s="37"/>
      <c r="AS785" s="37"/>
      <c r="AT785" s="38"/>
    </row>
    <row r="786" spans="1:46" ht="12.75"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c r="AA786" s="37"/>
      <c r="AB786" s="37"/>
      <c r="AC786" s="37"/>
      <c r="AD786" s="37"/>
      <c r="AE786" s="37"/>
      <c r="AF786" s="37"/>
      <c r="AG786" s="37"/>
      <c r="AH786" s="37"/>
      <c r="AI786" s="37"/>
      <c r="AJ786" s="37"/>
      <c r="AK786" s="37"/>
      <c r="AL786" s="37"/>
      <c r="AM786" s="37"/>
      <c r="AN786" s="37"/>
      <c r="AO786" s="38"/>
      <c r="AP786" s="38"/>
      <c r="AQ786" s="37"/>
      <c r="AR786" s="37"/>
      <c r="AS786" s="37"/>
      <c r="AT786" s="38"/>
    </row>
    <row r="787" spans="1:46" ht="12.75"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c r="AA787" s="37"/>
      <c r="AB787" s="37"/>
      <c r="AC787" s="37"/>
      <c r="AD787" s="37"/>
      <c r="AE787" s="37"/>
      <c r="AF787" s="37"/>
      <c r="AG787" s="37"/>
      <c r="AH787" s="37"/>
      <c r="AI787" s="37"/>
      <c r="AJ787" s="37"/>
      <c r="AK787" s="37"/>
      <c r="AL787" s="37"/>
      <c r="AM787" s="37"/>
      <c r="AN787" s="37"/>
      <c r="AO787" s="38"/>
      <c r="AP787" s="38"/>
      <c r="AQ787" s="37"/>
      <c r="AR787" s="37"/>
      <c r="AS787" s="37"/>
      <c r="AT787" s="38"/>
    </row>
    <row r="788" spans="1:46" ht="12.75"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c r="AA788" s="37"/>
      <c r="AB788" s="37"/>
      <c r="AC788" s="37"/>
      <c r="AD788" s="37"/>
      <c r="AE788" s="37"/>
      <c r="AF788" s="37"/>
      <c r="AG788" s="37"/>
      <c r="AH788" s="37"/>
      <c r="AI788" s="37"/>
      <c r="AJ788" s="37"/>
      <c r="AK788" s="37"/>
      <c r="AL788" s="37"/>
      <c r="AM788" s="37"/>
      <c r="AN788" s="37"/>
      <c r="AO788" s="38"/>
      <c r="AP788" s="38"/>
      <c r="AQ788" s="37"/>
      <c r="AR788" s="37"/>
      <c r="AS788" s="37"/>
      <c r="AT788" s="38"/>
    </row>
    <row r="789" spans="1:46" ht="12.75"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c r="AA789" s="37"/>
      <c r="AB789" s="37"/>
      <c r="AC789" s="37"/>
      <c r="AD789" s="37"/>
      <c r="AE789" s="37"/>
      <c r="AF789" s="37"/>
      <c r="AG789" s="37"/>
      <c r="AH789" s="37"/>
      <c r="AI789" s="37"/>
      <c r="AJ789" s="37"/>
      <c r="AK789" s="37"/>
      <c r="AL789" s="37"/>
      <c r="AM789" s="37"/>
      <c r="AN789" s="37"/>
      <c r="AO789" s="38"/>
      <c r="AP789" s="38"/>
      <c r="AQ789" s="37"/>
      <c r="AR789" s="37"/>
      <c r="AS789" s="37"/>
      <c r="AT789" s="38"/>
    </row>
    <row r="790" spans="1:46" ht="12.75"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c r="AA790" s="37"/>
      <c r="AB790" s="37"/>
      <c r="AC790" s="37"/>
      <c r="AD790" s="37"/>
      <c r="AE790" s="37"/>
      <c r="AF790" s="37"/>
      <c r="AG790" s="37"/>
      <c r="AH790" s="37"/>
      <c r="AI790" s="37"/>
      <c r="AJ790" s="37"/>
      <c r="AK790" s="37"/>
      <c r="AL790" s="37"/>
      <c r="AM790" s="37"/>
      <c r="AN790" s="37"/>
      <c r="AO790" s="38"/>
      <c r="AP790" s="38"/>
      <c r="AQ790" s="37"/>
      <c r="AR790" s="37"/>
      <c r="AS790" s="37"/>
      <c r="AT790" s="38"/>
    </row>
    <row r="791" spans="1:46" ht="12.75"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c r="AA791" s="37"/>
      <c r="AB791" s="37"/>
      <c r="AC791" s="37"/>
      <c r="AD791" s="37"/>
      <c r="AE791" s="37"/>
      <c r="AF791" s="37"/>
      <c r="AG791" s="37"/>
      <c r="AH791" s="37"/>
      <c r="AI791" s="37"/>
      <c r="AJ791" s="37"/>
      <c r="AK791" s="37"/>
      <c r="AL791" s="37"/>
      <c r="AM791" s="37"/>
      <c r="AN791" s="37"/>
      <c r="AO791" s="38"/>
      <c r="AP791" s="38"/>
      <c r="AQ791" s="37"/>
      <c r="AR791" s="37"/>
      <c r="AS791" s="37"/>
      <c r="AT791" s="38"/>
    </row>
    <row r="792" spans="1:46" ht="12.75"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c r="AA792" s="37"/>
      <c r="AB792" s="37"/>
      <c r="AC792" s="37"/>
      <c r="AD792" s="37"/>
      <c r="AE792" s="37"/>
      <c r="AF792" s="37"/>
      <c r="AG792" s="37"/>
      <c r="AH792" s="37"/>
      <c r="AI792" s="37"/>
      <c r="AJ792" s="37"/>
      <c r="AK792" s="37"/>
      <c r="AL792" s="37"/>
      <c r="AM792" s="37"/>
      <c r="AN792" s="37"/>
      <c r="AO792" s="38"/>
      <c r="AP792" s="38"/>
      <c r="AQ792" s="37"/>
      <c r="AR792" s="37"/>
      <c r="AS792" s="37"/>
      <c r="AT792" s="38"/>
    </row>
    <row r="793" spans="1:46" ht="12.75"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c r="AA793" s="37"/>
      <c r="AB793" s="37"/>
      <c r="AC793" s="37"/>
      <c r="AD793" s="37"/>
      <c r="AE793" s="37"/>
      <c r="AF793" s="37"/>
      <c r="AG793" s="37"/>
      <c r="AH793" s="37"/>
      <c r="AI793" s="37"/>
      <c r="AJ793" s="37"/>
      <c r="AK793" s="37"/>
      <c r="AL793" s="37"/>
      <c r="AM793" s="37"/>
      <c r="AN793" s="37"/>
      <c r="AO793" s="38"/>
      <c r="AP793" s="38"/>
      <c r="AQ793" s="37"/>
      <c r="AR793" s="37"/>
      <c r="AS793" s="37"/>
      <c r="AT793" s="38"/>
    </row>
    <row r="794" spans="1:46" ht="12.75"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c r="AA794" s="37"/>
      <c r="AB794" s="37"/>
      <c r="AC794" s="37"/>
      <c r="AD794" s="37"/>
      <c r="AE794" s="37"/>
      <c r="AF794" s="37"/>
      <c r="AG794" s="37"/>
      <c r="AH794" s="37"/>
      <c r="AI794" s="37"/>
      <c r="AJ794" s="37"/>
      <c r="AK794" s="37"/>
      <c r="AL794" s="37"/>
      <c r="AM794" s="37"/>
      <c r="AN794" s="37"/>
      <c r="AO794" s="38"/>
      <c r="AP794" s="38"/>
      <c r="AQ794" s="37"/>
      <c r="AR794" s="37"/>
      <c r="AS794" s="37"/>
      <c r="AT794" s="38"/>
    </row>
    <row r="795" spans="1:46" ht="12.75"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c r="AA795" s="37"/>
      <c r="AB795" s="37"/>
      <c r="AC795" s="37"/>
      <c r="AD795" s="37"/>
      <c r="AE795" s="37"/>
      <c r="AF795" s="37"/>
      <c r="AG795" s="37"/>
      <c r="AH795" s="37"/>
      <c r="AI795" s="37"/>
      <c r="AJ795" s="37"/>
      <c r="AK795" s="37"/>
      <c r="AL795" s="37"/>
      <c r="AM795" s="37"/>
      <c r="AN795" s="37"/>
      <c r="AO795" s="38"/>
      <c r="AP795" s="38"/>
      <c r="AQ795" s="37"/>
      <c r="AR795" s="37"/>
      <c r="AS795" s="37"/>
      <c r="AT795" s="38"/>
    </row>
    <row r="796" spans="1:46" ht="12.75"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c r="AA796" s="37"/>
      <c r="AB796" s="37"/>
      <c r="AC796" s="37"/>
      <c r="AD796" s="37"/>
      <c r="AE796" s="37"/>
      <c r="AF796" s="37"/>
      <c r="AG796" s="37"/>
      <c r="AH796" s="37"/>
      <c r="AI796" s="37"/>
      <c r="AJ796" s="37"/>
      <c r="AK796" s="37"/>
      <c r="AL796" s="37"/>
      <c r="AM796" s="37"/>
      <c r="AN796" s="37"/>
      <c r="AO796" s="38"/>
      <c r="AP796" s="38"/>
      <c r="AQ796" s="37"/>
      <c r="AR796" s="37"/>
      <c r="AS796" s="37"/>
      <c r="AT796" s="38"/>
    </row>
    <row r="797" spans="1:46" ht="12.75"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c r="AA797" s="37"/>
      <c r="AB797" s="37"/>
      <c r="AC797" s="37"/>
      <c r="AD797" s="37"/>
      <c r="AE797" s="37"/>
      <c r="AF797" s="37"/>
      <c r="AG797" s="37"/>
      <c r="AH797" s="37"/>
      <c r="AI797" s="37"/>
      <c r="AJ797" s="37"/>
      <c r="AK797" s="37"/>
      <c r="AL797" s="37"/>
      <c r="AM797" s="37"/>
      <c r="AN797" s="37"/>
      <c r="AO797" s="38"/>
      <c r="AP797" s="38"/>
      <c r="AQ797" s="37"/>
      <c r="AR797" s="37"/>
      <c r="AS797" s="37"/>
      <c r="AT797" s="38"/>
    </row>
    <row r="798" spans="1:46" ht="12.75"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c r="AA798" s="37"/>
      <c r="AB798" s="37"/>
      <c r="AC798" s="37"/>
      <c r="AD798" s="37"/>
      <c r="AE798" s="37"/>
      <c r="AF798" s="37"/>
      <c r="AG798" s="37"/>
      <c r="AH798" s="37"/>
      <c r="AI798" s="37"/>
      <c r="AJ798" s="37"/>
      <c r="AK798" s="37"/>
      <c r="AL798" s="37"/>
      <c r="AM798" s="37"/>
      <c r="AN798" s="37"/>
      <c r="AO798" s="38"/>
      <c r="AP798" s="38"/>
      <c r="AQ798" s="37"/>
      <c r="AR798" s="37"/>
      <c r="AS798" s="37"/>
      <c r="AT798" s="38"/>
    </row>
    <row r="799" spans="1:46" ht="12.75"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c r="AA799" s="37"/>
      <c r="AB799" s="37"/>
      <c r="AC799" s="37"/>
      <c r="AD799" s="37"/>
      <c r="AE799" s="37"/>
      <c r="AF799" s="37"/>
      <c r="AG799" s="37"/>
      <c r="AH799" s="37"/>
      <c r="AI799" s="37"/>
      <c r="AJ799" s="37"/>
      <c r="AK799" s="37"/>
      <c r="AL799" s="37"/>
      <c r="AM799" s="37"/>
      <c r="AN799" s="37"/>
      <c r="AO799" s="38"/>
      <c r="AP799" s="38"/>
      <c r="AQ799" s="37"/>
      <c r="AR799" s="37"/>
      <c r="AS799" s="37"/>
      <c r="AT799" s="38"/>
    </row>
    <row r="800" spans="1:46" ht="12.75"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c r="AA800" s="37"/>
      <c r="AB800" s="37"/>
      <c r="AC800" s="37"/>
      <c r="AD800" s="37"/>
      <c r="AE800" s="37"/>
      <c r="AF800" s="37"/>
      <c r="AG800" s="37"/>
      <c r="AH800" s="37"/>
      <c r="AI800" s="37"/>
      <c r="AJ800" s="37"/>
      <c r="AK800" s="37"/>
      <c r="AL800" s="37"/>
      <c r="AM800" s="37"/>
      <c r="AN800" s="37"/>
      <c r="AO800" s="38"/>
      <c r="AP800" s="38"/>
      <c r="AQ800" s="37"/>
      <c r="AR800" s="37"/>
      <c r="AS800" s="37"/>
      <c r="AT800" s="38"/>
    </row>
    <row r="801" spans="1:46" ht="12.75"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c r="AA801" s="37"/>
      <c r="AB801" s="37"/>
      <c r="AC801" s="37"/>
      <c r="AD801" s="37"/>
      <c r="AE801" s="37"/>
      <c r="AF801" s="37"/>
      <c r="AG801" s="37"/>
      <c r="AH801" s="37"/>
      <c r="AI801" s="37"/>
      <c r="AJ801" s="37"/>
      <c r="AK801" s="37"/>
      <c r="AL801" s="37"/>
      <c r="AM801" s="37"/>
      <c r="AN801" s="37"/>
      <c r="AO801" s="38"/>
      <c r="AP801" s="38"/>
      <c r="AQ801" s="37"/>
      <c r="AR801" s="37"/>
      <c r="AS801" s="37"/>
      <c r="AT801" s="38"/>
    </row>
    <row r="802" spans="1:46" ht="12.75"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c r="AA802" s="37"/>
      <c r="AB802" s="37"/>
      <c r="AC802" s="37"/>
      <c r="AD802" s="37"/>
      <c r="AE802" s="37"/>
      <c r="AF802" s="37"/>
      <c r="AG802" s="37"/>
      <c r="AH802" s="37"/>
      <c r="AI802" s="37"/>
      <c r="AJ802" s="37"/>
      <c r="AK802" s="37"/>
      <c r="AL802" s="37"/>
      <c r="AM802" s="37"/>
      <c r="AN802" s="37"/>
      <c r="AO802" s="38"/>
      <c r="AP802" s="38"/>
      <c r="AQ802" s="37"/>
      <c r="AR802" s="37"/>
      <c r="AS802" s="37"/>
      <c r="AT802" s="38"/>
    </row>
    <row r="803" spans="1:46" ht="12.75"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c r="AA803" s="37"/>
      <c r="AB803" s="37"/>
      <c r="AC803" s="37"/>
      <c r="AD803" s="37"/>
      <c r="AE803" s="37"/>
      <c r="AF803" s="37"/>
      <c r="AG803" s="37"/>
      <c r="AH803" s="37"/>
      <c r="AI803" s="37"/>
      <c r="AJ803" s="37"/>
      <c r="AK803" s="37"/>
      <c r="AL803" s="37"/>
      <c r="AM803" s="37"/>
      <c r="AN803" s="37"/>
      <c r="AO803" s="38"/>
      <c r="AP803" s="38"/>
      <c r="AQ803" s="37"/>
      <c r="AR803" s="37"/>
      <c r="AS803" s="37"/>
      <c r="AT803" s="38"/>
    </row>
    <row r="804" spans="1:46" ht="12.75"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c r="AA804" s="37"/>
      <c r="AB804" s="37"/>
      <c r="AC804" s="37"/>
      <c r="AD804" s="37"/>
      <c r="AE804" s="37"/>
      <c r="AF804" s="37"/>
      <c r="AG804" s="37"/>
      <c r="AH804" s="37"/>
      <c r="AI804" s="37"/>
      <c r="AJ804" s="37"/>
      <c r="AK804" s="37"/>
      <c r="AL804" s="37"/>
      <c r="AM804" s="37"/>
      <c r="AN804" s="37"/>
      <c r="AO804" s="38"/>
      <c r="AP804" s="38"/>
      <c r="AQ804" s="37"/>
      <c r="AR804" s="37"/>
      <c r="AS804" s="37"/>
      <c r="AT804" s="38"/>
    </row>
    <row r="805" spans="1:46" ht="12.75"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c r="AA805" s="37"/>
      <c r="AB805" s="37"/>
      <c r="AC805" s="37"/>
      <c r="AD805" s="37"/>
      <c r="AE805" s="37"/>
      <c r="AF805" s="37"/>
      <c r="AG805" s="37"/>
      <c r="AH805" s="37"/>
      <c r="AI805" s="37"/>
      <c r="AJ805" s="37"/>
      <c r="AK805" s="37"/>
      <c r="AL805" s="37"/>
      <c r="AM805" s="37"/>
      <c r="AN805" s="37"/>
      <c r="AO805" s="38"/>
      <c r="AP805" s="38"/>
      <c r="AQ805" s="37"/>
      <c r="AR805" s="37"/>
      <c r="AS805" s="37"/>
      <c r="AT805" s="38"/>
    </row>
    <row r="806" spans="1:46" ht="12.75"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c r="AA806" s="37"/>
      <c r="AB806" s="37"/>
      <c r="AC806" s="37"/>
      <c r="AD806" s="37"/>
      <c r="AE806" s="37"/>
      <c r="AF806" s="37"/>
      <c r="AG806" s="37"/>
      <c r="AH806" s="37"/>
      <c r="AI806" s="37"/>
      <c r="AJ806" s="37"/>
      <c r="AK806" s="37"/>
      <c r="AL806" s="37"/>
      <c r="AM806" s="37"/>
      <c r="AN806" s="37"/>
      <c r="AO806" s="38"/>
      <c r="AP806" s="38"/>
      <c r="AQ806" s="37"/>
      <c r="AR806" s="37"/>
      <c r="AS806" s="37"/>
      <c r="AT806" s="38"/>
    </row>
    <row r="807" spans="1:46" ht="12.75"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c r="AA807" s="37"/>
      <c r="AB807" s="37"/>
      <c r="AC807" s="37"/>
      <c r="AD807" s="37"/>
      <c r="AE807" s="37"/>
      <c r="AF807" s="37"/>
      <c r="AG807" s="37"/>
      <c r="AH807" s="37"/>
      <c r="AI807" s="37"/>
      <c r="AJ807" s="37"/>
      <c r="AK807" s="37"/>
      <c r="AL807" s="37"/>
      <c r="AM807" s="37"/>
      <c r="AN807" s="37"/>
      <c r="AO807" s="38"/>
      <c r="AP807" s="38"/>
      <c r="AQ807" s="37"/>
      <c r="AR807" s="37"/>
      <c r="AS807" s="37"/>
      <c r="AT807" s="38"/>
    </row>
    <row r="808" spans="1:46" ht="12.75"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c r="AA808" s="37"/>
      <c r="AB808" s="37"/>
      <c r="AC808" s="37"/>
      <c r="AD808" s="37"/>
      <c r="AE808" s="37"/>
      <c r="AF808" s="37"/>
      <c r="AG808" s="37"/>
      <c r="AH808" s="37"/>
      <c r="AI808" s="37"/>
      <c r="AJ808" s="37"/>
      <c r="AK808" s="37"/>
      <c r="AL808" s="37"/>
      <c r="AM808" s="37"/>
      <c r="AN808" s="37"/>
      <c r="AO808" s="38"/>
      <c r="AP808" s="38"/>
      <c r="AQ808" s="37"/>
      <c r="AR808" s="37"/>
      <c r="AS808" s="37"/>
      <c r="AT808" s="38"/>
    </row>
    <row r="809" spans="1:46" ht="12.75"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c r="AA809" s="37"/>
      <c r="AB809" s="37"/>
      <c r="AC809" s="37"/>
      <c r="AD809" s="37"/>
      <c r="AE809" s="37"/>
      <c r="AF809" s="37"/>
      <c r="AG809" s="37"/>
      <c r="AH809" s="37"/>
      <c r="AI809" s="37"/>
      <c r="AJ809" s="37"/>
      <c r="AK809" s="37"/>
      <c r="AL809" s="37"/>
      <c r="AM809" s="37"/>
      <c r="AN809" s="37"/>
      <c r="AO809" s="38"/>
      <c r="AP809" s="38"/>
      <c r="AQ809" s="37"/>
      <c r="AR809" s="37"/>
      <c r="AS809" s="37"/>
      <c r="AT809" s="38"/>
    </row>
    <row r="810" spans="1:46" ht="12.75"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c r="AA810" s="37"/>
      <c r="AB810" s="37"/>
      <c r="AC810" s="37"/>
      <c r="AD810" s="37"/>
      <c r="AE810" s="37"/>
      <c r="AF810" s="37"/>
      <c r="AG810" s="37"/>
      <c r="AH810" s="37"/>
      <c r="AI810" s="37"/>
      <c r="AJ810" s="37"/>
      <c r="AK810" s="37"/>
      <c r="AL810" s="37"/>
      <c r="AM810" s="37"/>
      <c r="AN810" s="37"/>
      <c r="AO810" s="38"/>
      <c r="AP810" s="38"/>
      <c r="AQ810" s="37"/>
      <c r="AR810" s="37"/>
      <c r="AS810" s="37"/>
      <c r="AT810" s="38"/>
    </row>
    <row r="811" spans="1:46" ht="12.75"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c r="AA811" s="37"/>
      <c r="AB811" s="37"/>
      <c r="AC811" s="37"/>
      <c r="AD811" s="37"/>
      <c r="AE811" s="37"/>
      <c r="AF811" s="37"/>
      <c r="AG811" s="37"/>
      <c r="AH811" s="37"/>
      <c r="AI811" s="37"/>
      <c r="AJ811" s="37"/>
      <c r="AK811" s="37"/>
      <c r="AL811" s="37"/>
      <c r="AM811" s="37"/>
      <c r="AN811" s="37"/>
      <c r="AO811" s="38"/>
      <c r="AP811" s="38"/>
      <c r="AQ811" s="37"/>
      <c r="AR811" s="37"/>
      <c r="AS811" s="37"/>
      <c r="AT811" s="38"/>
    </row>
    <row r="812" spans="1:46" ht="12.75"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c r="AA812" s="37"/>
      <c r="AB812" s="37"/>
      <c r="AC812" s="37"/>
      <c r="AD812" s="37"/>
      <c r="AE812" s="37"/>
      <c r="AF812" s="37"/>
      <c r="AG812" s="37"/>
      <c r="AH812" s="37"/>
      <c r="AI812" s="37"/>
      <c r="AJ812" s="37"/>
      <c r="AK812" s="37"/>
      <c r="AL812" s="37"/>
      <c r="AM812" s="37"/>
      <c r="AN812" s="37"/>
      <c r="AO812" s="38"/>
      <c r="AP812" s="38"/>
      <c r="AQ812" s="37"/>
      <c r="AR812" s="37"/>
      <c r="AS812" s="37"/>
      <c r="AT812" s="38"/>
    </row>
    <row r="813" spans="1:46" ht="12.75"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c r="AA813" s="37"/>
      <c r="AB813" s="37"/>
      <c r="AC813" s="37"/>
      <c r="AD813" s="37"/>
      <c r="AE813" s="37"/>
      <c r="AF813" s="37"/>
      <c r="AG813" s="37"/>
      <c r="AH813" s="37"/>
      <c r="AI813" s="37"/>
      <c r="AJ813" s="37"/>
      <c r="AK813" s="37"/>
      <c r="AL813" s="37"/>
      <c r="AM813" s="37"/>
      <c r="AN813" s="37"/>
      <c r="AO813" s="38"/>
      <c r="AP813" s="38"/>
      <c r="AQ813" s="37"/>
      <c r="AR813" s="37"/>
      <c r="AS813" s="37"/>
      <c r="AT813" s="38"/>
    </row>
    <row r="814" spans="1:46" ht="12.75"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c r="AA814" s="37"/>
      <c r="AB814" s="37"/>
      <c r="AC814" s="37"/>
      <c r="AD814" s="37"/>
      <c r="AE814" s="37"/>
      <c r="AF814" s="37"/>
      <c r="AG814" s="37"/>
      <c r="AH814" s="37"/>
      <c r="AI814" s="37"/>
      <c r="AJ814" s="37"/>
      <c r="AK814" s="37"/>
      <c r="AL814" s="37"/>
      <c r="AM814" s="37"/>
      <c r="AN814" s="37"/>
      <c r="AO814" s="38"/>
      <c r="AP814" s="38"/>
      <c r="AQ814" s="37"/>
      <c r="AR814" s="37"/>
      <c r="AS814" s="37"/>
      <c r="AT814" s="38"/>
    </row>
    <row r="815" spans="1:46" ht="12.75"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c r="AA815" s="37"/>
      <c r="AB815" s="37"/>
      <c r="AC815" s="37"/>
      <c r="AD815" s="37"/>
      <c r="AE815" s="37"/>
      <c r="AF815" s="37"/>
      <c r="AG815" s="37"/>
      <c r="AH815" s="37"/>
      <c r="AI815" s="37"/>
      <c r="AJ815" s="37"/>
      <c r="AK815" s="37"/>
      <c r="AL815" s="37"/>
      <c r="AM815" s="37"/>
      <c r="AN815" s="37"/>
      <c r="AO815" s="38"/>
      <c r="AP815" s="38"/>
      <c r="AQ815" s="37"/>
      <c r="AR815" s="37"/>
      <c r="AS815" s="37"/>
      <c r="AT815" s="38"/>
    </row>
    <row r="816" spans="1:46" ht="12.75"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c r="AA816" s="37"/>
      <c r="AB816" s="37"/>
      <c r="AC816" s="37"/>
      <c r="AD816" s="37"/>
      <c r="AE816" s="37"/>
      <c r="AF816" s="37"/>
      <c r="AG816" s="37"/>
      <c r="AH816" s="37"/>
      <c r="AI816" s="37"/>
      <c r="AJ816" s="37"/>
      <c r="AK816" s="37"/>
      <c r="AL816" s="37"/>
      <c r="AM816" s="37"/>
      <c r="AN816" s="37"/>
      <c r="AO816" s="38"/>
      <c r="AP816" s="38"/>
      <c r="AQ816" s="37"/>
      <c r="AR816" s="37"/>
      <c r="AS816" s="37"/>
      <c r="AT816" s="38"/>
    </row>
    <row r="817" spans="1:46" ht="12.75"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c r="AB817" s="37"/>
      <c r="AC817" s="37"/>
      <c r="AD817" s="37"/>
      <c r="AE817" s="37"/>
      <c r="AF817" s="37"/>
      <c r="AG817" s="37"/>
      <c r="AH817" s="37"/>
      <c r="AI817" s="37"/>
      <c r="AJ817" s="37"/>
      <c r="AK817" s="37"/>
      <c r="AL817" s="37"/>
      <c r="AM817" s="37"/>
      <c r="AN817" s="37"/>
      <c r="AO817" s="38"/>
      <c r="AP817" s="38"/>
      <c r="AQ817" s="37"/>
      <c r="AR817" s="37"/>
      <c r="AS817" s="37"/>
      <c r="AT817" s="38"/>
    </row>
    <row r="818" spans="1:46" ht="12.75"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c r="AA818" s="37"/>
      <c r="AB818" s="37"/>
      <c r="AC818" s="37"/>
      <c r="AD818" s="37"/>
      <c r="AE818" s="37"/>
      <c r="AF818" s="37"/>
      <c r="AG818" s="37"/>
      <c r="AH818" s="37"/>
      <c r="AI818" s="37"/>
      <c r="AJ818" s="37"/>
      <c r="AK818" s="37"/>
      <c r="AL818" s="37"/>
      <c r="AM818" s="37"/>
      <c r="AN818" s="37"/>
      <c r="AO818" s="38"/>
      <c r="AP818" s="38"/>
      <c r="AQ818" s="37"/>
      <c r="AR818" s="37"/>
      <c r="AS818" s="37"/>
      <c r="AT818" s="38"/>
    </row>
    <row r="819" spans="1:46" ht="12.75"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c r="AA819" s="37"/>
      <c r="AB819" s="37"/>
      <c r="AC819" s="37"/>
      <c r="AD819" s="37"/>
      <c r="AE819" s="37"/>
      <c r="AF819" s="37"/>
      <c r="AG819" s="37"/>
      <c r="AH819" s="37"/>
      <c r="AI819" s="37"/>
      <c r="AJ819" s="37"/>
      <c r="AK819" s="37"/>
      <c r="AL819" s="37"/>
      <c r="AM819" s="37"/>
      <c r="AN819" s="37"/>
      <c r="AO819" s="38"/>
      <c r="AP819" s="38"/>
      <c r="AQ819" s="37"/>
      <c r="AR819" s="37"/>
      <c r="AS819" s="37"/>
      <c r="AT819" s="38"/>
    </row>
    <row r="820" spans="1:46" ht="12.75"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c r="AA820" s="37"/>
      <c r="AB820" s="37"/>
      <c r="AC820" s="37"/>
      <c r="AD820" s="37"/>
      <c r="AE820" s="37"/>
      <c r="AF820" s="37"/>
      <c r="AG820" s="37"/>
      <c r="AH820" s="37"/>
      <c r="AI820" s="37"/>
      <c r="AJ820" s="37"/>
      <c r="AK820" s="37"/>
      <c r="AL820" s="37"/>
      <c r="AM820" s="37"/>
      <c r="AN820" s="37"/>
      <c r="AO820" s="38"/>
      <c r="AP820" s="38"/>
      <c r="AQ820" s="37"/>
      <c r="AR820" s="37"/>
      <c r="AS820" s="37"/>
      <c r="AT820" s="38"/>
    </row>
    <row r="821" spans="1:46" ht="12.75"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c r="AA821" s="37"/>
      <c r="AB821" s="37"/>
      <c r="AC821" s="37"/>
      <c r="AD821" s="37"/>
      <c r="AE821" s="37"/>
      <c r="AF821" s="37"/>
      <c r="AG821" s="37"/>
      <c r="AH821" s="37"/>
      <c r="AI821" s="37"/>
      <c r="AJ821" s="37"/>
      <c r="AK821" s="37"/>
      <c r="AL821" s="37"/>
      <c r="AM821" s="37"/>
      <c r="AN821" s="37"/>
      <c r="AO821" s="38"/>
      <c r="AP821" s="38"/>
      <c r="AQ821" s="37"/>
      <c r="AR821" s="37"/>
      <c r="AS821" s="37"/>
      <c r="AT821" s="38"/>
    </row>
    <row r="822" spans="1:46" ht="12.75"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c r="AA822" s="37"/>
      <c r="AB822" s="37"/>
      <c r="AC822" s="37"/>
      <c r="AD822" s="37"/>
      <c r="AE822" s="37"/>
      <c r="AF822" s="37"/>
      <c r="AG822" s="37"/>
      <c r="AH822" s="37"/>
      <c r="AI822" s="37"/>
      <c r="AJ822" s="37"/>
      <c r="AK822" s="37"/>
      <c r="AL822" s="37"/>
      <c r="AM822" s="37"/>
      <c r="AN822" s="37"/>
      <c r="AO822" s="38"/>
      <c r="AP822" s="38"/>
      <c r="AQ822" s="37"/>
      <c r="AR822" s="37"/>
      <c r="AS822" s="37"/>
      <c r="AT822" s="38"/>
    </row>
    <row r="823" spans="1:46" ht="12.75"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c r="AA823" s="37"/>
      <c r="AB823" s="37"/>
      <c r="AC823" s="37"/>
      <c r="AD823" s="37"/>
      <c r="AE823" s="37"/>
      <c r="AF823" s="37"/>
      <c r="AG823" s="37"/>
      <c r="AH823" s="37"/>
      <c r="AI823" s="37"/>
      <c r="AJ823" s="37"/>
      <c r="AK823" s="37"/>
      <c r="AL823" s="37"/>
      <c r="AM823" s="37"/>
      <c r="AN823" s="37"/>
      <c r="AO823" s="38"/>
      <c r="AP823" s="38"/>
      <c r="AQ823" s="37"/>
      <c r="AR823" s="37"/>
      <c r="AS823" s="37"/>
      <c r="AT823" s="38"/>
    </row>
    <row r="824" spans="1:46" ht="12.75"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c r="AA824" s="37"/>
      <c r="AB824" s="37"/>
      <c r="AC824" s="37"/>
      <c r="AD824" s="37"/>
      <c r="AE824" s="37"/>
      <c r="AF824" s="37"/>
      <c r="AG824" s="37"/>
      <c r="AH824" s="37"/>
      <c r="AI824" s="37"/>
      <c r="AJ824" s="37"/>
      <c r="AK824" s="37"/>
      <c r="AL824" s="37"/>
      <c r="AM824" s="37"/>
      <c r="AN824" s="37"/>
      <c r="AO824" s="38"/>
      <c r="AP824" s="38"/>
      <c r="AQ824" s="37"/>
      <c r="AR824" s="37"/>
      <c r="AS824" s="37"/>
      <c r="AT824" s="38"/>
    </row>
    <row r="825" spans="1:46" ht="12.75"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37"/>
      <c r="AE825" s="37"/>
      <c r="AF825" s="37"/>
      <c r="AG825" s="37"/>
      <c r="AH825" s="37"/>
      <c r="AI825" s="37"/>
      <c r="AJ825" s="37"/>
      <c r="AK825" s="37"/>
      <c r="AL825" s="37"/>
      <c r="AM825" s="37"/>
      <c r="AN825" s="37"/>
      <c r="AO825" s="38"/>
      <c r="AP825" s="38"/>
      <c r="AQ825" s="37"/>
      <c r="AR825" s="37"/>
      <c r="AS825" s="37"/>
      <c r="AT825" s="38"/>
    </row>
    <row r="826" spans="1:46" ht="12.75"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c r="AA826" s="37"/>
      <c r="AB826" s="37"/>
      <c r="AC826" s="37"/>
      <c r="AD826" s="37"/>
      <c r="AE826" s="37"/>
      <c r="AF826" s="37"/>
      <c r="AG826" s="37"/>
      <c r="AH826" s="37"/>
      <c r="AI826" s="37"/>
      <c r="AJ826" s="37"/>
      <c r="AK826" s="37"/>
      <c r="AL826" s="37"/>
      <c r="AM826" s="37"/>
      <c r="AN826" s="37"/>
      <c r="AO826" s="38"/>
      <c r="AP826" s="38"/>
      <c r="AQ826" s="37"/>
      <c r="AR826" s="37"/>
      <c r="AS826" s="37"/>
      <c r="AT826" s="38"/>
    </row>
    <row r="827" spans="1:46" ht="12.75"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c r="AA827" s="37"/>
      <c r="AB827" s="37"/>
      <c r="AC827" s="37"/>
      <c r="AD827" s="37"/>
      <c r="AE827" s="37"/>
      <c r="AF827" s="37"/>
      <c r="AG827" s="37"/>
      <c r="AH827" s="37"/>
      <c r="AI827" s="37"/>
      <c r="AJ827" s="37"/>
      <c r="AK827" s="37"/>
      <c r="AL827" s="37"/>
      <c r="AM827" s="37"/>
      <c r="AN827" s="37"/>
      <c r="AO827" s="38"/>
      <c r="AP827" s="38"/>
      <c r="AQ827" s="37"/>
      <c r="AR827" s="37"/>
      <c r="AS827" s="37"/>
      <c r="AT827" s="38"/>
    </row>
    <row r="828" spans="1:46" ht="12.75"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c r="AA828" s="37"/>
      <c r="AB828" s="37"/>
      <c r="AC828" s="37"/>
      <c r="AD828" s="37"/>
      <c r="AE828" s="37"/>
      <c r="AF828" s="37"/>
      <c r="AG828" s="37"/>
      <c r="AH828" s="37"/>
      <c r="AI828" s="37"/>
      <c r="AJ828" s="37"/>
      <c r="AK828" s="37"/>
      <c r="AL828" s="37"/>
      <c r="AM828" s="37"/>
      <c r="AN828" s="37"/>
      <c r="AO828" s="38"/>
      <c r="AP828" s="38"/>
      <c r="AQ828" s="37"/>
      <c r="AR828" s="37"/>
      <c r="AS828" s="37"/>
      <c r="AT828" s="38"/>
    </row>
    <row r="829" spans="1:46" ht="12.75"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c r="AA829" s="37"/>
      <c r="AB829" s="37"/>
      <c r="AC829" s="37"/>
      <c r="AD829" s="37"/>
      <c r="AE829" s="37"/>
      <c r="AF829" s="37"/>
      <c r="AG829" s="37"/>
      <c r="AH829" s="37"/>
      <c r="AI829" s="37"/>
      <c r="AJ829" s="37"/>
      <c r="AK829" s="37"/>
      <c r="AL829" s="37"/>
      <c r="AM829" s="37"/>
      <c r="AN829" s="37"/>
      <c r="AO829" s="38"/>
      <c r="AP829" s="38"/>
      <c r="AQ829" s="37"/>
      <c r="AR829" s="37"/>
      <c r="AS829" s="37"/>
      <c r="AT829" s="38"/>
    </row>
    <row r="830" spans="1:46" ht="12.75"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c r="AA830" s="37"/>
      <c r="AB830" s="37"/>
      <c r="AC830" s="37"/>
      <c r="AD830" s="37"/>
      <c r="AE830" s="37"/>
      <c r="AF830" s="37"/>
      <c r="AG830" s="37"/>
      <c r="AH830" s="37"/>
      <c r="AI830" s="37"/>
      <c r="AJ830" s="37"/>
      <c r="AK830" s="37"/>
      <c r="AL830" s="37"/>
      <c r="AM830" s="37"/>
      <c r="AN830" s="37"/>
      <c r="AO830" s="38"/>
      <c r="AP830" s="38"/>
      <c r="AQ830" s="37"/>
      <c r="AR830" s="37"/>
      <c r="AS830" s="37"/>
      <c r="AT830" s="38"/>
    </row>
    <row r="831" spans="1:46" ht="12.75"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c r="AA831" s="37"/>
      <c r="AB831" s="37"/>
      <c r="AC831" s="37"/>
      <c r="AD831" s="37"/>
      <c r="AE831" s="37"/>
      <c r="AF831" s="37"/>
      <c r="AG831" s="37"/>
      <c r="AH831" s="37"/>
      <c r="AI831" s="37"/>
      <c r="AJ831" s="37"/>
      <c r="AK831" s="37"/>
      <c r="AL831" s="37"/>
      <c r="AM831" s="37"/>
      <c r="AN831" s="37"/>
      <c r="AO831" s="38"/>
      <c r="AP831" s="38"/>
      <c r="AQ831" s="37"/>
      <c r="AR831" s="37"/>
      <c r="AS831" s="37"/>
      <c r="AT831" s="38"/>
    </row>
    <row r="832" spans="1:46" ht="12.75"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c r="AA832" s="37"/>
      <c r="AB832" s="37"/>
      <c r="AC832" s="37"/>
      <c r="AD832" s="37"/>
      <c r="AE832" s="37"/>
      <c r="AF832" s="37"/>
      <c r="AG832" s="37"/>
      <c r="AH832" s="37"/>
      <c r="AI832" s="37"/>
      <c r="AJ832" s="37"/>
      <c r="AK832" s="37"/>
      <c r="AL832" s="37"/>
      <c r="AM832" s="37"/>
      <c r="AN832" s="37"/>
      <c r="AO832" s="38"/>
      <c r="AP832" s="38"/>
      <c r="AQ832" s="37"/>
      <c r="AR832" s="37"/>
      <c r="AS832" s="37"/>
      <c r="AT832" s="38"/>
    </row>
    <row r="833" spans="1:46" ht="12.75"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c r="AA833" s="37"/>
      <c r="AB833" s="37"/>
      <c r="AC833" s="37"/>
      <c r="AD833" s="37"/>
      <c r="AE833" s="37"/>
      <c r="AF833" s="37"/>
      <c r="AG833" s="37"/>
      <c r="AH833" s="37"/>
      <c r="AI833" s="37"/>
      <c r="AJ833" s="37"/>
      <c r="AK833" s="37"/>
      <c r="AL833" s="37"/>
      <c r="AM833" s="37"/>
      <c r="AN833" s="37"/>
      <c r="AO833" s="38"/>
      <c r="AP833" s="38"/>
      <c r="AQ833" s="37"/>
      <c r="AR833" s="37"/>
      <c r="AS833" s="37"/>
      <c r="AT833" s="38"/>
    </row>
    <row r="834" spans="1:46" ht="12.75"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c r="AA834" s="37"/>
      <c r="AB834" s="37"/>
      <c r="AC834" s="37"/>
      <c r="AD834" s="37"/>
      <c r="AE834" s="37"/>
      <c r="AF834" s="37"/>
      <c r="AG834" s="37"/>
      <c r="AH834" s="37"/>
      <c r="AI834" s="37"/>
      <c r="AJ834" s="37"/>
      <c r="AK834" s="37"/>
      <c r="AL834" s="37"/>
      <c r="AM834" s="37"/>
      <c r="AN834" s="37"/>
      <c r="AO834" s="38"/>
      <c r="AP834" s="38"/>
      <c r="AQ834" s="37"/>
      <c r="AR834" s="37"/>
      <c r="AS834" s="37"/>
      <c r="AT834" s="38"/>
    </row>
    <row r="835" spans="1:46" ht="12.75"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c r="AA835" s="37"/>
      <c r="AB835" s="37"/>
      <c r="AC835" s="37"/>
      <c r="AD835" s="37"/>
      <c r="AE835" s="37"/>
      <c r="AF835" s="37"/>
      <c r="AG835" s="37"/>
      <c r="AH835" s="37"/>
      <c r="AI835" s="37"/>
      <c r="AJ835" s="37"/>
      <c r="AK835" s="37"/>
      <c r="AL835" s="37"/>
      <c r="AM835" s="37"/>
      <c r="AN835" s="37"/>
      <c r="AO835" s="38"/>
      <c r="AP835" s="38"/>
      <c r="AQ835" s="37"/>
      <c r="AR835" s="37"/>
      <c r="AS835" s="37"/>
      <c r="AT835" s="38"/>
    </row>
    <row r="836" spans="1:46" ht="12.75"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c r="AA836" s="37"/>
      <c r="AB836" s="37"/>
      <c r="AC836" s="37"/>
      <c r="AD836" s="37"/>
      <c r="AE836" s="37"/>
      <c r="AF836" s="37"/>
      <c r="AG836" s="37"/>
      <c r="AH836" s="37"/>
      <c r="AI836" s="37"/>
      <c r="AJ836" s="37"/>
      <c r="AK836" s="37"/>
      <c r="AL836" s="37"/>
      <c r="AM836" s="37"/>
      <c r="AN836" s="37"/>
      <c r="AO836" s="38"/>
      <c r="AP836" s="38"/>
      <c r="AQ836" s="37"/>
      <c r="AR836" s="37"/>
      <c r="AS836" s="37"/>
      <c r="AT836" s="38"/>
    </row>
    <row r="837" spans="1:46" ht="12.75"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c r="AA837" s="37"/>
      <c r="AB837" s="37"/>
      <c r="AC837" s="37"/>
      <c r="AD837" s="37"/>
      <c r="AE837" s="37"/>
      <c r="AF837" s="37"/>
      <c r="AG837" s="37"/>
      <c r="AH837" s="37"/>
      <c r="AI837" s="37"/>
      <c r="AJ837" s="37"/>
      <c r="AK837" s="37"/>
      <c r="AL837" s="37"/>
      <c r="AM837" s="37"/>
      <c r="AN837" s="37"/>
      <c r="AO837" s="38"/>
      <c r="AP837" s="38"/>
      <c r="AQ837" s="37"/>
      <c r="AR837" s="37"/>
      <c r="AS837" s="37"/>
      <c r="AT837" s="38"/>
    </row>
    <row r="838" spans="1:46" ht="12.75"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c r="AA838" s="37"/>
      <c r="AB838" s="37"/>
      <c r="AC838" s="37"/>
      <c r="AD838" s="37"/>
      <c r="AE838" s="37"/>
      <c r="AF838" s="37"/>
      <c r="AG838" s="37"/>
      <c r="AH838" s="37"/>
      <c r="AI838" s="37"/>
      <c r="AJ838" s="37"/>
      <c r="AK838" s="37"/>
      <c r="AL838" s="37"/>
      <c r="AM838" s="37"/>
      <c r="AN838" s="37"/>
      <c r="AO838" s="38"/>
      <c r="AP838" s="38"/>
      <c r="AQ838" s="37"/>
      <c r="AR838" s="37"/>
      <c r="AS838" s="37"/>
      <c r="AT838" s="38"/>
    </row>
    <row r="839" spans="1:46" ht="12.75"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c r="AA839" s="37"/>
      <c r="AB839" s="37"/>
      <c r="AC839" s="37"/>
      <c r="AD839" s="37"/>
      <c r="AE839" s="37"/>
      <c r="AF839" s="37"/>
      <c r="AG839" s="37"/>
      <c r="AH839" s="37"/>
      <c r="AI839" s="37"/>
      <c r="AJ839" s="37"/>
      <c r="AK839" s="37"/>
      <c r="AL839" s="37"/>
      <c r="AM839" s="37"/>
      <c r="AN839" s="37"/>
      <c r="AO839" s="38"/>
      <c r="AP839" s="38"/>
      <c r="AQ839" s="37"/>
      <c r="AR839" s="37"/>
      <c r="AS839" s="37"/>
      <c r="AT839" s="38"/>
    </row>
    <row r="840" spans="1:46" ht="12.75"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c r="AA840" s="37"/>
      <c r="AB840" s="37"/>
      <c r="AC840" s="37"/>
      <c r="AD840" s="37"/>
      <c r="AE840" s="37"/>
      <c r="AF840" s="37"/>
      <c r="AG840" s="37"/>
      <c r="AH840" s="37"/>
      <c r="AI840" s="37"/>
      <c r="AJ840" s="37"/>
      <c r="AK840" s="37"/>
      <c r="AL840" s="37"/>
      <c r="AM840" s="37"/>
      <c r="AN840" s="37"/>
      <c r="AO840" s="38"/>
      <c r="AP840" s="38"/>
      <c r="AQ840" s="37"/>
      <c r="AR840" s="37"/>
      <c r="AS840" s="37"/>
      <c r="AT840" s="38"/>
    </row>
    <row r="841" spans="1:46" ht="12.75"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c r="AA841" s="37"/>
      <c r="AB841" s="37"/>
      <c r="AC841" s="37"/>
      <c r="AD841" s="37"/>
      <c r="AE841" s="37"/>
      <c r="AF841" s="37"/>
      <c r="AG841" s="37"/>
      <c r="AH841" s="37"/>
      <c r="AI841" s="37"/>
      <c r="AJ841" s="37"/>
      <c r="AK841" s="37"/>
      <c r="AL841" s="37"/>
      <c r="AM841" s="37"/>
      <c r="AN841" s="37"/>
      <c r="AO841" s="38"/>
      <c r="AP841" s="38"/>
      <c r="AQ841" s="37"/>
      <c r="AR841" s="37"/>
      <c r="AS841" s="37"/>
      <c r="AT841" s="38"/>
    </row>
    <row r="842" spans="1:46" ht="12.75"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c r="AA842" s="37"/>
      <c r="AB842" s="37"/>
      <c r="AC842" s="37"/>
      <c r="AD842" s="37"/>
      <c r="AE842" s="37"/>
      <c r="AF842" s="37"/>
      <c r="AG842" s="37"/>
      <c r="AH842" s="37"/>
      <c r="AI842" s="37"/>
      <c r="AJ842" s="37"/>
      <c r="AK842" s="37"/>
      <c r="AL842" s="37"/>
      <c r="AM842" s="37"/>
      <c r="AN842" s="37"/>
      <c r="AO842" s="38"/>
      <c r="AP842" s="38"/>
      <c r="AQ842" s="37"/>
      <c r="AR842" s="37"/>
      <c r="AS842" s="37"/>
      <c r="AT842" s="38"/>
    </row>
    <row r="843" spans="1:46" ht="12.75"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c r="AA843" s="37"/>
      <c r="AB843" s="37"/>
      <c r="AC843" s="37"/>
      <c r="AD843" s="37"/>
      <c r="AE843" s="37"/>
      <c r="AF843" s="37"/>
      <c r="AG843" s="37"/>
      <c r="AH843" s="37"/>
      <c r="AI843" s="37"/>
      <c r="AJ843" s="37"/>
      <c r="AK843" s="37"/>
      <c r="AL843" s="37"/>
      <c r="AM843" s="37"/>
      <c r="AN843" s="37"/>
      <c r="AO843" s="38"/>
      <c r="AP843" s="38"/>
      <c r="AQ843" s="37"/>
      <c r="AR843" s="37"/>
      <c r="AS843" s="37"/>
      <c r="AT843" s="38"/>
    </row>
    <row r="844" spans="1:46" ht="12.75"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c r="AA844" s="37"/>
      <c r="AB844" s="37"/>
      <c r="AC844" s="37"/>
      <c r="AD844" s="37"/>
      <c r="AE844" s="37"/>
      <c r="AF844" s="37"/>
      <c r="AG844" s="37"/>
      <c r="AH844" s="37"/>
      <c r="AI844" s="37"/>
      <c r="AJ844" s="37"/>
      <c r="AK844" s="37"/>
      <c r="AL844" s="37"/>
      <c r="AM844" s="37"/>
      <c r="AN844" s="37"/>
      <c r="AO844" s="38"/>
      <c r="AP844" s="38"/>
      <c r="AQ844" s="37"/>
      <c r="AR844" s="37"/>
      <c r="AS844" s="37"/>
      <c r="AT844" s="38"/>
    </row>
    <row r="845" spans="1:46" ht="12.75"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c r="AA845" s="37"/>
      <c r="AB845" s="37"/>
      <c r="AC845" s="37"/>
      <c r="AD845" s="37"/>
      <c r="AE845" s="37"/>
      <c r="AF845" s="37"/>
      <c r="AG845" s="37"/>
      <c r="AH845" s="37"/>
      <c r="AI845" s="37"/>
      <c r="AJ845" s="37"/>
      <c r="AK845" s="37"/>
      <c r="AL845" s="37"/>
      <c r="AM845" s="37"/>
      <c r="AN845" s="37"/>
      <c r="AO845" s="38"/>
      <c r="AP845" s="38"/>
      <c r="AQ845" s="37"/>
      <c r="AR845" s="37"/>
      <c r="AS845" s="37"/>
      <c r="AT845" s="38"/>
    </row>
    <row r="846" spans="1:46" ht="12.75"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c r="AA846" s="37"/>
      <c r="AB846" s="37"/>
      <c r="AC846" s="37"/>
      <c r="AD846" s="37"/>
      <c r="AE846" s="37"/>
      <c r="AF846" s="37"/>
      <c r="AG846" s="37"/>
      <c r="AH846" s="37"/>
      <c r="AI846" s="37"/>
      <c r="AJ846" s="37"/>
      <c r="AK846" s="37"/>
      <c r="AL846" s="37"/>
      <c r="AM846" s="37"/>
      <c r="AN846" s="37"/>
      <c r="AO846" s="38"/>
      <c r="AP846" s="38"/>
      <c r="AQ846" s="37"/>
      <c r="AR846" s="37"/>
      <c r="AS846" s="37"/>
      <c r="AT846" s="38"/>
    </row>
    <row r="847" spans="1:46" ht="12.75"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c r="AA847" s="37"/>
      <c r="AB847" s="37"/>
      <c r="AC847" s="37"/>
      <c r="AD847" s="37"/>
      <c r="AE847" s="37"/>
      <c r="AF847" s="37"/>
      <c r="AG847" s="37"/>
      <c r="AH847" s="37"/>
      <c r="AI847" s="37"/>
      <c r="AJ847" s="37"/>
      <c r="AK847" s="37"/>
      <c r="AL847" s="37"/>
      <c r="AM847" s="37"/>
      <c r="AN847" s="37"/>
      <c r="AO847" s="38"/>
      <c r="AP847" s="38"/>
      <c r="AQ847" s="37"/>
      <c r="AR847" s="37"/>
      <c r="AS847" s="37"/>
      <c r="AT847" s="38"/>
    </row>
    <row r="848" spans="1:46" ht="12.75"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c r="AA848" s="37"/>
      <c r="AB848" s="37"/>
      <c r="AC848" s="37"/>
      <c r="AD848" s="37"/>
      <c r="AE848" s="37"/>
      <c r="AF848" s="37"/>
      <c r="AG848" s="37"/>
      <c r="AH848" s="37"/>
      <c r="AI848" s="37"/>
      <c r="AJ848" s="37"/>
      <c r="AK848" s="37"/>
      <c r="AL848" s="37"/>
      <c r="AM848" s="37"/>
      <c r="AN848" s="37"/>
      <c r="AO848" s="38"/>
      <c r="AP848" s="38"/>
      <c r="AQ848" s="37"/>
      <c r="AR848" s="37"/>
      <c r="AS848" s="37"/>
      <c r="AT848" s="38"/>
    </row>
    <row r="849" spans="1:46" ht="12.75"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c r="AA849" s="37"/>
      <c r="AB849" s="37"/>
      <c r="AC849" s="37"/>
      <c r="AD849" s="37"/>
      <c r="AE849" s="37"/>
      <c r="AF849" s="37"/>
      <c r="AG849" s="37"/>
      <c r="AH849" s="37"/>
      <c r="AI849" s="37"/>
      <c r="AJ849" s="37"/>
      <c r="AK849" s="37"/>
      <c r="AL849" s="37"/>
      <c r="AM849" s="37"/>
      <c r="AN849" s="37"/>
      <c r="AO849" s="38"/>
      <c r="AP849" s="38"/>
      <c r="AQ849" s="37"/>
      <c r="AR849" s="37"/>
      <c r="AS849" s="37"/>
      <c r="AT849" s="38"/>
    </row>
    <row r="850" spans="1:46" ht="12.75"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c r="AA850" s="37"/>
      <c r="AB850" s="37"/>
      <c r="AC850" s="37"/>
      <c r="AD850" s="37"/>
      <c r="AE850" s="37"/>
      <c r="AF850" s="37"/>
      <c r="AG850" s="37"/>
      <c r="AH850" s="37"/>
      <c r="AI850" s="37"/>
      <c r="AJ850" s="37"/>
      <c r="AK850" s="37"/>
      <c r="AL850" s="37"/>
      <c r="AM850" s="37"/>
      <c r="AN850" s="37"/>
      <c r="AO850" s="38"/>
      <c r="AP850" s="38"/>
      <c r="AQ850" s="37"/>
      <c r="AR850" s="37"/>
      <c r="AS850" s="37"/>
      <c r="AT850" s="38"/>
    </row>
    <row r="851" spans="1:46" ht="12.75"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c r="AA851" s="37"/>
      <c r="AB851" s="37"/>
      <c r="AC851" s="37"/>
      <c r="AD851" s="37"/>
      <c r="AE851" s="37"/>
      <c r="AF851" s="37"/>
      <c r="AG851" s="37"/>
      <c r="AH851" s="37"/>
      <c r="AI851" s="37"/>
      <c r="AJ851" s="37"/>
      <c r="AK851" s="37"/>
      <c r="AL851" s="37"/>
      <c r="AM851" s="37"/>
      <c r="AN851" s="37"/>
      <c r="AO851" s="38"/>
      <c r="AP851" s="38"/>
      <c r="AQ851" s="37"/>
      <c r="AR851" s="37"/>
      <c r="AS851" s="37"/>
      <c r="AT851" s="38"/>
    </row>
    <row r="852" spans="1:46" ht="12.75"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c r="AA852" s="37"/>
      <c r="AB852" s="37"/>
      <c r="AC852" s="37"/>
      <c r="AD852" s="37"/>
      <c r="AE852" s="37"/>
      <c r="AF852" s="37"/>
      <c r="AG852" s="37"/>
      <c r="AH852" s="37"/>
      <c r="AI852" s="37"/>
      <c r="AJ852" s="37"/>
      <c r="AK852" s="37"/>
      <c r="AL852" s="37"/>
      <c r="AM852" s="37"/>
      <c r="AN852" s="37"/>
      <c r="AO852" s="38"/>
      <c r="AP852" s="38"/>
      <c r="AQ852" s="37"/>
      <c r="AR852" s="37"/>
      <c r="AS852" s="37"/>
      <c r="AT852" s="38"/>
    </row>
    <row r="853" spans="1:46" ht="12.75"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c r="AA853" s="37"/>
      <c r="AB853" s="37"/>
      <c r="AC853" s="37"/>
      <c r="AD853" s="37"/>
      <c r="AE853" s="37"/>
      <c r="AF853" s="37"/>
      <c r="AG853" s="37"/>
      <c r="AH853" s="37"/>
      <c r="AI853" s="37"/>
      <c r="AJ853" s="37"/>
      <c r="AK853" s="37"/>
      <c r="AL853" s="37"/>
      <c r="AM853" s="37"/>
      <c r="AN853" s="37"/>
      <c r="AO853" s="38"/>
      <c r="AP853" s="38"/>
      <c r="AQ853" s="37"/>
      <c r="AR853" s="37"/>
      <c r="AS853" s="37"/>
      <c r="AT853" s="38"/>
    </row>
    <row r="854" spans="1:46" ht="12.75"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c r="AA854" s="37"/>
      <c r="AB854" s="37"/>
      <c r="AC854" s="37"/>
      <c r="AD854" s="37"/>
      <c r="AE854" s="37"/>
      <c r="AF854" s="37"/>
      <c r="AG854" s="37"/>
      <c r="AH854" s="37"/>
      <c r="AI854" s="37"/>
      <c r="AJ854" s="37"/>
      <c r="AK854" s="37"/>
      <c r="AL854" s="37"/>
      <c r="AM854" s="37"/>
      <c r="AN854" s="37"/>
      <c r="AO854" s="38"/>
      <c r="AP854" s="38"/>
      <c r="AQ854" s="37"/>
      <c r="AR854" s="37"/>
      <c r="AS854" s="37"/>
      <c r="AT854" s="38"/>
    </row>
    <row r="855" spans="1:46" ht="12.75"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c r="AA855" s="37"/>
      <c r="AB855" s="37"/>
      <c r="AC855" s="37"/>
      <c r="AD855" s="37"/>
      <c r="AE855" s="37"/>
      <c r="AF855" s="37"/>
      <c r="AG855" s="37"/>
      <c r="AH855" s="37"/>
      <c r="AI855" s="37"/>
      <c r="AJ855" s="37"/>
      <c r="AK855" s="37"/>
      <c r="AL855" s="37"/>
      <c r="AM855" s="37"/>
      <c r="AN855" s="37"/>
      <c r="AO855" s="38"/>
      <c r="AP855" s="38"/>
      <c r="AQ855" s="37"/>
      <c r="AR855" s="37"/>
      <c r="AS855" s="37"/>
      <c r="AT855" s="38"/>
    </row>
    <row r="856" spans="1:46" ht="12.75"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c r="AA856" s="37"/>
      <c r="AB856" s="37"/>
      <c r="AC856" s="37"/>
      <c r="AD856" s="37"/>
      <c r="AE856" s="37"/>
      <c r="AF856" s="37"/>
      <c r="AG856" s="37"/>
      <c r="AH856" s="37"/>
      <c r="AI856" s="37"/>
      <c r="AJ856" s="37"/>
      <c r="AK856" s="37"/>
      <c r="AL856" s="37"/>
      <c r="AM856" s="37"/>
      <c r="AN856" s="37"/>
      <c r="AO856" s="38"/>
      <c r="AP856" s="38"/>
      <c r="AQ856" s="37"/>
      <c r="AR856" s="37"/>
      <c r="AS856" s="37"/>
      <c r="AT856" s="38"/>
    </row>
    <row r="857" spans="1:46" ht="12.75"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c r="AA857" s="37"/>
      <c r="AB857" s="37"/>
      <c r="AC857" s="37"/>
      <c r="AD857" s="37"/>
      <c r="AE857" s="37"/>
      <c r="AF857" s="37"/>
      <c r="AG857" s="37"/>
      <c r="AH857" s="37"/>
      <c r="AI857" s="37"/>
      <c r="AJ857" s="37"/>
      <c r="AK857" s="37"/>
      <c r="AL857" s="37"/>
      <c r="AM857" s="37"/>
      <c r="AN857" s="37"/>
      <c r="AO857" s="38"/>
      <c r="AP857" s="38"/>
      <c r="AQ857" s="37"/>
      <c r="AR857" s="37"/>
      <c r="AS857" s="37"/>
      <c r="AT857" s="38"/>
    </row>
    <row r="858" spans="1:46" ht="12.75"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c r="AA858" s="37"/>
      <c r="AB858" s="37"/>
      <c r="AC858" s="37"/>
      <c r="AD858" s="37"/>
      <c r="AE858" s="37"/>
      <c r="AF858" s="37"/>
      <c r="AG858" s="37"/>
      <c r="AH858" s="37"/>
      <c r="AI858" s="37"/>
      <c r="AJ858" s="37"/>
      <c r="AK858" s="37"/>
      <c r="AL858" s="37"/>
      <c r="AM858" s="37"/>
      <c r="AN858" s="37"/>
      <c r="AO858" s="38"/>
      <c r="AP858" s="38"/>
      <c r="AQ858" s="37"/>
      <c r="AR858" s="37"/>
      <c r="AS858" s="37"/>
      <c r="AT858" s="38"/>
    </row>
    <row r="859" spans="1:46" ht="12.75"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c r="AA859" s="37"/>
      <c r="AB859" s="37"/>
      <c r="AC859" s="37"/>
      <c r="AD859" s="37"/>
      <c r="AE859" s="37"/>
      <c r="AF859" s="37"/>
      <c r="AG859" s="37"/>
      <c r="AH859" s="37"/>
      <c r="AI859" s="37"/>
      <c r="AJ859" s="37"/>
      <c r="AK859" s="37"/>
      <c r="AL859" s="37"/>
      <c r="AM859" s="37"/>
      <c r="AN859" s="37"/>
      <c r="AO859" s="38"/>
      <c r="AP859" s="38"/>
      <c r="AQ859" s="37"/>
      <c r="AR859" s="37"/>
      <c r="AS859" s="37"/>
      <c r="AT859" s="38"/>
    </row>
    <row r="860" spans="1:46" ht="12.75"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c r="AA860" s="37"/>
      <c r="AB860" s="37"/>
      <c r="AC860" s="37"/>
      <c r="AD860" s="37"/>
      <c r="AE860" s="37"/>
      <c r="AF860" s="37"/>
      <c r="AG860" s="37"/>
      <c r="AH860" s="37"/>
      <c r="AI860" s="37"/>
      <c r="AJ860" s="37"/>
      <c r="AK860" s="37"/>
      <c r="AL860" s="37"/>
      <c r="AM860" s="37"/>
      <c r="AN860" s="37"/>
      <c r="AO860" s="38"/>
      <c r="AP860" s="38"/>
      <c r="AQ860" s="37"/>
      <c r="AR860" s="37"/>
      <c r="AS860" s="37"/>
      <c r="AT860" s="38"/>
    </row>
    <row r="861" spans="1:46" ht="12.75"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c r="AA861" s="37"/>
      <c r="AB861" s="37"/>
      <c r="AC861" s="37"/>
      <c r="AD861" s="37"/>
      <c r="AE861" s="37"/>
      <c r="AF861" s="37"/>
      <c r="AG861" s="37"/>
      <c r="AH861" s="37"/>
      <c r="AI861" s="37"/>
      <c r="AJ861" s="37"/>
      <c r="AK861" s="37"/>
      <c r="AL861" s="37"/>
      <c r="AM861" s="37"/>
      <c r="AN861" s="37"/>
      <c r="AO861" s="38"/>
      <c r="AP861" s="38"/>
      <c r="AQ861" s="37"/>
      <c r="AR861" s="37"/>
      <c r="AS861" s="37"/>
      <c r="AT861" s="38"/>
    </row>
    <row r="862" spans="1:46" ht="12.75"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c r="AA862" s="37"/>
      <c r="AB862" s="37"/>
      <c r="AC862" s="37"/>
      <c r="AD862" s="37"/>
      <c r="AE862" s="37"/>
      <c r="AF862" s="37"/>
      <c r="AG862" s="37"/>
      <c r="AH862" s="37"/>
      <c r="AI862" s="37"/>
      <c r="AJ862" s="37"/>
      <c r="AK862" s="37"/>
      <c r="AL862" s="37"/>
      <c r="AM862" s="37"/>
      <c r="AN862" s="37"/>
      <c r="AO862" s="38"/>
      <c r="AP862" s="38"/>
      <c r="AQ862" s="37"/>
      <c r="AR862" s="37"/>
      <c r="AS862" s="37"/>
      <c r="AT862" s="38"/>
    </row>
    <row r="863" spans="1:46" ht="12.75"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c r="AA863" s="37"/>
      <c r="AB863" s="37"/>
      <c r="AC863" s="37"/>
      <c r="AD863" s="37"/>
      <c r="AE863" s="37"/>
      <c r="AF863" s="37"/>
      <c r="AG863" s="37"/>
      <c r="AH863" s="37"/>
      <c r="AI863" s="37"/>
      <c r="AJ863" s="37"/>
      <c r="AK863" s="37"/>
      <c r="AL863" s="37"/>
      <c r="AM863" s="37"/>
      <c r="AN863" s="37"/>
      <c r="AO863" s="38"/>
      <c r="AP863" s="38"/>
      <c r="AQ863" s="37"/>
      <c r="AR863" s="37"/>
      <c r="AS863" s="37"/>
      <c r="AT863" s="38"/>
    </row>
    <row r="864" spans="1:46" ht="12.75"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c r="AA864" s="37"/>
      <c r="AB864" s="37"/>
      <c r="AC864" s="37"/>
      <c r="AD864" s="37"/>
      <c r="AE864" s="37"/>
      <c r="AF864" s="37"/>
      <c r="AG864" s="37"/>
      <c r="AH864" s="37"/>
      <c r="AI864" s="37"/>
      <c r="AJ864" s="37"/>
      <c r="AK864" s="37"/>
      <c r="AL864" s="37"/>
      <c r="AM864" s="37"/>
      <c r="AN864" s="37"/>
      <c r="AO864" s="38"/>
      <c r="AP864" s="38"/>
      <c r="AQ864" s="37"/>
      <c r="AR864" s="37"/>
      <c r="AS864" s="37"/>
      <c r="AT864" s="38"/>
    </row>
    <row r="865" spans="1:46" ht="12.75"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c r="AA865" s="37"/>
      <c r="AB865" s="37"/>
      <c r="AC865" s="37"/>
      <c r="AD865" s="37"/>
      <c r="AE865" s="37"/>
      <c r="AF865" s="37"/>
      <c r="AG865" s="37"/>
      <c r="AH865" s="37"/>
      <c r="AI865" s="37"/>
      <c r="AJ865" s="37"/>
      <c r="AK865" s="37"/>
      <c r="AL865" s="37"/>
      <c r="AM865" s="37"/>
      <c r="AN865" s="37"/>
      <c r="AO865" s="38"/>
      <c r="AP865" s="38"/>
      <c r="AQ865" s="37"/>
      <c r="AR865" s="37"/>
      <c r="AS865" s="37"/>
      <c r="AT865" s="38"/>
    </row>
    <row r="866" spans="1:46" ht="12.75"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c r="AA866" s="37"/>
      <c r="AB866" s="37"/>
      <c r="AC866" s="37"/>
      <c r="AD866" s="37"/>
      <c r="AE866" s="37"/>
      <c r="AF866" s="37"/>
      <c r="AG866" s="37"/>
      <c r="AH866" s="37"/>
      <c r="AI866" s="37"/>
      <c r="AJ866" s="37"/>
      <c r="AK866" s="37"/>
      <c r="AL866" s="37"/>
      <c r="AM866" s="37"/>
      <c r="AN866" s="37"/>
      <c r="AO866" s="38"/>
      <c r="AP866" s="38"/>
      <c r="AQ866" s="37"/>
      <c r="AR866" s="37"/>
      <c r="AS866" s="37"/>
      <c r="AT866" s="38"/>
    </row>
    <row r="867" spans="1:46" ht="12.75"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c r="AA867" s="37"/>
      <c r="AB867" s="37"/>
      <c r="AC867" s="37"/>
      <c r="AD867" s="37"/>
      <c r="AE867" s="37"/>
      <c r="AF867" s="37"/>
      <c r="AG867" s="37"/>
      <c r="AH867" s="37"/>
      <c r="AI867" s="37"/>
      <c r="AJ867" s="37"/>
      <c r="AK867" s="37"/>
      <c r="AL867" s="37"/>
      <c r="AM867" s="37"/>
      <c r="AN867" s="37"/>
      <c r="AO867" s="38"/>
      <c r="AP867" s="38"/>
      <c r="AQ867" s="37"/>
      <c r="AR867" s="37"/>
      <c r="AS867" s="37"/>
      <c r="AT867" s="38"/>
    </row>
    <row r="868" spans="1:46" ht="12.75"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c r="AA868" s="37"/>
      <c r="AB868" s="37"/>
      <c r="AC868" s="37"/>
      <c r="AD868" s="37"/>
      <c r="AE868" s="37"/>
      <c r="AF868" s="37"/>
      <c r="AG868" s="37"/>
      <c r="AH868" s="37"/>
      <c r="AI868" s="37"/>
      <c r="AJ868" s="37"/>
      <c r="AK868" s="37"/>
      <c r="AL868" s="37"/>
      <c r="AM868" s="37"/>
      <c r="AN868" s="37"/>
      <c r="AO868" s="38"/>
      <c r="AP868" s="38"/>
      <c r="AQ868" s="37"/>
      <c r="AR868" s="37"/>
      <c r="AS868" s="37"/>
      <c r="AT868" s="38"/>
    </row>
    <row r="869" spans="1:46" ht="12.75"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c r="AA869" s="37"/>
      <c r="AB869" s="37"/>
      <c r="AC869" s="37"/>
      <c r="AD869" s="37"/>
      <c r="AE869" s="37"/>
      <c r="AF869" s="37"/>
      <c r="AG869" s="37"/>
      <c r="AH869" s="37"/>
      <c r="AI869" s="37"/>
      <c r="AJ869" s="37"/>
      <c r="AK869" s="37"/>
      <c r="AL869" s="37"/>
      <c r="AM869" s="37"/>
      <c r="AN869" s="37"/>
      <c r="AO869" s="38"/>
      <c r="AP869" s="38"/>
      <c r="AQ869" s="37"/>
      <c r="AR869" s="37"/>
      <c r="AS869" s="37"/>
      <c r="AT869" s="38"/>
    </row>
    <row r="870" spans="1:46" ht="12.75"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c r="AA870" s="37"/>
      <c r="AB870" s="37"/>
      <c r="AC870" s="37"/>
      <c r="AD870" s="37"/>
      <c r="AE870" s="37"/>
      <c r="AF870" s="37"/>
      <c r="AG870" s="37"/>
      <c r="AH870" s="37"/>
      <c r="AI870" s="37"/>
      <c r="AJ870" s="37"/>
      <c r="AK870" s="37"/>
      <c r="AL870" s="37"/>
      <c r="AM870" s="37"/>
      <c r="AN870" s="37"/>
      <c r="AO870" s="38"/>
      <c r="AP870" s="38"/>
      <c r="AQ870" s="37"/>
      <c r="AR870" s="37"/>
      <c r="AS870" s="37"/>
      <c r="AT870" s="38"/>
    </row>
    <row r="871" spans="1:46" ht="12.75"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c r="AA871" s="37"/>
      <c r="AB871" s="37"/>
      <c r="AC871" s="37"/>
      <c r="AD871" s="37"/>
      <c r="AE871" s="37"/>
      <c r="AF871" s="37"/>
      <c r="AG871" s="37"/>
      <c r="AH871" s="37"/>
      <c r="AI871" s="37"/>
      <c r="AJ871" s="37"/>
      <c r="AK871" s="37"/>
      <c r="AL871" s="37"/>
      <c r="AM871" s="37"/>
      <c r="AN871" s="37"/>
      <c r="AO871" s="38"/>
      <c r="AP871" s="38"/>
      <c r="AQ871" s="37"/>
      <c r="AR871" s="37"/>
      <c r="AS871" s="37"/>
      <c r="AT871" s="38"/>
    </row>
    <row r="872" spans="1:46" ht="12.75"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c r="AA872" s="37"/>
      <c r="AB872" s="37"/>
      <c r="AC872" s="37"/>
      <c r="AD872" s="37"/>
      <c r="AE872" s="37"/>
      <c r="AF872" s="37"/>
      <c r="AG872" s="37"/>
      <c r="AH872" s="37"/>
      <c r="AI872" s="37"/>
      <c r="AJ872" s="37"/>
      <c r="AK872" s="37"/>
      <c r="AL872" s="37"/>
      <c r="AM872" s="37"/>
      <c r="AN872" s="37"/>
      <c r="AO872" s="38"/>
      <c r="AP872" s="38"/>
      <c r="AQ872" s="37"/>
      <c r="AR872" s="37"/>
      <c r="AS872" s="37"/>
      <c r="AT872" s="38"/>
    </row>
    <row r="873" spans="1:46" ht="12.75"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c r="AA873" s="37"/>
      <c r="AB873" s="37"/>
      <c r="AC873" s="37"/>
      <c r="AD873" s="37"/>
      <c r="AE873" s="37"/>
      <c r="AF873" s="37"/>
      <c r="AG873" s="37"/>
      <c r="AH873" s="37"/>
      <c r="AI873" s="37"/>
      <c r="AJ873" s="37"/>
      <c r="AK873" s="37"/>
      <c r="AL873" s="37"/>
      <c r="AM873" s="37"/>
      <c r="AN873" s="37"/>
      <c r="AO873" s="38"/>
      <c r="AP873" s="38"/>
      <c r="AQ873" s="37"/>
      <c r="AR873" s="37"/>
      <c r="AS873" s="37"/>
      <c r="AT873" s="38"/>
    </row>
    <row r="874" spans="1:46" ht="12.75"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c r="AA874" s="37"/>
      <c r="AB874" s="37"/>
      <c r="AC874" s="37"/>
      <c r="AD874" s="37"/>
      <c r="AE874" s="37"/>
      <c r="AF874" s="37"/>
      <c r="AG874" s="37"/>
      <c r="AH874" s="37"/>
      <c r="AI874" s="37"/>
      <c r="AJ874" s="37"/>
      <c r="AK874" s="37"/>
      <c r="AL874" s="37"/>
      <c r="AM874" s="37"/>
      <c r="AN874" s="37"/>
      <c r="AO874" s="38"/>
      <c r="AP874" s="38"/>
      <c r="AQ874" s="37"/>
      <c r="AR874" s="37"/>
      <c r="AS874" s="37"/>
      <c r="AT874" s="38"/>
    </row>
    <row r="875" spans="1:46" ht="12.75"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c r="AA875" s="37"/>
      <c r="AB875" s="37"/>
      <c r="AC875" s="37"/>
      <c r="AD875" s="37"/>
      <c r="AE875" s="37"/>
      <c r="AF875" s="37"/>
      <c r="AG875" s="37"/>
      <c r="AH875" s="37"/>
      <c r="AI875" s="37"/>
      <c r="AJ875" s="37"/>
      <c r="AK875" s="37"/>
      <c r="AL875" s="37"/>
      <c r="AM875" s="37"/>
      <c r="AN875" s="37"/>
      <c r="AO875" s="38"/>
      <c r="AP875" s="38"/>
      <c r="AQ875" s="37"/>
      <c r="AR875" s="37"/>
      <c r="AS875" s="37"/>
      <c r="AT875" s="38"/>
    </row>
    <row r="876" spans="1:46" ht="12.75"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c r="AA876" s="37"/>
      <c r="AB876" s="37"/>
      <c r="AC876" s="37"/>
      <c r="AD876" s="37"/>
      <c r="AE876" s="37"/>
      <c r="AF876" s="37"/>
      <c r="AG876" s="37"/>
      <c r="AH876" s="37"/>
      <c r="AI876" s="37"/>
      <c r="AJ876" s="37"/>
      <c r="AK876" s="37"/>
      <c r="AL876" s="37"/>
      <c r="AM876" s="37"/>
      <c r="AN876" s="37"/>
      <c r="AO876" s="38"/>
      <c r="AP876" s="38"/>
      <c r="AQ876" s="37"/>
      <c r="AR876" s="37"/>
      <c r="AS876" s="37"/>
      <c r="AT876" s="38"/>
    </row>
    <row r="877" spans="1:46" ht="12.75"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c r="AA877" s="37"/>
      <c r="AB877" s="37"/>
      <c r="AC877" s="37"/>
      <c r="AD877" s="37"/>
      <c r="AE877" s="37"/>
      <c r="AF877" s="37"/>
      <c r="AG877" s="37"/>
      <c r="AH877" s="37"/>
      <c r="AI877" s="37"/>
      <c r="AJ877" s="37"/>
      <c r="AK877" s="37"/>
      <c r="AL877" s="37"/>
      <c r="AM877" s="37"/>
      <c r="AN877" s="37"/>
      <c r="AO877" s="38"/>
      <c r="AP877" s="38"/>
      <c r="AQ877" s="37"/>
      <c r="AR877" s="37"/>
      <c r="AS877" s="37"/>
      <c r="AT877" s="38"/>
    </row>
    <row r="878" spans="1:46" ht="12.75"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c r="AA878" s="37"/>
      <c r="AB878" s="37"/>
      <c r="AC878" s="37"/>
      <c r="AD878" s="37"/>
      <c r="AE878" s="37"/>
      <c r="AF878" s="37"/>
      <c r="AG878" s="37"/>
      <c r="AH878" s="37"/>
      <c r="AI878" s="37"/>
      <c r="AJ878" s="37"/>
      <c r="AK878" s="37"/>
      <c r="AL878" s="37"/>
      <c r="AM878" s="37"/>
      <c r="AN878" s="37"/>
      <c r="AO878" s="38"/>
      <c r="AP878" s="38"/>
      <c r="AQ878" s="37"/>
      <c r="AR878" s="37"/>
      <c r="AS878" s="37"/>
      <c r="AT878" s="38"/>
    </row>
    <row r="879" spans="1:46" ht="12.75"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c r="AA879" s="37"/>
      <c r="AB879" s="37"/>
      <c r="AC879" s="37"/>
      <c r="AD879" s="37"/>
      <c r="AE879" s="37"/>
      <c r="AF879" s="37"/>
      <c r="AG879" s="37"/>
      <c r="AH879" s="37"/>
      <c r="AI879" s="37"/>
      <c r="AJ879" s="37"/>
      <c r="AK879" s="37"/>
      <c r="AL879" s="37"/>
      <c r="AM879" s="37"/>
      <c r="AN879" s="37"/>
      <c r="AO879" s="38"/>
      <c r="AP879" s="38"/>
      <c r="AQ879" s="37"/>
      <c r="AR879" s="37"/>
      <c r="AS879" s="37"/>
      <c r="AT879" s="38"/>
    </row>
    <row r="880" spans="1:46" ht="12.75"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c r="AA880" s="37"/>
      <c r="AB880" s="37"/>
      <c r="AC880" s="37"/>
      <c r="AD880" s="37"/>
      <c r="AE880" s="37"/>
      <c r="AF880" s="37"/>
      <c r="AG880" s="37"/>
      <c r="AH880" s="37"/>
      <c r="AI880" s="37"/>
      <c r="AJ880" s="37"/>
      <c r="AK880" s="37"/>
      <c r="AL880" s="37"/>
      <c r="AM880" s="37"/>
      <c r="AN880" s="37"/>
      <c r="AO880" s="38"/>
      <c r="AP880" s="38"/>
      <c r="AQ880" s="37"/>
      <c r="AR880" s="37"/>
      <c r="AS880" s="37"/>
      <c r="AT880" s="38"/>
    </row>
    <row r="881" spans="1:46" ht="12.75"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c r="AA881" s="37"/>
      <c r="AB881" s="37"/>
      <c r="AC881" s="37"/>
      <c r="AD881" s="37"/>
      <c r="AE881" s="37"/>
      <c r="AF881" s="37"/>
      <c r="AG881" s="37"/>
      <c r="AH881" s="37"/>
      <c r="AI881" s="37"/>
      <c r="AJ881" s="37"/>
      <c r="AK881" s="37"/>
      <c r="AL881" s="37"/>
      <c r="AM881" s="37"/>
      <c r="AN881" s="37"/>
      <c r="AO881" s="38"/>
      <c r="AP881" s="38"/>
      <c r="AQ881" s="37"/>
      <c r="AR881" s="37"/>
      <c r="AS881" s="37"/>
      <c r="AT881" s="38"/>
    </row>
    <row r="882" spans="1:46" ht="12.75"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c r="AA882" s="37"/>
      <c r="AB882" s="37"/>
      <c r="AC882" s="37"/>
      <c r="AD882" s="37"/>
      <c r="AE882" s="37"/>
      <c r="AF882" s="37"/>
      <c r="AG882" s="37"/>
      <c r="AH882" s="37"/>
      <c r="AI882" s="37"/>
      <c r="AJ882" s="37"/>
      <c r="AK882" s="37"/>
      <c r="AL882" s="37"/>
      <c r="AM882" s="37"/>
      <c r="AN882" s="37"/>
      <c r="AO882" s="38"/>
      <c r="AP882" s="38"/>
      <c r="AQ882" s="37"/>
      <c r="AR882" s="37"/>
      <c r="AS882" s="37"/>
      <c r="AT882" s="38"/>
    </row>
    <row r="883" spans="1:46" ht="12.75"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c r="AA883" s="37"/>
      <c r="AB883" s="37"/>
      <c r="AC883" s="37"/>
      <c r="AD883" s="37"/>
      <c r="AE883" s="37"/>
      <c r="AF883" s="37"/>
      <c r="AG883" s="37"/>
      <c r="AH883" s="37"/>
      <c r="AI883" s="37"/>
      <c r="AJ883" s="37"/>
      <c r="AK883" s="37"/>
      <c r="AL883" s="37"/>
      <c r="AM883" s="37"/>
      <c r="AN883" s="37"/>
      <c r="AO883" s="38"/>
      <c r="AP883" s="38"/>
      <c r="AQ883" s="37"/>
      <c r="AR883" s="37"/>
      <c r="AS883" s="37"/>
      <c r="AT883" s="38"/>
    </row>
    <row r="884" spans="1:46" ht="12.75"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c r="AA884" s="37"/>
      <c r="AB884" s="37"/>
      <c r="AC884" s="37"/>
      <c r="AD884" s="37"/>
      <c r="AE884" s="37"/>
      <c r="AF884" s="37"/>
      <c r="AG884" s="37"/>
      <c r="AH884" s="37"/>
      <c r="AI884" s="37"/>
      <c r="AJ884" s="37"/>
      <c r="AK884" s="37"/>
      <c r="AL884" s="37"/>
      <c r="AM884" s="37"/>
      <c r="AN884" s="37"/>
      <c r="AO884" s="38"/>
      <c r="AP884" s="38"/>
      <c r="AQ884" s="37"/>
      <c r="AR884" s="37"/>
      <c r="AS884" s="37"/>
      <c r="AT884" s="38"/>
    </row>
    <row r="885" spans="1:46" ht="12.75"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c r="AA885" s="37"/>
      <c r="AB885" s="37"/>
      <c r="AC885" s="37"/>
      <c r="AD885" s="37"/>
      <c r="AE885" s="37"/>
      <c r="AF885" s="37"/>
      <c r="AG885" s="37"/>
      <c r="AH885" s="37"/>
      <c r="AI885" s="37"/>
      <c r="AJ885" s="37"/>
      <c r="AK885" s="37"/>
      <c r="AL885" s="37"/>
      <c r="AM885" s="37"/>
      <c r="AN885" s="37"/>
      <c r="AO885" s="38"/>
      <c r="AP885" s="38"/>
      <c r="AQ885" s="37"/>
      <c r="AR885" s="37"/>
      <c r="AS885" s="37"/>
      <c r="AT885" s="38"/>
    </row>
    <row r="886" spans="1:46" ht="12.75"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c r="AA886" s="37"/>
      <c r="AB886" s="37"/>
      <c r="AC886" s="37"/>
      <c r="AD886" s="37"/>
      <c r="AE886" s="37"/>
      <c r="AF886" s="37"/>
      <c r="AG886" s="37"/>
      <c r="AH886" s="37"/>
      <c r="AI886" s="37"/>
      <c r="AJ886" s="37"/>
      <c r="AK886" s="37"/>
      <c r="AL886" s="37"/>
      <c r="AM886" s="37"/>
      <c r="AN886" s="37"/>
      <c r="AO886" s="38"/>
      <c r="AP886" s="38"/>
      <c r="AQ886" s="37"/>
      <c r="AR886" s="37"/>
      <c r="AS886" s="37"/>
      <c r="AT886" s="38"/>
    </row>
    <row r="887" spans="1:46" ht="12.75"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c r="AA887" s="37"/>
      <c r="AB887" s="37"/>
      <c r="AC887" s="37"/>
      <c r="AD887" s="37"/>
      <c r="AE887" s="37"/>
      <c r="AF887" s="37"/>
      <c r="AG887" s="37"/>
      <c r="AH887" s="37"/>
      <c r="AI887" s="37"/>
      <c r="AJ887" s="37"/>
      <c r="AK887" s="37"/>
      <c r="AL887" s="37"/>
      <c r="AM887" s="37"/>
      <c r="AN887" s="37"/>
      <c r="AO887" s="38"/>
      <c r="AP887" s="38"/>
      <c r="AQ887" s="37"/>
      <c r="AR887" s="37"/>
      <c r="AS887" s="37"/>
      <c r="AT887" s="38"/>
    </row>
    <row r="888" spans="1:46" ht="12.75"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c r="AA888" s="37"/>
      <c r="AB888" s="37"/>
      <c r="AC888" s="37"/>
      <c r="AD888" s="37"/>
      <c r="AE888" s="37"/>
      <c r="AF888" s="37"/>
      <c r="AG888" s="37"/>
      <c r="AH888" s="37"/>
      <c r="AI888" s="37"/>
      <c r="AJ888" s="37"/>
      <c r="AK888" s="37"/>
      <c r="AL888" s="37"/>
      <c r="AM888" s="37"/>
      <c r="AN888" s="37"/>
      <c r="AO888" s="38"/>
      <c r="AP888" s="38"/>
      <c r="AQ888" s="37"/>
      <c r="AR888" s="37"/>
      <c r="AS888" s="37"/>
      <c r="AT888" s="38"/>
    </row>
    <row r="889" spans="1:46" ht="12.75"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c r="AA889" s="37"/>
      <c r="AB889" s="37"/>
      <c r="AC889" s="37"/>
      <c r="AD889" s="37"/>
      <c r="AE889" s="37"/>
      <c r="AF889" s="37"/>
      <c r="AG889" s="37"/>
      <c r="AH889" s="37"/>
      <c r="AI889" s="37"/>
      <c r="AJ889" s="37"/>
      <c r="AK889" s="37"/>
      <c r="AL889" s="37"/>
      <c r="AM889" s="37"/>
      <c r="AN889" s="37"/>
      <c r="AO889" s="38"/>
      <c r="AP889" s="38"/>
      <c r="AQ889" s="37"/>
      <c r="AR889" s="37"/>
      <c r="AS889" s="37"/>
      <c r="AT889" s="38"/>
    </row>
    <row r="890" spans="1:46" ht="12.75"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c r="AA890" s="37"/>
      <c r="AB890" s="37"/>
      <c r="AC890" s="37"/>
      <c r="AD890" s="37"/>
      <c r="AE890" s="37"/>
      <c r="AF890" s="37"/>
      <c r="AG890" s="37"/>
      <c r="AH890" s="37"/>
      <c r="AI890" s="37"/>
      <c r="AJ890" s="37"/>
      <c r="AK890" s="37"/>
      <c r="AL890" s="37"/>
      <c r="AM890" s="37"/>
      <c r="AN890" s="37"/>
      <c r="AO890" s="38"/>
      <c r="AP890" s="38"/>
      <c r="AQ890" s="37"/>
      <c r="AR890" s="37"/>
      <c r="AS890" s="37"/>
      <c r="AT890" s="38"/>
    </row>
    <row r="891" spans="1:46" ht="12.75"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c r="AA891" s="37"/>
      <c r="AB891" s="37"/>
      <c r="AC891" s="37"/>
      <c r="AD891" s="37"/>
      <c r="AE891" s="37"/>
      <c r="AF891" s="37"/>
      <c r="AG891" s="37"/>
      <c r="AH891" s="37"/>
      <c r="AI891" s="37"/>
      <c r="AJ891" s="37"/>
      <c r="AK891" s="37"/>
      <c r="AL891" s="37"/>
      <c r="AM891" s="37"/>
      <c r="AN891" s="37"/>
      <c r="AO891" s="38"/>
      <c r="AP891" s="38"/>
      <c r="AQ891" s="37"/>
      <c r="AR891" s="37"/>
      <c r="AS891" s="37"/>
      <c r="AT891" s="38"/>
    </row>
    <row r="892" spans="1:46" ht="12.75"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c r="AA892" s="37"/>
      <c r="AB892" s="37"/>
      <c r="AC892" s="37"/>
      <c r="AD892" s="37"/>
      <c r="AE892" s="37"/>
      <c r="AF892" s="37"/>
      <c r="AG892" s="37"/>
      <c r="AH892" s="37"/>
      <c r="AI892" s="37"/>
      <c r="AJ892" s="37"/>
      <c r="AK892" s="37"/>
      <c r="AL892" s="37"/>
      <c r="AM892" s="37"/>
      <c r="AN892" s="37"/>
      <c r="AO892" s="38"/>
      <c r="AP892" s="38"/>
      <c r="AQ892" s="37"/>
      <c r="AR892" s="37"/>
      <c r="AS892" s="37"/>
      <c r="AT892" s="38"/>
    </row>
    <row r="893" spans="1:46" ht="12.75"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c r="AA893" s="37"/>
      <c r="AB893" s="37"/>
      <c r="AC893" s="37"/>
      <c r="AD893" s="37"/>
      <c r="AE893" s="37"/>
      <c r="AF893" s="37"/>
      <c r="AG893" s="37"/>
      <c r="AH893" s="37"/>
      <c r="AI893" s="37"/>
      <c r="AJ893" s="37"/>
      <c r="AK893" s="37"/>
      <c r="AL893" s="37"/>
      <c r="AM893" s="37"/>
      <c r="AN893" s="37"/>
      <c r="AO893" s="38"/>
      <c r="AP893" s="38"/>
      <c r="AQ893" s="37"/>
      <c r="AR893" s="37"/>
      <c r="AS893" s="37"/>
      <c r="AT893" s="38"/>
    </row>
    <row r="894" spans="1:46" ht="12.75"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c r="AA894" s="37"/>
      <c r="AB894" s="37"/>
      <c r="AC894" s="37"/>
      <c r="AD894" s="37"/>
      <c r="AE894" s="37"/>
      <c r="AF894" s="37"/>
      <c r="AG894" s="37"/>
      <c r="AH894" s="37"/>
      <c r="AI894" s="37"/>
      <c r="AJ894" s="37"/>
      <c r="AK894" s="37"/>
      <c r="AL894" s="37"/>
      <c r="AM894" s="37"/>
      <c r="AN894" s="37"/>
      <c r="AO894" s="38"/>
      <c r="AP894" s="38"/>
      <c r="AQ894" s="37"/>
      <c r="AR894" s="37"/>
      <c r="AS894" s="37"/>
      <c r="AT894" s="38"/>
    </row>
    <row r="895" spans="1:46" ht="12.75"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c r="AA895" s="37"/>
      <c r="AB895" s="37"/>
      <c r="AC895" s="37"/>
      <c r="AD895" s="37"/>
      <c r="AE895" s="37"/>
      <c r="AF895" s="37"/>
      <c r="AG895" s="37"/>
      <c r="AH895" s="37"/>
      <c r="AI895" s="37"/>
      <c r="AJ895" s="37"/>
      <c r="AK895" s="37"/>
      <c r="AL895" s="37"/>
      <c r="AM895" s="37"/>
      <c r="AN895" s="37"/>
      <c r="AO895" s="38"/>
      <c r="AP895" s="38"/>
      <c r="AQ895" s="37"/>
      <c r="AR895" s="37"/>
      <c r="AS895" s="37"/>
      <c r="AT895" s="38"/>
    </row>
    <row r="896" spans="1:46" ht="12.75"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c r="AA896" s="37"/>
      <c r="AB896" s="37"/>
      <c r="AC896" s="37"/>
      <c r="AD896" s="37"/>
      <c r="AE896" s="37"/>
      <c r="AF896" s="37"/>
      <c r="AG896" s="37"/>
      <c r="AH896" s="37"/>
      <c r="AI896" s="37"/>
      <c r="AJ896" s="37"/>
      <c r="AK896" s="37"/>
      <c r="AL896" s="37"/>
      <c r="AM896" s="37"/>
      <c r="AN896" s="37"/>
      <c r="AO896" s="38"/>
      <c r="AP896" s="38"/>
      <c r="AQ896" s="37"/>
      <c r="AR896" s="37"/>
      <c r="AS896" s="37"/>
      <c r="AT896" s="38"/>
    </row>
    <row r="897" spans="1:46" ht="12.75"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c r="AA897" s="37"/>
      <c r="AB897" s="37"/>
      <c r="AC897" s="37"/>
      <c r="AD897" s="37"/>
      <c r="AE897" s="37"/>
      <c r="AF897" s="37"/>
      <c r="AG897" s="37"/>
      <c r="AH897" s="37"/>
      <c r="AI897" s="37"/>
      <c r="AJ897" s="37"/>
      <c r="AK897" s="37"/>
      <c r="AL897" s="37"/>
      <c r="AM897" s="37"/>
      <c r="AN897" s="37"/>
      <c r="AO897" s="38"/>
      <c r="AP897" s="38"/>
      <c r="AQ897" s="37"/>
      <c r="AR897" s="37"/>
      <c r="AS897" s="37"/>
      <c r="AT897" s="38"/>
    </row>
    <row r="898" spans="1:46" ht="12.75"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c r="AA898" s="37"/>
      <c r="AB898" s="37"/>
      <c r="AC898" s="37"/>
      <c r="AD898" s="37"/>
      <c r="AE898" s="37"/>
      <c r="AF898" s="37"/>
      <c r="AG898" s="37"/>
      <c r="AH898" s="37"/>
      <c r="AI898" s="37"/>
      <c r="AJ898" s="37"/>
      <c r="AK898" s="37"/>
      <c r="AL898" s="37"/>
      <c r="AM898" s="37"/>
      <c r="AN898" s="37"/>
      <c r="AO898" s="38"/>
      <c r="AP898" s="38"/>
      <c r="AQ898" s="37"/>
      <c r="AR898" s="37"/>
      <c r="AS898" s="37"/>
      <c r="AT898" s="38"/>
    </row>
    <row r="899" spans="1:46" ht="12.75"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c r="AA899" s="37"/>
      <c r="AB899" s="37"/>
      <c r="AC899" s="37"/>
      <c r="AD899" s="37"/>
      <c r="AE899" s="37"/>
      <c r="AF899" s="37"/>
      <c r="AG899" s="37"/>
      <c r="AH899" s="37"/>
      <c r="AI899" s="37"/>
      <c r="AJ899" s="37"/>
      <c r="AK899" s="37"/>
      <c r="AL899" s="37"/>
      <c r="AM899" s="37"/>
      <c r="AN899" s="37"/>
      <c r="AO899" s="38"/>
      <c r="AP899" s="38"/>
      <c r="AQ899" s="37"/>
      <c r="AR899" s="37"/>
      <c r="AS899" s="37"/>
      <c r="AT899" s="38"/>
    </row>
    <row r="900" spans="1:46" ht="12.75"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c r="AA900" s="37"/>
      <c r="AB900" s="37"/>
      <c r="AC900" s="37"/>
      <c r="AD900" s="37"/>
      <c r="AE900" s="37"/>
      <c r="AF900" s="37"/>
      <c r="AG900" s="37"/>
      <c r="AH900" s="37"/>
      <c r="AI900" s="37"/>
      <c r="AJ900" s="37"/>
      <c r="AK900" s="37"/>
      <c r="AL900" s="37"/>
      <c r="AM900" s="37"/>
      <c r="AN900" s="37"/>
      <c r="AO900" s="38"/>
      <c r="AP900" s="38"/>
      <c r="AQ900" s="37"/>
      <c r="AR900" s="37"/>
      <c r="AS900" s="37"/>
      <c r="AT900" s="38"/>
    </row>
    <row r="901" spans="1:46" ht="12.75"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c r="AA901" s="37"/>
      <c r="AB901" s="37"/>
      <c r="AC901" s="37"/>
      <c r="AD901" s="37"/>
      <c r="AE901" s="37"/>
      <c r="AF901" s="37"/>
      <c r="AG901" s="37"/>
      <c r="AH901" s="37"/>
      <c r="AI901" s="37"/>
      <c r="AJ901" s="37"/>
      <c r="AK901" s="37"/>
      <c r="AL901" s="37"/>
      <c r="AM901" s="37"/>
      <c r="AN901" s="37"/>
      <c r="AO901" s="38"/>
      <c r="AP901" s="38"/>
      <c r="AQ901" s="37"/>
      <c r="AR901" s="37"/>
      <c r="AS901" s="37"/>
      <c r="AT901" s="38"/>
    </row>
    <row r="902" spans="1:46" ht="12.75"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c r="AA902" s="37"/>
      <c r="AB902" s="37"/>
      <c r="AC902" s="37"/>
      <c r="AD902" s="37"/>
      <c r="AE902" s="37"/>
      <c r="AF902" s="37"/>
      <c r="AG902" s="37"/>
      <c r="AH902" s="37"/>
      <c r="AI902" s="37"/>
      <c r="AJ902" s="37"/>
      <c r="AK902" s="37"/>
      <c r="AL902" s="37"/>
      <c r="AM902" s="37"/>
      <c r="AN902" s="37"/>
      <c r="AO902" s="38"/>
      <c r="AP902" s="38"/>
      <c r="AQ902" s="37"/>
      <c r="AR902" s="37"/>
      <c r="AS902" s="37"/>
      <c r="AT902" s="38"/>
    </row>
    <row r="903" spans="1:46" ht="12.75"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c r="AA903" s="37"/>
      <c r="AB903" s="37"/>
      <c r="AC903" s="37"/>
      <c r="AD903" s="37"/>
      <c r="AE903" s="37"/>
      <c r="AF903" s="37"/>
      <c r="AG903" s="37"/>
      <c r="AH903" s="37"/>
      <c r="AI903" s="37"/>
      <c r="AJ903" s="37"/>
      <c r="AK903" s="37"/>
      <c r="AL903" s="37"/>
      <c r="AM903" s="37"/>
      <c r="AN903" s="37"/>
      <c r="AO903" s="38"/>
      <c r="AP903" s="38"/>
      <c r="AQ903" s="37"/>
      <c r="AR903" s="37"/>
      <c r="AS903" s="37"/>
      <c r="AT903" s="38"/>
    </row>
    <row r="904" spans="1:46" ht="12.75"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c r="AA904" s="37"/>
      <c r="AB904" s="37"/>
      <c r="AC904" s="37"/>
      <c r="AD904" s="37"/>
      <c r="AE904" s="37"/>
      <c r="AF904" s="37"/>
      <c r="AG904" s="37"/>
      <c r="AH904" s="37"/>
      <c r="AI904" s="37"/>
      <c r="AJ904" s="37"/>
      <c r="AK904" s="37"/>
      <c r="AL904" s="37"/>
      <c r="AM904" s="37"/>
      <c r="AN904" s="37"/>
      <c r="AO904" s="38"/>
      <c r="AP904" s="38"/>
      <c r="AQ904" s="37"/>
      <c r="AR904" s="37"/>
      <c r="AS904" s="37"/>
      <c r="AT904" s="38"/>
    </row>
    <row r="905" spans="1:46" ht="12.75"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c r="AA905" s="37"/>
      <c r="AB905" s="37"/>
      <c r="AC905" s="37"/>
      <c r="AD905" s="37"/>
      <c r="AE905" s="37"/>
      <c r="AF905" s="37"/>
      <c r="AG905" s="37"/>
      <c r="AI905" s="37"/>
      <c r="AJ905" s="37"/>
      <c r="AK905" s="37"/>
      <c r="AL905" s="37"/>
      <c r="AM905" s="37"/>
      <c r="AN905" s="37"/>
      <c r="AO905" s="38"/>
      <c r="AP905" s="38"/>
      <c r="AQ905" s="37"/>
      <c r="AR905" s="37"/>
      <c r="AS905" s="37"/>
      <c r="AT905" s="38"/>
    </row>
    <row r="906" spans="1:46" ht="12.75"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c r="AA906" s="37"/>
      <c r="AB906" s="37"/>
      <c r="AC906" s="37"/>
      <c r="AD906" s="37"/>
      <c r="AE906" s="37"/>
      <c r="AF906" s="37"/>
      <c r="AG906" s="37"/>
      <c r="AI906" s="37"/>
      <c r="AJ906" s="37"/>
      <c r="AM906" s="37"/>
      <c r="AN906" s="37"/>
      <c r="AO906" s="38"/>
      <c r="AP906" s="38"/>
      <c r="AQ906" s="37"/>
      <c r="AR906" s="37"/>
      <c r="AS906" s="37"/>
      <c r="AT906" s="38"/>
    </row>
    <row r="907" spans="1:46" ht="12.75"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c r="AA907" s="37"/>
      <c r="AB907" s="37"/>
      <c r="AC907" s="37"/>
      <c r="AD907" s="37"/>
      <c r="AE907" s="37"/>
      <c r="AF907" s="37"/>
      <c r="AG907" s="37"/>
      <c r="AM907" s="37"/>
      <c r="AN907" s="37"/>
      <c r="AO907" s="38"/>
      <c r="AP907" s="38"/>
      <c r="AQ907" s="37"/>
      <c r="AR907" s="37"/>
      <c r="AS907" s="37"/>
      <c r="AT907" s="38"/>
    </row>
    <row r="908" spans="1:46" ht="12.75"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c r="AA908" s="37"/>
      <c r="AM908" s="37"/>
      <c r="AN908" s="37"/>
      <c r="AO908" s="38"/>
      <c r="AP908" s="38"/>
      <c r="AQ908" s="37"/>
      <c r="AR908" s="37"/>
      <c r="AS908" s="37"/>
      <c r="AT908" s="38"/>
    </row>
    <row r="909" spans="1:46" ht="12.75"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c r="AA909" s="37"/>
      <c r="AM909" s="37"/>
      <c r="AN909" s="37"/>
      <c r="AO909" s="38"/>
      <c r="AP909" s="38"/>
      <c r="AQ909" s="37"/>
      <c r="AR909" s="37"/>
      <c r="AS909" s="37"/>
      <c r="AT909" s="38"/>
    </row>
    <row r="910" spans="1:46" ht="12.75"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c r="AA910" s="37"/>
      <c r="AM910" s="37"/>
      <c r="AN910" s="37"/>
      <c r="AO910" s="38"/>
      <c r="AP910" s="38"/>
      <c r="AQ910" s="37"/>
      <c r="AR910" s="37"/>
      <c r="AS910" s="37"/>
      <c r="AT910" s="38"/>
    </row>
    <row r="911" spans="1:46" ht="12.75" customHeight="1">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c r="AA911" s="37"/>
      <c r="AM911" s="37"/>
      <c r="AN911" s="37"/>
      <c r="AO911" s="38"/>
      <c r="AP911" s="38"/>
      <c r="AQ911" s="37"/>
      <c r="AR911" s="37"/>
      <c r="AS911" s="37"/>
      <c r="AT911" s="38"/>
    </row>
    <row r="912" spans="1:46" ht="12.75" customHeight="1">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c r="AA912" s="37"/>
      <c r="AM912" s="37"/>
      <c r="AN912" s="37"/>
      <c r="AO912" s="38"/>
      <c r="AP912" s="38"/>
      <c r="AQ912" s="37"/>
      <c r="AR912" s="37"/>
      <c r="AS912" s="37"/>
      <c r="AT912" s="38"/>
    </row>
    <row r="913" spans="1:46" ht="12.75" customHeight="1">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c r="AA913" s="37"/>
      <c r="AM913" s="37"/>
      <c r="AN913" s="37"/>
      <c r="AO913" s="38"/>
      <c r="AP913" s="38"/>
      <c r="AQ913" s="37"/>
      <c r="AR913" s="37"/>
      <c r="AS913" s="37"/>
      <c r="AT913" s="38"/>
    </row>
    <row r="914" spans="1:46" ht="12.75" customHeight="1">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c r="AA914" s="37"/>
      <c r="AM914" s="37"/>
      <c r="AN914" s="37"/>
      <c r="AO914" s="38"/>
      <c r="AP914" s="38"/>
      <c r="AQ914" s="37"/>
      <c r="AR914" s="37"/>
      <c r="AS914" s="37"/>
      <c r="AT914" s="38"/>
    </row>
    <row r="915" spans="1:46" ht="12.75" customHeight="1">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c r="AA915" s="37"/>
      <c r="AM915" s="37"/>
      <c r="AN915" s="37"/>
      <c r="AO915" s="38"/>
      <c r="AP915" s="38"/>
      <c r="AQ915" s="37"/>
      <c r="AR915" s="37"/>
      <c r="AS915" s="37"/>
      <c r="AT915" s="38"/>
    </row>
    <row r="916" spans="1:46" ht="12.75" customHeight="1">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c r="AA916" s="37"/>
      <c r="AM916" s="37"/>
      <c r="AN916" s="37"/>
      <c r="AO916" s="38"/>
      <c r="AP916" s="38"/>
      <c r="AQ916" s="37"/>
      <c r="AR916" s="37"/>
      <c r="AS916" s="37"/>
      <c r="AT916" s="38"/>
    </row>
    <row r="917" spans="1:46" ht="12.75" customHeight="1">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c r="AA917" s="37"/>
      <c r="AM917" s="37"/>
      <c r="AN917" s="37"/>
      <c r="AO917" s="38"/>
      <c r="AP917" s="38"/>
      <c r="AQ917" s="37"/>
      <c r="AR917" s="37"/>
      <c r="AS917" s="37"/>
      <c r="AT917" s="38"/>
    </row>
    <row r="918" spans="1:46" ht="12.75" customHeight="1">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c r="AA918" s="37"/>
      <c r="AM918" s="37"/>
      <c r="AN918" s="37"/>
      <c r="AO918" s="38"/>
      <c r="AP918" s="38"/>
      <c r="AQ918" s="37"/>
      <c r="AR918" s="37"/>
      <c r="AS918" s="37"/>
      <c r="AT918" s="38"/>
    </row>
    <row r="919" spans="1:46" ht="12.75" customHeight="1">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c r="AA919" s="37"/>
      <c r="AM919" s="37"/>
      <c r="AN919" s="37"/>
      <c r="AO919" s="38"/>
      <c r="AP919" s="38"/>
      <c r="AQ919" s="37"/>
      <c r="AR919" s="37"/>
      <c r="AS919" s="37"/>
      <c r="AT919" s="38"/>
    </row>
    <row r="920" spans="1:46" ht="12.75" customHeight="1">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c r="AA920" s="37"/>
      <c r="AM920" s="37"/>
      <c r="AN920" s="37"/>
      <c r="AO920" s="38"/>
      <c r="AP920" s="38"/>
      <c r="AQ920" s="37"/>
      <c r="AR920" s="37"/>
      <c r="AS920" s="37"/>
      <c r="AT920" s="38"/>
    </row>
    <row r="921" spans="1:46" ht="12.75" customHeight="1">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c r="AA921" s="37"/>
      <c r="AM921" s="37"/>
      <c r="AN921" s="37"/>
      <c r="AO921" s="38"/>
      <c r="AP921" s="38"/>
      <c r="AQ921" s="37"/>
      <c r="AR921" s="37"/>
      <c r="AS921" s="37"/>
      <c r="AT921" s="38"/>
    </row>
    <row r="922" spans="1:46" ht="12.75" customHeight="1">
      <c r="A922" s="37"/>
      <c r="B922" s="37"/>
      <c r="C922" s="37"/>
      <c r="D922" s="37"/>
      <c r="E922" s="37"/>
      <c r="F922" s="37"/>
      <c r="G922" s="37"/>
      <c r="H922" s="37"/>
      <c r="I922" s="37"/>
      <c r="J922" s="37"/>
      <c r="K922" s="37"/>
      <c r="L922" s="37"/>
      <c r="M922" s="37"/>
      <c r="N922" s="37"/>
      <c r="O922" s="37"/>
      <c r="P922" s="37"/>
      <c r="Q922" s="37"/>
      <c r="R922" s="37"/>
      <c r="S922" s="37"/>
      <c r="T922" s="37"/>
      <c r="U922" s="37"/>
      <c r="V922" s="37"/>
      <c r="W922" s="37"/>
      <c r="X922" s="37"/>
      <c r="Y922" s="37"/>
      <c r="Z922" s="37"/>
      <c r="AA922" s="37"/>
      <c r="AM922" s="37"/>
      <c r="AN922" s="37"/>
      <c r="AO922" s="38"/>
      <c r="AP922" s="38"/>
      <c r="AQ922" s="37"/>
      <c r="AR922" s="37"/>
      <c r="AS922" s="37"/>
      <c r="AT922" s="38"/>
    </row>
    <row r="923" spans="1:46" ht="12.75" customHeight="1">
      <c r="A923" s="37"/>
      <c r="B923" s="37"/>
      <c r="C923" s="37"/>
      <c r="D923" s="37"/>
      <c r="E923" s="37"/>
      <c r="F923" s="37"/>
      <c r="G923" s="37"/>
      <c r="H923" s="37"/>
      <c r="I923" s="37"/>
      <c r="J923" s="37"/>
      <c r="K923" s="37"/>
      <c r="L923" s="37"/>
      <c r="M923" s="37"/>
      <c r="N923" s="37"/>
      <c r="O923" s="37"/>
      <c r="P923" s="37"/>
      <c r="Q923" s="37"/>
      <c r="R923" s="37"/>
      <c r="S923" s="37"/>
      <c r="T923" s="37"/>
      <c r="U923" s="37"/>
      <c r="V923" s="37"/>
      <c r="W923" s="37"/>
      <c r="X923" s="37"/>
      <c r="Y923" s="37"/>
      <c r="Z923" s="37"/>
      <c r="AA923" s="37"/>
      <c r="AM923" s="37"/>
      <c r="AN923" s="37"/>
      <c r="AO923" s="38"/>
      <c r="AP923" s="38"/>
      <c r="AQ923" s="37"/>
      <c r="AR923" s="37"/>
      <c r="AS923" s="37"/>
      <c r="AT923" s="38"/>
    </row>
    <row r="924" spans="1:46" ht="12.75" customHeight="1">
      <c r="A924" s="37"/>
      <c r="B924" s="37"/>
      <c r="C924" s="37"/>
      <c r="D924" s="37"/>
      <c r="E924" s="37"/>
      <c r="F924" s="37"/>
      <c r="G924" s="37"/>
      <c r="H924" s="37"/>
      <c r="I924" s="37"/>
      <c r="J924" s="37"/>
      <c r="K924" s="37"/>
      <c r="L924" s="37"/>
      <c r="M924" s="37"/>
      <c r="N924" s="37"/>
      <c r="O924" s="37"/>
      <c r="P924" s="37"/>
      <c r="Q924" s="37"/>
      <c r="R924" s="37"/>
      <c r="S924" s="37"/>
      <c r="T924" s="37"/>
      <c r="U924" s="37"/>
      <c r="V924" s="37"/>
      <c r="W924" s="37"/>
      <c r="X924" s="37"/>
      <c r="Y924" s="37"/>
      <c r="Z924" s="37"/>
      <c r="AA924" s="37"/>
      <c r="AM924" s="37"/>
      <c r="AN924" s="37"/>
      <c r="AO924" s="38"/>
      <c r="AP924" s="38"/>
      <c r="AQ924" s="37"/>
      <c r="AR924" s="37"/>
      <c r="AS924" s="37"/>
      <c r="AT924" s="38"/>
    </row>
    <row r="925" spans="1:46" ht="12.75" customHeight="1">
      <c r="A925" s="37"/>
      <c r="B925" s="37"/>
      <c r="C925" s="37"/>
      <c r="D925" s="37"/>
      <c r="E925" s="37"/>
      <c r="F925" s="37"/>
      <c r="G925" s="37"/>
      <c r="H925" s="37"/>
      <c r="I925" s="37"/>
      <c r="J925" s="37"/>
      <c r="K925" s="37"/>
      <c r="L925" s="37"/>
      <c r="M925" s="37"/>
      <c r="N925" s="37"/>
      <c r="O925" s="37"/>
      <c r="P925" s="37"/>
      <c r="Q925" s="37"/>
      <c r="R925" s="37"/>
      <c r="S925" s="37"/>
      <c r="T925" s="37"/>
      <c r="U925" s="37"/>
      <c r="V925" s="37"/>
      <c r="W925" s="37"/>
      <c r="X925" s="37"/>
      <c r="Y925" s="37"/>
      <c r="Z925" s="37"/>
      <c r="AA925" s="37"/>
      <c r="AM925" s="37"/>
      <c r="AN925" s="37"/>
      <c r="AO925" s="38"/>
      <c r="AP925" s="38"/>
      <c r="AQ925" s="37"/>
      <c r="AR925" s="37"/>
      <c r="AS925" s="37"/>
      <c r="AT925" s="38"/>
    </row>
    <row r="926" spans="1:46" ht="12.75" customHeight="1">
      <c r="A926" s="37"/>
      <c r="B926" s="37"/>
      <c r="C926" s="37"/>
      <c r="D926" s="37"/>
      <c r="E926" s="37"/>
      <c r="F926" s="37"/>
      <c r="G926" s="37"/>
      <c r="H926" s="37"/>
      <c r="I926" s="37"/>
      <c r="J926" s="37"/>
      <c r="K926" s="37"/>
      <c r="L926" s="37"/>
      <c r="M926" s="37"/>
      <c r="N926" s="37"/>
      <c r="O926" s="37"/>
      <c r="P926" s="37"/>
      <c r="Q926" s="37"/>
      <c r="R926" s="37"/>
      <c r="S926" s="37"/>
      <c r="T926" s="37"/>
      <c r="U926" s="37"/>
      <c r="V926" s="37"/>
      <c r="W926" s="37"/>
      <c r="X926" s="37"/>
      <c r="Y926" s="37"/>
      <c r="Z926" s="37"/>
      <c r="AA926" s="37"/>
      <c r="AM926" s="37"/>
      <c r="AN926" s="37"/>
      <c r="AO926" s="38"/>
      <c r="AP926" s="38"/>
      <c r="AQ926" s="37"/>
      <c r="AR926" s="37"/>
      <c r="AS926" s="37"/>
      <c r="AT926" s="38"/>
    </row>
    <row r="927" spans="1:46" ht="12.75" customHeight="1">
      <c r="A927" s="37"/>
      <c r="B927" s="37"/>
      <c r="C927" s="37"/>
      <c r="D927" s="37"/>
      <c r="E927" s="37"/>
      <c r="F927" s="37"/>
      <c r="G927" s="37"/>
      <c r="H927" s="37"/>
      <c r="I927" s="37"/>
      <c r="J927" s="37"/>
      <c r="K927" s="37"/>
      <c r="L927" s="37"/>
      <c r="M927" s="37"/>
      <c r="N927" s="37"/>
      <c r="O927" s="37"/>
      <c r="P927" s="37"/>
      <c r="Q927" s="37"/>
      <c r="R927" s="37"/>
      <c r="S927" s="37"/>
      <c r="T927" s="37"/>
      <c r="U927" s="37"/>
      <c r="V927" s="37"/>
      <c r="W927" s="37"/>
      <c r="X927" s="37"/>
      <c r="Y927" s="37"/>
      <c r="Z927" s="37"/>
      <c r="AA927" s="37"/>
    </row>
    <row r="928" spans="1:46" ht="12.75" customHeight="1">
      <c r="A928" s="37"/>
      <c r="B928" s="37"/>
      <c r="C928" s="37"/>
      <c r="D928" s="37"/>
      <c r="E928" s="37"/>
      <c r="F928" s="37"/>
      <c r="G928" s="37"/>
      <c r="H928" s="37"/>
      <c r="I928" s="37"/>
      <c r="J928" s="37"/>
      <c r="K928" s="37"/>
      <c r="L928" s="37"/>
      <c r="M928" s="37"/>
      <c r="N928" s="37"/>
      <c r="O928" s="37"/>
      <c r="P928" s="37"/>
      <c r="Q928" s="37"/>
      <c r="R928" s="37"/>
      <c r="S928" s="37"/>
      <c r="T928" s="37"/>
      <c r="U928" s="37"/>
      <c r="V928" s="37"/>
      <c r="W928" s="37"/>
      <c r="X928" s="37"/>
      <c r="Y928" s="37"/>
      <c r="Z928" s="37"/>
      <c r="AA928" s="37"/>
    </row>
  </sheetData>
  <mergeCells count="137">
    <mergeCell ref="A31:AT31"/>
    <mergeCell ref="B26:B29"/>
    <mergeCell ref="A26:A29"/>
    <mergeCell ref="AO26:AO29"/>
    <mergeCell ref="H26:H29"/>
    <mergeCell ref="G26:G29"/>
    <mergeCell ref="F26:F29"/>
    <mergeCell ref="E26:E29"/>
    <mergeCell ref="D26:D29"/>
    <mergeCell ref="C26:C29"/>
    <mergeCell ref="N26:N29"/>
    <mergeCell ref="M26:M29"/>
    <mergeCell ref="L26:L29"/>
    <mergeCell ref="K26:K29"/>
    <mergeCell ref="J26:J29"/>
    <mergeCell ref="I26:I29"/>
    <mergeCell ref="T26:T29"/>
    <mergeCell ref="S26:S29"/>
    <mergeCell ref="R26:R29"/>
    <mergeCell ref="Q26:Q29"/>
    <mergeCell ref="P26:P29"/>
    <mergeCell ref="O26:O29"/>
    <mergeCell ref="Z26:Z29"/>
    <mergeCell ref="Y26:Y29"/>
    <mergeCell ref="X26:X29"/>
    <mergeCell ref="W26:W29"/>
    <mergeCell ref="V26:V29"/>
    <mergeCell ref="U26:U29"/>
    <mergeCell ref="AA16:AA22"/>
    <mergeCell ref="AS16:AS22"/>
    <mergeCell ref="AO16:AO22"/>
    <mergeCell ref="AN16:AN22"/>
    <mergeCell ref="AT16:AT22"/>
    <mergeCell ref="AA26:AA29"/>
    <mergeCell ref="U16:U22"/>
    <mergeCell ref="V16:V22"/>
    <mergeCell ref="W16:W22"/>
    <mergeCell ref="X16:X22"/>
    <mergeCell ref="Y16:Y22"/>
    <mergeCell ref="Z16:Z22"/>
    <mergeCell ref="AT26:AT29"/>
    <mergeCell ref="O16:O22"/>
    <mergeCell ref="P16:P22"/>
    <mergeCell ref="Q16:Q22"/>
    <mergeCell ref="R16:R22"/>
    <mergeCell ref="S16:S22"/>
    <mergeCell ref="T16:T22"/>
    <mergeCell ref="I16:I22"/>
    <mergeCell ref="J16:J22"/>
    <mergeCell ref="K16:K22"/>
    <mergeCell ref="L16:L22"/>
    <mergeCell ref="M16:M22"/>
    <mergeCell ref="N16:N22"/>
    <mergeCell ref="K41:K44"/>
    <mergeCell ref="L41:L44"/>
    <mergeCell ref="AS48:AS51"/>
    <mergeCell ref="AT48:AT51"/>
    <mergeCell ref="A16:A22"/>
    <mergeCell ref="B16:B22"/>
    <mergeCell ref="C16:C22"/>
    <mergeCell ref="D16:D22"/>
    <mergeCell ref="E16:E22"/>
    <mergeCell ref="F16:F22"/>
    <mergeCell ref="G16:G22"/>
    <mergeCell ref="H16:H22"/>
    <mergeCell ref="Z48:Z51"/>
    <mergeCell ref="AA48:AA51"/>
    <mergeCell ref="AN48:AN51"/>
    <mergeCell ref="AO48:AO51"/>
    <mergeCell ref="AQ48:AQ51"/>
    <mergeCell ref="AR48:AR51"/>
    <mergeCell ref="T48:T51"/>
    <mergeCell ref="U48:U51"/>
    <mergeCell ref="V48:V51"/>
    <mergeCell ref="W48:W51"/>
    <mergeCell ref="X48:X51"/>
    <mergeCell ref="Y48:Y51"/>
    <mergeCell ref="P48:P51"/>
    <mergeCell ref="Q48:Q51"/>
    <mergeCell ref="R48:R51"/>
    <mergeCell ref="S48:S51"/>
    <mergeCell ref="H48:H51"/>
    <mergeCell ref="I48:I51"/>
    <mergeCell ref="J48:J51"/>
    <mergeCell ref="K48:K51"/>
    <mergeCell ref="L48:L51"/>
    <mergeCell ref="M48:M51"/>
    <mergeCell ref="N48:N51"/>
    <mergeCell ref="O48:O51"/>
    <mergeCell ref="AT41:AT44"/>
    <mergeCell ref="A48:A51"/>
    <mergeCell ref="B48:B51"/>
    <mergeCell ref="C48:C51"/>
    <mergeCell ref="D48:D51"/>
    <mergeCell ref="E48:E51"/>
    <mergeCell ref="F48:F51"/>
    <mergeCell ref="G48:G51"/>
    <mergeCell ref="Y41:Y44"/>
    <mergeCell ref="Z41:Z44"/>
    <mergeCell ref="AA41:AA44"/>
    <mergeCell ref="AN41:AN44"/>
    <mergeCell ref="AO41:AO44"/>
    <mergeCell ref="AQ41:AQ44"/>
    <mergeCell ref="S41:S44"/>
    <mergeCell ref="T41:T44"/>
    <mergeCell ref="U41:U44"/>
    <mergeCell ref="V41:V44"/>
    <mergeCell ref="W41:W44"/>
    <mergeCell ref="X41:X44"/>
    <mergeCell ref="A41:A44"/>
    <mergeCell ref="B41:B44"/>
    <mergeCell ref="M41:M44"/>
    <mergeCell ref="N41:N44"/>
    <mergeCell ref="C41:C44"/>
    <mergeCell ref="D41:D44"/>
    <mergeCell ref="E41:E44"/>
    <mergeCell ref="F41:F44"/>
    <mergeCell ref="A5:AS5"/>
    <mergeCell ref="A6:AS6"/>
    <mergeCell ref="A8:AS8"/>
    <mergeCell ref="A9:AS9"/>
    <mergeCell ref="C11:E11"/>
    <mergeCell ref="C14:I14"/>
    <mergeCell ref="J14:P14"/>
    <mergeCell ref="Q14:V14"/>
    <mergeCell ref="AB14:AO14"/>
    <mergeCell ref="AN26:AN29"/>
    <mergeCell ref="O41:O44"/>
    <mergeCell ref="P41:P44"/>
    <mergeCell ref="Q41:Q44"/>
    <mergeCell ref="R41:R44"/>
    <mergeCell ref="G41:G44"/>
    <mergeCell ref="H41:H44"/>
    <mergeCell ref="I41:I44"/>
    <mergeCell ref="J41:J44"/>
    <mergeCell ref="AR41:AR44"/>
    <mergeCell ref="AS41:AS4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5:AB48"/>
  <sheetViews>
    <sheetView topLeftCell="A16" workbookViewId="0">
      <selection activeCell="A18" sqref="A18"/>
    </sheetView>
  </sheetViews>
  <sheetFormatPr baseColWidth="10" defaultColWidth="11.42578125" defaultRowHeight="12.75"/>
  <cols>
    <col min="1" max="1" width="2.85546875" style="101" customWidth="1"/>
    <col min="2" max="2" width="10.140625" style="101" customWidth="1"/>
    <col min="3" max="3" width="12.7109375" style="101" customWidth="1"/>
    <col min="4" max="6" width="17" style="101" customWidth="1"/>
    <col min="7" max="7" width="41.7109375" style="101" customWidth="1"/>
    <col min="8" max="8" width="23" style="101" customWidth="1"/>
    <col min="9" max="11" width="38.140625" style="101" customWidth="1"/>
    <col min="12" max="12" width="19.140625" style="101" customWidth="1"/>
    <col min="13" max="13" width="18.7109375" style="101" customWidth="1"/>
    <col min="14" max="17" width="18.5703125" style="101" customWidth="1"/>
    <col min="18" max="18" width="32.85546875" style="101" customWidth="1"/>
    <col min="19" max="20" width="26.42578125" style="101" customWidth="1"/>
    <col min="21" max="21" width="28.5703125" style="101" hidden="1" customWidth="1"/>
    <col min="22" max="22" width="38.42578125" style="101" customWidth="1"/>
    <col min="23" max="23" width="11.42578125" style="101"/>
    <col min="24" max="24" width="22.28515625" style="101" bestFit="1" customWidth="1"/>
    <col min="25" max="25" width="37.5703125" style="101" customWidth="1"/>
    <col min="26" max="26" width="16.5703125" style="101" customWidth="1"/>
    <col min="27" max="27" width="26.85546875" style="101" customWidth="1"/>
    <col min="28" max="28" width="23.7109375" style="101" customWidth="1"/>
    <col min="29" max="16384" width="11.42578125" style="101"/>
  </cols>
  <sheetData>
    <row r="5" spans="2:28" s="79" customFormat="1" ht="18" customHeight="1">
      <c r="B5" s="1087"/>
      <c r="C5" s="1087"/>
      <c r="D5" s="1087"/>
      <c r="E5" s="1087"/>
      <c r="F5" s="1087"/>
      <c r="G5" s="1087"/>
      <c r="H5" s="1087"/>
      <c r="I5" s="1087"/>
      <c r="J5" s="1087"/>
      <c r="K5" s="1087"/>
      <c r="L5" s="1087"/>
      <c r="M5" s="1087"/>
      <c r="N5" s="1087"/>
      <c r="O5" s="1087"/>
      <c r="P5" s="1087"/>
      <c r="Q5" s="1087"/>
      <c r="R5" s="1087"/>
      <c r="S5" s="1087"/>
      <c r="T5" s="1087"/>
      <c r="U5" s="1087"/>
    </row>
    <row r="6" spans="2:28" s="79" customFormat="1">
      <c r="B6" s="1087"/>
      <c r="C6" s="1087"/>
      <c r="D6" s="1087"/>
      <c r="E6" s="1087"/>
      <c r="F6" s="1087"/>
      <c r="G6" s="1087"/>
      <c r="H6" s="1087"/>
      <c r="I6" s="1087"/>
      <c r="J6" s="1087"/>
      <c r="K6" s="1087"/>
      <c r="L6" s="1087"/>
      <c r="M6" s="1087"/>
      <c r="N6" s="1087"/>
      <c r="O6" s="1087"/>
      <c r="P6" s="1087"/>
      <c r="Q6" s="1087"/>
      <c r="R6" s="1087"/>
      <c r="S6" s="1087"/>
      <c r="T6" s="1087"/>
      <c r="U6" s="1087"/>
    </row>
    <row r="7" spans="2:28" s="79" customFormat="1">
      <c r="B7" s="1087"/>
      <c r="C7" s="1087"/>
      <c r="D7" s="1087"/>
      <c r="E7" s="1087"/>
      <c r="F7" s="1087"/>
      <c r="G7" s="1087"/>
      <c r="H7" s="1087"/>
      <c r="I7" s="1087"/>
      <c r="J7" s="1087"/>
      <c r="K7" s="1087"/>
      <c r="L7" s="1087"/>
      <c r="M7" s="1087"/>
      <c r="N7" s="1087"/>
      <c r="O7" s="1087"/>
      <c r="P7" s="1087"/>
      <c r="Q7" s="1087"/>
      <c r="R7" s="1087"/>
      <c r="S7" s="1087"/>
      <c r="T7" s="1087"/>
      <c r="U7" s="1087"/>
    </row>
    <row r="8" spans="2:28" s="79" customFormat="1" ht="21" customHeight="1">
      <c r="B8" s="1088"/>
      <c r="C8" s="1088"/>
      <c r="D8" s="1088"/>
      <c r="E8" s="1088"/>
      <c r="F8" s="1088"/>
      <c r="G8" s="1088"/>
      <c r="H8" s="1088"/>
      <c r="I8" s="1088"/>
      <c r="J8" s="1088"/>
      <c r="K8" s="1088"/>
      <c r="L8" s="1088"/>
      <c r="M8" s="1088"/>
      <c r="N8" s="1088"/>
      <c r="O8" s="1088"/>
      <c r="P8" s="1088"/>
      <c r="Q8" s="1088"/>
      <c r="R8" s="1088"/>
      <c r="S8" s="1088"/>
      <c r="T8" s="1088"/>
      <c r="U8" s="1088"/>
    </row>
    <row r="9" spans="2:28" s="79" customFormat="1" ht="6" customHeight="1">
      <c r="B9" s="1089"/>
      <c r="C9" s="1089"/>
      <c r="D9" s="1089"/>
      <c r="E9" s="1089"/>
      <c r="F9" s="1089"/>
      <c r="G9" s="1089"/>
      <c r="H9" s="1089"/>
      <c r="I9" s="1089"/>
      <c r="J9" s="1089"/>
      <c r="K9" s="1089"/>
      <c r="L9" s="1089"/>
      <c r="M9" s="1089"/>
      <c r="N9" s="1089"/>
      <c r="O9" s="1089"/>
      <c r="P9" s="1089"/>
      <c r="Q9" s="1089"/>
      <c r="R9" s="1089"/>
      <c r="S9" s="1089"/>
      <c r="T9" s="1089"/>
      <c r="U9" s="1089"/>
    </row>
    <row r="10" spans="2:28" s="79" customFormat="1">
      <c r="B10" s="1089"/>
      <c r="C10" s="1095"/>
      <c r="D10" s="1095"/>
      <c r="E10" s="1095"/>
      <c r="F10" s="1095"/>
      <c r="G10" s="1095"/>
      <c r="H10" s="1095"/>
      <c r="I10" s="1095"/>
      <c r="J10" s="1095"/>
      <c r="K10" s="1095"/>
      <c r="L10" s="1095"/>
      <c r="M10" s="1095"/>
      <c r="N10" s="1095"/>
      <c r="O10" s="1095"/>
      <c r="P10" s="1095"/>
      <c r="Q10" s="1095"/>
      <c r="R10" s="1095"/>
      <c r="S10" s="1095"/>
      <c r="T10" s="1095"/>
      <c r="U10" s="1095"/>
    </row>
    <row r="11" spans="2:28" s="79" customFormat="1">
      <c r="B11" s="296"/>
      <c r="C11" s="297"/>
      <c r="D11" s="297"/>
      <c r="E11" s="297"/>
      <c r="F11" s="297"/>
      <c r="G11" s="297"/>
      <c r="H11" s="297"/>
      <c r="I11" s="297"/>
      <c r="J11" s="297"/>
      <c r="K11" s="297"/>
      <c r="L11" s="297"/>
      <c r="M11" s="297"/>
      <c r="N11" s="297"/>
      <c r="O11" s="297"/>
      <c r="P11" s="297"/>
      <c r="Q11" s="297"/>
      <c r="R11" s="297"/>
      <c r="S11" s="297"/>
      <c r="T11" s="297"/>
      <c r="U11" s="297"/>
    </row>
    <row r="12" spans="2:28" s="79" customFormat="1">
      <c r="B12" s="296"/>
      <c r="C12" s="297"/>
      <c r="D12" s="297"/>
      <c r="E12" s="297"/>
      <c r="F12" s="297"/>
      <c r="G12" s="297"/>
      <c r="H12" s="297"/>
      <c r="I12" s="297"/>
      <c r="J12" s="297"/>
      <c r="K12" s="297"/>
      <c r="L12" s="297"/>
      <c r="M12" s="297"/>
      <c r="N12" s="297"/>
      <c r="O12" s="297"/>
      <c r="P12" s="297"/>
      <c r="Q12" s="297"/>
      <c r="R12" s="297"/>
      <c r="S12" s="297"/>
      <c r="T12" s="297"/>
      <c r="U12" s="297"/>
    </row>
    <row r="13" spans="2:28" s="79" customFormat="1" ht="18" customHeight="1">
      <c r="B13" s="80"/>
      <c r="C13" s="297"/>
      <c r="D13" s="297"/>
      <c r="E13" s="1037"/>
      <c r="F13" s="1037"/>
      <c r="G13" s="1037"/>
      <c r="H13" s="297"/>
      <c r="I13" s="297"/>
      <c r="J13" s="297"/>
      <c r="K13" s="297"/>
      <c r="L13" s="297"/>
      <c r="M13" s="297"/>
      <c r="N13" s="297"/>
      <c r="O13" s="297"/>
      <c r="P13" s="297"/>
      <c r="Q13" s="297"/>
      <c r="R13" s="297"/>
      <c r="S13" s="297"/>
      <c r="T13" s="297"/>
      <c r="U13" s="297"/>
    </row>
    <row r="14" spans="2:28" s="79" customFormat="1" ht="13.5" thickBot="1">
      <c r="C14" s="297"/>
      <c r="D14" s="297"/>
      <c r="E14" s="297"/>
      <c r="F14" s="297"/>
      <c r="G14" s="297"/>
      <c r="H14" s="7"/>
      <c r="I14" s="99"/>
      <c r="J14" s="99"/>
      <c r="K14" s="99"/>
      <c r="L14" s="99"/>
      <c r="M14" s="99"/>
      <c r="N14" s="99"/>
      <c r="O14" s="99"/>
      <c r="P14" s="99"/>
      <c r="Q14" s="99"/>
      <c r="R14" s="99"/>
      <c r="S14" s="99"/>
      <c r="T14" s="99"/>
      <c r="U14" s="99"/>
      <c r="V14" s="99"/>
    </row>
    <row r="15" spans="2:28" s="79" customFormat="1" ht="15" customHeight="1">
      <c r="B15" s="296"/>
      <c r="C15" s="297"/>
      <c r="D15" s="297"/>
      <c r="E15" s="99"/>
      <c r="F15" s="297"/>
      <c r="G15" s="297"/>
      <c r="J15" s="1099"/>
      <c r="K15" s="1100"/>
      <c r="L15" s="132"/>
      <c r="R15" s="135"/>
      <c r="S15" s="1101"/>
      <c r="T15" s="1101"/>
      <c r="U15" s="1101"/>
    </row>
    <row r="16" spans="2:28" s="79" customFormat="1" ht="208.9" customHeight="1">
      <c r="B16" s="81"/>
      <c r="C16" s="81"/>
      <c r="D16" s="81"/>
      <c r="E16" s="81"/>
      <c r="F16" s="81"/>
      <c r="G16" s="81"/>
      <c r="H16" s="81"/>
      <c r="I16" s="81"/>
      <c r="J16" s="82"/>
      <c r="K16" s="133"/>
      <c r="L16" s="131"/>
      <c r="M16" s="131"/>
      <c r="N16" s="134"/>
      <c r="O16" s="9"/>
      <c r="P16" s="9"/>
      <c r="Q16" s="108"/>
      <c r="R16" s="131"/>
      <c r="S16" s="131"/>
      <c r="T16" s="131"/>
      <c r="U16" s="136"/>
      <c r="V16" s="130"/>
      <c r="W16" s="109"/>
      <c r="X16" s="109"/>
      <c r="Y16" s="109"/>
      <c r="Z16" s="109"/>
      <c r="AA16" s="109"/>
      <c r="AB16" s="109"/>
    </row>
    <row r="17" spans="2:28" s="79" customFormat="1" ht="15">
      <c r="B17" s="83"/>
      <c r="C17" s="84"/>
      <c r="D17" s="84"/>
      <c r="E17" s="84"/>
      <c r="F17" s="335"/>
      <c r="G17" s="83"/>
      <c r="H17" s="83"/>
      <c r="I17" s="1096"/>
      <c r="J17" s="83"/>
      <c r="K17" s="83"/>
      <c r="L17" s="336"/>
      <c r="M17" s="84"/>
      <c r="N17" s="16"/>
      <c r="O17" s="337"/>
      <c r="P17" s="86"/>
      <c r="Q17" s="86"/>
      <c r="R17" s="91"/>
      <c r="S17" s="89"/>
      <c r="T17" s="338"/>
      <c r="U17" s="90"/>
      <c r="V17" s="83"/>
      <c r="W17" s="16"/>
      <c r="X17" s="121"/>
      <c r="Y17" s="175"/>
      <c r="Z17" s="124"/>
      <c r="AA17" s="175"/>
      <c r="AB17" s="235"/>
    </row>
    <row r="18" spans="2:28" s="95" customFormat="1" ht="105" customHeight="1">
      <c r="B18" s="83"/>
      <c r="C18" s="84"/>
      <c r="D18" s="84"/>
      <c r="E18" s="84"/>
      <c r="F18" s="84"/>
      <c r="G18" s="83"/>
      <c r="H18" s="83"/>
      <c r="I18" s="1097"/>
      <c r="J18" s="83"/>
      <c r="K18" s="83"/>
      <c r="L18" s="85"/>
      <c r="M18" s="84"/>
      <c r="N18" s="16"/>
      <c r="O18" s="337"/>
      <c r="P18" s="86"/>
      <c r="Q18" s="86"/>
      <c r="R18" s="91"/>
      <c r="S18" s="89"/>
      <c r="T18" s="338"/>
      <c r="U18" s="93"/>
      <c r="V18" s="83"/>
      <c r="W18" s="16"/>
      <c r="X18" s="121"/>
      <c r="Y18" s="175"/>
      <c r="Z18" s="124"/>
      <c r="AA18" s="175"/>
      <c r="AB18" s="235"/>
    </row>
    <row r="19" spans="2:28" s="95" customFormat="1" ht="15">
      <c r="B19" s="96"/>
      <c r="C19" s="84"/>
      <c r="D19" s="84"/>
      <c r="E19" s="84"/>
      <c r="F19" s="84"/>
      <c r="G19" s="83"/>
      <c r="H19" s="84"/>
      <c r="I19" s="1098"/>
      <c r="J19" s="83"/>
      <c r="K19" s="83"/>
      <c r="L19" s="85"/>
      <c r="M19" s="84"/>
      <c r="N19" s="84"/>
      <c r="O19" s="91"/>
      <c r="P19" s="86"/>
      <c r="Q19" s="87"/>
      <c r="R19" s="88"/>
      <c r="S19" s="89"/>
      <c r="T19" s="92"/>
      <c r="U19" s="93"/>
      <c r="V19" s="94"/>
      <c r="W19" s="16"/>
      <c r="X19" s="121"/>
      <c r="Y19" s="175"/>
      <c r="Z19" s="124"/>
      <c r="AA19" s="175"/>
      <c r="AB19" s="94"/>
    </row>
    <row r="20" spans="2:28" s="79" customFormat="1" ht="15.75" thickBot="1">
      <c r="B20" s="296"/>
      <c r="C20" s="297"/>
      <c r="D20" s="297"/>
      <c r="E20" s="297"/>
      <c r="F20" s="297"/>
      <c r="G20" s="297"/>
      <c r="H20" s="297"/>
      <c r="I20" s="297"/>
      <c r="J20" s="297"/>
      <c r="K20" s="297"/>
      <c r="L20" s="297"/>
      <c r="M20" s="297"/>
      <c r="N20" s="297"/>
      <c r="O20" s="297"/>
      <c r="P20" s="297"/>
      <c r="Q20" s="297"/>
      <c r="R20" s="297"/>
      <c r="T20" s="97"/>
      <c r="U20" s="297"/>
      <c r="Y20" s="1090"/>
      <c r="Z20" s="1090"/>
      <c r="AA20" s="179"/>
    </row>
    <row r="21" spans="2:28" s="79" customFormat="1">
      <c r="B21" s="296"/>
      <c r="C21" s="297"/>
      <c r="D21" s="297"/>
      <c r="E21" s="297"/>
      <c r="F21" s="297"/>
      <c r="G21" s="297"/>
      <c r="H21" s="297"/>
      <c r="I21" s="297"/>
      <c r="J21" s="297"/>
      <c r="K21" s="297"/>
      <c r="L21" s="297"/>
      <c r="M21" s="297"/>
      <c r="N21" s="297"/>
      <c r="O21" s="297"/>
      <c r="P21" s="297"/>
      <c r="Q21" s="297"/>
      <c r="R21" s="188"/>
      <c r="S21" s="189"/>
      <c r="T21" s="189"/>
      <c r="U21" s="115"/>
      <c r="V21" s="1091"/>
      <c r="AA21" s="298"/>
    </row>
    <row r="22" spans="2:28" s="79" customFormat="1" ht="12.75" customHeight="1">
      <c r="B22" s="296"/>
      <c r="C22" s="297"/>
      <c r="D22" s="297"/>
      <c r="E22" s="297"/>
      <c r="F22" s="297"/>
      <c r="G22" s="297"/>
      <c r="H22" s="297"/>
      <c r="I22" s="297"/>
      <c r="J22" s="297"/>
      <c r="K22" s="297"/>
      <c r="L22" s="297"/>
      <c r="M22" s="297"/>
      <c r="N22" s="297"/>
      <c r="O22" s="297"/>
      <c r="P22" s="297"/>
      <c r="Q22" s="297"/>
      <c r="R22" s="190"/>
      <c r="S22" s="186"/>
      <c r="T22" s="187"/>
      <c r="U22" s="177"/>
      <c r="V22" s="1092"/>
    </row>
    <row r="23" spans="2:28" s="79" customFormat="1" ht="15" customHeight="1">
      <c r="B23" s="296"/>
      <c r="C23" s="297"/>
      <c r="I23" s="297"/>
      <c r="J23" s="297"/>
      <c r="K23" s="297"/>
      <c r="L23" s="297"/>
      <c r="M23" s="297"/>
      <c r="N23" s="297"/>
      <c r="O23" s="297"/>
      <c r="P23" s="297"/>
      <c r="Q23" s="297"/>
      <c r="R23" s="191"/>
      <c r="S23" s="186"/>
      <c r="T23" s="180"/>
      <c r="U23" s="178"/>
      <c r="V23" s="1092"/>
    </row>
    <row r="24" spans="2:28" s="79" customFormat="1" ht="15" customHeight="1">
      <c r="B24" s="296"/>
      <c r="C24" s="297"/>
      <c r="I24" s="297"/>
      <c r="J24" s="297"/>
      <c r="K24" s="297"/>
      <c r="L24" s="297"/>
      <c r="M24" s="297"/>
      <c r="N24" s="297"/>
      <c r="O24" s="297"/>
      <c r="P24" s="297"/>
      <c r="Q24" s="297"/>
      <c r="R24" s="191"/>
      <c r="S24" s="186"/>
      <c r="T24" s="180"/>
      <c r="U24" s="178"/>
      <c r="V24" s="1092"/>
    </row>
    <row r="25" spans="2:28" s="79" customFormat="1" ht="15" customHeight="1">
      <c r="B25" s="296"/>
      <c r="C25" s="297"/>
      <c r="I25" s="297"/>
      <c r="J25" s="297"/>
      <c r="K25" s="297"/>
      <c r="L25" s="297"/>
      <c r="M25" s="297"/>
      <c r="N25" s="297"/>
      <c r="O25" s="297"/>
      <c r="P25" s="297"/>
      <c r="Q25" s="297"/>
      <c r="R25" s="191"/>
      <c r="S25" s="186"/>
      <c r="T25" s="180"/>
      <c r="U25" s="178"/>
      <c r="V25" s="1092"/>
    </row>
    <row r="26" spans="2:28" s="79" customFormat="1" ht="52.5" customHeight="1">
      <c r="B26" s="296"/>
      <c r="C26" s="297"/>
      <c r="I26" s="297"/>
      <c r="J26" s="297"/>
      <c r="K26" s="297"/>
      <c r="L26" s="297"/>
      <c r="M26" s="297"/>
      <c r="N26" s="297"/>
      <c r="O26" s="297"/>
      <c r="P26" s="297"/>
      <c r="R26" s="192"/>
      <c r="S26" s="181"/>
      <c r="T26" s="182"/>
      <c r="U26" s="178"/>
      <c r="V26" s="1092"/>
    </row>
    <row r="27" spans="2:28" s="79" customFormat="1" ht="15">
      <c r="B27" s="296"/>
      <c r="C27" s="297"/>
      <c r="I27" s="297"/>
      <c r="J27" s="297"/>
      <c r="K27" s="297"/>
      <c r="L27" s="297"/>
      <c r="M27" s="297"/>
      <c r="N27" s="297"/>
      <c r="O27" s="297"/>
      <c r="P27" s="297"/>
      <c r="Q27" s="297"/>
      <c r="R27" s="199"/>
      <c r="S27" s="83"/>
      <c r="T27" s="198"/>
      <c r="U27" s="177"/>
      <c r="V27" s="1092"/>
    </row>
    <row r="28" spans="2:28" s="79" customFormat="1" ht="16.5" customHeight="1">
      <c r="B28" s="296"/>
      <c r="C28" s="297"/>
      <c r="I28" s="297"/>
      <c r="J28" s="297"/>
      <c r="K28" s="297"/>
      <c r="L28" s="297"/>
      <c r="M28" s="297"/>
      <c r="N28" s="297"/>
      <c r="O28" s="297"/>
      <c r="P28" s="297"/>
      <c r="Q28" s="183"/>
      <c r="R28" s="193"/>
      <c r="S28" s="185"/>
      <c r="T28" s="185"/>
      <c r="U28" s="177"/>
      <c r="V28" s="1092"/>
    </row>
    <row r="29" spans="2:28" s="79" customFormat="1" ht="16.5" customHeight="1">
      <c r="B29" s="296"/>
      <c r="C29" s="297"/>
      <c r="I29" s="297"/>
      <c r="J29" s="297"/>
      <c r="K29" s="297"/>
      <c r="L29" s="297"/>
      <c r="M29" s="297"/>
      <c r="N29" s="98"/>
      <c r="O29" s="98"/>
      <c r="P29" s="98"/>
      <c r="R29" s="194"/>
      <c r="S29" s="184"/>
      <c r="T29" s="184"/>
      <c r="U29" s="177"/>
      <c r="V29" s="1092"/>
    </row>
    <row r="30" spans="2:28" s="79" customFormat="1" ht="16.5" customHeight="1">
      <c r="B30" s="296"/>
      <c r="C30" s="297"/>
      <c r="D30" s="297"/>
      <c r="E30" s="297"/>
      <c r="F30" s="297"/>
      <c r="G30" s="297"/>
      <c r="H30" s="297"/>
      <c r="I30" s="297"/>
      <c r="J30" s="297"/>
      <c r="K30" s="297"/>
      <c r="L30" s="297"/>
      <c r="M30" s="297"/>
      <c r="N30" s="98"/>
      <c r="O30" s="98"/>
      <c r="P30" s="98"/>
      <c r="R30" s="194"/>
      <c r="S30" s="184"/>
      <c r="T30" s="184"/>
      <c r="U30" s="177"/>
      <c r="V30" s="1092"/>
    </row>
    <row r="31" spans="2:28" s="79" customFormat="1" ht="16.5" customHeight="1">
      <c r="B31" s="296"/>
      <c r="C31" s="297"/>
      <c r="D31" s="297"/>
      <c r="E31" s="297"/>
      <c r="F31" s="297"/>
      <c r="G31" s="297"/>
      <c r="H31" s="297"/>
      <c r="I31" s="297"/>
      <c r="J31" s="297"/>
      <c r="K31" s="297"/>
      <c r="L31" s="297"/>
      <c r="M31" s="297"/>
      <c r="N31" s="98"/>
      <c r="O31" s="98"/>
      <c r="P31" s="98"/>
      <c r="R31" s="194"/>
      <c r="S31" s="184"/>
      <c r="T31" s="184"/>
      <c r="U31" s="177"/>
      <c r="V31" s="1092"/>
    </row>
    <row r="32" spans="2:28" s="79" customFormat="1" ht="16.5" customHeight="1">
      <c r="B32" s="296"/>
      <c r="C32" s="297"/>
      <c r="D32" s="297"/>
      <c r="E32" s="297"/>
      <c r="F32" s="297"/>
      <c r="G32" s="1094"/>
      <c r="H32" s="1094"/>
      <c r="I32" s="1094"/>
      <c r="J32" s="299"/>
      <c r="K32" s="299"/>
      <c r="L32" s="1094"/>
      <c r="M32" s="297"/>
      <c r="N32" s="297"/>
      <c r="O32" s="297"/>
      <c r="P32" s="297"/>
      <c r="R32" s="339"/>
      <c r="S32" s="340"/>
      <c r="T32" s="340"/>
      <c r="U32" s="177"/>
      <c r="V32" s="1092"/>
    </row>
    <row r="33" spans="2:22" s="79" customFormat="1" ht="16.5" customHeight="1" thickBot="1">
      <c r="B33" s="296"/>
      <c r="C33" s="297"/>
      <c r="D33" s="297"/>
      <c r="E33" s="297"/>
      <c r="F33" s="297"/>
      <c r="G33" s="1094"/>
      <c r="H33" s="1094"/>
      <c r="I33" s="1094"/>
      <c r="J33" s="299"/>
      <c r="K33" s="299"/>
      <c r="L33" s="1094"/>
      <c r="M33" s="297"/>
      <c r="N33" s="297"/>
      <c r="O33" s="297"/>
      <c r="P33" s="297"/>
      <c r="Q33" s="183"/>
      <c r="R33" s="196"/>
      <c r="S33" s="197"/>
      <c r="T33" s="197"/>
      <c r="U33" s="200"/>
      <c r="V33" s="1093"/>
    </row>
    <row r="34" spans="2:22" s="79" customFormat="1">
      <c r="B34" s="296"/>
      <c r="C34" s="297"/>
      <c r="D34" s="297"/>
      <c r="E34" s="297"/>
      <c r="F34" s="297"/>
      <c r="G34" s="1094"/>
      <c r="H34" s="1094"/>
      <c r="I34" s="1094"/>
      <c r="J34" s="299"/>
      <c r="K34" s="299"/>
      <c r="L34" s="1094"/>
      <c r="M34" s="297"/>
      <c r="N34" s="297"/>
      <c r="O34" s="297"/>
      <c r="P34" s="297"/>
      <c r="Q34" s="297"/>
      <c r="R34" s="297"/>
      <c r="S34" s="100"/>
      <c r="T34" s="297"/>
      <c r="U34" s="297"/>
    </row>
    <row r="35" spans="2:22" s="79" customFormat="1">
      <c r="B35" s="296"/>
      <c r="C35" s="297"/>
      <c r="D35" s="297"/>
      <c r="E35" s="297"/>
      <c r="F35" s="297"/>
      <c r="G35" s="1094"/>
      <c r="H35" s="1094"/>
      <c r="I35" s="1094"/>
      <c r="J35" s="299"/>
      <c r="K35" s="299"/>
      <c r="L35" s="1094"/>
      <c r="M35" s="297"/>
      <c r="N35" s="297"/>
      <c r="O35" s="297"/>
      <c r="P35" s="297"/>
      <c r="Q35" s="297"/>
      <c r="R35" s="297"/>
      <c r="S35" s="100"/>
      <c r="T35" s="297"/>
      <c r="U35" s="297"/>
    </row>
    <row r="36" spans="2:22">
      <c r="G36" s="1094"/>
      <c r="H36" s="1094"/>
      <c r="I36" s="1094"/>
      <c r="J36" s="299"/>
      <c r="K36" s="299"/>
      <c r="L36" s="1094"/>
    </row>
    <row r="37" spans="2:22">
      <c r="G37" s="1094"/>
      <c r="H37" s="1094"/>
      <c r="I37" s="1094"/>
      <c r="J37" s="299"/>
      <c r="K37" s="299"/>
      <c r="L37" s="1094"/>
    </row>
    <row r="38" spans="2:22" s="102" customFormat="1">
      <c r="G38" s="1094"/>
      <c r="H38" s="1094"/>
      <c r="I38" s="1094"/>
      <c r="J38" s="299"/>
      <c r="K38" s="299"/>
      <c r="L38" s="1094"/>
    </row>
    <row r="39" spans="2:22" s="103" customFormat="1" ht="18">
      <c r="C39" s="104"/>
      <c r="D39" s="104"/>
      <c r="E39" s="104"/>
      <c r="F39" s="104"/>
      <c r="G39" s="1094"/>
      <c r="H39" s="1094"/>
      <c r="I39" s="1094"/>
      <c r="J39" s="299"/>
      <c r="K39" s="299"/>
      <c r="L39" s="1094"/>
    </row>
    <row r="40" spans="2:22" s="103" customFormat="1" ht="18">
      <c r="C40" s="104"/>
      <c r="G40" s="1094"/>
      <c r="H40" s="1094"/>
      <c r="I40" s="1094"/>
      <c r="J40" s="299"/>
      <c r="K40" s="299"/>
      <c r="L40" s="32"/>
    </row>
    <row r="41" spans="2:22" s="103" customFormat="1" ht="18">
      <c r="C41" s="104"/>
      <c r="G41" s="1094"/>
      <c r="H41" s="1094"/>
      <c r="I41" s="1094"/>
      <c r="J41" s="299"/>
      <c r="K41" s="299"/>
      <c r="L41" s="32"/>
    </row>
    <row r="42" spans="2:22" s="103" customFormat="1" ht="18">
      <c r="C42" s="104"/>
      <c r="G42" s="1094"/>
      <c r="H42" s="1094"/>
      <c r="I42" s="1094"/>
      <c r="J42" s="299"/>
      <c r="K42" s="299"/>
      <c r="L42" s="32"/>
    </row>
    <row r="43" spans="2:22" s="103" customFormat="1" ht="18">
      <c r="C43" s="104"/>
      <c r="G43" s="1094"/>
      <c r="H43" s="1094"/>
      <c r="I43" s="1094"/>
      <c r="J43" s="299"/>
      <c r="K43" s="299"/>
      <c r="L43" s="32"/>
    </row>
    <row r="44" spans="2:22" s="103" customFormat="1" ht="18">
      <c r="C44" s="104"/>
      <c r="I44" s="104"/>
      <c r="J44" s="104"/>
      <c r="K44" s="104"/>
    </row>
    <row r="45" spans="2:22" s="103" customFormat="1" ht="18">
      <c r="C45" s="104"/>
      <c r="I45" s="104"/>
      <c r="J45" s="104"/>
      <c r="K45" s="104"/>
    </row>
    <row r="46" spans="2:22" s="103" customFormat="1" ht="18">
      <c r="C46" s="104"/>
      <c r="I46" s="104"/>
      <c r="J46" s="104"/>
      <c r="K46" s="104"/>
    </row>
    <row r="47" spans="2:22" s="103" customFormat="1" ht="18">
      <c r="C47" s="104"/>
      <c r="D47" s="104"/>
      <c r="E47" s="104"/>
      <c r="F47" s="104"/>
      <c r="G47" s="104"/>
      <c r="H47" s="104"/>
      <c r="I47" s="104"/>
      <c r="J47" s="104"/>
      <c r="K47" s="104"/>
    </row>
    <row r="48" spans="2:22" s="103" customFormat="1" ht="18">
      <c r="C48" s="104"/>
      <c r="D48" s="104"/>
      <c r="E48" s="104"/>
      <c r="F48" s="104"/>
      <c r="G48" s="104"/>
      <c r="H48" s="104"/>
      <c r="I48" s="104"/>
      <c r="J48" s="104"/>
      <c r="K48" s="104"/>
    </row>
  </sheetData>
  <mergeCells count="14">
    <mergeCell ref="Y20:Z20"/>
    <mergeCell ref="V21:V33"/>
    <mergeCell ref="G32:I43"/>
    <mergeCell ref="L32:L39"/>
    <mergeCell ref="B10:U10"/>
    <mergeCell ref="I17:I19"/>
    <mergeCell ref="E13:G13"/>
    <mergeCell ref="J15:K15"/>
    <mergeCell ref="S15:U15"/>
    <mergeCell ref="B5:U5"/>
    <mergeCell ref="B6:U6"/>
    <mergeCell ref="B7:U7"/>
    <mergeCell ref="B8:U8"/>
    <mergeCell ref="B9:U9"/>
  </mergeCells>
  <conditionalFormatting sqref="W17:X17 Z17:AA17 AA18:AA20">
    <cfRule type="containsText" dxfId="287" priority="11" operator="containsText" text="NO">
      <formula>NOT(ISERROR(SEARCH(("NO"),(W17))))</formula>
    </cfRule>
  </conditionalFormatting>
  <conditionalFormatting sqref="W17:X17 Z17:AA17 AA18:AA20">
    <cfRule type="cellIs" dxfId="286" priority="12" operator="equal">
      <formula>"""no"""</formula>
    </cfRule>
  </conditionalFormatting>
  <conditionalFormatting sqref="Z18:Z19">
    <cfRule type="containsText" dxfId="285" priority="9" operator="containsText" text="NO">
      <formula>NOT(ISERROR(SEARCH(("NO"),(Z18))))</formula>
    </cfRule>
  </conditionalFormatting>
  <conditionalFormatting sqref="Z18:Z19">
    <cfRule type="cellIs" dxfId="284" priority="10" operator="equal">
      <formula>"""no"""</formula>
    </cfRule>
  </conditionalFormatting>
  <conditionalFormatting sqref="W18:W19">
    <cfRule type="containsText" dxfId="283" priority="7" operator="containsText" text="NO">
      <formula>NOT(ISERROR(SEARCH(("NO"),(W18))))</formula>
    </cfRule>
  </conditionalFormatting>
  <conditionalFormatting sqref="W18:W19">
    <cfRule type="cellIs" dxfId="282" priority="8" operator="equal">
      <formula>"""no"""</formula>
    </cfRule>
  </conditionalFormatting>
  <conditionalFormatting sqref="X19">
    <cfRule type="containsText" dxfId="281" priority="5" operator="containsText" text="NO">
      <formula>NOT(ISERROR(SEARCH(("NO"),(X19))))</formula>
    </cfRule>
  </conditionalFormatting>
  <conditionalFormatting sqref="X19">
    <cfRule type="cellIs" dxfId="280" priority="6" operator="equal">
      <formula>"""no"""</formula>
    </cfRule>
  </conditionalFormatting>
  <conditionalFormatting sqref="Y17:Y19">
    <cfRule type="containsText" dxfId="279" priority="3" operator="containsText" text="NO">
      <formula>NOT(ISERROR(SEARCH(("NO"),(Y17))))</formula>
    </cfRule>
  </conditionalFormatting>
  <conditionalFormatting sqref="Y17:Y19">
    <cfRule type="cellIs" dxfId="278" priority="4" operator="equal">
      <formula>"""no"""</formula>
    </cfRule>
  </conditionalFormatting>
  <conditionalFormatting sqref="X18">
    <cfRule type="containsText" dxfId="277" priority="1" operator="containsText" text="NO">
      <formula>NOT(ISERROR(SEARCH(("NO"),(X18))))</formula>
    </cfRule>
  </conditionalFormatting>
  <conditionalFormatting sqref="X18">
    <cfRule type="cellIs" dxfId="276" priority="2" operator="equal">
      <formula>"""no"""</formula>
    </cfRule>
  </conditionalFormatting>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95"/>
  <sheetViews>
    <sheetView zoomScale="46" zoomScaleNormal="73" workbookViewId="0">
      <selection activeCell="J14" sqref="J14"/>
    </sheetView>
  </sheetViews>
  <sheetFormatPr baseColWidth="10" defaultColWidth="14.42578125" defaultRowHeight="15"/>
  <cols>
    <col min="1" max="1" width="15.28515625" style="105" customWidth="1"/>
    <col min="2" max="2" width="31.140625" style="304" customWidth="1"/>
    <col min="3" max="3" width="15.140625" style="304" customWidth="1"/>
    <col min="4" max="8" width="34.7109375" style="304" customWidth="1"/>
    <col min="9" max="10" width="34.28515625" style="304" customWidth="1"/>
    <col min="11" max="11" width="52" style="304" customWidth="1"/>
    <col min="12" max="12" width="16.5703125" style="304" customWidth="1"/>
    <col min="13" max="13" width="13.28515625" style="304" customWidth="1"/>
    <col min="14" max="14" width="13.85546875" style="304" customWidth="1"/>
    <col min="15" max="15" width="15.7109375" style="304" customWidth="1"/>
    <col min="16" max="16" width="22" style="304" customWidth="1"/>
    <col min="17" max="17" width="13.42578125" style="304" customWidth="1"/>
    <col min="18" max="18" width="40.7109375" style="304" customWidth="1"/>
    <col min="19" max="19" width="16.5703125" style="304" bestFit="1" customWidth="1"/>
    <col min="20" max="20" width="12.28515625" style="304" bestFit="1" customWidth="1"/>
    <col min="21" max="21" width="25.5703125" style="304" customWidth="1"/>
    <col min="22" max="29" width="11.42578125" style="304" customWidth="1"/>
    <col min="30" max="16384" width="14.42578125" style="304"/>
  </cols>
  <sheetData>
    <row r="1" spans="1:29">
      <c r="A1" s="1043"/>
      <c r="B1" s="1042"/>
      <c r="C1" s="1042"/>
      <c r="D1" s="1042"/>
      <c r="E1" s="1042"/>
      <c r="F1" s="1042"/>
      <c r="G1" s="1042"/>
      <c r="H1" s="1042"/>
      <c r="I1" s="1042"/>
      <c r="J1" s="1042"/>
      <c r="K1" s="1042"/>
      <c r="L1" s="1042"/>
      <c r="M1" s="1042"/>
      <c r="N1" s="1042"/>
      <c r="O1" s="1042"/>
      <c r="P1" s="1042"/>
      <c r="Q1" s="1042"/>
      <c r="R1" s="1042"/>
      <c r="S1" s="1042"/>
      <c r="T1" s="18"/>
      <c r="U1" s="18"/>
      <c r="V1" s="18"/>
      <c r="W1" s="18"/>
      <c r="X1" s="18"/>
      <c r="Y1" s="18"/>
      <c r="Z1" s="18"/>
      <c r="AA1" s="18"/>
      <c r="AB1" s="18"/>
      <c r="AC1" s="18"/>
    </row>
    <row r="2" spans="1:29">
      <c r="A2" s="1043"/>
      <c r="B2" s="1042"/>
      <c r="C2" s="1042"/>
      <c r="D2" s="1042"/>
      <c r="E2" s="1042"/>
      <c r="F2" s="1042"/>
      <c r="G2" s="1042"/>
      <c r="H2" s="1042"/>
      <c r="I2" s="1042"/>
      <c r="J2" s="1042"/>
      <c r="K2" s="1042"/>
      <c r="L2" s="1042"/>
      <c r="M2" s="1042"/>
      <c r="N2" s="1042"/>
      <c r="O2" s="1042"/>
      <c r="P2" s="1042"/>
      <c r="Q2" s="1042"/>
      <c r="R2" s="1042"/>
      <c r="S2" s="1042"/>
      <c r="T2" s="18"/>
      <c r="U2" s="18"/>
      <c r="V2" s="18"/>
      <c r="W2" s="18"/>
      <c r="X2" s="18"/>
      <c r="Y2" s="18"/>
      <c r="Z2" s="18"/>
      <c r="AA2" s="18"/>
      <c r="AB2" s="18"/>
      <c r="AC2" s="18"/>
    </row>
    <row r="3" spans="1:29">
      <c r="A3" s="1043"/>
      <c r="B3" s="1042"/>
      <c r="C3" s="1042"/>
      <c r="D3" s="1042"/>
      <c r="E3" s="1042"/>
      <c r="F3" s="1042"/>
      <c r="G3" s="1042"/>
      <c r="H3" s="1042"/>
      <c r="I3" s="1042"/>
      <c r="J3" s="1042"/>
      <c r="K3" s="1042"/>
      <c r="L3" s="1042"/>
      <c r="M3" s="1042"/>
      <c r="N3" s="1042"/>
      <c r="O3" s="1042"/>
      <c r="P3" s="1042"/>
      <c r="Q3" s="1042"/>
      <c r="R3" s="1042"/>
      <c r="S3" s="1042"/>
      <c r="T3" s="18"/>
      <c r="U3" s="18"/>
      <c r="V3" s="18"/>
      <c r="W3" s="18"/>
      <c r="X3" s="18"/>
      <c r="Y3" s="18"/>
      <c r="Z3" s="18"/>
      <c r="AA3" s="18"/>
      <c r="AB3" s="18"/>
      <c r="AC3" s="18"/>
    </row>
    <row r="4" spans="1:29">
      <c r="A4" s="1043"/>
      <c r="B4" s="1042"/>
      <c r="C4" s="1042"/>
      <c r="D4" s="1042"/>
      <c r="E4" s="1042"/>
      <c r="F4" s="1042"/>
      <c r="G4" s="1042"/>
      <c r="H4" s="1042"/>
      <c r="I4" s="1042"/>
      <c r="J4" s="1042"/>
      <c r="K4" s="1042"/>
      <c r="L4" s="1042"/>
      <c r="M4" s="1042"/>
      <c r="N4" s="1042"/>
      <c r="O4" s="1042"/>
      <c r="P4" s="1042"/>
      <c r="Q4" s="1042"/>
      <c r="R4" s="1042"/>
      <c r="S4" s="1042"/>
      <c r="T4" s="18"/>
      <c r="U4" s="18"/>
      <c r="V4" s="18"/>
      <c r="W4" s="18"/>
      <c r="X4" s="18"/>
      <c r="Y4" s="18"/>
      <c r="Z4" s="18"/>
      <c r="AA4" s="18"/>
      <c r="AB4" s="18"/>
      <c r="AC4" s="18"/>
    </row>
    <row r="5" spans="1:29">
      <c r="A5" s="1043"/>
      <c r="B5" s="1042"/>
      <c r="C5" s="1042"/>
      <c r="D5" s="1042"/>
      <c r="E5" s="1042"/>
      <c r="F5" s="1042"/>
      <c r="G5" s="1042"/>
      <c r="H5" s="1042"/>
      <c r="I5" s="1042"/>
      <c r="J5" s="1042"/>
      <c r="K5" s="1042"/>
      <c r="L5" s="1042"/>
      <c r="M5" s="1042"/>
      <c r="N5" s="1042"/>
      <c r="O5" s="1042"/>
      <c r="P5" s="1042"/>
      <c r="Q5" s="1042"/>
      <c r="R5" s="1042"/>
      <c r="S5" s="1042"/>
      <c r="T5" s="18"/>
      <c r="U5" s="18"/>
      <c r="V5" s="18"/>
      <c r="W5" s="18"/>
      <c r="X5" s="18"/>
      <c r="Y5" s="18"/>
      <c r="Z5" s="18"/>
      <c r="AA5" s="18"/>
      <c r="AB5" s="18"/>
      <c r="AC5" s="18"/>
    </row>
    <row r="6" spans="1:29">
      <c r="A6" s="290"/>
      <c r="B6" s="306"/>
      <c r="C6" s="306"/>
      <c r="D6" s="306"/>
      <c r="E6" s="306"/>
      <c r="F6" s="306"/>
      <c r="G6" s="306"/>
      <c r="H6" s="306"/>
      <c r="I6" s="306"/>
      <c r="J6" s="306"/>
      <c r="K6" s="306"/>
      <c r="L6" s="306"/>
      <c r="M6" s="306"/>
      <c r="N6" s="306"/>
      <c r="O6" s="306"/>
      <c r="P6" s="306"/>
      <c r="Q6" s="306"/>
      <c r="R6" s="306"/>
      <c r="S6" s="306"/>
      <c r="T6" s="18"/>
      <c r="U6" s="18"/>
      <c r="V6" s="18"/>
      <c r="W6" s="18"/>
      <c r="X6" s="18"/>
      <c r="Y6" s="18"/>
      <c r="Z6" s="18"/>
      <c r="AA6" s="18"/>
      <c r="AB6" s="18"/>
      <c r="AC6" s="18"/>
    </row>
    <row r="7" spans="1:29" ht="18.75" customHeight="1" thickBot="1">
      <c r="A7" s="233"/>
      <c r="B7" s="234"/>
      <c r="C7" s="1037"/>
      <c r="D7" s="1037"/>
      <c r="E7" s="1037"/>
      <c r="F7" s="344"/>
      <c r="G7" s="344"/>
      <c r="H7" s="344"/>
      <c r="I7" s="344"/>
      <c r="J7" s="288"/>
      <c r="K7" s="234"/>
      <c r="L7" s="234"/>
      <c r="M7" s="234"/>
      <c r="N7" s="234"/>
      <c r="O7" s="234"/>
      <c r="P7" s="234"/>
      <c r="Q7" s="234"/>
      <c r="R7" s="234"/>
      <c r="S7" s="234"/>
      <c r="T7" s="18"/>
      <c r="U7" s="18"/>
      <c r="V7" s="18"/>
      <c r="W7" s="18"/>
      <c r="X7" s="18"/>
      <c r="Y7" s="18"/>
      <c r="Z7" s="18"/>
      <c r="AA7" s="18"/>
      <c r="AB7" s="18"/>
      <c r="AC7" s="18"/>
    </row>
    <row r="8" spans="1:29">
      <c r="A8" s="1103"/>
      <c r="B8" s="1104"/>
      <c r="C8" s="1104"/>
      <c r="D8" s="1104"/>
      <c r="E8" s="1104"/>
      <c r="F8" s="1104"/>
      <c r="G8" s="1104"/>
      <c r="H8" s="1104"/>
      <c r="I8" s="1104"/>
      <c r="J8" s="1104"/>
      <c r="K8" s="1104"/>
      <c r="L8" s="1104"/>
      <c r="M8" s="1104"/>
      <c r="N8" s="1104"/>
      <c r="O8" s="1104"/>
      <c r="P8" s="1104"/>
      <c r="Q8" s="1104"/>
      <c r="R8" s="1104"/>
      <c r="S8" s="1104"/>
      <c r="T8" s="1105"/>
      <c r="U8" s="18"/>
      <c r="V8" s="18"/>
      <c r="W8" s="18"/>
      <c r="X8" s="18"/>
      <c r="Y8" s="18"/>
      <c r="Z8" s="18"/>
      <c r="AA8" s="18"/>
      <c r="AB8" s="18"/>
      <c r="AC8" s="18"/>
    </row>
    <row r="9" spans="1:29">
      <c r="A9" s="63"/>
      <c r="B9" s="63"/>
      <c r="C9" s="63"/>
      <c r="D9" s="63"/>
      <c r="E9" s="63"/>
      <c r="F9" s="63"/>
      <c r="G9" s="63"/>
      <c r="H9" s="63"/>
      <c r="I9" s="63"/>
      <c r="J9" s="63"/>
      <c r="K9" s="63"/>
      <c r="L9" s="63"/>
      <c r="M9" s="63"/>
      <c r="N9" s="63"/>
      <c r="O9" s="63"/>
      <c r="P9" s="63"/>
      <c r="Q9" s="63"/>
      <c r="R9" s="63"/>
      <c r="S9" s="63"/>
      <c r="T9" s="63"/>
      <c r="U9" s="18"/>
      <c r="V9" s="18"/>
      <c r="W9" s="18"/>
      <c r="X9" s="18"/>
      <c r="Y9" s="18"/>
      <c r="Z9" s="18"/>
      <c r="AA9" s="18"/>
      <c r="AB9" s="18"/>
      <c r="AC9" s="18"/>
    </row>
    <row r="10" spans="1:29" ht="15" customHeight="1">
      <c r="A10" s="1106"/>
      <c r="B10" s="1106"/>
      <c r="C10" s="1113"/>
      <c r="D10" s="1112"/>
      <c r="E10" s="1112"/>
      <c r="F10" s="1112"/>
      <c r="G10" s="1112"/>
      <c r="H10" s="1112"/>
      <c r="I10" s="1112"/>
      <c r="J10" s="1112"/>
      <c r="K10" s="1112"/>
      <c r="L10" s="1112"/>
      <c r="M10" s="1112"/>
      <c r="N10" s="1112"/>
      <c r="O10" s="1112"/>
      <c r="P10" s="1112"/>
      <c r="Q10" s="1112"/>
      <c r="R10" s="1112"/>
      <c r="S10" s="1112"/>
      <c r="T10" s="1112"/>
      <c r="U10" s="18"/>
      <c r="V10" s="18"/>
      <c r="W10" s="18"/>
      <c r="X10" s="18"/>
      <c r="Y10" s="18"/>
      <c r="Z10" s="18"/>
      <c r="AA10" s="18"/>
      <c r="AB10" s="18"/>
      <c r="AC10" s="18"/>
    </row>
    <row r="11" spans="1:29">
      <c r="A11" s="1106"/>
      <c r="B11" s="1112"/>
      <c r="C11" s="305"/>
      <c r="D11" s="305"/>
      <c r="E11" s="71"/>
      <c r="F11" s="71"/>
      <c r="G11" s="71"/>
      <c r="H11" s="71"/>
      <c r="I11" s="305"/>
      <c r="J11" s="305"/>
      <c r="K11" s="305"/>
      <c r="L11" s="305"/>
      <c r="M11" s="305"/>
      <c r="N11" s="305"/>
      <c r="O11" s="305"/>
      <c r="P11" s="305"/>
      <c r="Q11" s="305"/>
      <c r="R11" s="305"/>
      <c r="S11" s="305"/>
      <c r="T11" s="305"/>
      <c r="U11" s="18"/>
      <c r="V11" s="18"/>
      <c r="W11" s="18"/>
      <c r="X11" s="18"/>
      <c r="Y11" s="18"/>
      <c r="Z11" s="18"/>
      <c r="AA11" s="18"/>
      <c r="AB11" s="18"/>
      <c r="AC11" s="18"/>
    </row>
    <row r="12" spans="1:29">
      <c r="A12" s="1125"/>
      <c r="B12" s="1063"/>
      <c r="C12" s="293"/>
      <c r="D12" s="217"/>
      <c r="E12" s="58"/>
      <c r="F12" s="58"/>
      <c r="G12" s="58"/>
      <c r="H12" s="294"/>
      <c r="I12" s="294"/>
      <c r="J12" s="361"/>
      <c r="K12" s="360"/>
      <c r="L12" s="22"/>
      <c r="M12" s="22"/>
      <c r="N12" s="201"/>
      <c r="O12" s="353"/>
      <c r="P12" s="365"/>
      <c r="Q12" s="1048"/>
      <c r="R12" s="313"/>
      <c r="S12" s="1128"/>
      <c r="T12" s="1102"/>
      <c r="U12" s="18"/>
      <c r="V12" s="20"/>
      <c r="W12" s="18"/>
      <c r="X12" s="18"/>
      <c r="Y12" s="18"/>
      <c r="Z12" s="18"/>
      <c r="AA12" s="18"/>
      <c r="AB12" s="18"/>
      <c r="AC12" s="18"/>
    </row>
    <row r="13" spans="1:29" ht="165" customHeight="1">
      <c r="A13" s="1126"/>
      <c r="B13" s="1063"/>
      <c r="C13" s="293"/>
      <c r="D13" s="217"/>
      <c r="E13" s="58"/>
      <c r="F13" s="58"/>
      <c r="G13" s="58"/>
      <c r="H13" s="58"/>
      <c r="I13" s="58"/>
      <c r="J13" s="361"/>
      <c r="K13" s="294"/>
      <c r="L13" s="294"/>
      <c r="M13" s="22"/>
      <c r="N13" s="201"/>
      <c r="O13" s="353"/>
      <c r="P13" s="365"/>
      <c r="Q13" s="1049"/>
      <c r="R13" s="313"/>
      <c r="S13" s="1128"/>
      <c r="T13" s="1102"/>
      <c r="U13" s="18"/>
      <c r="V13" s="20"/>
      <c r="W13" s="18"/>
      <c r="X13" s="18"/>
      <c r="Y13" s="18"/>
      <c r="Z13" s="18"/>
      <c r="AA13" s="18"/>
      <c r="AB13" s="18"/>
      <c r="AC13" s="18"/>
    </row>
    <row r="14" spans="1:29" s="355" customFormat="1" ht="135.75" customHeight="1">
      <c r="A14" s="1127"/>
      <c r="B14" s="1063"/>
      <c r="C14" s="352"/>
      <c r="D14" s="217"/>
      <c r="E14" s="58"/>
      <c r="F14" s="58"/>
      <c r="G14" s="58"/>
      <c r="H14" s="323"/>
      <c r="I14" s="323"/>
      <c r="J14" s="361"/>
      <c r="K14" s="360"/>
      <c r="L14" s="360"/>
      <c r="M14" s="325"/>
      <c r="N14" s="201"/>
      <c r="O14" s="353"/>
      <c r="P14" s="43"/>
      <c r="Q14" s="1050"/>
      <c r="R14" s="371"/>
      <c r="S14" s="1128"/>
      <c r="T14" s="1102"/>
      <c r="U14" s="18"/>
      <c r="V14" s="20"/>
      <c r="W14" s="18"/>
      <c r="X14" s="18"/>
      <c r="Y14" s="18"/>
      <c r="Z14" s="18"/>
      <c r="AA14" s="18"/>
      <c r="AB14" s="18"/>
      <c r="AC14" s="18"/>
    </row>
    <row r="15" spans="1:29" ht="114" customHeight="1">
      <c r="A15" s="291"/>
      <c r="B15" s="53"/>
      <c r="C15" s="356"/>
      <c r="D15" s="366"/>
      <c r="E15" s="366"/>
      <c r="F15" s="367"/>
      <c r="G15" s="367"/>
      <c r="H15" s="367"/>
      <c r="I15" s="367"/>
      <c r="J15" s="368"/>
      <c r="K15" s="369"/>
      <c r="L15" s="370"/>
      <c r="M15" s="370"/>
      <c r="N15" s="201"/>
      <c r="O15" s="353"/>
      <c r="P15" s="43"/>
      <c r="Q15" s="201"/>
      <c r="R15" s="313"/>
      <c r="S15" s="349"/>
      <c r="T15" s="350"/>
      <c r="U15" s="18"/>
      <c r="V15" s="20"/>
      <c r="W15" s="18"/>
      <c r="X15" s="18"/>
      <c r="Y15" s="18"/>
      <c r="Z15" s="18"/>
      <c r="AA15" s="18"/>
      <c r="AB15" s="18"/>
      <c r="AC15" s="18"/>
    </row>
    <row r="16" spans="1:29" ht="264" customHeight="1">
      <c r="A16" s="1081"/>
      <c r="B16" s="1056"/>
      <c r="C16" s="1111"/>
      <c r="D16" s="217"/>
      <c r="E16" s="58"/>
      <c r="F16" s="58"/>
      <c r="G16" s="58"/>
      <c r="H16" s="354"/>
      <c r="I16" s="354"/>
      <c r="J16" s="354"/>
      <c r="K16" s="354"/>
      <c r="L16" s="372"/>
      <c r="M16" s="325"/>
      <c r="N16" s="327"/>
      <c r="O16" s="362"/>
      <c r="P16" s="373"/>
      <c r="Q16" s="1048"/>
      <c r="R16" s="359"/>
      <c r="S16" s="1119"/>
      <c r="T16" s="1122"/>
      <c r="U16" s="18"/>
      <c r="V16" s="20"/>
      <c r="W16" s="18"/>
      <c r="X16" s="18"/>
      <c r="Y16" s="18"/>
      <c r="Z16" s="18"/>
      <c r="AA16" s="18"/>
      <c r="AB16" s="18"/>
      <c r="AC16" s="18"/>
    </row>
    <row r="17" spans="1:29" ht="265.5" customHeight="1">
      <c r="A17" s="1081"/>
      <c r="B17" s="1057"/>
      <c r="C17" s="1111"/>
      <c r="D17" s="217"/>
      <c r="E17" s="58"/>
      <c r="F17" s="58"/>
      <c r="G17" s="58"/>
      <c r="H17" s="354"/>
      <c r="I17" s="354"/>
      <c r="J17" s="354"/>
      <c r="K17" s="354"/>
      <c r="L17" s="375"/>
      <c r="M17" s="375"/>
      <c r="N17" s="327"/>
      <c r="O17" s="376"/>
      <c r="P17" s="377"/>
      <c r="Q17" s="1049"/>
      <c r="R17" s="379"/>
      <c r="S17" s="1120"/>
      <c r="T17" s="1123"/>
      <c r="U17" s="18"/>
      <c r="V17" s="18"/>
      <c r="W17" s="18"/>
      <c r="X17" s="18"/>
      <c r="Y17" s="18"/>
      <c r="Z17" s="18"/>
      <c r="AA17" s="18"/>
      <c r="AB17" s="18"/>
      <c r="AC17" s="18"/>
    </row>
    <row r="18" spans="1:29">
      <c r="A18" s="1081"/>
      <c r="B18" s="1110"/>
      <c r="C18" s="1111"/>
      <c r="D18" s="217"/>
      <c r="E18" s="217"/>
      <c r="F18" s="58"/>
      <c r="G18" s="58"/>
      <c r="H18" s="58"/>
      <c r="I18" s="58"/>
      <c r="J18" s="58"/>
      <c r="K18" s="354"/>
      <c r="L18" s="22"/>
      <c r="M18" s="22"/>
      <c r="N18" s="327"/>
      <c r="O18" s="353"/>
      <c r="P18" s="378"/>
      <c r="Q18" s="1050"/>
      <c r="R18" s="375"/>
      <c r="S18" s="1121"/>
      <c r="T18" s="1124"/>
      <c r="U18" s="380"/>
      <c r="V18" s="18"/>
      <c r="W18" s="18"/>
      <c r="X18" s="18"/>
      <c r="Y18" s="18"/>
      <c r="Z18" s="18"/>
      <c r="AA18" s="18"/>
      <c r="AB18" s="18"/>
      <c r="AC18" s="18"/>
    </row>
    <row r="19" spans="1:29" ht="16.5" thickBot="1">
      <c r="A19" s="303"/>
      <c r="B19" s="45"/>
      <c r="C19" s="28"/>
      <c r="D19" s="29"/>
      <c r="E19" s="29"/>
      <c r="F19" s="29"/>
      <c r="G19" s="29"/>
      <c r="H19" s="29"/>
      <c r="I19" s="32"/>
      <c r="J19" s="32"/>
      <c r="K19" s="32"/>
      <c r="L19" s="32"/>
      <c r="M19" s="32"/>
      <c r="N19" s="327"/>
      <c r="O19" s="30"/>
      <c r="P19" s="31"/>
      <c r="Q19" s="30"/>
      <c r="R19" s="1114"/>
      <c r="S19" s="1115"/>
      <c r="T19" s="374"/>
      <c r="U19" s="18"/>
      <c r="V19" s="18"/>
      <c r="W19" s="18"/>
      <c r="X19" s="18"/>
      <c r="Y19" s="18"/>
      <c r="Z19" s="18"/>
      <c r="AA19" s="18"/>
      <c r="AB19" s="18"/>
      <c r="AC19" s="18"/>
    </row>
    <row r="20" spans="1:29" ht="15.75" customHeight="1">
      <c r="A20" s="27"/>
      <c r="B20" s="27"/>
      <c r="C20" s="27"/>
      <c r="D20" s="27"/>
      <c r="E20" s="27"/>
      <c r="F20" s="27"/>
      <c r="G20" s="27"/>
      <c r="H20" s="27"/>
      <c r="I20" s="202"/>
      <c r="J20" s="202"/>
      <c r="K20" s="202"/>
      <c r="L20" s="202"/>
      <c r="M20" s="32"/>
      <c r="N20" s="327"/>
      <c r="O20" s="27"/>
      <c r="P20" s="27"/>
      <c r="Q20" s="27"/>
      <c r="R20" s="27"/>
      <c r="S20" s="27"/>
      <c r="T20" s="18"/>
      <c r="U20" s="18"/>
      <c r="V20" s="18"/>
      <c r="W20" s="18"/>
      <c r="X20" s="18"/>
      <c r="Y20" s="18"/>
      <c r="Z20" s="18"/>
      <c r="AA20" s="18"/>
      <c r="AB20" s="18"/>
      <c r="AC20" s="18"/>
    </row>
    <row r="21" spans="1:29" ht="15.75" customHeight="1">
      <c r="A21" s="27"/>
      <c r="B21" s="27"/>
      <c r="C21" s="27"/>
      <c r="D21" s="27"/>
      <c r="E21" s="27"/>
      <c r="F21" s="27"/>
      <c r="G21" s="27"/>
      <c r="H21" s="27"/>
      <c r="I21" s="1116"/>
      <c r="J21" s="307"/>
      <c r="K21" s="203"/>
      <c r="L21" s="203"/>
      <c r="M21" s="32"/>
      <c r="N21" s="327"/>
      <c r="O21" s="27"/>
      <c r="P21" s="27"/>
      <c r="Q21" s="27"/>
      <c r="R21" s="27"/>
      <c r="S21" s="27"/>
      <c r="T21" s="18"/>
      <c r="U21" s="18"/>
      <c r="V21" s="18"/>
      <c r="W21" s="18"/>
      <c r="X21" s="18"/>
      <c r="Y21" s="18"/>
      <c r="Z21" s="18"/>
      <c r="AA21" s="18"/>
      <c r="AB21" s="18"/>
      <c r="AC21" s="18"/>
    </row>
    <row r="22" spans="1:29" ht="15.75" customHeight="1">
      <c r="A22" s="18"/>
      <c r="B22" s="18"/>
      <c r="C22" s="18"/>
      <c r="D22" s="18"/>
      <c r="E22" s="18"/>
      <c r="F22" s="18"/>
      <c r="G22" s="18"/>
      <c r="H22" s="18"/>
      <c r="I22" s="1117"/>
      <c r="J22" s="308"/>
      <c r="K22" s="203"/>
      <c r="L22" s="203"/>
      <c r="M22" s="32"/>
      <c r="N22" s="18"/>
      <c r="O22" s="18"/>
      <c r="P22" s="18"/>
      <c r="Q22" s="18"/>
      <c r="R22" s="18"/>
      <c r="S22" s="18"/>
      <c r="T22" s="18"/>
      <c r="U22" s="18"/>
      <c r="V22" s="18"/>
      <c r="W22" s="18"/>
      <c r="X22" s="18"/>
      <c r="Y22" s="18"/>
      <c r="Z22" s="18"/>
      <c r="AA22" s="18"/>
      <c r="AB22" s="18"/>
      <c r="AC22" s="18"/>
    </row>
    <row r="23" spans="1:29" ht="15.75" customHeight="1">
      <c r="A23" s="18"/>
      <c r="B23" s="18"/>
      <c r="C23" s="18"/>
      <c r="D23" s="18"/>
      <c r="E23" s="18"/>
      <c r="F23" s="18"/>
      <c r="G23" s="18"/>
      <c r="H23" s="18"/>
      <c r="I23" s="1116"/>
      <c r="J23" s="307"/>
      <c r="K23" s="203"/>
      <c r="L23" s="203"/>
      <c r="M23" s="32"/>
      <c r="N23" s="18"/>
      <c r="O23" s="18"/>
      <c r="P23" s="18"/>
      <c r="Q23" s="18"/>
      <c r="R23" s="18"/>
      <c r="S23" s="18"/>
      <c r="T23" s="18"/>
      <c r="U23" s="18"/>
      <c r="V23" s="18"/>
      <c r="W23" s="18"/>
      <c r="X23" s="18"/>
      <c r="Y23" s="18"/>
      <c r="Z23" s="18"/>
      <c r="AA23" s="18"/>
      <c r="AB23" s="18"/>
      <c r="AC23" s="18"/>
    </row>
    <row r="24" spans="1:29" ht="15.75" customHeight="1">
      <c r="A24" s="18"/>
      <c r="B24" s="18"/>
      <c r="C24" s="18"/>
      <c r="D24" s="18"/>
      <c r="E24" s="18"/>
      <c r="F24" s="18"/>
      <c r="G24" s="18"/>
      <c r="H24" s="18"/>
      <c r="I24" s="1118"/>
      <c r="J24" s="309"/>
      <c r="K24" s="203"/>
      <c r="L24" s="203"/>
      <c r="M24" s="32"/>
      <c r="N24" s="18"/>
      <c r="O24" s="18"/>
      <c r="P24" s="18"/>
      <c r="Q24" s="18"/>
      <c r="R24" s="18"/>
      <c r="S24" s="18"/>
      <c r="T24" s="18"/>
      <c r="U24" s="18"/>
      <c r="V24" s="18"/>
      <c r="W24" s="18"/>
      <c r="X24" s="18"/>
      <c r="Y24" s="18"/>
      <c r="Z24" s="18"/>
      <c r="AA24" s="18"/>
      <c r="AB24" s="18"/>
      <c r="AC24" s="18"/>
    </row>
    <row r="25" spans="1:29" ht="15.75" customHeight="1">
      <c r="A25" s="18"/>
      <c r="B25" s="18"/>
      <c r="C25" s="18"/>
      <c r="D25" s="18"/>
      <c r="E25" s="18"/>
      <c r="F25" s="18"/>
      <c r="G25" s="18"/>
      <c r="H25" s="18"/>
      <c r="I25" s="1118"/>
      <c r="J25" s="309"/>
      <c r="K25" s="203"/>
      <c r="L25" s="203"/>
      <c r="M25" s="32"/>
      <c r="N25" s="18"/>
      <c r="O25" s="18"/>
      <c r="P25" s="18"/>
      <c r="Q25" s="18"/>
      <c r="R25" s="18"/>
      <c r="S25" s="18"/>
      <c r="T25" s="18"/>
      <c r="U25" s="18"/>
      <c r="V25" s="18"/>
      <c r="W25" s="18"/>
      <c r="X25" s="18"/>
      <c r="Y25" s="18"/>
      <c r="Z25" s="18"/>
      <c r="AA25" s="18"/>
      <c r="AB25" s="18"/>
      <c r="AC25" s="18"/>
    </row>
    <row r="26" spans="1:29" ht="15.75" customHeight="1">
      <c r="A26" s="18"/>
      <c r="B26" s="18"/>
      <c r="C26" s="18"/>
      <c r="D26" s="18"/>
      <c r="E26" s="18"/>
      <c r="F26" s="18"/>
      <c r="G26" s="18"/>
      <c r="H26" s="18"/>
      <c r="I26" s="1117"/>
      <c r="J26" s="308"/>
      <c r="K26" s="204"/>
      <c r="L26" s="204"/>
      <c r="M26" s="18"/>
      <c r="N26" s="18"/>
      <c r="O26" s="18"/>
      <c r="P26" s="18"/>
      <c r="Q26" s="18"/>
      <c r="R26" s="18"/>
      <c r="S26" s="18"/>
      <c r="T26" s="18"/>
      <c r="U26" s="18"/>
      <c r="V26" s="18"/>
      <c r="W26" s="18"/>
      <c r="X26" s="18"/>
      <c r="Y26" s="18"/>
      <c r="Z26" s="18"/>
      <c r="AA26" s="18"/>
      <c r="AB26" s="18"/>
      <c r="AC26" s="18"/>
    </row>
    <row r="27" spans="1:29" ht="15.75" customHeight="1">
      <c r="A27" s="18"/>
      <c r="B27" s="18"/>
      <c r="C27" s="18"/>
      <c r="D27" s="18"/>
      <c r="E27" s="18"/>
      <c r="F27" s="18"/>
      <c r="G27" s="18"/>
      <c r="H27" s="18"/>
      <c r="I27" s="1107"/>
      <c r="J27" s="300"/>
      <c r="K27" s="203"/>
      <c r="L27" s="203"/>
      <c r="M27" s="18"/>
      <c r="N27" s="18"/>
      <c r="O27" s="18"/>
      <c r="P27" s="18"/>
      <c r="Q27" s="18"/>
      <c r="R27" s="18"/>
      <c r="S27" s="18"/>
      <c r="T27" s="18"/>
      <c r="U27" s="18"/>
      <c r="V27" s="18"/>
      <c r="W27" s="18"/>
      <c r="X27" s="18"/>
      <c r="Y27" s="18"/>
      <c r="Z27" s="18"/>
      <c r="AA27" s="18"/>
      <c r="AB27" s="18"/>
      <c r="AC27" s="18"/>
    </row>
    <row r="28" spans="1:29" ht="15.75" customHeight="1">
      <c r="A28" s="18"/>
      <c r="B28" s="18"/>
      <c r="C28" s="18"/>
      <c r="D28" s="18"/>
      <c r="E28" s="18"/>
      <c r="F28" s="18"/>
      <c r="G28" s="18"/>
      <c r="H28" s="18"/>
      <c r="I28" s="1108"/>
      <c r="J28" s="301"/>
      <c r="K28" s="203"/>
      <c r="L28" s="203"/>
      <c r="M28" s="18"/>
      <c r="N28" s="18"/>
      <c r="O28" s="18"/>
      <c r="P28" s="18"/>
      <c r="Q28" s="18"/>
      <c r="R28" s="18"/>
      <c r="S28" s="18"/>
      <c r="T28" s="18"/>
      <c r="U28" s="18"/>
      <c r="V28" s="18"/>
      <c r="W28" s="18"/>
      <c r="X28" s="18"/>
      <c r="Y28" s="18"/>
      <c r="Z28" s="18"/>
      <c r="AA28" s="18"/>
      <c r="AB28" s="18"/>
      <c r="AC28" s="18"/>
    </row>
    <row r="29" spans="1:29" ht="15.75" customHeight="1">
      <c r="A29" s="18"/>
      <c r="B29" s="18"/>
      <c r="C29" s="18"/>
      <c r="D29" s="18"/>
      <c r="E29" s="18"/>
      <c r="F29" s="18"/>
      <c r="G29" s="18"/>
      <c r="H29" s="18"/>
      <c r="I29" s="1108"/>
      <c r="J29" s="301"/>
      <c r="K29" s="203"/>
      <c r="L29" s="203"/>
      <c r="M29" s="18"/>
      <c r="N29" s="18"/>
      <c r="O29" s="18"/>
      <c r="P29" s="18"/>
      <c r="Q29" s="18"/>
      <c r="R29" s="18"/>
      <c r="S29" s="18"/>
      <c r="T29" s="18"/>
      <c r="U29" s="18"/>
      <c r="V29" s="18"/>
      <c r="W29" s="18"/>
      <c r="X29" s="18"/>
      <c r="Y29" s="18"/>
      <c r="Z29" s="18"/>
      <c r="AA29" s="18"/>
      <c r="AB29" s="18"/>
      <c r="AC29" s="18"/>
    </row>
    <row r="30" spans="1:29" ht="15.75" customHeight="1">
      <c r="A30" s="18"/>
      <c r="B30" s="18"/>
      <c r="C30" s="18"/>
      <c r="D30" s="18"/>
      <c r="E30" s="18"/>
      <c r="F30" s="18"/>
      <c r="G30" s="18"/>
      <c r="H30" s="18"/>
      <c r="I30" s="1109"/>
      <c r="J30" s="302"/>
      <c r="K30" s="204"/>
      <c r="L30" s="204"/>
      <c r="M30" s="18"/>
      <c r="N30" s="18"/>
      <c r="O30" s="18"/>
      <c r="P30" s="18"/>
      <c r="Q30" s="18"/>
      <c r="R30" s="18"/>
      <c r="S30" s="18"/>
      <c r="T30" s="18"/>
      <c r="U30" s="18"/>
      <c r="V30" s="18"/>
      <c r="W30" s="18"/>
      <c r="X30" s="18"/>
      <c r="Y30" s="18"/>
      <c r="Z30" s="18"/>
      <c r="AA30" s="18"/>
      <c r="AB30" s="18"/>
      <c r="AC30" s="18"/>
    </row>
    <row r="31" spans="1:29" ht="15.75" customHeight="1">
      <c r="A31" s="18"/>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row>
    <row r="32" spans="1:29" ht="15.75" customHeight="1">
      <c r="A32" s="18"/>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row>
    <row r="33" spans="1:29" ht="15.75" customHeight="1">
      <c r="A33" s="18"/>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row>
    <row r="34" spans="1:29" ht="15.75" customHeight="1">
      <c r="A34" s="18"/>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row>
    <row r="35" spans="1:29" ht="15.75" customHeight="1">
      <c r="A35" s="18"/>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row>
    <row r="36" spans="1:29" ht="15.75" customHeight="1">
      <c r="A36" s="18"/>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row>
    <row r="37" spans="1:29" ht="15.75" customHeight="1">
      <c r="A37" s="18"/>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row>
    <row r="38" spans="1:29" ht="15.75" customHeight="1">
      <c r="A38" s="18"/>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row>
    <row r="39" spans="1:29" ht="15.75" customHeight="1">
      <c r="A39" s="18"/>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row>
    <row r="40" spans="1:29" ht="15.75" customHeight="1">
      <c r="A40" s="18"/>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row>
    <row r="41" spans="1:29" ht="15.75" customHeight="1">
      <c r="A41" s="18"/>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row>
    <row r="42" spans="1:29" ht="15.75" customHeight="1">
      <c r="A42" s="18"/>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row>
    <row r="43" spans="1:29" ht="15.75" customHeight="1">
      <c r="A43" s="18"/>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row>
    <row r="44" spans="1:29" ht="15.75" customHeight="1">
      <c r="A44" s="18"/>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row>
    <row r="45" spans="1:29" ht="15.75" customHeight="1">
      <c r="A45" s="18"/>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row>
    <row r="46" spans="1:29" ht="15.75" customHeight="1">
      <c r="A46" s="18"/>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row>
    <row r="47" spans="1:29" ht="15.75" customHeight="1">
      <c r="A47" s="18"/>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row>
    <row r="48" spans="1:29" ht="15.75" customHeight="1">
      <c r="A48" s="18"/>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row>
    <row r="49" spans="1:29" ht="15.75" customHeight="1">
      <c r="A49" s="18"/>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row>
    <row r="50" spans="1:29" ht="15.75" customHeight="1">
      <c r="A50" s="18"/>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row>
    <row r="51" spans="1:29" ht="15.75" customHeight="1">
      <c r="A51" s="18"/>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row>
    <row r="52" spans="1:29" ht="15.75" customHeight="1">
      <c r="A52" s="18"/>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row>
    <row r="53" spans="1:29" ht="15.75" customHeight="1">
      <c r="A53" s="18"/>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row>
    <row r="54" spans="1:29" ht="15.75" customHeight="1">
      <c r="A54" s="18"/>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row>
    <row r="55" spans="1:29" ht="15.75" customHeight="1">
      <c r="A55" s="18"/>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row>
    <row r="56" spans="1:29" ht="15.75" customHeight="1">
      <c r="A56" s="18"/>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row>
    <row r="57" spans="1:29" ht="15.75" customHeight="1">
      <c r="A57" s="18"/>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row>
    <row r="58" spans="1:29" ht="15.75" customHeight="1">
      <c r="A58" s="18"/>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row>
    <row r="59" spans="1:29" ht="15.75" customHeight="1">
      <c r="A59" s="18"/>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row>
    <row r="60" spans="1:29" ht="15.75" customHeight="1">
      <c r="A60" s="18"/>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row>
    <row r="61" spans="1:29" ht="15.75" customHeight="1">
      <c r="A61" s="18"/>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row>
    <row r="62" spans="1:29" ht="15.75" customHeight="1">
      <c r="A62" s="18"/>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row>
    <row r="63" spans="1:29" ht="15.75" customHeight="1">
      <c r="A63" s="18"/>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row>
    <row r="64" spans="1:29" ht="15.75" customHeight="1">
      <c r="A64" s="18"/>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row>
    <row r="65" spans="1:29" ht="15.75" customHeight="1">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row>
    <row r="66" spans="1:29" ht="15.75" customHeight="1">
      <c r="A66" s="18"/>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row>
    <row r="67" spans="1:29" ht="15.75" customHeight="1">
      <c r="A67" s="18"/>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row>
    <row r="68" spans="1:29" ht="15.75" customHeight="1">
      <c r="A68" s="18"/>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row>
    <row r="69" spans="1:29" ht="15.75" customHeight="1">
      <c r="A69" s="18"/>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row>
    <row r="70" spans="1:29" ht="15.75" customHeight="1">
      <c r="A70" s="18"/>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row>
    <row r="71" spans="1:29" ht="15.75" customHeight="1">
      <c r="A71" s="18"/>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row>
    <row r="72" spans="1:29" ht="15.75" customHeight="1">
      <c r="A72" s="18"/>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row>
    <row r="73" spans="1:29" ht="15.75" customHeight="1">
      <c r="A73" s="18"/>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row>
    <row r="74" spans="1:29" ht="15.75" customHeight="1">
      <c r="A74" s="18"/>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row>
    <row r="75" spans="1:29" ht="15.75" customHeight="1">
      <c r="A75" s="18"/>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row>
    <row r="76" spans="1:29" ht="15.75" customHeight="1">
      <c r="A76" s="18"/>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row>
    <row r="77" spans="1:29" ht="15.75" customHeight="1">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row>
    <row r="78" spans="1:29" ht="15.75" customHeight="1">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row>
    <row r="79" spans="1:29" ht="15.75" customHeight="1">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row>
    <row r="80" spans="1:29" ht="15.75" customHeight="1">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row>
    <row r="81" spans="1:29" ht="15.75" customHeight="1">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row>
    <row r="82" spans="1:29" ht="15.75" customHeight="1">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row>
    <row r="83" spans="1:29" ht="15.75" customHeight="1">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row>
    <row r="84" spans="1:29" ht="15.75" customHeight="1">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row>
    <row r="85" spans="1:29" ht="15.75" customHeight="1">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row>
    <row r="86" spans="1:29" ht="15.75" customHeight="1">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row>
    <row r="87" spans="1:29" ht="15.75" customHeight="1">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row>
    <row r="88" spans="1:29" ht="15.75" customHeight="1">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row>
    <row r="89" spans="1:29" ht="15.75" customHeight="1">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row>
    <row r="90" spans="1:29" ht="15.75" customHeight="1">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row>
    <row r="91" spans="1:29" ht="15.75" customHeight="1">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row>
    <row r="92" spans="1:29" ht="15.75" customHeight="1">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row>
    <row r="93" spans="1:29" ht="15.75" customHeight="1">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row>
    <row r="94" spans="1:29" ht="15.75" customHeight="1">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row>
    <row r="95" spans="1:29" ht="15.75" customHeight="1">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row>
    <row r="96" spans="1:29" ht="15.75" customHeight="1">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row>
    <row r="97" spans="1:29" ht="15.75" customHeight="1">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row>
    <row r="98" spans="1:29" ht="15.75" customHeight="1">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row>
    <row r="99" spans="1:29" ht="15.75" customHeight="1">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row>
    <row r="100" spans="1:29" ht="15.75" customHeight="1">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row>
    <row r="101" spans="1:29" ht="15.75" customHeight="1">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row>
    <row r="102" spans="1:29" ht="15.75" customHeight="1">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row>
    <row r="103" spans="1:29" ht="15.75" customHeight="1">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row>
    <row r="104" spans="1:29" ht="15.75" customHeight="1">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row>
    <row r="105" spans="1:29" ht="15.75" customHeight="1">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row>
    <row r="106" spans="1:29" ht="15.75" customHeight="1">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row>
    <row r="107" spans="1:29" ht="15.75" customHeight="1">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row>
    <row r="108" spans="1:29" ht="15.75" customHeight="1">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row>
    <row r="109" spans="1:29" ht="15.75" customHeight="1">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row>
    <row r="110" spans="1:29" ht="15.75" customHeight="1">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row>
    <row r="111" spans="1:29" ht="15.75" customHeight="1">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row>
    <row r="112" spans="1:29" ht="15.75" customHeight="1">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row>
    <row r="113" spans="1:29" ht="15.75" customHeight="1">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row>
    <row r="114" spans="1:29" ht="15.75" customHeight="1">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row>
    <row r="115" spans="1:29" ht="15.75" customHeight="1">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row>
    <row r="116" spans="1:29" ht="15.75" customHeight="1">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row>
    <row r="117" spans="1:29" ht="15.75" customHeight="1">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row>
    <row r="118" spans="1:29" ht="15.75" customHeight="1">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row>
    <row r="119" spans="1:29" ht="15.75" customHeight="1">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row>
    <row r="120" spans="1:29" ht="15.75" customHeight="1">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row>
    <row r="121" spans="1:29" ht="15.75" customHeight="1">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row>
    <row r="122" spans="1:29" ht="15.75" customHeight="1">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row>
    <row r="123" spans="1:29" ht="15.75" customHeight="1">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row>
    <row r="124" spans="1:29" ht="15.75" customHeight="1">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row>
    <row r="125" spans="1:29" ht="15.75" customHeight="1">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row>
    <row r="126" spans="1:29" ht="15.75" customHeight="1">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row>
    <row r="127" spans="1:29" ht="15.75" customHeight="1">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row>
    <row r="128" spans="1:29" ht="15.75" customHeight="1">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row>
    <row r="129" spans="1:29" ht="15.75" customHeight="1">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row>
    <row r="130" spans="1:29" ht="15.75" customHeight="1">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row>
    <row r="131" spans="1:29" ht="15.75" customHeight="1">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row>
    <row r="132" spans="1:29" ht="15.75" customHeight="1">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row>
    <row r="133" spans="1:29" ht="15.75" customHeight="1">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row>
    <row r="134" spans="1:29" ht="15.75" customHeight="1">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row>
    <row r="135" spans="1:29" ht="15.75" customHeight="1">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row>
    <row r="136" spans="1:29" ht="15.75" customHeight="1">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row>
    <row r="137" spans="1:29" ht="15.75" customHeight="1">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row>
    <row r="138" spans="1:29" ht="15.75" customHeight="1">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row>
    <row r="139" spans="1:29" ht="15.75" customHeight="1">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row>
    <row r="140" spans="1:29" ht="15.75" customHeight="1">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row>
    <row r="141" spans="1:29" ht="15.75" customHeight="1">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row>
    <row r="142" spans="1:29" ht="15.75" customHeight="1">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row>
    <row r="143" spans="1:29" ht="15.75" customHeight="1">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row>
    <row r="144" spans="1:29" ht="15.75" customHeight="1">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row>
    <row r="145" spans="1:29" ht="15.75" customHeight="1">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row>
    <row r="146" spans="1:29" ht="15.75" customHeight="1">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row>
    <row r="147" spans="1:29" ht="15.75" customHeight="1">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row>
    <row r="148" spans="1:29" ht="15.75" customHeight="1">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row>
    <row r="149" spans="1:29" ht="15.75" customHeight="1">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row>
    <row r="150" spans="1:29" ht="15.75" customHeight="1">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row>
    <row r="151" spans="1:29" ht="15.75" customHeight="1">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row>
    <row r="152" spans="1:29" ht="15.75" customHeight="1">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row>
    <row r="153" spans="1:29" ht="15.75" customHeight="1">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row>
    <row r="154" spans="1:29" ht="15.75" customHeight="1">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row>
    <row r="155" spans="1:29" ht="15.75" customHeight="1">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row>
    <row r="156" spans="1:29" ht="15.75" customHeight="1">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row>
    <row r="157" spans="1:29" ht="15.75" customHeight="1">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row>
    <row r="158" spans="1:29" ht="15.75" customHeight="1">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row>
    <row r="159" spans="1:29" ht="15.75" customHeight="1">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row>
    <row r="160" spans="1:29" ht="15.75" customHeight="1">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row>
    <row r="161" spans="1:29" ht="15.75" customHeight="1">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row>
    <row r="162" spans="1:29" ht="15.75" customHeight="1">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row>
    <row r="163" spans="1:29" ht="15.75" customHeight="1">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row>
    <row r="164" spans="1:29" ht="15.75" customHeight="1">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row>
    <row r="165" spans="1:29" ht="15.75" customHeight="1">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row>
    <row r="166" spans="1:29" ht="15.75" customHeight="1">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row>
    <row r="167" spans="1:29" ht="15.75" customHeight="1">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row>
    <row r="168" spans="1:29" ht="15.75" customHeight="1">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row>
    <row r="169" spans="1:29" ht="15.75" customHeight="1">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row>
    <row r="170" spans="1:29" ht="15.75" customHeight="1">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row>
    <row r="171" spans="1:29" ht="15.75" customHeight="1">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row>
    <row r="172" spans="1:29" ht="15.75" customHeight="1">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row>
    <row r="173" spans="1:29" ht="15.75" customHeight="1">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row>
    <row r="174" spans="1:29" ht="15.75" customHeight="1">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row>
    <row r="175" spans="1:29" ht="15.75" customHeight="1">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row>
    <row r="176" spans="1:29" ht="15.75" customHeight="1">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row>
    <row r="177" spans="1:29" ht="15.75" customHeight="1">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row>
    <row r="178" spans="1:29" ht="15.75" customHeight="1">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row>
    <row r="179" spans="1:29" ht="15.75" customHeight="1">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row>
    <row r="180" spans="1:29" ht="15.75" customHeight="1">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row>
    <row r="181" spans="1:29" ht="15.75" customHeight="1">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row>
    <row r="182" spans="1:29" ht="15.75" customHeight="1">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row>
    <row r="183" spans="1:29" ht="15.75" customHeight="1">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row>
    <row r="184" spans="1:29" ht="15.75" customHeight="1">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row>
    <row r="185" spans="1:29" ht="15.75" customHeight="1">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row>
    <row r="186" spans="1:29" ht="15.75" customHeight="1">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row>
    <row r="187" spans="1:29" ht="15.75" customHeight="1">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row>
    <row r="188" spans="1:29" ht="15.75" customHeight="1">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row>
    <row r="189" spans="1:29" ht="15.75" customHeight="1">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row>
    <row r="190" spans="1:29" ht="15.75" customHeight="1">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row>
    <row r="191" spans="1:29" ht="15.75" customHeight="1">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row>
    <row r="192" spans="1:29" ht="15.75" customHeight="1">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row>
    <row r="193" spans="1:29" ht="15.75" customHeight="1">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row>
    <row r="194" spans="1:29" ht="15.75" customHeight="1">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row>
    <row r="195" spans="1:29" ht="15.75" customHeight="1">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row>
    <row r="196" spans="1:29" ht="15.75" customHeight="1">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row>
    <row r="197" spans="1:29" ht="15.75" customHeight="1">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row>
    <row r="198" spans="1:29" ht="15.75" customHeight="1">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row>
    <row r="199" spans="1:29" ht="15.75" customHeight="1">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row>
    <row r="200" spans="1:29" ht="15.75" customHeight="1">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row>
    <row r="201" spans="1:29" ht="15.75" customHeight="1">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row>
    <row r="202" spans="1:29" ht="15.75" customHeight="1">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row>
    <row r="203" spans="1:29" ht="15.75" customHeight="1">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row>
    <row r="204" spans="1:29" ht="15.75" customHeight="1">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row>
    <row r="205" spans="1:29" ht="15.75" customHeight="1">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row>
    <row r="206" spans="1:29" ht="15.75" customHeight="1">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row>
    <row r="207" spans="1:29" ht="15.75" customHeight="1">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row>
    <row r="208" spans="1:29" ht="15.75" customHeight="1">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row>
    <row r="209" spans="1:29" ht="15.75" customHeight="1">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row>
    <row r="210" spans="1:29" ht="15.75" customHeight="1">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row>
    <row r="211" spans="1:29" ht="15.75" customHeight="1">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row>
    <row r="212" spans="1:29" ht="15.75" customHeight="1">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row>
    <row r="213" spans="1:29" ht="15.75" customHeight="1">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row>
    <row r="214" spans="1:29" ht="15.75" customHeight="1">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row>
    <row r="215" spans="1:29" ht="15.75" customHeight="1">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row>
    <row r="216" spans="1:29" ht="15.75" customHeight="1">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row>
    <row r="217" spans="1:29" ht="15.75" customHeight="1">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row>
    <row r="218" spans="1:29" ht="15.75" customHeight="1">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row>
    <row r="219" spans="1:29" ht="15.75" customHeight="1">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row>
    <row r="220" spans="1:29" ht="15.75" customHeight="1"/>
    <row r="221" spans="1:29" ht="15.75" customHeight="1"/>
    <row r="222" spans="1:29" ht="15.75" customHeight="1"/>
    <row r="223" spans="1:29" ht="15.75" customHeight="1"/>
    <row r="224" spans="1: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25">
    <mergeCell ref="I27:I30"/>
    <mergeCell ref="B16:B18"/>
    <mergeCell ref="A16:A18"/>
    <mergeCell ref="C16:C18"/>
    <mergeCell ref="B10:B11"/>
    <mergeCell ref="C10:T10"/>
    <mergeCell ref="R19:S19"/>
    <mergeCell ref="I21:I22"/>
    <mergeCell ref="I23:I26"/>
    <mergeCell ref="Q16:Q18"/>
    <mergeCell ref="S16:S18"/>
    <mergeCell ref="T16:T18"/>
    <mergeCell ref="A12:A14"/>
    <mergeCell ref="B12:B14"/>
    <mergeCell ref="Q12:Q14"/>
    <mergeCell ref="S12:S14"/>
    <mergeCell ref="T12:T14"/>
    <mergeCell ref="C7:E7"/>
    <mergeCell ref="A8:T8"/>
    <mergeCell ref="A10:A11"/>
    <mergeCell ref="A1:S1"/>
    <mergeCell ref="A2:S2"/>
    <mergeCell ref="A3:S3"/>
    <mergeCell ref="A4:S4"/>
    <mergeCell ref="A5:S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994"/>
  <sheetViews>
    <sheetView topLeftCell="U12" zoomScale="71" zoomScaleNormal="71" workbookViewId="0">
      <selection activeCell="X17" sqref="X17"/>
    </sheetView>
  </sheetViews>
  <sheetFormatPr baseColWidth="10" defaultColWidth="14.42578125" defaultRowHeight="15"/>
  <cols>
    <col min="1" max="1" width="2.85546875" style="114" customWidth="1"/>
    <col min="2" max="2" width="15" style="114" customWidth="1"/>
    <col min="3" max="3" width="12.7109375" style="114" customWidth="1"/>
    <col min="4" max="6" width="17" style="114" customWidth="1"/>
    <col min="7" max="7" width="48.85546875" style="114" bestFit="1" customWidth="1"/>
    <col min="8" max="8" width="52.140625" style="114" customWidth="1"/>
    <col min="9" max="10" width="40.7109375" style="114" customWidth="1"/>
    <col min="11" max="12" width="18.42578125" style="114" customWidth="1"/>
    <col min="13" max="14" width="21.85546875" style="114" customWidth="1"/>
    <col min="15" max="16" width="18.42578125" style="114" customWidth="1"/>
    <col min="17" max="17" width="20.5703125" style="114" customWidth="1"/>
    <col min="18" max="18" width="20.7109375" style="114" customWidth="1"/>
    <col min="19" max="20" width="36.85546875" style="114" customWidth="1"/>
    <col min="21" max="21" width="28.42578125" style="114" customWidth="1"/>
    <col min="22" max="27" width="26.140625" style="114" customWidth="1"/>
    <col min="28" max="28" width="33.140625" style="15" customWidth="1"/>
    <col min="29" max="29" width="63.5703125" style="114" customWidth="1"/>
    <col min="30" max="16384" width="14.42578125" style="114"/>
  </cols>
  <sheetData>
    <row r="1" spans="1:29" ht="18" customHeight="1">
      <c r="A1" s="3"/>
      <c r="B1" s="1037" t="s">
        <v>0</v>
      </c>
      <c r="C1" s="1037"/>
      <c r="D1" s="1037"/>
      <c r="E1" s="1037"/>
      <c r="F1" s="1037"/>
      <c r="G1" s="1037"/>
      <c r="H1" s="1037"/>
      <c r="I1" s="1037"/>
      <c r="K1" s="1037" t="s">
        <v>0</v>
      </c>
      <c r="L1" s="1037"/>
      <c r="M1" s="1037"/>
      <c r="N1" s="1037"/>
      <c r="O1" s="1037"/>
      <c r="P1" s="1037"/>
      <c r="Q1" s="1037"/>
      <c r="R1" s="1037"/>
      <c r="U1" s="1037" t="s">
        <v>0</v>
      </c>
      <c r="V1" s="1037"/>
      <c r="W1" s="1037"/>
      <c r="X1" s="1037"/>
      <c r="Y1" s="1037"/>
      <c r="Z1" s="1037"/>
      <c r="AA1" s="1037"/>
      <c r="AB1" s="1037"/>
      <c r="AC1" s="1037"/>
    </row>
    <row r="2" spans="1:29" ht="12.75" customHeight="1">
      <c r="A2" s="3"/>
      <c r="B2" s="1037" t="s">
        <v>1</v>
      </c>
      <c r="C2" s="1037"/>
      <c r="D2" s="1037"/>
      <c r="E2" s="1037"/>
      <c r="F2" s="1037"/>
      <c r="G2" s="1037"/>
      <c r="H2" s="1037"/>
      <c r="I2" s="1037"/>
      <c r="K2" s="1037" t="s">
        <v>1</v>
      </c>
      <c r="L2" s="1037"/>
      <c r="M2" s="1037"/>
      <c r="N2" s="1037"/>
      <c r="O2" s="1037"/>
      <c r="P2" s="1037"/>
      <c r="Q2" s="1037"/>
      <c r="R2" s="1037"/>
      <c r="U2" s="1037" t="s">
        <v>1</v>
      </c>
      <c r="V2" s="1037"/>
      <c r="W2" s="1037"/>
      <c r="X2" s="1037"/>
      <c r="Y2" s="1037"/>
      <c r="Z2" s="1037"/>
      <c r="AA2" s="1037"/>
      <c r="AB2" s="1037"/>
      <c r="AC2" s="1037"/>
    </row>
    <row r="3" spans="1:29" ht="36.75" customHeight="1">
      <c r="A3" s="3"/>
      <c r="B3" s="1037" t="s">
        <v>2</v>
      </c>
      <c r="C3" s="1037"/>
      <c r="D3" s="1037"/>
      <c r="E3" s="1037"/>
      <c r="F3" s="1037"/>
      <c r="G3" s="1037"/>
      <c r="H3" s="1037"/>
      <c r="I3" s="1037"/>
      <c r="K3" s="1037" t="s">
        <v>2</v>
      </c>
      <c r="L3" s="1037"/>
      <c r="M3" s="1037"/>
      <c r="N3" s="1037"/>
      <c r="O3" s="1037"/>
      <c r="P3" s="1037"/>
      <c r="Q3" s="1037"/>
      <c r="R3" s="1037"/>
      <c r="U3" s="1037" t="s">
        <v>2</v>
      </c>
      <c r="V3" s="1037"/>
      <c r="W3" s="1037"/>
      <c r="X3" s="1037"/>
      <c r="Y3" s="1037"/>
      <c r="Z3" s="1037"/>
      <c r="AA3" s="1037"/>
      <c r="AB3" s="1037"/>
      <c r="AC3" s="1037"/>
    </row>
    <row r="4" spans="1:29" ht="21" customHeight="1">
      <c r="A4" s="5"/>
      <c r="B4" s="1037" t="s">
        <v>48</v>
      </c>
      <c r="C4" s="1037"/>
      <c r="D4" s="1037"/>
      <c r="E4" s="1037"/>
      <c r="F4" s="1037"/>
      <c r="G4" s="1037"/>
      <c r="H4" s="1037"/>
      <c r="I4" s="1037"/>
      <c r="K4" s="1037" t="s">
        <v>48</v>
      </c>
      <c r="L4" s="1037"/>
      <c r="M4" s="1037"/>
      <c r="N4" s="1037"/>
      <c r="O4" s="1037"/>
      <c r="P4" s="1037"/>
      <c r="Q4" s="1037"/>
      <c r="R4" s="1037"/>
      <c r="U4" s="1037" t="s">
        <v>48</v>
      </c>
      <c r="V4" s="1037"/>
      <c r="W4" s="1037"/>
      <c r="X4" s="1037"/>
      <c r="Y4" s="1037"/>
      <c r="Z4" s="1037"/>
      <c r="AA4" s="1037"/>
      <c r="AB4" s="1037"/>
      <c r="AC4" s="1037"/>
    </row>
    <row r="5" spans="1:29" ht="23.25" customHeight="1">
      <c r="A5" s="6"/>
      <c r="B5" s="1037" t="s">
        <v>56</v>
      </c>
      <c r="C5" s="1037"/>
      <c r="D5" s="1037"/>
      <c r="E5" s="1037"/>
      <c r="F5" s="1037"/>
      <c r="G5" s="1037"/>
      <c r="H5" s="1037"/>
      <c r="I5" s="1037"/>
      <c r="K5" s="1037" t="s">
        <v>56</v>
      </c>
      <c r="L5" s="1037"/>
      <c r="M5" s="1037"/>
      <c r="N5" s="1037"/>
      <c r="O5" s="1037"/>
      <c r="P5" s="1037"/>
      <c r="Q5" s="1037"/>
      <c r="R5" s="1037"/>
      <c r="S5" s="1037"/>
      <c r="U5" s="1037" t="s">
        <v>56</v>
      </c>
      <c r="V5" s="1037"/>
      <c r="W5" s="1037"/>
      <c r="X5" s="1037"/>
      <c r="Y5" s="1037"/>
      <c r="Z5" s="1037"/>
      <c r="AA5" s="1037"/>
      <c r="AB5" s="1037"/>
      <c r="AC5" s="1037"/>
    </row>
    <row r="6" spans="1:29" ht="18.75" customHeight="1">
      <c r="A6" s="1"/>
      <c r="B6" s="1037" t="s">
        <v>51</v>
      </c>
      <c r="C6" s="1037"/>
      <c r="D6" s="1037"/>
      <c r="E6" s="1037"/>
      <c r="F6" s="1037"/>
      <c r="G6" s="1037" t="s">
        <v>1024</v>
      </c>
      <c r="H6" s="1037"/>
      <c r="I6" s="1037"/>
      <c r="J6" s="1"/>
      <c r="K6" s="1037" t="s">
        <v>51</v>
      </c>
      <c r="L6" s="1037"/>
      <c r="M6" s="1037"/>
      <c r="N6" s="1037"/>
      <c r="O6" s="1037"/>
      <c r="P6" s="1037" t="str">
        <f>G6</f>
        <v>CONSORCIO INTER- IES</v>
      </c>
      <c r="Q6" s="1037"/>
      <c r="R6" s="1037"/>
      <c r="S6" s="1"/>
      <c r="T6" s="1"/>
      <c r="U6" s="1037" t="s">
        <v>51</v>
      </c>
      <c r="V6" s="1037"/>
      <c r="W6" s="1037"/>
      <c r="X6" s="1037"/>
      <c r="Y6" s="1037"/>
      <c r="Z6" s="1037"/>
      <c r="AA6" s="1037"/>
      <c r="AB6" s="1037"/>
      <c r="AC6" s="1037"/>
    </row>
    <row r="7" spans="1:29" s="15" customFormat="1" ht="18" customHeight="1">
      <c r="A7" s="7"/>
      <c r="B7" s="14"/>
      <c r="C7" s="7"/>
      <c r="D7" s="7"/>
      <c r="E7" s="7"/>
      <c r="F7" s="7"/>
      <c r="G7" s="7" t="s">
        <v>54</v>
      </c>
      <c r="H7" s="7" t="s">
        <v>53</v>
      </c>
      <c r="I7" s="7"/>
      <c r="J7" s="7"/>
      <c r="K7" s="7"/>
      <c r="L7" s="7"/>
      <c r="M7" s="7"/>
      <c r="N7" s="7"/>
      <c r="O7" s="7"/>
      <c r="P7" s="7"/>
      <c r="Q7" s="7"/>
      <c r="R7" s="7"/>
      <c r="S7" s="7" t="s">
        <v>52</v>
      </c>
      <c r="T7" s="7" t="s">
        <v>52</v>
      </c>
      <c r="U7" s="7"/>
      <c r="V7" s="7"/>
      <c r="W7" s="7"/>
      <c r="X7" s="7"/>
      <c r="Y7" s="7"/>
      <c r="Z7" s="7"/>
      <c r="AA7" s="7"/>
      <c r="AB7" s="7"/>
      <c r="AC7" s="7"/>
    </row>
    <row r="8" spans="1:29" s="17" customFormat="1" ht="198.75" customHeight="1">
      <c r="A8" s="8"/>
      <c r="B8" s="9" t="s">
        <v>3</v>
      </c>
      <c r="C8" s="9" t="s">
        <v>4</v>
      </c>
      <c r="D8" s="9" t="s">
        <v>5</v>
      </c>
      <c r="E8" s="9" t="s">
        <v>117</v>
      </c>
      <c r="F8" s="9" t="s">
        <v>116</v>
      </c>
      <c r="G8" s="9" t="s">
        <v>57</v>
      </c>
      <c r="H8" s="9" t="s">
        <v>47</v>
      </c>
      <c r="I8" s="9" t="s">
        <v>6</v>
      </c>
      <c r="J8" s="9" t="s">
        <v>49</v>
      </c>
      <c r="K8" s="9" t="s">
        <v>50</v>
      </c>
      <c r="L8" s="9" t="s">
        <v>111</v>
      </c>
      <c r="M8" s="9" t="s">
        <v>7</v>
      </c>
      <c r="N8" s="9" t="s">
        <v>119</v>
      </c>
      <c r="O8" s="9" t="s">
        <v>8</v>
      </c>
      <c r="P8" s="130" t="s">
        <v>9</v>
      </c>
      <c r="Q8" s="9" t="s">
        <v>118</v>
      </c>
      <c r="R8" s="9" t="s">
        <v>120</v>
      </c>
      <c r="S8" s="9" t="s">
        <v>121</v>
      </c>
      <c r="T8" s="130" t="s">
        <v>115</v>
      </c>
      <c r="U8" s="109" t="s">
        <v>108</v>
      </c>
      <c r="V8" s="109" t="s">
        <v>55</v>
      </c>
      <c r="W8" s="109" t="s">
        <v>150</v>
      </c>
      <c r="X8" s="109" t="s">
        <v>112</v>
      </c>
      <c r="Y8" s="109" t="s">
        <v>151</v>
      </c>
      <c r="Z8" s="109" t="s">
        <v>668</v>
      </c>
      <c r="AA8" s="109" t="s">
        <v>445</v>
      </c>
      <c r="AB8" s="109" t="s">
        <v>669</v>
      </c>
      <c r="AC8" s="109" t="s">
        <v>10</v>
      </c>
    </row>
    <row r="9" spans="1:29" ht="242.25" customHeight="1">
      <c r="A9" s="10"/>
      <c r="B9" s="110">
        <v>1</v>
      </c>
      <c r="C9" s="16" t="s">
        <v>994</v>
      </c>
      <c r="D9" s="16">
        <v>27</v>
      </c>
      <c r="E9" s="16" t="s">
        <v>995</v>
      </c>
      <c r="F9" s="16" t="s">
        <v>996</v>
      </c>
      <c r="G9" s="16" t="s">
        <v>490</v>
      </c>
      <c r="H9" s="16" t="s">
        <v>997</v>
      </c>
      <c r="I9" s="16" t="s">
        <v>162</v>
      </c>
      <c r="J9" s="16" t="s">
        <v>998</v>
      </c>
      <c r="K9" s="16" t="s">
        <v>999</v>
      </c>
      <c r="L9" s="16" t="s">
        <v>1000</v>
      </c>
      <c r="M9" s="212" t="s">
        <v>1001</v>
      </c>
      <c r="N9" s="213" t="s">
        <v>1002</v>
      </c>
      <c r="O9" s="213" t="s">
        <v>1003</v>
      </c>
      <c r="P9" s="213" t="s">
        <v>1004</v>
      </c>
      <c r="Q9" s="16" t="s">
        <v>1025</v>
      </c>
      <c r="R9" s="236" t="s">
        <v>1027</v>
      </c>
      <c r="S9" s="236" t="s">
        <v>162</v>
      </c>
      <c r="T9" s="235" t="s">
        <v>162</v>
      </c>
      <c r="U9" s="16">
        <v>2015</v>
      </c>
      <c r="V9" s="121">
        <v>782200020</v>
      </c>
      <c r="W9" s="175">
        <f>V9/VLOOKUP(U9,lov_smmlv,2)*sm_2019</f>
        <v>1005280285.1902227</v>
      </c>
      <c r="X9" s="124">
        <v>0.5</v>
      </c>
      <c r="Y9" s="175">
        <f>X9*W9</f>
        <v>502640142.59511137</v>
      </c>
      <c r="Z9" s="124">
        <v>0.5</v>
      </c>
      <c r="AA9" s="175">
        <f>PPTO_oficial*Z9</f>
        <v>434141970.5</v>
      </c>
      <c r="AB9" s="175" t="s">
        <v>162</v>
      </c>
      <c r="AC9" s="235"/>
    </row>
    <row r="10" spans="1:29" ht="125.25" customHeight="1">
      <c r="A10" s="10"/>
      <c r="B10" s="110">
        <v>2</v>
      </c>
      <c r="C10" s="16" t="s">
        <v>1005</v>
      </c>
      <c r="D10" s="16">
        <v>115</v>
      </c>
      <c r="E10" s="16" t="s">
        <v>1006</v>
      </c>
      <c r="F10" s="16" t="s">
        <v>440</v>
      </c>
      <c r="G10" s="16" t="s">
        <v>490</v>
      </c>
      <c r="H10" s="16" t="s">
        <v>1007</v>
      </c>
      <c r="I10" s="16" t="s">
        <v>162</v>
      </c>
      <c r="J10" s="16" t="s">
        <v>1008</v>
      </c>
      <c r="K10" s="16" t="s">
        <v>1009</v>
      </c>
      <c r="L10" s="16" t="s">
        <v>1010</v>
      </c>
      <c r="M10" s="212" t="s">
        <v>1011</v>
      </c>
      <c r="N10" s="236"/>
      <c r="O10" s="213" t="s">
        <v>1012</v>
      </c>
      <c r="P10" s="213" t="s">
        <v>1013</v>
      </c>
      <c r="Q10" s="16" t="s">
        <v>1014</v>
      </c>
      <c r="R10" s="213">
        <v>43249</v>
      </c>
      <c r="S10" s="16" t="s">
        <v>1028</v>
      </c>
      <c r="T10" s="235" t="s">
        <v>162</v>
      </c>
      <c r="U10" s="16">
        <v>2017</v>
      </c>
      <c r="V10" s="121">
        <v>1674468741</v>
      </c>
      <c r="W10" s="175">
        <f>V10/VLOOKUP(U10,lov_smmlv,2)*sm_2019</f>
        <v>1879656231.2132649</v>
      </c>
      <c r="X10" s="124">
        <v>0.5</v>
      </c>
      <c r="Y10" s="175">
        <f>X10*W10</f>
        <v>939828115.60663247</v>
      </c>
      <c r="Z10" s="1129">
        <v>0.5</v>
      </c>
      <c r="AA10" s="175">
        <f>PPTO_oficial*Z10</f>
        <v>434141970.5</v>
      </c>
      <c r="AB10" s="693" t="s">
        <v>162</v>
      </c>
      <c r="AC10" s="16"/>
    </row>
    <row r="11" spans="1:29" ht="90">
      <c r="A11" s="10"/>
      <c r="B11" s="110">
        <v>3</v>
      </c>
      <c r="C11" s="16" t="s">
        <v>1015</v>
      </c>
      <c r="D11" s="16">
        <v>107</v>
      </c>
      <c r="E11" s="16" t="s">
        <v>1016</v>
      </c>
      <c r="F11" s="16" t="s">
        <v>440</v>
      </c>
      <c r="G11" s="16">
        <v>801015</v>
      </c>
      <c r="H11" s="16" t="s">
        <v>1017</v>
      </c>
      <c r="I11" s="235" t="s">
        <v>173</v>
      </c>
      <c r="J11" s="16" t="s">
        <v>1018</v>
      </c>
      <c r="K11" s="16" t="s">
        <v>1019</v>
      </c>
      <c r="L11" s="16" t="s">
        <v>1020</v>
      </c>
      <c r="M11" s="212">
        <v>1</v>
      </c>
      <c r="N11" s="236"/>
      <c r="O11" s="213" t="s">
        <v>1021</v>
      </c>
      <c r="P11" s="213">
        <v>42004</v>
      </c>
      <c r="Q11" s="16" t="s">
        <v>1022</v>
      </c>
      <c r="R11" s="213">
        <v>42704</v>
      </c>
      <c r="S11" s="16" t="s">
        <v>1023</v>
      </c>
      <c r="T11" s="235" t="s">
        <v>162</v>
      </c>
      <c r="U11" s="16">
        <v>2016</v>
      </c>
      <c r="V11" s="121">
        <v>179432300</v>
      </c>
      <c r="W11" s="175">
        <f>V11/VLOOKUP(U11,lov_smmlv,2)*sm_2019</f>
        <v>215519466.92136097</v>
      </c>
      <c r="X11" s="124">
        <v>1</v>
      </c>
      <c r="Y11" s="175">
        <f t="shared" ref="Y11" si="0">X11*W11</f>
        <v>215519466.92136097</v>
      </c>
      <c r="Z11" s="1130"/>
      <c r="AA11" s="175">
        <f>Y11</f>
        <v>215519466.92136097</v>
      </c>
      <c r="AB11" s="692"/>
      <c r="AC11" s="16" t="s">
        <v>1026</v>
      </c>
    </row>
    <row r="12" spans="1:29" ht="18.75" customHeight="1">
      <c r="A12" s="1"/>
      <c r="B12" s="11" t="s">
        <v>1029</v>
      </c>
      <c r="C12" s="1"/>
      <c r="D12" s="1"/>
      <c r="E12" s="1"/>
      <c r="F12" s="1"/>
      <c r="G12" s="1"/>
      <c r="H12" s="1"/>
      <c r="I12" s="1"/>
      <c r="J12" s="1"/>
      <c r="K12" s="1"/>
      <c r="L12" s="1"/>
      <c r="M12" s="1"/>
      <c r="N12" s="1"/>
      <c r="O12" s="1"/>
      <c r="P12" s="1"/>
      <c r="Q12" s="1"/>
      <c r="R12" s="1"/>
      <c r="S12" s="1"/>
      <c r="T12" s="1"/>
      <c r="U12" s="1131" t="s">
        <v>365</v>
      </c>
      <c r="V12" s="1132"/>
      <c r="W12" s="1132"/>
      <c r="X12" s="1132"/>
      <c r="Y12" s="1132"/>
      <c r="Z12" s="1132"/>
      <c r="AA12" s="1132"/>
      <c r="AB12" s="1132"/>
      <c r="AC12" s="1"/>
    </row>
    <row r="13" spans="1:29" ht="12.7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7"/>
      <c r="AC13" s="1"/>
    </row>
    <row r="14" spans="1:29" ht="12.75" customHeight="1">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7"/>
      <c r="AC14" s="1"/>
    </row>
    <row r="15" spans="1:29" ht="12.75" customHeight="1">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7"/>
      <c r="AC15" s="1"/>
    </row>
    <row r="16" spans="1:29" ht="12.75" customHeight="1">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7"/>
      <c r="AC16" s="1"/>
    </row>
    <row r="17" spans="1:29" ht="12.75" customHeight="1">
      <c r="A17" s="1"/>
      <c r="B17" s="1"/>
      <c r="C17" s="1"/>
      <c r="D17" s="1"/>
      <c r="E17" s="1"/>
      <c r="F17" s="1"/>
      <c r="G17" s="1"/>
      <c r="H17" s="1"/>
      <c r="I17" s="1"/>
      <c r="J17" s="1"/>
      <c r="K17" s="1"/>
      <c r="L17" s="1"/>
      <c r="M17" s="1"/>
      <c r="N17" s="1"/>
      <c r="O17" s="1"/>
      <c r="P17" s="1"/>
      <c r="Q17" s="1"/>
      <c r="R17" s="1"/>
      <c r="S17" s="1"/>
      <c r="T17" s="1"/>
      <c r="U17" s="12"/>
      <c r="V17" s="12"/>
      <c r="W17" s="12"/>
      <c r="X17" s="12"/>
      <c r="Y17" s="12"/>
      <c r="Z17" s="12"/>
      <c r="AA17" s="12"/>
      <c r="AB17" s="691"/>
      <c r="AC17" s="1"/>
    </row>
    <row r="18" spans="1:29" ht="12.75" customHeight="1">
      <c r="A18" s="1"/>
      <c r="B18" s="1"/>
      <c r="C18" s="1"/>
      <c r="D18" s="1"/>
      <c r="E18" s="1"/>
      <c r="F18" s="1"/>
      <c r="G18" s="1"/>
      <c r="H18" s="1"/>
      <c r="I18" s="1"/>
      <c r="J18" s="1"/>
      <c r="K18" s="1"/>
      <c r="L18" s="1"/>
      <c r="M18" s="1"/>
      <c r="N18" s="1"/>
      <c r="O18" s="1"/>
      <c r="P18" s="1"/>
      <c r="Q18" s="1"/>
      <c r="R18" s="1"/>
      <c r="S18" s="1"/>
      <c r="T18" s="1"/>
      <c r="U18" s="12"/>
      <c r="V18" s="12"/>
      <c r="W18" s="12"/>
      <c r="X18" s="12"/>
      <c r="Y18" s="12"/>
      <c r="Z18" s="12"/>
      <c r="AA18" s="12"/>
      <c r="AB18" s="691"/>
      <c r="AC18" s="1"/>
    </row>
    <row r="19" spans="1:29" ht="12.75" customHeight="1">
      <c r="A19" s="1"/>
      <c r="B19" s="1"/>
      <c r="C19" s="1"/>
      <c r="D19" s="1"/>
      <c r="E19" s="1"/>
      <c r="F19" s="1"/>
      <c r="G19" s="1"/>
      <c r="H19" s="1"/>
      <c r="I19" s="1"/>
      <c r="J19" s="1"/>
      <c r="K19" s="1"/>
      <c r="L19" s="1"/>
      <c r="M19" s="1"/>
      <c r="N19" s="1"/>
      <c r="O19" s="1"/>
      <c r="P19" s="1"/>
      <c r="Q19" s="1"/>
      <c r="R19" s="1"/>
      <c r="S19" s="1"/>
      <c r="T19" s="1"/>
      <c r="U19" s="12"/>
      <c r="V19" s="12"/>
      <c r="W19" s="12"/>
      <c r="X19" s="12"/>
      <c r="Y19" s="12"/>
      <c r="Z19" s="12"/>
      <c r="AA19" s="12"/>
      <c r="AB19" s="691"/>
      <c r="AC19" s="1"/>
    </row>
    <row r="20" spans="1:29" ht="12.75" customHeight="1">
      <c r="A20" s="1"/>
      <c r="B20" s="1"/>
      <c r="C20" s="1"/>
      <c r="D20" s="1"/>
      <c r="E20" s="1"/>
      <c r="F20" s="1"/>
      <c r="G20" s="1"/>
      <c r="H20" s="1"/>
      <c r="I20" s="1"/>
      <c r="J20" s="1"/>
      <c r="K20" s="1"/>
      <c r="L20" s="1"/>
      <c r="M20" s="1"/>
      <c r="N20" s="1"/>
      <c r="O20" s="1"/>
      <c r="P20" s="1"/>
      <c r="Q20" s="1"/>
      <c r="R20" s="1"/>
      <c r="S20" s="1"/>
      <c r="T20" s="1"/>
      <c r="U20" s="12"/>
      <c r="V20" s="12"/>
      <c r="W20" s="12"/>
      <c r="X20" s="12"/>
      <c r="Y20" s="12"/>
      <c r="Z20" s="12"/>
      <c r="AA20" s="12"/>
      <c r="AB20" s="691"/>
      <c r="AC20" s="1"/>
    </row>
    <row r="21" spans="1:29" ht="12.75" customHeight="1">
      <c r="A21" s="1"/>
      <c r="B21" s="1"/>
      <c r="C21" s="1"/>
      <c r="D21" s="1"/>
      <c r="E21" s="1"/>
      <c r="F21" s="1"/>
      <c r="G21" s="1"/>
      <c r="H21" s="1"/>
      <c r="I21" s="1"/>
      <c r="J21" s="1"/>
      <c r="K21" s="1"/>
      <c r="L21" s="1"/>
      <c r="M21" s="1"/>
      <c r="N21" s="1"/>
      <c r="O21" s="1"/>
      <c r="P21" s="1"/>
      <c r="Q21" s="1"/>
      <c r="R21" s="1"/>
      <c r="S21" s="1"/>
      <c r="T21" s="1"/>
      <c r="U21" s="12"/>
      <c r="V21" s="12"/>
      <c r="W21" s="12"/>
      <c r="X21" s="12"/>
      <c r="Y21" s="12"/>
      <c r="Z21" s="12"/>
      <c r="AA21" s="12"/>
      <c r="AB21" s="691"/>
      <c r="AC21" s="1"/>
    </row>
    <row r="22" spans="1:29" ht="12.75" customHeight="1">
      <c r="A22" s="1"/>
      <c r="B22" s="1"/>
      <c r="C22" s="1"/>
      <c r="D22" s="1"/>
      <c r="E22" s="1"/>
      <c r="F22" s="1"/>
      <c r="G22" s="1"/>
      <c r="H22" s="1"/>
      <c r="I22" s="1"/>
      <c r="J22" s="1"/>
      <c r="K22" s="1"/>
      <c r="L22" s="1"/>
      <c r="M22" s="1"/>
      <c r="N22" s="1"/>
      <c r="O22" s="1"/>
      <c r="P22" s="1"/>
      <c r="Q22" s="1"/>
      <c r="R22" s="1"/>
      <c r="S22" s="1"/>
      <c r="T22" s="1"/>
      <c r="U22" s="12"/>
      <c r="V22" s="12"/>
      <c r="W22" s="12"/>
      <c r="X22" s="12"/>
      <c r="Y22" s="12"/>
      <c r="Z22" s="12"/>
      <c r="AA22" s="12"/>
      <c r="AB22" s="691"/>
      <c r="AC22" s="1"/>
    </row>
    <row r="23" spans="1:29" ht="12.75" customHeight="1">
      <c r="A23" s="1"/>
      <c r="B23" s="1"/>
      <c r="C23" s="1"/>
      <c r="D23" s="1"/>
      <c r="E23" s="1"/>
      <c r="F23" s="1"/>
      <c r="G23" s="1"/>
      <c r="H23" s="1"/>
      <c r="I23" s="1"/>
      <c r="J23" s="1"/>
      <c r="K23" s="1"/>
      <c r="L23" s="1"/>
      <c r="M23" s="1"/>
      <c r="N23" s="1"/>
      <c r="O23" s="1"/>
      <c r="P23" s="1"/>
      <c r="Q23" s="1"/>
      <c r="R23" s="1"/>
      <c r="S23" s="1"/>
      <c r="T23" s="1"/>
      <c r="U23" s="12"/>
      <c r="V23" s="12"/>
      <c r="W23" s="12"/>
      <c r="X23" s="12"/>
      <c r="Y23" s="12"/>
      <c r="Z23" s="12"/>
      <c r="AA23" s="12"/>
      <c r="AB23" s="691"/>
      <c r="AC23" s="1"/>
    </row>
    <row r="24" spans="1:29" ht="12.7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7"/>
      <c r="AC24" s="1"/>
    </row>
    <row r="25" spans="1:29"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7"/>
      <c r="AC25" s="1"/>
    </row>
    <row r="26" spans="1:29"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7"/>
      <c r="AC26" s="1"/>
    </row>
    <row r="27" spans="1:29"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7"/>
      <c r="AC27" s="1"/>
    </row>
    <row r="28" spans="1:29"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7"/>
      <c r="AC28" s="1"/>
    </row>
    <row r="29" spans="1: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7"/>
      <c r="AC29" s="1"/>
    </row>
    <row r="30" spans="1:29"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7"/>
      <c r="AC30" s="1"/>
    </row>
    <row r="31" spans="1:29"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7"/>
      <c r="AC31" s="1"/>
    </row>
    <row r="32" spans="1:29"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7"/>
      <c r="AC32" s="1"/>
    </row>
    <row r="33" spans="1:29" ht="12.75" customHeight="1">
      <c r="A33" s="1"/>
      <c r="B33" s="13"/>
      <c r="C33" s="1"/>
      <c r="D33" s="1"/>
      <c r="E33" s="1"/>
      <c r="F33" s="1"/>
      <c r="G33" s="1"/>
      <c r="H33" s="1"/>
      <c r="I33" s="1"/>
      <c r="J33" s="1"/>
      <c r="K33" s="1"/>
      <c r="L33" s="1"/>
      <c r="M33" s="1"/>
      <c r="N33" s="1"/>
      <c r="O33" s="1"/>
      <c r="P33" s="1"/>
      <c r="Q33" s="1"/>
      <c r="R33" s="1"/>
      <c r="S33" s="1"/>
      <c r="T33" s="1"/>
      <c r="U33" s="1"/>
      <c r="V33" s="1"/>
      <c r="W33" s="1"/>
      <c r="X33" s="1"/>
      <c r="Y33" s="1"/>
      <c r="Z33" s="1"/>
      <c r="AA33" s="1"/>
      <c r="AB33" s="7"/>
      <c r="AC33" s="1"/>
    </row>
    <row r="34" spans="1:29"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7"/>
      <c r="AC34" s="1"/>
    </row>
    <row r="35" spans="1:29"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7"/>
      <c r="AC35" s="1"/>
    </row>
    <row r="36" spans="1:29"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7"/>
      <c r="AC36" s="1"/>
    </row>
    <row r="37" spans="1:29"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7"/>
      <c r="AC37" s="1"/>
    </row>
    <row r="38" spans="1:29"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7"/>
      <c r="AC38" s="1"/>
    </row>
    <row r="39" spans="1:2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7"/>
      <c r="AC39" s="1"/>
    </row>
    <row r="40" spans="1:29"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7"/>
      <c r="AC40" s="1"/>
    </row>
    <row r="41" spans="1:29"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7"/>
      <c r="AC41" s="1"/>
    </row>
    <row r="42" spans="1:29"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7"/>
      <c r="AC42" s="1"/>
    </row>
    <row r="43" spans="1:29" ht="12.75" hidden="1" customHeight="1">
      <c r="A43" s="1"/>
      <c r="B43" s="8" t="s">
        <v>12</v>
      </c>
      <c r="C43" s="8" t="s">
        <v>13</v>
      </c>
      <c r="D43" s="8" t="s">
        <v>14</v>
      </c>
      <c r="E43" s="8"/>
      <c r="F43" s="8"/>
      <c r="G43" s="8"/>
      <c r="H43" s="8"/>
      <c r="I43" s="8"/>
      <c r="J43" s="8"/>
      <c r="K43" s="8"/>
      <c r="L43" s="8"/>
      <c r="M43" s="8"/>
      <c r="N43" s="8"/>
      <c r="O43" s="8"/>
      <c r="P43" s="8"/>
      <c r="Q43" s="8"/>
      <c r="R43" s="8"/>
      <c r="S43" s="8"/>
      <c r="T43" s="8"/>
      <c r="U43" s="1"/>
      <c r="V43" s="1"/>
      <c r="W43" s="1"/>
      <c r="X43" s="1"/>
      <c r="Y43" s="1"/>
      <c r="Z43" s="1"/>
      <c r="AA43" s="1"/>
      <c r="AB43" s="7"/>
      <c r="AC43" s="1"/>
    </row>
    <row r="44" spans="1:29" ht="12.75" hidden="1" customHeight="1">
      <c r="A44" s="1"/>
      <c r="B44" s="13" t="s">
        <v>15</v>
      </c>
      <c r="C44" s="13"/>
      <c r="D44" s="13" t="s">
        <v>16</v>
      </c>
      <c r="E44" s="13"/>
      <c r="F44" s="13"/>
      <c r="G44" s="13"/>
      <c r="H44" s="13"/>
      <c r="I44" s="13"/>
      <c r="J44" s="13"/>
      <c r="K44" s="13"/>
      <c r="L44" s="13"/>
      <c r="M44" s="13"/>
      <c r="N44" s="13"/>
      <c r="O44" s="13"/>
      <c r="P44" s="13"/>
      <c r="Q44" s="13"/>
      <c r="R44" s="13"/>
      <c r="S44" s="13"/>
      <c r="T44" s="13"/>
      <c r="U44" s="1"/>
      <c r="V44" s="1"/>
      <c r="W44" s="1"/>
      <c r="X44" s="1"/>
      <c r="Y44" s="1"/>
      <c r="Z44" s="1"/>
      <c r="AA44" s="1"/>
      <c r="AB44" s="7"/>
      <c r="AC44" s="1"/>
    </row>
    <row r="45" spans="1:29" ht="12.75" hidden="1" customHeight="1">
      <c r="A45" s="1"/>
      <c r="B45" s="13">
        <v>80101500</v>
      </c>
      <c r="C45" s="13" t="s">
        <v>17</v>
      </c>
      <c r="D45" s="13" t="s">
        <v>18</v>
      </c>
      <c r="E45" s="13"/>
      <c r="F45" s="13"/>
      <c r="G45" s="13"/>
      <c r="H45" s="13"/>
      <c r="I45" s="13"/>
      <c r="J45" s="13"/>
      <c r="K45" s="13"/>
      <c r="L45" s="13"/>
      <c r="M45" s="13"/>
      <c r="N45" s="13"/>
      <c r="O45" s="13"/>
      <c r="P45" s="13"/>
      <c r="Q45" s="13"/>
      <c r="R45" s="13"/>
      <c r="S45" s="13"/>
      <c r="T45" s="13"/>
      <c r="U45" s="1"/>
      <c r="V45" s="1"/>
      <c r="W45" s="1"/>
      <c r="X45" s="1"/>
      <c r="Y45" s="1"/>
      <c r="Z45" s="1"/>
      <c r="AA45" s="1"/>
      <c r="AB45" s="7"/>
      <c r="AC45" s="1"/>
    </row>
    <row r="46" spans="1:29" ht="12.75" hidden="1" customHeight="1">
      <c r="A46" s="1"/>
      <c r="B46" s="13">
        <v>80101509</v>
      </c>
      <c r="C46" s="13" t="s">
        <v>19</v>
      </c>
      <c r="D46" s="13" t="s">
        <v>20</v>
      </c>
      <c r="E46" s="13"/>
      <c r="F46" s="13"/>
      <c r="G46" s="13"/>
      <c r="H46" s="13"/>
      <c r="I46" s="13"/>
      <c r="J46" s="13"/>
      <c r="K46" s="13"/>
      <c r="L46" s="13"/>
      <c r="M46" s="13"/>
      <c r="N46" s="13"/>
      <c r="O46" s="13"/>
      <c r="P46" s="13"/>
      <c r="Q46" s="13"/>
      <c r="R46" s="13"/>
      <c r="S46" s="13"/>
      <c r="T46" s="13"/>
      <c r="U46" s="1"/>
      <c r="V46" s="1"/>
      <c r="W46" s="1"/>
      <c r="X46" s="1"/>
      <c r="Y46" s="1"/>
      <c r="Z46" s="1"/>
      <c r="AA46" s="1"/>
      <c r="AB46" s="7"/>
      <c r="AC46" s="1"/>
    </row>
    <row r="47" spans="1:29" ht="12.75" hidden="1" customHeight="1">
      <c r="A47" s="1"/>
      <c r="B47" s="13">
        <v>80101600</v>
      </c>
      <c r="C47" s="13" t="s">
        <v>21</v>
      </c>
      <c r="D47" s="13" t="s">
        <v>22</v>
      </c>
      <c r="E47" s="13"/>
      <c r="F47" s="13"/>
      <c r="G47" s="13"/>
      <c r="H47" s="13"/>
      <c r="I47" s="13"/>
      <c r="J47" s="13"/>
      <c r="K47" s="13"/>
      <c r="L47" s="13"/>
      <c r="M47" s="13"/>
      <c r="N47" s="13"/>
      <c r="O47" s="13"/>
      <c r="P47" s="13"/>
      <c r="Q47" s="13"/>
      <c r="R47" s="13"/>
      <c r="S47" s="13"/>
      <c r="T47" s="13"/>
      <c r="U47" s="1"/>
      <c r="V47" s="1"/>
      <c r="W47" s="1"/>
      <c r="X47" s="1"/>
      <c r="Y47" s="1"/>
      <c r="Z47" s="1"/>
      <c r="AA47" s="1"/>
      <c r="AB47" s="7"/>
      <c r="AC47" s="1"/>
    </row>
    <row r="48" spans="1:29" ht="12.75" hidden="1" customHeight="1">
      <c r="A48" s="1"/>
      <c r="B48" s="13">
        <v>80101604</v>
      </c>
      <c r="C48" s="13" t="s">
        <v>23</v>
      </c>
      <c r="D48" s="13" t="s">
        <v>24</v>
      </c>
      <c r="E48" s="13"/>
      <c r="F48" s="13"/>
      <c r="G48" s="13"/>
      <c r="H48" s="13"/>
      <c r="I48" s="13"/>
      <c r="J48" s="13"/>
      <c r="K48" s="13"/>
      <c r="L48" s="13"/>
      <c r="M48" s="13"/>
      <c r="N48" s="13"/>
      <c r="O48" s="13"/>
      <c r="P48" s="13"/>
      <c r="Q48" s="13"/>
      <c r="R48" s="13"/>
      <c r="S48" s="13"/>
      <c r="T48" s="13"/>
      <c r="U48" s="1"/>
      <c r="V48" s="1"/>
      <c r="W48" s="1"/>
      <c r="X48" s="1"/>
      <c r="Y48" s="1"/>
      <c r="Z48" s="1"/>
      <c r="AA48" s="1"/>
      <c r="AB48" s="7"/>
      <c r="AC48" s="1"/>
    </row>
    <row r="49" spans="1:29" ht="12.75" hidden="1" customHeight="1">
      <c r="A49" s="1"/>
      <c r="B49" s="13">
        <v>81131500</v>
      </c>
      <c r="C49" s="13" t="s">
        <v>25</v>
      </c>
      <c r="D49" s="13" t="s">
        <v>26</v>
      </c>
      <c r="E49" s="13"/>
      <c r="F49" s="13"/>
      <c r="G49" s="13"/>
      <c r="H49" s="13"/>
      <c r="I49" s="13"/>
      <c r="J49" s="13"/>
      <c r="K49" s="13"/>
      <c r="L49" s="13"/>
      <c r="M49" s="13"/>
      <c r="N49" s="13"/>
      <c r="O49" s="13"/>
      <c r="P49" s="13"/>
      <c r="Q49" s="13"/>
      <c r="R49" s="13"/>
      <c r="S49" s="13"/>
      <c r="T49" s="13"/>
      <c r="U49" s="1"/>
      <c r="V49" s="1"/>
      <c r="W49" s="1"/>
      <c r="X49" s="1"/>
      <c r="Y49" s="1"/>
      <c r="Z49" s="1"/>
      <c r="AA49" s="1"/>
      <c r="AB49" s="7"/>
      <c r="AC49" s="1"/>
    </row>
    <row r="50" spans="1:29" ht="12.75" hidden="1" customHeight="1">
      <c r="A50" s="1"/>
      <c r="B50" s="13">
        <v>81131501</v>
      </c>
      <c r="C50" s="13" t="s">
        <v>27</v>
      </c>
      <c r="D50" s="13" t="s">
        <v>28</v>
      </c>
      <c r="E50" s="13"/>
      <c r="F50" s="13"/>
      <c r="G50" s="13"/>
      <c r="H50" s="13"/>
      <c r="I50" s="13"/>
      <c r="J50" s="13"/>
      <c r="K50" s="13"/>
      <c r="L50" s="13"/>
      <c r="M50" s="13"/>
      <c r="N50" s="13"/>
      <c r="O50" s="13"/>
      <c r="P50" s="13"/>
      <c r="Q50" s="13"/>
      <c r="R50" s="13"/>
      <c r="S50" s="13"/>
      <c r="T50" s="13"/>
      <c r="U50" s="1"/>
      <c r="V50" s="1"/>
      <c r="W50" s="1"/>
      <c r="X50" s="1"/>
      <c r="Y50" s="1"/>
      <c r="Z50" s="1"/>
      <c r="AA50" s="1"/>
      <c r="AB50" s="7"/>
      <c r="AC50" s="1"/>
    </row>
    <row r="51" spans="1:29" ht="12.75" hidden="1" customHeight="1">
      <c r="A51" s="1"/>
      <c r="B51" s="13">
        <v>81131502</v>
      </c>
      <c r="C51" s="13" t="s">
        <v>29</v>
      </c>
      <c r="D51" s="13" t="s">
        <v>30</v>
      </c>
      <c r="E51" s="13"/>
      <c r="F51" s="13"/>
      <c r="G51" s="13"/>
      <c r="H51" s="13"/>
      <c r="I51" s="13"/>
      <c r="J51" s="13"/>
      <c r="K51" s="13"/>
      <c r="L51" s="13"/>
      <c r="M51" s="13"/>
      <c r="N51" s="13"/>
      <c r="O51" s="13"/>
      <c r="P51" s="13"/>
      <c r="Q51" s="13"/>
      <c r="R51" s="13"/>
      <c r="S51" s="13"/>
      <c r="T51" s="13"/>
      <c r="U51" s="1"/>
      <c r="V51" s="1"/>
      <c r="W51" s="1"/>
      <c r="X51" s="1"/>
      <c r="Y51" s="1"/>
      <c r="Z51" s="1"/>
      <c r="AA51" s="1"/>
      <c r="AB51" s="7"/>
      <c r="AC51" s="1"/>
    </row>
    <row r="52" spans="1:29" ht="12.75" hidden="1" customHeight="1">
      <c r="A52" s="1"/>
      <c r="B52" s="13">
        <v>81131503</v>
      </c>
      <c r="C52" s="13" t="s">
        <v>31</v>
      </c>
      <c r="D52" s="13" t="s">
        <v>32</v>
      </c>
      <c r="E52" s="13"/>
      <c r="F52" s="13"/>
      <c r="G52" s="13"/>
      <c r="H52" s="13"/>
      <c r="I52" s="13"/>
      <c r="J52" s="13"/>
      <c r="K52" s="13"/>
      <c r="L52" s="13"/>
      <c r="M52" s="13"/>
      <c r="N52" s="13"/>
      <c r="O52" s="13"/>
      <c r="P52" s="13"/>
      <c r="Q52" s="13"/>
      <c r="R52" s="13"/>
      <c r="S52" s="13"/>
      <c r="T52" s="13"/>
      <c r="U52" s="1"/>
      <c r="V52" s="1"/>
      <c r="W52" s="1"/>
      <c r="X52" s="1"/>
      <c r="Y52" s="1"/>
      <c r="Z52" s="1"/>
      <c r="AA52" s="1"/>
      <c r="AB52" s="7"/>
      <c r="AC52" s="1"/>
    </row>
    <row r="53" spans="1:29" ht="12.75" hidden="1" customHeight="1">
      <c r="A53" s="1"/>
      <c r="B53" s="13">
        <v>81131504</v>
      </c>
      <c r="C53" s="13" t="s">
        <v>33</v>
      </c>
      <c r="D53" s="13" t="s">
        <v>34</v>
      </c>
      <c r="E53" s="13"/>
      <c r="F53" s="13"/>
      <c r="G53" s="13"/>
      <c r="H53" s="13"/>
      <c r="I53" s="13"/>
      <c r="J53" s="13"/>
      <c r="K53" s="13"/>
      <c r="L53" s="13"/>
      <c r="M53" s="13"/>
      <c r="N53" s="13"/>
      <c r="O53" s="13"/>
      <c r="P53" s="13"/>
      <c r="Q53" s="13"/>
      <c r="R53" s="13"/>
      <c r="S53" s="13"/>
      <c r="T53" s="13"/>
      <c r="U53" s="1"/>
      <c r="V53" s="1"/>
      <c r="W53" s="1"/>
      <c r="X53" s="1"/>
      <c r="Y53" s="1"/>
      <c r="Z53" s="1"/>
      <c r="AA53" s="1"/>
      <c r="AB53" s="7"/>
      <c r="AC53" s="1"/>
    </row>
    <row r="54" spans="1:29" ht="12.75" hidden="1" customHeight="1">
      <c r="A54" s="1"/>
      <c r="B54" s="13">
        <v>81131505</v>
      </c>
      <c r="C54" s="13" t="s">
        <v>35</v>
      </c>
      <c r="D54" s="13" t="s">
        <v>36</v>
      </c>
      <c r="E54" s="13"/>
      <c r="F54" s="13"/>
      <c r="G54" s="13"/>
      <c r="H54" s="13"/>
      <c r="I54" s="13"/>
      <c r="J54" s="13"/>
      <c r="K54" s="13"/>
      <c r="L54" s="13"/>
      <c r="M54" s="13"/>
      <c r="N54" s="13"/>
      <c r="O54" s="13"/>
      <c r="P54" s="13"/>
      <c r="Q54" s="13"/>
      <c r="R54" s="13"/>
      <c r="S54" s="13"/>
      <c r="T54" s="13"/>
      <c r="U54" s="1"/>
      <c r="V54" s="1"/>
      <c r="W54" s="1"/>
      <c r="X54" s="1"/>
      <c r="Y54" s="1"/>
      <c r="Z54" s="1"/>
      <c r="AA54" s="1"/>
      <c r="AB54" s="7"/>
      <c r="AC54" s="1"/>
    </row>
    <row r="55" spans="1:29" ht="12.75" hidden="1" customHeight="1">
      <c r="A55" s="1"/>
      <c r="B55" s="13">
        <v>84111600</v>
      </c>
      <c r="C55" s="13" t="s">
        <v>37</v>
      </c>
      <c r="D55" s="13" t="s">
        <v>38</v>
      </c>
      <c r="E55" s="13"/>
      <c r="F55" s="13"/>
      <c r="G55" s="13"/>
      <c r="H55" s="13"/>
      <c r="I55" s="13"/>
      <c r="J55" s="13"/>
      <c r="K55" s="13"/>
      <c r="L55" s="13"/>
      <c r="M55" s="13"/>
      <c r="N55" s="13"/>
      <c r="O55" s="13"/>
      <c r="P55" s="13"/>
      <c r="Q55" s="13"/>
      <c r="R55" s="13"/>
      <c r="S55" s="13"/>
      <c r="T55" s="13"/>
      <c r="U55" s="1"/>
      <c r="V55" s="1"/>
      <c r="W55" s="1"/>
      <c r="X55" s="1"/>
      <c r="Y55" s="1"/>
      <c r="Z55" s="1"/>
      <c r="AA55" s="1"/>
      <c r="AB55" s="7"/>
      <c r="AC55" s="1"/>
    </row>
    <row r="56" spans="1:29" ht="12.75" hidden="1" customHeight="1">
      <c r="A56" s="1"/>
      <c r="B56" s="13">
        <v>84111601</v>
      </c>
      <c r="C56" s="13" t="s">
        <v>39</v>
      </c>
      <c r="D56" s="13" t="s">
        <v>40</v>
      </c>
      <c r="E56" s="13"/>
      <c r="F56" s="13"/>
      <c r="G56" s="13"/>
      <c r="H56" s="13"/>
      <c r="I56" s="13"/>
      <c r="J56" s="13"/>
      <c r="K56" s="13"/>
      <c r="L56" s="13"/>
      <c r="M56" s="13"/>
      <c r="N56" s="13"/>
      <c r="O56" s="13"/>
      <c r="P56" s="13"/>
      <c r="Q56" s="13"/>
      <c r="R56" s="13"/>
      <c r="S56" s="13"/>
      <c r="T56" s="13"/>
      <c r="U56" s="1"/>
      <c r="V56" s="1"/>
      <c r="W56" s="1"/>
      <c r="X56" s="1"/>
      <c r="Y56" s="1"/>
      <c r="Z56" s="1"/>
      <c r="AA56" s="1"/>
      <c r="AB56" s="7"/>
      <c r="AC56" s="1"/>
    </row>
    <row r="57" spans="1:29" ht="12.75" hidden="1" customHeight="1">
      <c r="A57" s="1"/>
      <c r="B57" s="13">
        <v>84111602</v>
      </c>
      <c r="C57" s="13" t="s">
        <v>41</v>
      </c>
      <c r="D57" s="13" t="s">
        <v>42</v>
      </c>
      <c r="E57" s="13"/>
      <c r="F57" s="13"/>
      <c r="G57" s="13"/>
      <c r="H57" s="13"/>
      <c r="I57" s="13"/>
      <c r="J57" s="13"/>
      <c r="K57" s="13"/>
      <c r="L57" s="13"/>
      <c r="M57" s="13"/>
      <c r="N57" s="13"/>
      <c r="O57" s="13"/>
      <c r="P57" s="13"/>
      <c r="Q57" s="13"/>
      <c r="R57" s="13"/>
      <c r="S57" s="13"/>
      <c r="T57" s="13"/>
      <c r="U57" s="1"/>
      <c r="V57" s="1"/>
      <c r="W57" s="1"/>
      <c r="X57" s="1"/>
      <c r="Y57" s="1"/>
      <c r="Z57" s="1"/>
      <c r="AA57" s="1"/>
      <c r="AB57" s="7"/>
      <c r="AC57" s="1"/>
    </row>
    <row r="58" spans="1:29" ht="12.75" hidden="1" customHeight="1">
      <c r="A58" s="1"/>
      <c r="B58" s="13">
        <v>93151600</v>
      </c>
      <c r="C58" s="13" t="s">
        <v>43</v>
      </c>
      <c r="D58" s="13" t="s">
        <v>44</v>
      </c>
      <c r="E58" s="13"/>
      <c r="F58" s="13"/>
      <c r="G58" s="13"/>
      <c r="H58" s="13"/>
      <c r="I58" s="13"/>
      <c r="J58" s="13"/>
      <c r="K58" s="13"/>
      <c r="L58" s="13"/>
      <c r="M58" s="13"/>
      <c r="N58" s="13"/>
      <c r="O58" s="13"/>
      <c r="P58" s="13"/>
      <c r="Q58" s="13"/>
      <c r="R58" s="13"/>
      <c r="S58" s="13"/>
      <c r="T58" s="13"/>
      <c r="U58" s="1"/>
      <c r="V58" s="1"/>
      <c r="W58" s="1"/>
      <c r="X58" s="1"/>
      <c r="Y58" s="1"/>
      <c r="Z58" s="1"/>
      <c r="AA58" s="1"/>
      <c r="AB58" s="7"/>
      <c r="AC58" s="1"/>
    </row>
    <row r="59" spans="1:29" ht="12.75" hidden="1" customHeight="1">
      <c r="A59" s="1"/>
      <c r="B59" s="13">
        <v>93151607</v>
      </c>
      <c r="C59" s="13" t="s">
        <v>45</v>
      </c>
      <c r="D59" s="13" t="s">
        <v>46</v>
      </c>
      <c r="E59" s="13"/>
      <c r="F59" s="13"/>
      <c r="G59" s="13"/>
      <c r="H59" s="13"/>
      <c r="I59" s="13"/>
      <c r="J59" s="13"/>
      <c r="K59" s="13"/>
      <c r="L59" s="13"/>
      <c r="M59" s="13"/>
      <c r="N59" s="13"/>
      <c r="O59" s="13"/>
      <c r="P59" s="13"/>
      <c r="Q59" s="13"/>
      <c r="R59" s="13"/>
      <c r="S59" s="13"/>
      <c r="T59" s="13"/>
      <c r="U59" s="1"/>
      <c r="V59" s="1"/>
      <c r="W59" s="1"/>
      <c r="X59" s="1"/>
      <c r="Y59" s="1"/>
      <c r="Z59" s="1"/>
      <c r="AA59" s="1"/>
      <c r="AB59" s="7"/>
      <c r="AC59" s="1"/>
    </row>
    <row r="60" spans="1:29" ht="12.75" hidden="1"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7"/>
      <c r="AC60" s="1"/>
    </row>
    <row r="61" spans="1:29"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7"/>
      <c r="AC61" s="1"/>
    </row>
    <row r="62" spans="1:29"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7"/>
      <c r="AC62" s="1"/>
    </row>
    <row r="63" spans="1:29"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7"/>
      <c r="AC63" s="1"/>
    </row>
    <row r="64" spans="1:29"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7"/>
      <c r="AC64" s="1"/>
    </row>
    <row r="65" spans="1:29"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7"/>
      <c r="AC65" s="1"/>
    </row>
    <row r="66" spans="1:29"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7"/>
      <c r="AC66" s="1"/>
    </row>
    <row r="67" spans="1:29"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7"/>
      <c r="AC67" s="1"/>
    </row>
    <row r="68" spans="1:29"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7"/>
      <c r="AC68" s="1"/>
    </row>
    <row r="69" spans="1:2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7"/>
      <c r="AC69" s="1"/>
    </row>
    <row r="70" spans="1:29"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7"/>
      <c r="AC70" s="1"/>
    </row>
    <row r="71" spans="1:29"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7"/>
      <c r="AC71" s="1"/>
    </row>
    <row r="72" spans="1:29"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7"/>
      <c r="AC72" s="1"/>
    </row>
    <row r="73" spans="1:29"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7"/>
      <c r="AC73" s="1"/>
    </row>
    <row r="74" spans="1:29"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7"/>
      <c r="AC74" s="1"/>
    </row>
    <row r="75" spans="1:29"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7"/>
      <c r="AC75" s="1"/>
    </row>
    <row r="76" spans="1:29"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7"/>
      <c r="AC76" s="1"/>
    </row>
    <row r="77" spans="1:29"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7"/>
      <c r="AC77" s="1"/>
    </row>
    <row r="78" spans="1:29"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7"/>
      <c r="AC78" s="1"/>
    </row>
    <row r="79" spans="1:2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7"/>
      <c r="AC79" s="1"/>
    </row>
    <row r="80" spans="1:29"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7"/>
      <c r="AC80" s="1"/>
    </row>
    <row r="81" spans="1:29"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7"/>
      <c r="AC81" s="1"/>
    </row>
    <row r="82" spans="1:29"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7"/>
      <c r="AC82" s="1"/>
    </row>
    <row r="83" spans="1:29"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7"/>
      <c r="AC83" s="1"/>
    </row>
    <row r="84" spans="1:29"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7"/>
      <c r="AC84" s="1"/>
    </row>
    <row r="85" spans="1:29"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7"/>
      <c r="AC85" s="1"/>
    </row>
    <row r="86" spans="1:29"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7"/>
      <c r="AC86" s="1"/>
    </row>
    <row r="87" spans="1:29"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7"/>
      <c r="AC87" s="1"/>
    </row>
    <row r="88" spans="1:29"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7"/>
      <c r="AC88" s="1"/>
    </row>
    <row r="89" spans="1:2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7"/>
      <c r="AC89" s="1"/>
    </row>
    <row r="90" spans="1:29"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7"/>
      <c r="AC90" s="1"/>
    </row>
    <row r="91" spans="1:29"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7"/>
      <c r="AC91" s="1"/>
    </row>
    <row r="92" spans="1:29"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7"/>
      <c r="AC92" s="1"/>
    </row>
    <row r="93" spans="1:29"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7"/>
      <c r="AC93" s="1"/>
    </row>
    <row r="94" spans="1:29"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7"/>
      <c r="AC94" s="1"/>
    </row>
    <row r="95" spans="1:29"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7"/>
      <c r="AC95" s="1"/>
    </row>
    <row r="96" spans="1:29"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7"/>
      <c r="AC96" s="1"/>
    </row>
    <row r="97" spans="1:29"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7"/>
      <c r="AC97" s="1"/>
    </row>
    <row r="98" spans="1:29"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7"/>
      <c r="AC98" s="1"/>
    </row>
    <row r="99" spans="1:2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7"/>
      <c r="AC99" s="1"/>
    </row>
    <row r="100" spans="1:29"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7"/>
      <c r="AC100" s="1"/>
    </row>
    <row r="101" spans="1:29"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7"/>
      <c r="AC101" s="1"/>
    </row>
    <row r="102" spans="1:29"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7"/>
      <c r="AC102" s="1"/>
    </row>
    <row r="103" spans="1:29"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7"/>
      <c r="AC103" s="1"/>
    </row>
    <row r="104" spans="1:29"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7"/>
      <c r="AC104" s="1"/>
    </row>
    <row r="105" spans="1:29"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7"/>
      <c r="AC105" s="1"/>
    </row>
    <row r="106" spans="1:29"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7"/>
      <c r="AC106" s="1"/>
    </row>
    <row r="107" spans="1:29"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7"/>
      <c r="AC107" s="1"/>
    </row>
    <row r="108" spans="1:29"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7"/>
      <c r="AC108" s="1"/>
    </row>
    <row r="109" spans="1:2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7"/>
      <c r="AC109" s="1"/>
    </row>
    <row r="110" spans="1:29"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7"/>
      <c r="AC110" s="1"/>
    </row>
    <row r="111" spans="1:29"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7"/>
      <c r="AC111" s="1"/>
    </row>
    <row r="112" spans="1:29"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7"/>
      <c r="AC112" s="1"/>
    </row>
    <row r="113" spans="1:29"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7"/>
      <c r="AC113" s="1"/>
    </row>
    <row r="114" spans="1:29"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7"/>
      <c r="AC114" s="1"/>
    </row>
    <row r="115" spans="1:29"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7"/>
      <c r="AC115" s="1"/>
    </row>
    <row r="116" spans="1:29"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7"/>
      <c r="AC116" s="1"/>
    </row>
    <row r="117" spans="1:29"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7"/>
      <c r="AC117" s="1"/>
    </row>
    <row r="118" spans="1:29"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7"/>
      <c r="AC118" s="1"/>
    </row>
    <row r="119" spans="1:2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7"/>
      <c r="AC119" s="1"/>
    </row>
    <row r="120" spans="1:29"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7"/>
      <c r="AC120" s="1"/>
    </row>
    <row r="121" spans="1:29"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7"/>
      <c r="AC121" s="1"/>
    </row>
    <row r="122" spans="1:29"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7"/>
      <c r="AC122" s="1"/>
    </row>
    <row r="123" spans="1:29"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7"/>
      <c r="AC123" s="1"/>
    </row>
    <row r="124" spans="1:29"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7"/>
      <c r="AC124" s="1"/>
    </row>
    <row r="125" spans="1:29"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7"/>
      <c r="AC125" s="1"/>
    </row>
    <row r="126" spans="1:29"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7"/>
      <c r="AC126" s="1"/>
    </row>
    <row r="127" spans="1:29"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7"/>
      <c r="AC127" s="1"/>
    </row>
    <row r="128" spans="1:29"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7"/>
      <c r="AC128" s="1"/>
    </row>
    <row r="129" spans="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7"/>
      <c r="AC129" s="1"/>
    </row>
    <row r="130" spans="1:29"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7"/>
      <c r="AC130" s="1"/>
    </row>
    <row r="131" spans="1:29"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7"/>
      <c r="AC131" s="1"/>
    </row>
    <row r="132" spans="1:29"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7"/>
      <c r="AC132" s="1"/>
    </row>
    <row r="133" spans="1:29"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7"/>
      <c r="AC133" s="1"/>
    </row>
    <row r="134" spans="1:29"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7"/>
      <c r="AC134" s="1"/>
    </row>
    <row r="135" spans="1:29"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7"/>
      <c r="AC135" s="1"/>
    </row>
    <row r="136" spans="1:29"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7"/>
      <c r="AC136" s="1"/>
    </row>
    <row r="137" spans="1:29"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7"/>
      <c r="AC137" s="1"/>
    </row>
    <row r="138" spans="1:29"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7"/>
      <c r="AC138" s="1"/>
    </row>
    <row r="139" spans="1:2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7"/>
      <c r="AC139" s="1"/>
    </row>
    <row r="140" spans="1:29"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7"/>
      <c r="AC140" s="1"/>
    </row>
    <row r="141" spans="1:29"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7"/>
      <c r="AC141" s="1"/>
    </row>
    <row r="142" spans="1:29"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7"/>
      <c r="AC142" s="1"/>
    </row>
    <row r="143" spans="1:29"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7"/>
      <c r="AC143" s="1"/>
    </row>
    <row r="144" spans="1:29"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7"/>
      <c r="AC144" s="1"/>
    </row>
    <row r="145" spans="1:29"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7"/>
      <c r="AC145" s="1"/>
    </row>
    <row r="146" spans="1:29"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7"/>
      <c r="AC146" s="1"/>
    </row>
    <row r="147" spans="1:29"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7"/>
      <c r="AC147" s="1"/>
    </row>
    <row r="148" spans="1:29"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7"/>
      <c r="AC148" s="1"/>
    </row>
    <row r="149" spans="1:2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7"/>
      <c r="AC149" s="1"/>
    </row>
    <row r="150" spans="1:29"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7"/>
      <c r="AC150" s="1"/>
    </row>
    <row r="151" spans="1:29"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7"/>
      <c r="AC151" s="1"/>
    </row>
    <row r="152" spans="1:29"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7"/>
      <c r="AC152" s="1"/>
    </row>
    <row r="153" spans="1:29"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7"/>
      <c r="AC153" s="1"/>
    </row>
    <row r="154" spans="1:29"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7"/>
      <c r="AC154" s="1"/>
    </row>
    <row r="155" spans="1:29"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7"/>
      <c r="AC155" s="1"/>
    </row>
    <row r="156" spans="1:29"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7"/>
      <c r="AC156" s="1"/>
    </row>
    <row r="157" spans="1:29"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7"/>
      <c r="AC157" s="1"/>
    </row>
    <row r="158" spans="1:29"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7"/>
      <c r="AC158" s="1"/>
    </row>
    <row r="159" spans="1:2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7"/>
      <c r="AC159" s="1"/>
    </row>
    <row r="160" spans="1:29"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7"/>
      <c r="AC160" s="1"/>
    </row>
    <row r="161" spans="1:29"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7"/>
      <c r="AC161" s="1"/>
    </row>
    <row r="162" spans="1:29"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7"/>
      <c r="AC162" s="1"/>
    </row>
    <row r="163" spans="1:29"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7"/>
      <c r="AC163" s="1"/>
    </row>
    <row r="164" spans="1:29"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7"/>
      <c r="AC164" s="1"/>
    </row>
    <row r="165" spans="1:29"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7"/>
      <c r="AC165" s="1"/>
    </row>
    <row r="166" spans="1:29"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7"/>
      <c r="AC166" s="1"/>
    </row>
    <row r="167" spans="1:29"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7"/>
      <c r="AC167" s="1"/>
    </row>
    <row r="168" spans="1:29"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7"/>
      <c r="AC168" s="1"/>
    </row>
    <row r="169" spans="1:2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7"/>
      <c r="AC169" s="1"/>
    </row>
    <row r="170" spans="1:29"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7"/>
      <c r="AC170" s="1"/>
    </row>
    <row r="171" spans="1:29"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7"/>
      <c r="AC171" s="1"/>
    </row>
    <row r="172" spans="1:29"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7"/>
      <c r="AC172" s="1"/>
    </row>
    <row r="173" spans="1:29"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7"/>
      <c r="AC173" s="1"/>
    </row>
    <row r="174" spans="1:29"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7"/>
      <c r="AC174" s="1"/>
    </row>
    <row r="175" spans="1:29"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7"/>
      <c r="AC175" s="1"/>
    </row>
    <row r="176" spans="1:29"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7"/>
      <c r="AC176" s="1"/>
    </row>
    <row r="177" spans="1:29"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7"/>
      <c r="AC177" s="1"/>
    </row>
    <row r="178" spans="1:29"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7"/>
      <c r="AC178" s="1"/>
    </row>
    <row r="179" spans="1:2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7"/>
      <c r="AC179" s="1"/>
    </row>
    <row r="180" spans="1:29"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7"/>
      <c r="AC180" s="1"/>
    </row>
    <row r="181" spans="1:29"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7"/>
      <c r="AC181" s="1"/>
    </row>
    <row r="182" spans="1:29"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7"/>
      <c r="AC182" s="1"/>
    </row>
    <row r="183" spans="1:29"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7"/>
      <c r="AC183" s="1"/>
    </row>
    <row r="184" spans="1:29"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7"/>
      <c r="AC184" s="1"/>
    </row>
    <row r="185" spans="1:29"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7"/>
      <c r="AC185" s="1"/>
    </row>
    <row r="186" spans="1:29"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7"/>
      <c r="AC186" s="1"/>
    </row>
    <row r="187" spans="1:29"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7"/>
      <c r="AC187" s="1"/>
    </row>
    <row r="188" spans="1:29"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7"/>
      <c r="AC188" s="1"/>
    </row>
    <row r="189" spans="1:2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7"/>
      <c r="AC189" s="1"/>
    </row>
    <row r="190" spans="1:29"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7"/>
      <c r="AC190" s="1"/>
    </row>
    <row r="191" spans="1:29"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7"/>
      <c r="AC191" s="1"/>
    </row>
    <row r="192" spans="1:29"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7"/>
      <c r="AC192" s="1"/>
    </row>
    <row r="193" spans="1:29"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7"/>
      <c r="AC193" s="1"/>
    </row>
    <row r="194" spans="1:29"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7"/>
      <c r="AC194" s="1"/>
    </row>
    <row r="195" spans="1:29"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7"/>
      <c r="AC195" s="1"/>
    </row>
    <row r="196" spans="1:29"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7"/>
      <c r="AC196" s="1"/>
    </row>
    <row r="197" spans="1:29"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7"/>
      <c r="AC197" s="1"/>
    </row>
    <row r="198" spans="1:29"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7"/>
      <c r="AC198" s="1"/>
    </row>
    <row r="199" spans="1:2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7"/>
      <c r="AC199" s="1"/>
    </row>
    <row r="200" spans="1:29"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7"/>
      <c r="AC200" s="1"/>
    </row>
    <row r="201" spans="1:29"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7"/>
      <c r="AC201" s="1"/>
    </row>
    <row r="202" spans="1:29"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7"/>
      <c r="AC202" s="1"/>
    </row>
    <row r="203" spans="1:29"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7"/>
      <c r="AC203" s="1"/>
    </row>
    <row r="204" spans="1:29"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7"/>
      <c r="AC204" s="1"/>
    </row>
    <row r="205" spans="1:29"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7"/>
      <c r="AC205" s="1"/>
    </row>
    <row r="206" spans="1:29"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7"/>
      <c r="AC206" s="1"/>
    </row>
    <row r="207" spans="1:29"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7"/>
      <c r="AC207" s="1"/>
    </row>
    <row r="208" spans="1:29"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7"/>
      <c r="AC208" s="1"/>
    </row>
    <row r="209" spans="1:2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7"/>
      <c r="AC209" s="1"/>
    </row>
    <row r="210" spans="1:29"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7"/>
      <c r="AC210" s="1"/>
    </row>
    <row r="211" spans="1:29"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7"/>
      <c r="AC211" s="1"/>
    </row>
    <row r="212" spans="1:29"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7"/>
      <c r="AC212" s="1"/>
    </row>
    <row r="213" spans="1:29"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7"/>
      <c r="AC213" s="1"/>
    </row>
    <row r="214" spans="1:29"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7"/>
      <c r="AC214" s="1"/>
    </row>
    <row r="215" spans="1:29"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7"/>
      <c r="AC215" s="1"/>
    </row>
    <row r="216" spans="1:29"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7"/>
      <c r="AC216" s="1"/>
    </row>
    <row r="217" spans="1:29"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7"/>
      <c r="AC217" s="1"/>
    </row>
    <row r="218" spans="1:29"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7"/>
      <c r="AC218" s="1"/>
    </row>
    <row r="219" spans="1:2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7"/>
      <c r="AC219" s="1"/>
    </row>
    <row r="220" spans="1:29"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7"/>
      <c r="AC220" s="1"/>
    </row>
    <row r="221" spans="1:29"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7"/>
      <c r="AC221" s="1"/>
    </row>
    <row r="222" spans="1:29"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7"/>
      <c r="AC222" s="1"/>
    </row>
    <row r="223" spans="1:29"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7"/>
      <c r="AC223" s="1"/>
    </row>
    <row r="224" spans="1:29"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7"/>
      <c r="AC224" s="1"/>
    </row>
    <row r="225" spans="1:29"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7"/>
      <c r="AC225" s="1"/>
    </row>
    <row r="226" spans="1:29"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7"/>
      <c r="AC226" s="1"/>
    </row>
    <row r="227" spans="1:29"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7"/>
      <c r="AC227" s="1"/>
    </row>
    <row r="228" spans="1:29"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7"/>
      <c r="AC228" s="1"/>
    </row>
    <row r="229" spans="1: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7"/>
      <c r="AC229" s="1"/>
    </row>
    <row r="230" spans="1:29"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7"/>
      <c r="AC230" s="1"/>
    </row>
    <row r="231" spans="1:29"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7"/>
      <c r="AC231" s="1"/>
    </row>
    <row r="232" spans="1:29"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7"/>
      <c r="AC232" s="1"/>
    </row>
    <row r="233" spans="1:29"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7"/>
      <c r="AC233" s="1"/>
    </row>
    <row r="234" spans="1:29"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7"/>
      <c r="AC234" s="1"/>
    </row>
    <row r="235" spans="1:29"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7"/>
      <c r="AC235" s="1"/>
    </row>
    <row r="236" spans="1:29"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7"/>
      <c r="AC236" s="1"/>
    </row>
    <row r="237" spans="1:29"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7"/>
      <c r="AC237" s="1"/>
    </row>
    <row r="238" spans="1:29"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7"/>
      <c r="AC238" s="1"/>
    </row>
    <row r="239" spans="1:2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7"/>
      <c r="AC239" s="1"/>
    </row>
    <row r="240" spans="1:29"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7"/>
      <c r="AC240" s="1"/>
    </row>
    <row r="241" spans="1:29"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7"/>
      <c r="AC241" s="1"/>
    </row>
    <row r="242" spans="1:29"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7"/>
      <c r="AC242" s="1"/>
    </row>
    <row r="243" spans="1:29"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7"/>
      <c r="AC243" s="1"/>
    </row>
    <row r="244" spans="1:29"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7"/>
      <c r="AC244" s="1"/>
    </row>
    <row r="245" spans="1:29"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7"/>
      <c r="AC245" s="1"/>
    </row>
    <row r="246" spans="1:29"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7"/>
      <c r="AC246" s="1"/>
    </row>
    <row r="247" spans="1:29"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7"/>
      <c r="AC247" s="1"/>
    </row>
    <row r="248" spans="1:29"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7"/>
      <c r="AC248" s="1"/>
    </row>
    <row r="249" spans="1:2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7"/>
      <c r="AC249" s="1"/>
    </row>
    <row r="250" spans="1:29"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7"/>
      <c r="AC250" s="1"/>
    </row>
    <row r="251" spans="1:29"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7"/>
      <c r="AC251" s="1"/>
    </row>
    <row r="252" spans="1:29"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7"/>
      <c r="AC252" s="1"/>
    </row>
    <row r="253" spans="1:29"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7"/>
      <c r="AC253" s="1"/>
    </row>
    <row r="254" spans="1:29"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7"/>
      <c r="AC254" s="1"/>
    </row>
    <row r="255" spans="1:29"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7"/>
      <c r="AC255" s="1"/>
    </row>
    <row r="256" spans="1:29"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7"/>
      <c r="AC256" s="1"/>
    </row>
    <row r="257" spans="1:29"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7"/>
      <c r="AC257" s="1"/>
    </row>
    <row r="258" spans="1:29"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7"/>
      <c r="AC258" s="1"/>
    </row>
    <row r="259" spans="1:2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7"/>
      <c r="AC259" s="1"/>
    </row>
    <row r="260" spans="1:29"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7"/>
      <c r="AC260" s="1"/>
    </row>
    <row r="261" spans="1:29"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7"/>
      <c r="AC261" s="1"/>
    </row>
    <row r="262" spans="1:29"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7"/>
      <c r="AC262" s="1"/>
    </row>
    <row r="263" spans="1:29"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7"/>
      <c r="AC263" s="1"/>
    </row>
    <row r="264" spans="1:29"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7"/>
      <c r="AC264" s="1"/>
    </row>
    <row r="265" spans="1:29"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7"/>
      <c r="AC265" s="1"/>
    </row>
    <row r="266" spans="1:29"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7"/>
      <c r="AC266" s="1"/>
    </row>
    <row r="267" spans="1:29"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7"/>
      <c r="AC267" s="1"/>
    </row>
    <row r="268" spans="1:29"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7"/>
      <c r="AC268" s="1"/>
    </row>
    <row r="269" spans="1:2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7"/>
      <c r="AC269" s="1"/>
    </row>
    <row r="270" spans="1:29"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7"/>
      <c r="AC270" s="1"/>
    </row>
    <row r="271" spans="1:29"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7"/>
      <c r="AC271" s="1"/>
    </row>
    <row r="272" spans="1:29"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7"/>
      <c r="AC272" s="1"/>
    </row>
    <row r="273" spans="1:29"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7"/>
      <c r="AC273" s="1"/>
    </row>
    <row r="274" spans="1:29"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7"/>
      <c r="AC274" s="1"/>
    </row>
    <row r="275" spans="1:29"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7"/>
      <c r="AC275" s="1"/>
    </row>
    <row r="276" spans="1:29"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7"/>
      <c r="AC276" s="1"/>
    </row>
    <row r="277" spans="1:29"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7"/>
      <c r="AC277" s="1"/>
    </row>
    <row r="278" spans="1:29"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7"/>
      <c r="AC278" s="1"/>
    </row>
    <row r="279" spans="1:2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7"/>
      <c r="AC279" s="1"/>
    </row>
    <row r="280" spans="1:29"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7"/>
      <c r="AC280" s="1"/>
    </row>
    <row r="281" spans="1:29"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7"/>
      <c r="AC281" s="1"/>
    </row>
    <row r="282" spans="1:29"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7"/>
      <c r="AC282" s="1"/>
    </row>
    <row r="283" spans="1:29"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7"/>
      <c r="AC283" s="1"/>
    </row>
    <row r="284" spans="1:29"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7"/>
      <c r="AC284" s="1"/>
    </row>
    <row r="285" spans="1:29"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7"/>
      <c r="AC285" s="1"/>
    </row>
    <row r="286" spans="1:29"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7"/>
      <c r="AC286" s="1"/>
    </row>
    <row r="287" spans="1:29"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7"/>
      <c r="AC287" s="1"/>
    </row>
    <row r="288" spans="1:29"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7"/>
      <c r="AC288" s="1"/>
    </row>
    <row r="289" spans="1:2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7"/>
      <c r="AC289" s="1"/>
    </row>
    <row r="290" spans="1:29"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7"/>
      <c r="AC290" s="1"/>
    </row>
    <row r="291" spans="1:29"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7"/>
      <c r="AC291" s="1"/>
    </row>
    <row r="292" spans="1:29"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7"/>
      <c r="AC292" s="1"/>
    </row>
    <row r="293" spans="1:29"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7"/>
      <c r="AC293" s="1"/>
    </row>
    <row r="294" spans="1:29"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7"/>
      <c r="AC294" s="1"/>
    </row>
    <row r="295" spans="1:29"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7"/>
      <c r="AC295" s="1"/>
    </row>
    <row r="296" spans="1:29"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7"/>
      <c r="AC296" s="1"/>
    </row>
    <row r="297" spans="1:29"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7"/>
      <c r="AC297" s="1"/>
    </row>
    <row r="298" spans="1:29"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7"/>
      <c r="AC298" s="1"/>
    </row>
    <row r="299" spans="1:2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7"/>
      <c r="AC299" s="1"/>
    </row>
    <row r="300" spans="1:29"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7"/>
      <c r="AC300" s="1"/>
    </row>
    <row r="301" spans="1:29"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7"/>
      <c r="AC301" s="1"/>
    </row>
    <row r="302" spans="1:29"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7"/>
      <c r="AC302" s="1"/>
    </row>
    <row r="303" spans="1:29"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7"/>
      <c r="AC303" s="1"/>
    </row>
    <row r="304" spans="1:29"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7"/>
      <c r="AC304" s="1"/>
    </row>
    <row r="305" spans="1:29"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7"/>
      <c r="AC305" s="1"/>
    </row>
    <row r="306" spans="1:29"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7"/>
      <c r="AC306" s="1"/>
    </row>
    <row r="307" spans="1:29"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7"/>
      <c r="AC307" s="1"/>
    </row>
    <row r="308" spans="1:29"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7"/>
      <c r="AC308" s="1"/>
    </row>
    <row r="309" spans="1:2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7"/>
      <c r="AC309" s="1"/>
    </row>
    <row r="310" spans="1:29"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7"/>
      <c r="AC310" s="1"/>
    </row>
    <row r="311" spans="1:29"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7"/>
      <c r="AC311" s="1"/>
    </row>
    <row r="312" spans="1:29"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7"/>
      <c r="AC312" s="1"/>
    </row>
    <row r="313" spans="1:29"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7"/>
      <c r="AC313" s="1"/>
    </row>
    <row r="314" spans="1:29"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7"/>
      <c r="AC314" s="1"/>
    </row>
    <row r="315" spans="1:29"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7"/>
      <c r="AC315" s="1"/>
    </row>
    <row r="316" spans="1:29"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7"/>
      <c r="AC316" s="1"/>
    </row>
    <row r="317" spans="1:29"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7"/>
      <c r="AC317" s="1"/>
    </row>
    <row r="318" spans="1:29"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7"/>
      <c r="AC318" s="1"/>
    </row>
    <row r="319" spans="1:2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7"/>
      <c r="AC319" s="1"/>
    </row>
    <row r="320" spans="1:29"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7"/>
      <c r="AC320" s="1"/>
    </row>
    <row r="321" spans="1:29"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7"/>
      <c r="AC321" s="1"/>
    </row>
    <row r="322" spans="1:29"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7"/>
      <c r="AC322" s="1"/>
    </row>
    <row r="323" spans="1:29"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7"/>
      <c r="AC323" s="1"/>
    </row>
    <row r="324" spans="1:29"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7"/>
      <c r="AC324" s="1"/>
    </row>
    <row r="325" spans="1:29"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7"/>
      <c r="AC325" s="1"/>
    </row>
    <row r="326" spans="1:29"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7"/>
      <c r="AC326" s="1"/>
    </row>
    <row r="327" spans="1:29"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7"/>
      <c r="AC327" s="1"/>
    </row>
    <row r="328" spans="1:29"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7"/>
      <c r="AC328" s="1"/>
    </row>
    <row r="329" spans="1: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7"/>
      <c r="AC329" s="1"/>
    </row>
    <row r="330" spans="1:29"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7"/>
      <c r="AC330" s="1"/>
    </row>
    <row r="331" spans="1:29"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7"/>
      <c r="AC331" s="1"/>
    </row>
    <row r="332" spans="1:29"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7"/>
      <c r="AC332" s="1"/>
    </row>
    <row r="333" spans="1:29"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7"/>
      <c r="AC333" s="1"/>
    </row>
    <row r="334" spans="1:29"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7"/>
      <c r="AC334" s="1"/>
    </row>
    <row r="335" spans="1:29"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7"/>
      <c r="AC335" s="1"/>
    </row>
    <row r="336" spans="1:29"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7"/>
      <c r="AC336" s="1"/>
    </row>
    <row r="337" spans="1:29"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7"/>
      <c r="AC337" s="1"/>
    </row>
    <row r="338" spans="1:29"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7"/>
      <c r="AC338" s="1"/>
    </row>
    <row r="339" spans="1:2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7"/>
      <c r="AC339" s="1"/>
    </row>
    <row r="340" spans="1:29"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7"/>
      <c r="AC340" s="1"/>
    </row>
    <row r="341" spans="1:29"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7"/>
      <c r="AC341" s="1"/>
    </row>
    <row r="342" spans="1:29"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7"/>
      <c r="AC342" s="1"/>
    </row>
    <row r="343" spans="1:29"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7"/>
      <c r="AC343" s="1"/>
    </row>
    <row r="344" spans="1:29"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7"/>
      <c r="AC344" s="1"/>
    </row>
    <row r="345" spans="1:29"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7"/>
      <c r="AC345" s="1"/>
    </row>
    <row r="346" spans="1:29"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7"/>
      <c r="AC346" s="1"/>
    </row>
    <row r="347" spans="1:29"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7"/>
      <c r="AC347" s="1"/>
    </row>
    <row r="348" spans="1:29"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7"/>
      <c r="AC348" s="1"/>
    </row>
    <row r="349" spans="1:2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7"/>
      <c r="AC349" s="1"/>
    </row>
    <row r="350" spans="1:29"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7"/>
      <c r="AC350" s="1"/>
    </row>
    <row r="351" spans="1:29"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7"/>
      <c r="AC351" s="1"/>
    </row>
    <row r="352" spans="1:29"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7"/>
      <c r="AC352" s="1"/>
    </row>
    <row r="353" spans="1:29"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7"/>
      <c r="AC353" s="1"/>
    </row>
    <row r="354" spans="1:29"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7"/>
      <c r="AC354" s="1"/>
    </row>
    <row r="355" spans="1:29"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7"/>
      <c r="AC355" s="1"/>
    </row>
    <row r="356" spans="1:29"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7"/>
      <c r="AC356" s="1"/>
    </row>
    <row r="357" spans="1:29"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7"/>
      <c r="AC357" s="1"/>
    </row>
    <row r="358" spans="1:29"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7"/>
      <c r="AC358" s="1"/>
    </row>
    <row r="359" spans="1:2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7"/>
      <c r="AC359" s="1"/>
    </row>
    <row r="360" spans="1:29"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7"/>
      <c r="AC360" s="1"/>
    </row>
    <row r="361" spans="1:29"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7"/>
      <c r="AC361" s="1"/>
    </row>
    <row r="362" spans="1:29"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7"/>
      <c r="AC362" s="1"/>
    </row>
    <row r="363" spans="1:29"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7"/>
      <c r="AC363" s="1"/>
    </row>
    <row r="364" spans="1:29"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7"/>
      <c r="AC364" s="1"/>
    </row>
    <row r="365" spans="1:29"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7"/>
      <c r="AC365" s="1"/>
    </row>
    <row r="366" spans="1:29"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7"/>
      <c r="AC366" s="1"/>
    </row>
    <row r="367" spans="1:29"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7"/>
      <c r="AC367" s="1"/>
    </row>
    <row r="368" spans="1:29"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7"/>
      <c r="AC368" s="1"/>
    </row>
    <row r="369" spans="1:2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7"/>
      <c r="AC369" s="1"/>
    </row>
    <row r="370" spans="1:29"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7"/>
      <c r="AC370" s="1"/>
    </row>
    <row r="371" spans="1:29"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7"/>
      <c r="AC371" s="1"/>
    </row>
    <row r="372" spans="1:29"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7"/>
      <c r="AC372" s="1"/>
    </row>
    <row r="373" spans="1:29"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7"/>
      <c r="AC373" s="1"/>
    </row>
    <row r="374" spans="1:29"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7"/>
      <c r="AC374" s="1"/>
    </row>
    <row r="375" spans="1:29"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7"/>
      <c r="AC375" s="1"/>
    </row>
    <row r="376" spans="1:29"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7"/>
      <c r="AC376" s="1"/>
    </row>
    <row r="377" spans="1:29"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7"/>
      <c r="AC377" s="1"/>
    </row>
    <row r="378" spans="1:29"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7"/>
      <c r="AC378" s="1"/>
    </row>
    <row r="379" spans="1:2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7"/>
      <c r="AC379" s="1"/>
    </row>
    <row r="380" spans="1:29"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7"/>
      <c r="AC380" s="1"/>
    </row>
    <row r="381" spans="1:29"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7"/>
      <c r="AC381" s="1"/>
    </row>
    <row r="382" spans="1:29"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7"/>
      <c r="AC382" s="1"/>
    </row>
    <row r="383" spans="1:29"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7"/>
      <c r="AC383" s="1"/>
    </row>
    <row r="384" spans="1:29"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7"/>
      <c r="AC384" s="1"/>
    </row>
    <row r="385" spans="1:29"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7"/>
      <c r="AC385" s="1"/>
    </row>
    <row r="386" spans="1:29"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7"/>
      <c r="AC386" s="1"/>
    </row>
    <row r="387" spans="1:29"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7"/>
      <c r="AC387" s="1"/>
    </row>
    <row r="388" spans="1:29"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7"/>
      <c r="AC388" s="1"/>
    </row>
    <row r="389" spans="1:2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7"/>
      <c r="AC389" s="1"/>
    </row>
    <row r="390" spans="1:29"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7"/>
      <c r="AC390" s="1"/>
    </row>
    <row r="391" spans="1:29"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7"/>
      <c r="AC391" s="1"/>
    </row>
    <row r="392" spans="1:29"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7"/>
      <c r="AC392" s="1"/>
    </row>
    <row r="393" spans="1:29"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7"/>
      <c r="AC393" s="1"/>
    </row>
    <row r="394" spans="1:29"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7"/>
      <c r="AC394" s="1"/>
    </row>
    <row r="395" spans="1:29"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7"/>
      <c r="AC395" s="1"/>
    </row>
    <row r="396" spans="1:29"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7"/>
      <c r="AC396" s="1"/>
    </row>
    <row r="397" spans="1:29"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7"/>
      <c r="AC397" s="1"/>
    </row>
    <row r="398" spans="1:29"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7"/>
      <c r="AC398" s="1"/>
    </row>
    <row r="399" spans="1:2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7"/>
      <c r="AC399" s="1"/>
    </row>
    <row r="400" spans="1:29"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7"/>
      <c r="AC400" s="1"/>
    </row>
    <row r="401" spans="1:29"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7"/>
      <c r="AC401" s="1"/>
    </row>
    <row r="402" spans="1:29"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7"/>
      <c r="AC402" s="1"/>
    </row>
    <row r="403" spans="1:29"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7"/>
      <c r="AC403" s="1"/>
    </row>
    <row r="404" spans="1:29"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7"/>
      <c r="AC404" s="1"/>
    </row>
    <row r="405" spans="1:29"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7"/>
      <c r="AC405" s="1"/>
    </row>
    <row r="406" spans="1:29"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7"/>
      <c r="AC406" s="1"/>
    </row>
    <row r="407" spans="1:29"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7"/>
      <c r="AC407" s="1"/>
    </row>
    <row r="408" spans="1:29"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7"/>
      <c r="AC408" s="1"/>
    </row>
    <row r="409" spans="1:2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7"/>
      <c r="AC409" s="1"/>
    </row>
    <row r="410" spans="1:29"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7"/>
      <c r="AC410" s="1"/>
    </row>
    <row r="411" spans="1:29"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7"/>
      <c r="AC411" s="1"/>
    </row>
    <row r="412" spans="1:29"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7"/>
      <c r="AC412" s="1"/>
    </row>
    <row r="413" spans="1:29"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7"/>
      <c r="AC413" s="1"/>
    </row>
    <row r="414" spans="1:29"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7"/>
      <c r="AC414" s="1"/>
    </row>
    <row r="415" spans="1:29"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7"/>
      <c r="AC415" s="1"/>
    </row>
    <row r="416" spans="1:29"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7"/>
      <c r="AC416" s="1"/>
    </row>
    <row r="417" spans="1:29"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7"/>
      <c r="AC417" s="1"/>
    </row>
    <row r="418" spans="1:29"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7"/>
      <c r="AC418" s="1"/>
    </row>
    <row r="419" spans="1:2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7"/>
      <c r="AC419" s="1"/>
    </row>
    <row r="420" spans="1:29"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7"/>
      <c r="AC420" s="1"/>
    </row>
    <row r="421" spans="1:29"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7"/>
      <c r="AC421" s="1"/>
    </row>
    <row r="422" spans="1:29"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7"/>
      <c r="AC422" s="1"/>
    </row>
    <row r="423" spans="1:29"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7"/>
      <c r="AC423" s="1"/>
    </row>
    <row r="424" spans="1:29"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7"/>
      <c r="AC424" s="1"/>
    </row>
    <row r="425" spans="1:29"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7"/>
      <c r="AC425" s="1"/>
    </row>
    <row r="426" spans="1:29"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7"/>
      <c r="AC426" s="1"/>
    </row>
    <row r="427" spans="1:29"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7"/>
      <c r="AC427" s="1"/>
    </row>
    <row r="428" spans="1:29"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7"/>
      <c r="AC428" s="1"/>
    </row>
    <row r="429" spans="1: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7"/>
      <c r="AC429" s="1"/>
    </row>
    <row r="430" spans="1:29"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7"/>
      <c r="AC430" s="1"/>
    </row>
    <row r="431" spans="1:29"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7"/>
      <c r="AC431" s="1"/>
    </row>
    <row r="432" spans="1:29"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7"/>
      <c r="AC432" s="1"/>
    </row>
    <row r="433" spans="1:29"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7"/>
      <c r="AC433" s="1"/>
    </row>
    <row r="434" spans="1:29"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7"/>
      <c r="AC434" s="1"/>
    </row>
    <row r="435" spans="1:29"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7"/>
      <c r="AC435" s="1"/>
    </row>
    <row r="436" spans="1:29"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7"/>
      <c r="AC436" s="1"/>
    </row>
    <row r="437" spans="1:29"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7"/>
      <c r="AC437" s="1"/>
    </row>
    <row r="438" spans="1:29"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7"/>
      <c r="AC438" s="1"/>
    </row>
    <row r="439" spans="1:2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7"/>
      <c r="AC439" s="1"/>
    </row>
    <row r="440" spans="1:29"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7"/>
      <c r="AC440" s="1"/>
    </row>
    <row r="441" spans="1:29"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7"/>
      <c r="AC441" s="1"/>
    </row>
    <row r="442" spans="1:29"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7"/>
      <c r="AC442" s="1"/>
    </row>
    <row r="443" spans="1:29"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7"/>
      <c r="AC443" s="1"/>
    </row>
    <row r="444" spans="1:29"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7"/>
      <c r="AC444" s="1"/>
    </row>
    <row r="445" spans="1:29"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7"/>
      <c r="AC445" s="1"/>
    </row>
    <row r="446" spans="1:29"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7"/>
      <c r="AC446" s="1"/>
    </row>
    <row r="447" spans="1:29"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7"/>
      <c r="AC447" s="1"/>
    </row>
    <row r="448" spans="1:29"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7"/>
      <c r="AC448" s="1"/>
    </row>
    <row r="449" spans="1:2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7"/>
      <c r="AC449" s="1"/>
    </row>
    <row r="450" spans="1:29"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7"/>
      <c r="AC450" s="1"/>
    </row>
    <row r="451" spans="1:29"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7"/>
      <c r="AC451" s="1"/>
    </row>
    <row r="452" spans="1:29"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7"/>
      <c r="AC452" s="1"/>
    </row>
    <row r="453" spans="1:29"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7"/>
      <c r="AC453" s="1"/>
    </row>
    <row r="454" spans="1:29"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7"/>
      <c r="AC454" s="1"/>
    </row>
    <row r="455" spans="1:29"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7"/>
      <c r="AC455" s="1"/>
    </row>
    <row r="456" spans="1:29"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7"/>
      <c r="AC456" s="1"/>
    </row>
    <row r="457" spans="1:29"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7"/>
      <c r="AC457" s="1"/>
    </row>
    <row r="458" spans="1:29"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7"/>
      <c r="AC458" s="1"/>
    </row>
    <row r="459" spans="1:2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7"/>
      <c r="AC459" s="1"/>
    </row>
    <row r="460" spans="1:29"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7"/>
      <c r="AC460" s="1"/>
    </row>
    <row r="461" spans="1:29"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7"/>
      <c r="AC461" s="1"/>
    </row>
    <row r="462" spans="1:29"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7"/>
      <c r="AC462" s="1"/>
    </row>
    <row r="463" spans="1:29"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7"/>
      <c r="AC463" s="1"/>
    </row>
    <row r="464" spans="1:29"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7"/>
      <c r="AC464" s="1"/>
    </row>
    <row r="465" spans="1:29"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7"/>
      <c r="AC465" s="1"/>
    </row>
    <row r="466" spans="1:29"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7"/>
      <c r="AC466" s="1"/>
    </row>
    <row r="467" spans="1:29"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7"/>
      <c r="AC467" s="1"/>
    </row>
    <row r="468" spans="1:29"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7"/>
      <c r="AC468" s="1"/>
    </row>
    <row r="469" spans="1:2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7"/>
      <c r="AC469" s="1"/>
    </row>
    <row r="470" spans="1:29"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7"/>
      <c r="AC470" s="1"/>
    </row>
    <row r="471" spans="1:29"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7"/>
      <c r="AC471" s="1"/>
    </row>
    <row r="472" spans="1:29"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7"/>
      <c r="AC472" s="1"/>
    </row>
    <row r="473" spans="1:29"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7"/>
      <c r="AC473" s="1"/>
    </row>
    <row r="474" spans="1:29"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7"/>
      <c r="AC474" s="1"/>
    </row>
    <row r="475" spans="1:29"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7"/>
      <c r="AC475" s="1"/>
    </row>
    <row r="476" spans="1:29"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7"/>
      <c r="AC476" s="1"/>
    </row>
    <row r="477" spans="1:29"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7"/>
      <c r="AC477" s="1"/>
    </row>
    <row r="478" spans="1:29"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7"/>
      <c r="AC478" s="1"/>
    </row>
    <row r="479" spans="1:2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7"/>
      <c r="AC479" s="1"/>
    </row>
    <row r="480" spans="1:29"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7"/>
      <c r="AC480" s="1"/>
    </row>
    <row r="481" spans="1:29"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7"/>
      <c r="AC481" s="1"/>
    </row>
    <row r="482" spans="1:29"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7"/>
      <c r="AC482" s="1"/>
    </row>
    <row r="483" spans="1:29"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7"/>
      <c r="AC483" s="1"/>
    </row>
    <row r="484" spans="1:29"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7"/>
      <c r="AC484" s="1"/>
    </row>
    <row r="485" spans="1:29"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7"/>
      <c r="AC485" s="1"/>
    </row>
    <row r="486" spans="1:29"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7"/>
      <c r="AC486" s="1"/>
    </row>
    <row r="487" spans="1:29"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7"/>
      <c r="AC487" s="1"/>
    </row>
    <row r="488" spans="1:29"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7"/>
      <c r="AC488" s="1"/>
    </row>
    <row r="489" spans="1:2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7"/>
      <c r="AC489" s="1"/>
    </row>
    <row r="490" spans="1:29"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7"/>
      <c r="AC490" s="1"/>
    </row>
    <row r="491" spans="1:29"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7"/>
      <c r="AC491" s="1"/>
    </row>
    <row r="492" spans="1:29"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7"/>
      <c r="AC492" s="1"/>
    </row>
    <row r="493" spans="1:29"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7"/>
      <c r="AC493" s="1"/>
    </row>
    <row r="494" spans="1:29"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7"/>
      <c r="AC494" s="1"/>
    </row>
    <row r="495" spans="1:29"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7"/>
      <c r="AC495" s="1"/>
    </row>
    <row r="496" spans="1:29"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7"/>
      <c r="AC496" s="1"/>
    </row>
    <row r="497" spans="1:29"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7"/>
      <c r="AC497" s="1"/>
    </row>
    <row r="498" spans="1:29"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7"/>
      <c r="AC498" s="1"/>
    </row>
    <row r="499" spans="1:2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7"/>
      <c r="AC499" s="1"/>
    </row>
    <row r="500" spans="1:29"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7"/>
      <c r="AC500" s="1"/>
    </row>
    <row r="501" spans="1:29"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7"/>
      <c r="AC501" s="1"/>
    </row>
    <row r="502" spans="1:29"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7"/>
      <c r="AC502" s="1"/>
    </row>
    <row r="503" spans="1:29"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7"/>
      <c r="AC503" s="1"/>
    </row>
    <row r="504" spans="1:29"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7"/>
      <c r="AC504" s="1"/>
    </row>
    <row r="505" spans="1:29"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7"/>
      <c r="AC505" s="1"/>
    </row>
    <row r="506" spans="1:29"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7"/>
      <c r="AC506" s="1"/>
    </row>
    <row r="507" spans="1:29"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7"/>
      <c r="AC507" s="1"/>
    </row>
    <row r="508" spans="1:29"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7"/>
      <c r="AC508" s="1"/>
    </row>
    <row r="509" spans="1:2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7"/>
      <c r="AC509" s="1"/>
    </row>
    <row r="510" spans="1:29"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7"/>
      <c r="AC510" s="1"/>
    </row>
    <row r="511" spans="1:29"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7"/>
      <c r="AC511" s="1"/>
    </row>
    <row r="512" spans="1:29"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7"/>
      <c r="AC512" s="1"/>
    </row>
    <row r="513" spans="1:29"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7"/>
      <c r="AC513" s="1"/>
    </row>
    <row r="514" spans="1:29"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7"/>
      <c r="AC514" s="1"/>
    </row>
    <row r="515" spans="1:29"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7"/>
      <c r="AC515" s="1"/>
    </row>
    <row r="516" spans="1:29"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7"/>
      <c r="AC516" s="1"/>
    </row>
    <row r="517" spans="1:29"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7"/>
      <c r="AC517" s="1"/>
    </row>
    <row r="518" spans="1:29"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7"/>
      <c r="AC518" s="1"/>
    </row>
    <row r="519" spans="1:2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7"/>
      <c r="AC519" s="1"/>
    </row>
    <row r="520" spans="1:29"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7"/>
      <c r="AC520" s="1"/>
    </row>
    <row r="521" spans="1:29"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7"/>
      <c r="AC521" s="1"/>
    </row>
    <row r="522" spans="1:29"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7"/>
      <c r="AC522" s="1"/>
    </row>
    <row r="523" spans="1:29"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7"/>
      <c r="AC523" s="1"/>
    </row>
    <row r="524" spans="1:29"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7"/>
      <c r="AC524" s="1"/>
    </row>
    <row r="525" spans="1:29"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7"/>
      <c r="AC525" s="1"/>
    </row>
    <row r="526" spans="1:29"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7"/>
      <c r="AC526" s="1"/>
    </row>
    <row r="527" spans="1:29"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7"/>
      <c r="AC527" s="1"/>
    </row>
    <row r="528" spans="1:29"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7"/>
      <c r="AC528" s="1"/>
    </row>
    <row r="529" spans="1: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7"/>
      <c r="AC529" s="1"/>
    </row>
    <row r="530" spans="1:29"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7"/>
      <c r="AC530" s="1"/>
    </row>
    <row r="531" spans="1:29"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7"/>
      <c r="AC531" s="1"/>
    </row>
    <row r="532" spans="1:29"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7"/>
      <c r="AC532" s="1"/>
    </row>
    <row r="533" spans="1:29"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7"/>
      <c r="AC533" s="1"/>
    </row>
    <row r="534" spans="1:29"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7"/>
      <c r="AC534" s="1"/>
    </row>
    <row r="535" spans="1:29"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7"/>
      <c r="AC535" s="1"/>
    </row>
    <row r="536" spans="1:29"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7"/>
      <c r="AC536" s="1"/>
    </row>
    <row r="537" spans="1:29"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7"/>
      <c r="AC537" s="1"/>
    </row>
    <row r="538" spans="1:29"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7"/>
      <c r="AC538" s="1"/>
    </row>
    <row r="539" spans="1:2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7"/>
      <c r="AC539" s="1"/>
    </row>
    <row r="540" spans="1:29"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7"/>
      <c r="AC540" s="1"/>
    </row>
    <row r="541" spans="1:29"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7"/>
      <c r="AC541" s="1"/>
    </row>
    <row r="542" spans="1:29"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7"/>
      <c r="AC542" s="1"/>
    </row>
    <row r="543" spans="1:29"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7"/>
      <c r="AC543" s="1"/>
    </row>
    <row r="544" spans="1:29"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7"/>
      <c r="AC544" s="1"/>
    </row>
    <row r="545" spans="1:29"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7"/>
      <c r="AC545" s="1"/>
    </row>
    <row r="546" spans="1:29"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7"/>
      <c r="AC546" s="1"/>
    </row>
    <row r="547" spans="1:29"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7"/>
      <c r="AC547" s="1"/>
    </row>
    <row r="548" spans="1:29"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7"/>
      <c r="AC548" s="1"/>
    </row>
    <row r="549" spans="1:2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7"/>
      <c r="AC549" s="1"/>
    </row>
    <row r="550" spans="1:29"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7"/>
      <c r="AC550" s="1"/>
    </row>
    <row r="551" spans="1:29"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7"/>
      <c r="AC551" s="1"/>
    </row>
    <row r="552" spans="1:29"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7"/>
      <c r="AC552" s="1"/>
    </row>
    <row r="553" spans="1:29"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7"/>
      <c r="AC553" s="1"/>
    </row>
    <row r="554" spans="1:29"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7"/>
      <c r="AC554" s="1"/>
    </row>
    <row r="555" spans="1:29"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7"/>
      <c r="AC555" s="1"/>
    </row>
    <row r="556" spans="1:29"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7"/>
      <c r="AC556" s="1"/>
    </row>
    <row r="557" spans="1:29"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7"/>
      <c r="AC557" s="1"/>
    </row>
    <row r="558" spans="1:29"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7"/>
      <c r="AC558" s="1"/>
    </row>
    <row r="559" spans="1:2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7"/>
      <c r="AC559" s="1"/>
    </row>
    <row r="560" spans="1:29"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7"/>
      <c r="AC560" s="1"/>
    </row>
    <row r="561" spans="1:29"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7"/>
      <c r="AC561" s="1"/>
    </row>
    <row r="562" spans="1:29"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7"/>
      <c r="AC562" s="1"/>
    </row>
    <row r="563" spans="1:29"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7"/>
      <c r="AC563" s="1"/>
    </row>
    <row r="564" spans="1:29"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7"/>
      <c r="AC564" s="1"/>
    </row>
    <row r="565" spans="1:29"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7"/>
      <c r="AC565" s="1"/>
    </row>
    <row r="566" spans="1:29"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7"/>
      <c r="AC566" s="1"/>
    </row>
    <row r="567" spans="1:29"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7"/>
      <c r="AC567" s="1"/>
    </row>
    <row r="568" spans="1:29"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7"/>
      <c r="AC568" s="1"/>
    </row>
    <row r="569" spans="1:2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7"/>
      <c r="AC569" s="1"/>
    </row>
    <row r="570" spans="1:29"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7"/>
      <c r="AC570" s="1"/>
    </row>
    <row r="571" spans="1:29"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7"/>
      <c r="AC571" s="1"/>
    </row>
    <row r="572" spans="1:29"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7"/>
      <c r="AC572" s="1"/>
    </row>
    <row r="573" spans="1:29"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7"/>
      <c r="AC573" s="1"/>
    </row>
    <row r="574" spans="1:29"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7"/>
      <c r="AC574" s="1"/>
    </row>
    <row r="575" spans="1:29"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7"/>
      <c r="AC575" s="1"/>
    </row>
    <row r="576" spans="1:29"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7"/>
      <c r="AC576" s="1"/>
    </row>
    <row r="577" spans="1:29"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7"/>
      <c r="AC577" s="1"/>
    </row>
    <row r="578" spans="1:29"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7"/>
      <c r="AC578" s="1"/>
    </row>
    <row r="579" spans="1:2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7"/>
      <c r="AC579" s="1"/>
    </row>
    <row r="580" spans="1:29"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7"/>
      <c r="AC580" s="1"/>
    </row>
    <row r="581" spans="1:29"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7"/>
      <c r="AC581" s="1"/>
    </row>
    <row r="582" spans="1:29"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7"/>
      <c r="AC582" s="1"/>
    </row>
    <row r="583" spans="1:29"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7"/>
      <c r="AC583" s="1"/>
    </row>
    <row r="584" spans="1:29"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7"/>
      <c r="AC584" s="1"/>
    </row>
    <row r="585" spans="1:29"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7"/>
      <c r="AC585" s="1"/>
    </row>
    <row r="586" spans="1:29"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7"/>
      <c r="AC586" s="1"/>
    </row>
    <row r="587" spans="1:29"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7"/>
      <c r="AC587" s="1"/>
    </row>
    <row r="588" spans="1:29"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7"/>
      <c r="AC588" s="1"/>
    </row>
    <row r="589" spans="1:2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7"/>
      <c r="AC589" s="1"/>
    </row>
    <row r="590" spans="1:29"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7"/>
      <c r="AC590" s="1"/>
    </row>
    <row r="591" spans="1:29"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7"/>
      <c r="AC591" s="1"/>
    </row>
    <row r="592" spans="1:29"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7"/>
      <c r="AC592" s="1"/>
    </row>
    <row r="593" spans="1:29"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7"/>
      <c r="AC593" s="1"/>
    </row>
    <row r="594" spans="1:29"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7"/>
      <c r="AC594" s="1"/>
    </row>
    <row r="595" spans="1:29"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7"/>
      <c r="AC595" s="1"/>
    </row>
    <row r="596" spans="1:29"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7"/>
      <c r="AC596" s="1"/>
    </row>
    <row r="597" spans="1:29"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7"/>
      <c r="AC597" s="1"/>
    </row>
    <row r="598" spans="1:29"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7"/>
      <c r="AC598" s="1"/>
    </row>
    <row r="599" spans="1:2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7"/>
      <c r="AC599" s="1"/>
    </row>
    <row r="600" spans="1:29"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7"/>
      <c r="AC600" s="1"/>
    </row>
    <row r="601" spans="1:29"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7"/>
      <c r="AC601" s="1"/>
    </row>
    <row r="602" spans="1:29"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7"/>
      <c r="AC602" s="1"/>
    </row>
    <row r="603" spans="1:29"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7"/>
      <c r="AC603" s="1"/>
    </row>
    <row r="604" spans="1:29"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7"/>
      <c r="AC604" s="1"/>
    </row>
    <row r="605" spans="1:29"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7"/>
      <c r="AC605" s="1"/>
    </row>
    <row r="606" spans="1:29"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7"/>
      <c r="AC606" s="1"/>
    </row>
    <row r="607" spans="1:29"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7"/>
      <c r="AC607" s="1"/>
    </row>
    <row r="608" spans="1:29"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7"/>
      <c r="AC608" s="1"/>
    </row>
    <row r="609" spans="1:2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7"/>
      <c r="AC609" s="1"/>
    </row>
    <row r="610" spans="1:29"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7"/>
      <c r="AC610" s="1"/>
    </row>
    <row r="611" spans="1:29"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7"/>
      <c r="AC611" s="1"/>
    </row>
    <row r="612" spans="1:29"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7"/>
      <c r="AC612" s="1"/>
    </row>
    <row r="613" spans="1:29"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7"/>
      <c r="AC613" s="1"/>
    </row>
    <row r="614" spans="1:29"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7"/>
      <c r="AC614" s="1"/>
    </row>
    <row r="615" spans="1:29"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7"/>
      <c r="AC615" s="1"/>
    </row>
    <row r="616" spans="1:29"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7"/>
      <c r="AC616" s="1"/>
    </row>
    <row r="617" spans="1:29"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7"/>
      <c r="AC617" s="1"/>
    </row>
    <row r="618" spans="1:29"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7"/>
      <c r="AC618" s="1"/>
    </row>
    <row r="619" spans="1:2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7"/>
      <c r="AC619" s="1"/>
    </row>
    <row r="620" spans="1:29"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7"/>
      <c r="AC620" s="1"/>
    </row>
    <row r="621" spans="1:29"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7"/>
      <c r="AC621" s="1"/>
    </row>
    <row r="622" spans="1:29"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7"/>
      <c r="AC622" s="1"/>
    </row>
    <row r="623" spans="1:29"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7"/>
      <c r="AC623" s="1"/>
    </row>
    <row r="624" spans="1:29"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7"/>
      <c r="AC624" s="1"/>
    </row>
    <row r="625" spans="1:29"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7"/>
      <c r="AC625" s="1"/>
    </row>
    <row r="626" spans="1:29"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7"/>
      <c r="AC626" s="1"/>
    </row>
    <row r="627" spans="1:29"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7"/>
      <c r="AC627" s="1"/>
    </row>
    <row r="628" spans="1:29"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7"/>
      <c r="AC628" s="1"/>
    </row>
    <row r="629" spans="1: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7"/>
      <c r="AC629" s="1"/>
    </row>
    <row r="630" spans="1:29"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7"/>
      <c r="AC630" s="1"/>
    </row>
    <row r="631" spans="1:29"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7"/>
      <c r="AC631" s="1"/>
    </row>
    <row r="632" spans="1:29"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7"/>
      <c r="AC632" s="1"/>
    </row>
    <row r="633" spans="1:29"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7"/>
      <c r="AC633" s="1"/>
    </row>
    <row r="634" spans="1:29"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7"/>
      <c r="AC634" s="1"/>
    </row>
    <row r="635" spans="1:29"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7"/>
      <c r="AC635" s="1"/>
    </row>
    <row r="636" spans="1:29"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7"/>
      <c r="AC636" s="1"/>
    </row>
    <row r="637" spans="1:29"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7"/>
      <c r="AC637" s="1"/>
    </row>
    <row r="638" spans="1:29"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7"/>
      <c r="AC638" s="1"/>
    </row>
    <row r="639" spans="1:2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7"/>
      <c r="AC639" s="1"/>
    </row>
    <row r="640" spans="1:29"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7"/>
      <c r="AC640" s="1"/>
    </row>
    <row r="641" spans="1:29"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7"/>
      <c r="AC641" s="1"/>
    </row>
    <row r="642" spans="1:29"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7"/>
      <c r="AC642" s="1"/>
    </row>
    <row r="643" spans="1:29"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7"/>
      <c r="AC643" s="1"/>
    </row>
    <row r="644" spans="1:29"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7"/>
      <c r="AC644" s="1"/>
    </row>
    <row r="645" spans="1:29"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7"/>
      <c r="AC645" s="1"/>
    </row>
    <row r="646" spans="1:29"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7"/>
      <c r="AC646" s="1"/>
    </row>
    <row r="647" spans="1:29"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7"/>
      <c r="AC647" s="1"/>
    </row>
    <row r="648" spans="1:29"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7"/>
      <c r="AC648" s="1"/>
    </row>
    <row r="649" spans="1:2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7"/>
      <c r="AC649" s="1"/>
    </row>
    <row r="650" spans="1:29"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7"/>
      <c r="AC650" s="1"/>
    </row>
    <row r="651" spans="1:29"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7"/>
      <c r="AC651" s="1"/>
    </row>
    <row r="652" spans="1:29"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7"/>
      <c r="AC652" s="1"/>
    </row>
    <row r="653" spans="1:29"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7"/>
      <c r="AC653" s="1"/>
    </row>
    <row r="654" spans="1:29"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7"/>
      <c r="AC654" s="1"/>
    </row>
    <row r="655" spans="1:29"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7"/>
      <c r="AC655" s="1"/>
    </row>
    <row r="656" spans="1:29"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7"/>
      <c r="AC656" s="1"/>
    </row>
    <row r="657" spans="1:29"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7"/>
      <c r="AC657" s="1"/>
    </row>
    <row r="658" spans="1:29"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7"/>
      <c r="AC658" s="1"/>
    </row>
    <row r="659" spans="1:2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7"/>
      <c r="AC659" s="1"/>
    </row>
    <row r="660" spans="1:29"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7"/>
      <c r="AC660" s="1"/>
    </row>
    <row r="661" spans="1:29"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7"/>
      <c r="AC661" s="1"/>
    </row>
    <row r="662" spans="1:29"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7"/>
      <c r="AC662" s="1"/>
    </row>
    <row r="663" spans="1:29"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7"/>
      <c r="AC663" s="1"/>
    </row>
    <row r="664" spans="1:29"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7"/>
      <c r="AC664" s="1"/>
    </row>
    <row r="665" spans="1:29"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7"/>
      <c r="AC665" s="1"/>
    </row>
    <row r="666" spans="1:29"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7"/>
      <c r="AC666" s="1"/>
    </row>
    <row r="667" spans="1:29"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7"/>
      <c r="AC667" s="1"/>
    </row>
    <row r="668" spans="1:29"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7"/>
      <c r="AC668" s="1"/>
    </row>
    <row r="669" spans="1:2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7"/>
      <c r="AC669" s="1"/>
    </row>
    <row r="670" spans="1:29"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7"/>
      <c r="AC670" s="1"/>
    </row>
    <row r="671" spans="1:29"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7"/>
      <c r="AC671" s="1"/>
    </row>
    <row r="672" spans="1:29"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7"/>
      <c r="AC672" s="1"/>
    </row>
    <row r="673" spans="1:29"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7"/>
      <c r="AC673" s="1"/>
    </row>
    <row r="674" spans="1:29"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7"/>
      <c r="AC674" s="1"/>
    </row>
    <row r="675" spans="1:29"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7"/>
      <c r="AC675" s="1"/>
    </row>
    <row r="676" spans="1:29"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7"/>
      <c r="AC676" s="1"/>
    </row>
    <row r="677" spans="1:29"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7"/>
      <c r="AC677" s="1"/>
    </row>
    <row r="678" spans="1:29"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7"/>
      <c r="AC678" s="1"/>
    </row>
    <row r="679" spans="1:2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7"/>
      <c r="AC679" s="1"/>
    </row>
    <row r="680" spans="1:29"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7"/>
      <c r="AC680" s="1"/>
    </row>
    <row r="681" spans="1:29"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7"/>
      <c r="AC681" s="1"/>
    </row>
    <row r="682" spans="1:29"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7"/>
      <c r="AC682" s="1"/>
    </row>
    <row r="683" spans="1:29"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7"/>
      <c r="AC683" s="1"/>
    </row>
    <row r="684" spans="1:29"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7"/>
      <c r="AC684" s="1"/>
    </row>
    <row r="685" spans="1:29"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7"/>
      <c r="AC685" s="1"/>
    </row>
    <row r="686" spans="1:29"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7"/>
      <c r="AC686" s="1"/>
    </row>
    <row r="687" spans="1:29"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7"/>
      <c r="AC687" s="1"/>
    </row>
    <row r="688" spans="1:29"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7"/>
      <c r="AC688" s="1"/>
    </row>
    <row r="689" spans="1:2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7"/>
      <c r="AC689" s="1"/>
    </row>
    <row r="690" spans="1:29"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7"/>
      <c r="AC690" s="1"/>
    </row>
    <row r="691" spans="1:29"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7"/>
      <c r="AC691" s="1"/>
    </row>
    <row r="692" spans="1:29"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7"/>
      <c r="AC692" s="1"/>
    </row>
    <row r="693" spans="1:29"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7"/>
      <c r="AC693" s="1"/>
    </row>
    <row r="694" spans="1:29"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7"/>
      <c r="AC694" s="1"/>
    </row>
    <row r="695" spans="1:29"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7"/>
      <c r="AC695" s="1"/>
    </row>
    <row r="696" spans="1:29"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7"/>
      <c r="AC696" s="1"/>
    </row>
    <row r="697" spans="1:29"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7"/>
      <c r="AC697" s="1"/>
    </row>
    <row r="698" spans="1:29"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7"/>
      <c r="AC698" s="1"/>
    </row>
    <row r="699" spans="1:2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7"/>
      <c r="AC699" s="1"/>
    </row>
    <row r="700" spans="1:29"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7"/>
      <c r="AC700" s="1"/>
    </row>
    <row r="701" spans="1:29"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7"/>
      <c r="AC701" s="1"/>
    </row>
    <row r="702" spans="1:29"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7"/>
      <c r="AC702" s="1"/>
    </row>
    <row r="703" spans="1:29"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7"/>
      <c r="AC703" s="1"/>
    </row>
    <row r="704" spans="1:29"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7"/>
      <c r="AC704" s="1"/>
    </row>
    <row r="705" spans="1:29"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7"/>
      <c r="AC705" s="1"/>
    </row>
    <row r="706" spans="1:29"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7"/>
      <c r="AC706" s="1"/>
    </row>
    <row r="707" spans="1:29"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7"/>
      <c r="AC707" s="1"/>
    </row>
    <row r="708" spans="1:29"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7"/>
      <c r="AC708" s="1"/>
    </row>
    <row r="709" spans="1:2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7"/>
      <c r="AC709" s="1"/>
    </row>
    <row r="710" spans="1:29"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7"/>
      <c r="AC710" s="1"/>
    </row>
    <row r="711" spans="1:29"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7"/>
      <c r="AC711" s="1"/>
    </row>
    <row r="712" spans="1:29"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7"/>
      <c r="AC712" s="1"/>
    </row>
    <row r="713" spans="1:29"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7"/>
      <c r="AC713" s="1"/>
    </row>
    <row r="714" spans="1:29"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7"/>
      <c r="AC714" s="1"/>
    </row>
    <row r="715" spans="1:29"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7"/>
      <c r="AC715" s="1"/>
    </row>
    <row r="716" spans="1:29"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7"/>
      <c r="AC716" s="1"/>
    </row>
    <row r="717" spans="1:29"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7"/>
      <c r="AC717" s="1"/>
    </row>
    <row r="718" spans="1:29"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7"/>
      <c r="AC718" s="1"/>
    </row>
    <row r="719" spans="1:2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7"/>
      <c r="AC719" s="1"/>
    </row>
    <row r="720" spans="1:29"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7"/>
      <c r="AC720" s="1"/>
    </row>
    <row r="721" spans="1:29"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7"/>
      <c r="AC721" s="1"/>
    </row>
    <row r="722" spans="1:29"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7"/>
      <c r="AC722" s="1"/>
    </row>
    <row r="723" spans="1:29"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7"/>
      <c r="AC723" s="1"/>
    </row>
    <row r="724" spans="1:29"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7"/>
      <c r="AC724" s="1"/>
    </row>
    <row r="725" spans="1:29"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7"/>
      <c r="AC725" s="1"/>
    </row>
    <row r="726" spans="1:29"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7"/>
      <c r="AC726" s="1"/>
    </row>
    <row r="727" spans="1:29"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7"/>
      <c r="AC727" s="1"/>
    </row>
    <row r="728" spans="1:29"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7"/>
      <c r="AC728" s="1"/>
    </row>
    <row r="729" spans="1: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7"/>
      <c r="AC729" s="1"/>
    </row>
    <row r="730" spans="1:29"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7"/>
      <c r="AC730" s="1"/>
    </row>
    <row r="731" spans="1:29"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7"/>
      <c r="AC731" s="1"/>
    </row>
    <row r="732" spans="1:29"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7"/>
      <c r="AC732" s="1"/>
    </row>
    <row r="733" spans="1:29"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7"/>
      <c r="AC733" s="1"/>
    </row>
    <row r="734" spans="1:29"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7"/>
      <c r="AC734" s="1"/>
    </row>
    <row r="735" spans="1:29"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7"/>
      <c r="AC735" s="1"/>
    </row>
    <row r="736" spans="1:29"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7"/>
      <c r="AC736" s="1"/>
    </row>
    <row r="737" spans="1:29"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7"/>
      <c r="AC737" s="1"/>
    </row>
    <row r="738" spans="1:29"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7"/>
      <c r="AC738" s="1"/>
    </row>
    <row r="739" spans="1:2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7"/>
      <c r="AC739" s="1"/>
    </row>
    <row r="740" spans="1:29"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7"/>
      <c r="AC740" s="1"/>
    </row>
    <row r="741" spans="1:29"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7"/>
      <c r="AC741" s="1"/>
    </row>
    <row r="742" spans="1:29"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7"/>
      <c r="AC742" s="1"/>
    </row>
    <row r="743" spans="1:29"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7"/>
      <c r="AC743" s="1"/>
    </row>
    <row r="744" spans="1:29"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7"/>
      <c r="AC744" s="1"/>
    </row>
    <row r="745" spans="1:29"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7"/>
      <c r="AC745" s="1"/>
    </row>
    <row r="746" spans="1:29"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7"/>
      <c r="AC746" s="1"/>
    </row>
    <row r="747" spans="1:29"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7"/>
      <c r="AC747" s="1"/>
    </row>
    <row r="748" spans="1:29"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7"/>
      <c r="AC748" s="1"/>
    </row>
    <row r="749" spans="1:2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7"/>
      <c r="AC749" s="1"/>
    </row>
    <row r="750" spans="1:29"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7"/>
      <c r="AC750" s="1"/>
    </row>
    <row r="751" spans="1:29"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7"/>
      <c r="AC751" s="1"/>
    </row>
    <row r="752" spans="1:29"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7"/>
      <c r="AC752" s="1"/>
    </row>
    <row r="753" spans="1:29"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7"/>
      <c r="AC753" s="1"/>
    </row>
    <row r="754" spans="1:29"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7"/>
      <c r="AC754" s="1"/>
    </row>
    <row r="755" spans="1:29"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7"/>
      <c r="AC755" s="1"/>
    </row>
    <row r="756" spans="1:29"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7"/>
      <c r="AC756" s="1"/>
    </row>
    <row r="757" spans="1:29"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7"/>
      <c r="AC757" s="1"/>
    </row>
    <row r="758" spans="1:29"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7"/>
      <c r="AC758" s="1"/>
    </row>
    <row r="759" spans="1:2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7"/>
      <c r="AC759" s="1"/>
    </row>
    <row r="760" spans="1:29"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7"/>
      <c r="AC760" s="1"/>
    </row>
    <row r="761" spans="1:29"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7"/>
      <c r="AC761" s="1"/>
    </row>
    <row r="762" spans="1:29"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7"/>
      <c r="AC762" s="1"/>
    </row>
    <row r="763" spans="1:29"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7"/>
      <c r="AC763" s="1"/>
    </row>
    <row r="764" spans="1:29"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7"/>
      <c r="AC764" s="1"/>
    </row>
    <row r="765" spans="1:29"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7"/>
      <c r="AC765" s="1"/>
    </row>
    <row r="766" spans="1:29"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7"/>
      <c r="AC766" s="1"/>
    </row>
    <row r="767" spans="1:29"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7"/>
      <c r="AC767" s="1"/>
    </row>
    <row r="768" spans="1:29"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7"/>
      <c r="AC768" s="1"/>
    </row>
    <row r="769" spans="1:2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7"/>
      <c r="AC769" s="1"/>
    </row>
    <row r="770" spans="1:29"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7"/>
      <c r="AC770" s="1"/>
    </row>
    <row r="771" spans="1:29"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7"/>
      <c r="AC771" s="1"/>
    </row>
    <row r="772" spans="1:29"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7"/>
      <c r="AC772" s="1"/>
    </row>
    <row r="773" spans="1:29"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7"/>
      <c r="AC773" s="1"/>
    </row>
    <row r="774" spans="1:29"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7"/>
      <c r="AC774" s="1"/>
    </row>
    <row r="775" spans="1:29"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7"/>
      <c r="AC775" s="1"/>
    </row>
    <row r="776" spans="1:29"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7"/>
      <c r="AC776" s="1"/>
    </row>
    <row r="777" spans="1:29"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7"/>
      <c r="AC777" s="1"/>
    </row>
    <row r="778" spans="1:29"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7"/>
      <c r="AC778" s="1"/>
    </row>
    <row r="779" spans="1:2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7"/>
      <c r="AC779" s="1"/>
    </row>
    <row r="780" spans="1:29"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7"/>
      <c r="AC780" s="1"/>
    </row>
    <row r="781" spans="1:29"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7"/>
      <c r="AC781" s="1"/>
    </row>
    <row r="782" spans="1:29"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7"/>
      <c r="AC782" s="1"/>
    </row>
    <row r="783" spans="1:29"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7"/>
      <c r="AC783" s="1"/>
    </row>
    <row r="784" spans="1:29"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7"/>
      <c r="AC784" s="1"/>
    </row>
    <row r="785" spans="1:29"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7"/>
      <c r="AC785" s="1"/>
    </row>
    <row r="786" spans="1:29"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7"/>
      <c r="AC786" s="1"/>
    </row>
    <row r="787" spans="1:29"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7"/>
      <c r="AC787" s="1"/>
    </row>
    <row r="788" spans="1:29"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7"/>
      <c r="AC788" s="1"/>
    </row>
    <row r="789" spans="1:2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7"/>
      <c r="AC789" s="1"/>
    </row>
    <row r="790" spans="1:29"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7"/>
      <c r="AC790" s="1"/>
    </row>
    <row r="791" spans="1:29"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7"/>
      <c r="AC791" s="1"/>
    </row>
    <row r="792" spans="1:29"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7"/>
      <c r="AC792" s="1"/>
    </row>
    <row r="793" spans="1:29"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7"/>
      <c r="AC793" s="1"/>
    </row>
    <row r="794" spans="1:29"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7"/>
      <c r="AC794" s="1"/>
    </row>
    <row r="795" spans="1:29"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7"/>
      <c r="AC795" s="1"/>
    </row>
    <row r="796" spans="1:29"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7"/>
      <c r="AC796" s="1"/>
    </row>
    <row r="797" spans="1:29"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7"/>
      <c r="AC797" s="1"/>
    </row>
    <row r="798" spans="1:29"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7"/>
      <c r="AC798" s="1"/>
    </row>
    <row r="799" spans="1:2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7"/>
      <c r="AC799" s="1"/>
    </row>
    <row r="800" spans="1:29"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7"/>
      <c r="AC800" s="1"/>
    </row>
    <row r="801" spans="1:29"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7"/>
      <c r="AC801" s="1"/>
    </row>
    <row r="802" spans="1:29"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7"/>
      <c r="AC802" s="1"/>
    </row>
    <row r="803" spans="1:29"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7"/>
      <c r="AC803" s="1"/>
    </row>
    <row r="804" spans="1:29"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7"/>
      <c r="AC804" s="1"/>
    </row>
    <row r="805" spans="1:29"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7"/>
      <c r="AC805" s="1"/>
    </row>
    <row r="806" spans="1:29"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7"/>
      <c r="AC806" s="1"/>
    </row>
    <row r="807" spans="1:29"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7"/>
      <c r="AC807" s="1"/>
    </row>
    <row r="808" spans="1:29"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7"/>
      <c r="AC808" s="1"/>
    </row>
    <row r="809" spans="1:2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7"/>
      <c r="AC809" s="1"/>
    </row>
    <row r="810" spans="1:29"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7"/>
      <c r="AC810" s="1"/>
    </row>
    <row r="811" spans="1:29"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7"/>
      <c r="AC811" s="1"/>
    </row>
    <row r="812" spans="1:29"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7"/>
      <c r="AC812" s="1"/>
    </row>
    <row r="813" spans="1:29"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7"/>
      <c r="AC813" s="1"/>
    </row>
    <row r="814" spans="1:29"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7"/>
      <c r="AC814" s="1"/>
    </row>
    <row r="815" spans="1:29"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7"/>
      <c r="AC815" s="1"/>
    </row>
    <row r="816" spans="1:29"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7"/>
      <c r="AC816" s="1"/>
    </row>
    <row r="817" spans="1:29"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7"/>
      <c r="AC817" s="1"/>
    </row>
    <row r="818" spans="1:29"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7"/>
      <c r="AC818" s="1"/>
    </row>
    <row r="819" spans="1:2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7"/>
      <c r="AC819" s="1"/>
    </row>
    <row r="820" spans="1:29"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7"/>
      <c r="AC820" s="1"/>
    </row>
    <row r="821" spans="1:29"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7"/>
      <c r="AC821" s="1"/>
    </row>
    <row r="822" spans="1:29"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7"/>
      <c r="AC822" s="1"/>
    </row>
    <row r="823" spans="1:29"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7"/>
      <c r="AC823" s="1"/>
    </row>
    <row r="824" spans="1:29"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7"/>
      <c r="AC824" s="1"/>
    </row>
    <row r="825" spans="1:29"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7"/>
      <c r="AC825" s="1"/>
    </row>
    <row r="826" spans="1:29"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7"/>
      <c r="AC826" s="1"/>
    </row>
    <row r="827" spans="1:29"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7"/>
      <c r="AC827" s="1"/>
    </row>
    <row r="828" spans="1:29"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7"/>
      <c r="AC828" s="1"/>
    </row>
    <row r="829" spans="1: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7"/>
      <c r="AC829" s="1"/>
    </row>
    <row r="830" spans="1:29"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7"/>
      <c r="AC830" s="1"/>
    </row>
    <row r="831" spans="1:29"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7"/>
      <c r="AC831" s="1"/>
    </row>
    <row r="832" spans="1:29"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7"/>
      <c r="AC832" s="1"/>
    </row>
    <row r="833" spans="1:29"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7"/>
      <c r="AC833" s="1"/>
    </row>
    <row r="834" spans="1:29"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7"/>
      <c r="AC834" s="1"/>
    </row>
    <row r="835" spans="1:29"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7"/>
      <c r="AC835" s="1"/>
    </row>
    <row r="836" spans="1:29"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7"/>
      <c r="AC836" s="1"/>
    </row>
    <row r="837" spans="1:29"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7"/>
      <c r="AC837" s="1"/>
    </row>
    <row r="838" spans="1:29"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7"/>
      <c r="AC838" s="1"/>
    </row>
    <row r="839" spans="1:2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7"/>
      <c r="AC839" s="1"/>
    </row>
    <row r="840" spans="1:29"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7"/>
      <c r="AC840" s="1"/>
    </row>
    <row r="841" spans="1:29"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7"/>
      <c r="AC841" s="1"/>
    </row>
    <row r="842" spans="1:29"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7"/>
      <c r="AC842" s="1"/>
    </row>
    <row r="843" spans="1:29"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7"/>
      <c r="AC843" s="1"/>
    </row>
    <row r="844" spans="1:29"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7"/>
      <c r="AC844" s="1"/>
    </row>
    <row r="845" spans="1:29"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7"/>
      <c r="AC845" s="1"/>
    </row>
    <row r="846" spans="1:29"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7"/>
      <c r="AC846" s="1"/>
    </row>
    <row r="847" spans="1:29"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7"/>
      <c r="AC847" s="1"/>
    </row>
    <row r="848" spans="1:29"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7"/>
      <c r="AC848" s="1"/>
    </row>
    <row r="849" spans="1:2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7"/>
      <c r="AC849" s="1"/>
    </row>
    <row r="850" spans="1:29"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7"/>
      <c r="AC850" s="1"/>
    </row>
    <row r="851" spans="1:29"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7"/>
      <c r="AC851" s="1"/>
    </row>
    <row r="852" spans="1:29"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7"/>
      <c r="AC852" s="1"/>
    </row>
    <row r="853" spans="1:29"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7"/>
      <c r="AC853" s="1"/>
    </row>
    <row r="854" spans="1:29"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7"/>
      <c r="AC854" s="1"/>
    </row>
    <row r="855" spans="1:29"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7"/>
      <c r="AC855" s="1"/>
    </row>
    <row r="856" spans="1:29"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7"/>
      <c r="AC856" s="1"/>
    </row>
    <row r="857" spans="1:29"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7"/>
      <c r="AC857" s="1"/>
    </row>
    <row r="858" spans="1:29"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7"/>
      <c r="AC858" s="1"/>
    </row>
    <row r="859" spans="1:2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7"/>
      <c r="AC859" s="1"/>
    </row>
    <row r="860" spans="1:29"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7"/>
      <c r="AC860" s="1"/>
    </row>
    <row r="861" spans="1:29"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7"/>
      <c r="AC861" s="1"/>
    </row>
    <row r="862" spans="1:29"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7"/>
      <c r="AC862" s="1"/>
    </row>
    <row r="863" spans="1:29"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7"/>
      <c r="AC863" s="1"/>
    </row>
    <row r="864" spans="1:29"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7"/>
      <c r="AC864" s="1"/>
    </row>
    <row r="865" spans="1:29"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7"/>
      <c r="AC865" s="1"/>
    </row>
    <row r="866" spans="1:29"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7"/>
      <c r="AC866" s="1"/>
    </row>
    <row r="867" spans="1:29"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7"/>
      <c r="AC867" s="1"/>
    </row>
    <row r="868" spans="1:29"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7"/>
      <c r="AC868" s="1"/>
    </row>
    <row r="869" spans="1:2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7"/>
      <c r="AC869" s="1"/>
    </row>
    <row r="870" spans="1:29"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7"/>
      <c r="AC870" s="1"/>
    </row>
    <row r="871" spans="1:29"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7"/>
      <c r="AC871" s="1"/>
    </row>
    <row r="872" spans="1:29"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7"/>
      <c r="AC872" s="1"/>
    </row>
    <row r="873" spans="1:29"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7"/>
      <c r="AC873" s="1"/>
    </row>
    <row r="874" spans="1:29"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7"/>
      <c r="AC874" s="1"/>
    </row>
    <row r="875" spans="1:29"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7"/>
      <c r="AC875" s="1"/>
    </row>
    <row r="876" spans="1:29"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7"/>
      <c r="AC876" s="1"/>
    </row>
    <row r="877" spans="1:29"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7"/>
      <c r="AC877" s="1"/>
    </row>
    <row r="878" spans="1:29"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7"/>
      <c r="AC878" s="1"/>
    </row>
    <row r="879" spans="1:2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7"/>
      <c r="AC879" s="1"/>
    </row>
    <row r="880" spans="1:29"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7"/>
      <c r="AC880" s="1"/>
    </row>
    <row r="881" spans="1:29"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7"/>
      <c r="AC881" s="1"/>
    </row>
    <row r="882" spans="1:29"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7"/>
      <c r="AC882" s="1"/>
    </row>
    <row r="883" spans="1:29"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7"/>
      <c r="AC883" s="1"/>
    </row>
    <row r="884" spans="1:29"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7"/>
      <c r="AC884" s="1"/>
    </row>
    <row r="885" spans="1:29"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7"/>
      <c r="AC885" s="1"/>
    </row>
    <row r="886" spans="1:29"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7"/>
      <c r="AC886" s="1"/>
    </row>
    <row r="887" spans="1:29"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7"/>
      <c r="AC887" s="1"/>
    </row>
    <row r="888" spans="1:29"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7"/>
      <c r="AC888" s="1"/>
    </row>
    <row r="889" spans="1:2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7"/>
      <c r="AC889" s="1"/>
    </row>
    <row r="890" spans="1:29"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7"/>
      <c r="AC890" s="1"/>
    </row>
    <row r="891" spans="1:29"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7"/>
      <c r="AC891" s="1"/>
    </row>
    <row r="892" spans="1:29"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7"/>
      <c r="AC892" s="1"/>
    </row>
    <row r="893" spans="1:29"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7"/>
      <c r="AC893" s="1"/>
    </row>
    <row r="894" spans="1:29"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7"/>
      <c r="AC894" s="1"/>
    </row>
    <row r="895" spans="1:29"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7"/>
      <c r="AC895" s="1"/>
    </row>
    <row r="896" spans="1:29"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7"/>
      <c r="AC896" s="1"/>
    </row>
    <row r="897" spans="1:29"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7"/>
      <c r="AC897" s="1"/>
    </row>
    <row r="898" spans="1:29"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7"/>
      <c r="AC898" s="1"/>
    </row>
    <row r="899" spans="1:2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7"/>
      <c r="AC899" s="1"/>
    </row>
    <row r="900" spans="1:29"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7"/>
      <c r="AC900" s="1"/>
    </row>
    <row r="901" spans="1:29"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7"/>
      <c r="AC901" s="1"/>
    </row>
    <row r="902" spans="1:29"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7"/>
      <c r="AC902" s="1"/>
    </row>
    <row r="903" spans="1:29"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7"/>
      <c r="AC903" s="1"/>
    </row>
    <row r="904" spans="1:29"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7"/>
      <c r="AC904" s="1"/>
    </row>
    <row r="905" spans="1:29"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7"/>
      <c r="AC905" s="1"/>
    </row>
    <row r="906" spans="1:29"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7"/>
      <c r="AC906" s="1"/>
    </row>
    <row r="907" spans="1:29"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7"/>
      <c r="AC907" s="1"/>
    </row>
    <row r="908" spans="1:29"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7"/>
      <c r="AC908" s="1"/>
    </row>
    <row r="909" spans="1:2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7"/>
      <c r="AC909" s="1"/>
    </row>
    <row r="910" spans="1:29"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7"/>
      <c r="AC910" s="1"/>
    </row>
    <row r="911" spans="1:29"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7"/>
      <c r="AC911" s="1"/>
    </row>
    <row r="912" spans="1:29"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7"/>
      <c r="AC912" s="1"/>
    </row>
    <row r="913" spans="1:29"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7"/>
      <c r="AC913" s="1"/>
    </row>
    <row r="914" spans="1:29"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7"/>
      <c r="AC914" s="1"/>
    </row>
    <row r="915" spans="1:29"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7"/>
      <c r="AC915" s="1"/>
    </row>
    <row r="916" spans="1:29"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7"/>
      <c r="AC916" s="1"/>
    </row>
    <row r="917" spans="1:29"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7"/>
      <c r="AC917" s="1"/>
    </row>
    <row r="918" spans="1:29"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7"/>
      <c r="AC918" s="1"/>
    </row>
    <row r="919" spans="1:2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7"/>
      <c r="AC919" s="1"/>
    </row>
    <row r="920" spans="1:29"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7"/>
      <c r="AC920" s="1"/>
    </row>
    <row r="921" spans="1:29"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7"/>
      <c r="AC921" s="1"/>
    </row>
    <row r="922" spans="1:29"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7"/>
      <c r="AC922" s="1"/>
    </row>
    <row r="923" spans="1:29"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7"/>
      <c r="AC923" s="1"/>
    </row>
    <row r="924" spans="1:29"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7"/>
      <c r="AC924" s="1"/>
    </row>
    <row r="925" spans="1:29"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7"/>
      <c r="AC925" s="1"/>
    </row>
    <row r="926" spans="1:29"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7"/>
      <c r="AC926" s="1"/>
    </row>
    <row r="927" spans="1:29"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7"/>
      <c r="AC927" s="1"/>
    </row>
    <row r="928" spans="1:29"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7"/>
      <c r="AC928" s="1"/>
    </row>
    <row r="929" spans="1: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7"/>
      <c r="AC929" s="1"/>
    </row>
    <row r="930" spans="1:29"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7"/>
      <c r="AC930" s="1"/>
    </row>
    <row r="931" spans="1:29"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7"/>
      <c r="AC931" s="1"/>
    </row>
    <row r="932" spans="1:29"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7"/>
      <c r="AC932" s="1"/>
    </row>
    <row r="933" spans="1:29"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7"/>
      <c r="AC933" s="1"/>
    </row>
    <row r="934" spans="1:29"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7"/>
      <c r="AC934" s="1"/>
    </row>
    <row r="935" spans="1:29"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7"/>
      <c r="AC935" s="1"/>
    </row>
    <row r="936" spans="1:29"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7"/>
      <c r="AC936" s="1"/>
    </row>
    <row r="937" spans="1:29"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7"/>
      <c r="AC937" s="1"/>
    </row>
    <row r="938" spans="1:29"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7"/>
      <c r="AC938" s="1"/>
    </row>
    <row r="939" spans="1:2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7"/>
      <c r="AC939" s="1"/>
    </row>
    <row r="940" spans="1:29"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7"/>
      <c r="AC940" s="1"/>
    </row>
    <row r="941" spans="1:29"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7"/>
      <c r="AC941" s="1"/>
    </row>
    <row r="942" spans="1:29"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7"/>
      <c r="AC942" s="1"/>
    </row>
    <row r="943" spans="1:29"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7"/>
      <c r="AC943" s="1"/>
    </row>
    <row r="944" spans="1:29"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7"/>
      <c r="AC944" s="1"/>
    </row>
    <row r="945" spans="1:29"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7"/>
      <c r="AC945" s="1"/>
    </row>
    <row r="946" spans="1:29"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7"/>
      <c r="AC946" s="1"/>
    </row>
    <row r="947" spans="1:29"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7"/>
      <c r="AC947" s="1"/>
    </row>
    <row r="948" spans="1:29"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7"/>
      <c r="AC948" s="1"/>
    </row>
    <row r="949" spans="1:2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7"/>
      <c r="AC949" s="1"/>
    </row>
    <row r="950" spans="1:29"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7"/>
      <c r="AC950" s="1"/>
    </row>
    <row r="951" spans="1:29"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7"/>
      <c r="AC951" s="1"/>
    </row>
    <row r="952" spans="1:29"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7"/>
      <c r="AC952" s="1"/>
    </row>
    <row r="953" spans="1:29"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7"/>
      <c r="AC953" s="1"/>
    </row>
    <row r="954" spans="1:29"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7"/>
      <c r="AC954" s="1"/>
    </row>
    <row r="955" spans="1:29"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7"/>
      <c r="AC955" s="1"/>
    </row>
    <row r="956" spans="1:29"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7"/>
      <c r="AC956" s="1"/>
    </row>
    <row r="957" spans="1:29"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7"/>
      <c r="AC957" s="1"/>
    </row>
    <row r="958" spans="1:29"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7"/>
      <c r="AC958" s="1"/>
    </row>
    <row r="959" spans="1:2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7"/>
      <c r="AC959" s="1"/>
    </row>
    <row r="960" spans="1:29"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7"/>
      <c r="AC960" s="1"/>
    </row>
    <row r="961" spans="1:29"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7"/>
      <c r="AC961" s="1"/>
    </row>
    <row r="962" spans="1:29"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7"/>
      <c r="AC962" s="1"/>
    </row>
    <row r="963" spans="1:29"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7"/>
      <c r="AC963" s="1"/>
    </row>
    <row r="964" spans="1:29"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7"/>
      <c r="AC964" s="1"/>
    </row>
    <row r="965" spans="1:29"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7"/>
      <c r="AC965" s="1"/>
    </row>
    <row r="966" spans="1:29"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7"/>
      <c r="AC966" s="1"/>
    </row>
    <row r="967" spans="1:29"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7"/>
      <c r="AC967" s="1"/>
    </row>
    <row r="968" spans="1:29"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7"/>
      <c r="AC968" s="1"/>
    </row>
    <row r="969" spans="1:2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7"/>
      <c r="AC969" s="1"/>
    </row>
    <row r="970" spans="1:29"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7"/>
      <c r="AC970" s="1"/>
    </row>
    <row r="971" spans="1:29"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7"/>
      <c r="AC971" s="1"/>
    </row>
    <row r="972" spans="1:29"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7"/>
      <c r="AC972" s="1"/>
    </row>
    <row r="973" spans="1:29"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7"/>
      <c r="AC973" s="1"/>
    </row>
    <row r="974" spans="1:29"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7"/>
      <c r="AC974" s="1"/>
    </row>
    <row r="975" spans="1:29"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7"/>
      <c r="AC975" s="1"/>
    </row>
    <row r="976" spans="1:29"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7"/>
      <c r="AC976" s="1"/>
    </row>
    <row r="977" spans="1:29"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7"/>
      <c r="AC977" s="1"/>
    </row>
    <row r="978" spans="1:29"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7"/>
      <c r="AC978" s="1"/>
    </row>
    <row r="979" spans="1:2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7"/>
      <c r="AC979" s="1"/>
    </row>
    <row r="980" spans="1:29"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7"/>
      <c r="AC980" s="1"/>
    </row>
    <row r="981" spans="1:29"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7"/>
      <c r="AC981" s="1"/>
    </row>
    <row r="982" spans="1:29"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7"/>
      <c r="AC982" s="1"/>
    </row>
    <row r="983" spans="1:29"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7"/>
      <c r="AC983" s="1"/>
    </row>
    <row r="984" spans="1:29"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7"/>
      <c r="AC984" s="1"/>
    </row>
    <row r="985" spans="1:29"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7"/>
      <c r="AC985" s="1"/>
    </row>
    <row r="986" spans="1:29"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7"/>
      <c r="AC986" s="1"/>
    </row>
    <row r="987" spans="1:29"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7"/>
      <c r="AC987" s="1"/>
    </row>
    <row r="988" spans="1:29"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7"/>
      <c r="AC988" s="1"/>
    </row>
    <row r="989" spans="1:2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7"/>
      <c r="AC989" s="1"/>
    </row>
    <row r="990" spans="1:29"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7"/>
      <c r="AC990" s="1"/>
    </row>
    <row r="991" spans="1:29"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7"/>
      <c r="AC991" s="1"/>
    </row>
    <row r="992" spans="1:29"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7"/>
      <c r="AC992" s="1"/>
    </row>
    <row r="993" spans="1:29"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7"/>
      <c r="AC993" s="1"/>
    </row>
    <row r="994" spans="1:29"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7"/>
      <c r="AC994" s="1"/>
    </row>
  </sheetData>
  <mergeCells count="23">
    <mergeCell ref="Z10:Z11"/>
    <mergeCell ref="U12:AB12"/>
    <mergeCell ref="U5:AC5"/>
    <mergeCell ref="B6:F6"/>
    <mergeCell ref="G6:I6"/>
    <mergeCell ref="K6:O6"/>
    <mergeCell ref="P6:R6"/>
    <mergeCell ref="U6:Y6"/>
    <mergeCell ref="Z6:AC6"/>
    <mergeCell ref="B5:I5"/>
    <mergeCell ref="K5:S5"/>
    <mergeCell ref="B3:I3"/>
    <mergeCell ref="K3:R3"/>
    <mergeCell ref="U3:AC3"/>
    <mergeCell ref="B4:I4"/>
    <mergeCell ref="K4:R4"/>
    <mergeCell ref="U4:AC4"/>
    <mergeCell ref="B1:I1"/>
    <mergeCell ref="K1:R1"/>
    <mergeCell ref="U1:AC1"/>
    <mergeCell ref="B2:I2"/>
    <mergeCell ref="K2:R2"/>
    <mergeCell ref="U2:AC2"/>
  </mergeCells>
  <conditionalFormatting sqref="U9:X11">
    <cfRule type="containsText" dxfId="275" priority="9" operator="containsText" text="NO">
      <formula>NOT(ISERROR(SEARCH(("NO"),(U9))))</formula>
    </cfRule>
  </conditionalFormatting>
  <conditionalFormatting sqref="U9:X11">
    <cfRule type="cellIs" dxfId="274" priority="10" operator="equal">
      <formula>"""no"""</formula>
    </cfRule>
  </conditionalFormatting>
  <conditionalFormatting sqref="Z9:Z10">
    <cfRule type="containsText" dxfId="273" priority="7" operator="containsText" text="NO">
      <formula>NOT(ISERROR(SEARCH(("NO"),(Z9))))</formula>
    </cfRule>
  </conditionalFormatting>
  <conditionalFormatting sqref="Z9:Z10">
    <cfRule type="cellIs" dxfId="272" priority="8" operator="equal">
      <formula>"""no"""</formula>
    </cfRule>
  </conditionalFormatting>
  <conditionalFormatting sqref="Y9:Y11">
    <cfRule type="containsText" dxfId="271" priority="5" operator="containsText" text="NO">
      <formula>NOT(ISERROR(SEARCH(("NO"),(Y9))))</formula>
    </cfRule>
  </conditionalFormatting>
  <conditionalFormatting sqref="Y9:Y11">
    <cfRule type="cellIs" dxfId="270" priority="6" operator="equal">
      <formula>"""no"""</formula>
    </cfRule>
  </conditionalFormatting>
  <conditionalFormatting sqref="AA9:AB10 AA11">
    <cfRule type="containsText" dxfId="269" priority="3" operator="containsText" text="NO">
      <formula>NOT(ISERROR(SEARCH(("NO"),(AA9))))</formula>
    </cfRule>
  </conditionalFormatting>
  <conditionalFormatting sqref="AA9:AB10 AA11">
    <cfRule type="cellIs" dxfId="268" priority="4" operator="equal">
      <formula>"""no"""</formula>
    </cfRule>
  </conditionalFormatting>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901"/>
  <sheetViews>
    <sheetView topLeftCell="AC23" zoomScale="71" zoomScaleNormal="71" workbookViewId="0">
      <selection activeCell="AF27" sqref="AF27"/>
    </sheetView>
  </sheetViews>
  <sheetFormatPr baseColWidth="10" defaultColWidth="14.42578125" defaultRowHeight="15"/>
  <cols>
    <col min="1" max="1" width="17.42578125" style="56" customWidth="1"/>
    <col min="2" max="2" width="19.5703125" style="56" customWidth="1"/>
    <col min="3" max="3" width="37" style="56" customWidth="1"/>
    <col min="4" max="4" width="19.5703125" style="56" customWidth="1"/>
    <col min="5" max="5" width="20.5703125" style="56" customWidth="1"/>
    <col min="6" max="6" width="9.7109375" style="56" bestFit="1" customWidth="1"/>
    <col min="7" max="7" width="24.28515625" style="56" customWidth="1"/>
    <col min="8" max="8" width="9.7109375" style="56" bestFit="1" customWidth="1"/>
    <col min="9" max="9" width="11.85546875" style="56" customWidth="1"/>
    <col min="10" max="12" width="24.28515625" style="56" customWidth="1"/>
    <col min="13" max="13" width="11.28515625" style="56" customWidth="1"/>
    <col min="14" max="14" width="26" style="56" customWidth="1"/>
    <col min="15" max="15" width="8.5703125" style="56" bestFit="1" customWidth="1"/>
    <col min="16" max="18" width="19.5703125" style="56" customWidth="1"/>
    <col min="19" max="19" width="13.85546875" style="56" customWidth="1"/>
    <col min="20" max="20" width="10.28515625" style="56" customWidth="1"/>
    <col min="21" max="22" width="15.7109375" style="56" bestFit="1" customWidth="1"/>
    <col min="23" max="23" width="14.28515625" style="56" customWidth="1"/>
    <col min="24" max="24" width="17.140625" style="56" customWidth="1"/>
    <col min="25" max="25" width="11.42578125" style="56" customWidth="1"/>
    <col min="26" max="26" width="14.28515625" style="56" customWidth="1"/>
    <col min="27" max="27" width="10" style="56" customWidth="1"/>
    <col min="28" max="28" width="23.7109375" style="56" customWidth="1"/>
    <col min="29" max="29" width="27.140625" style="56" customWidth="1"/>
    <col min="30" max="30" width="28" style="56" bestFit="1" customWidth="1"/>
    <col min="31" max="31" width="13.140625" style="56" customWidth="1"/>
    <col min="32" max="32" width="16.7109375" style="56" customWidth="1"/>
    <col min="33" max="33" width="23.28515625" style="56" customWidth="1"/>
    <col min="34" max="34" width="29.7109375" style="56" customWidth="1"/>
    <col min="35" max="35" width="40.5703125" style="56" customWidth="1"/>
    <col min="36" max="36" width="13.5703125" style="56" customWidth="1"/>
    <col min="37" max="37" width="14.42578125" style="56" bestFit="1" customWidth="1"/>
    <col min="38" max="38" width="12.140625" style="56" customWidth="1"/>
    <col min="39" max="39" width="15.140625" style="56" customWidth="1"/>
    <col min="40" max="40" width="12.28515625" style="56" customWidth="1"/>
    <col min="41" max="41" width="11.5703125" style="57" customWidth="1"/>
    <col min="42" max="42" width="20.28515625" style="57" customWidth="1"/>
    <col min="43" max="43" width="24.7109375" style="56" customWidth="1"/>
    <col min="44" max="44" width="17.5703125" style="56" customWidth="1"/>
    <col min="45" max="45" width="23" style="56" customWidth="1"/>
    <col min="46" max="46" width="28.28515625" style="57" customWidth="1"/>
    <col min="47" max="16384" width="14.42578125" style="56"/>
  </cols>
  <sheetData>
    <row r="1" spans="1:46" ht="12.75" customHeigh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8"/>
      <c r="AP1" s="38"/>
      <c r="AQ1" s="36"/>
      <c r="AR1" s="37"/>
      <c r="AS1" s="37"/>
      <c r="AT1" s="38"/>
    </row>
    <row r="2" spans="1:46" ht="12.7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c r="AO2" s="38"/>
      <c r="AP2" s="38"/>
      <c r="AQ2" s="36"/>
      <c r="AR2" s="37"/>
      <c r="AS2" s="37"/>
      <c r="AT2" s="38"/>
    </row>
    <row r="3" spans="1:46"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8"/>
      <c r="AP3" s="38"/>
      <c r="AQ3" s="36"/>
      <c r="AR3" s="37"/>
      <c r="AS3" s="37"/>
      <c r="AT3" s="38"/>
    </row>
    <row r="4" spans="1:46" ht="12.75" customHeight="1">
      <c r="A4" s="36"/>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36"/>
      <c r="AD4" s="36"/>
      <c r="AE4" s="36"/>
      <c r="AF4" s="36"/>
      <c r="AG4" s="36"/>
      <c r="AH4" s="36"/>
      <c r="AI4" s="36"/>
      <c r="AJ4" s="36"/>
      <c r="AK4" s="36"/>
      <c r="AL4" s="36"/>
      <c r="AM4" s="36"/>
      <c r="AN4" s="36"/>
      <c r="AO4" s="38"/>
      <c r="AP4" s="38"/>
      <c r="AQ4" s="36"/>
      <c r="AR4" s="37"/>
      <c r="AS4" s="37"/>
      <c r="AT4" s="38"/>
    </row>
    <row r="5" spans="1:46" ht="12.75" customHeight="1">
      <c r="A5" s="1041" t="s">
        <v>58</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38"/>
    </row>
    <row r="6" spans="1:46" ht="12.75" customHeight="1">
      <c r="A6" s="1043" t="s">
        <v>2</v>
      </c>
      <c r="B6" s="1042"/>
      <c r="C6" s="1042"/>
      <c r="D6" s="1042"/>
      <c r="E6" s="1042"/>
      <c r="F6" s="1042"/>
      <c r="G6" s="1042"/>
      <c r="H6" s="1042"/>
      <c r="I6" s="1042"/>
      <c r="J6" s="1042"/>
      <c r="K6" s="1042"/>
      <c r="L6" s="1042"/>
      <c r="M6" s="1042"/>
      <c r="N6" s="1042"/>
      <c r="O6" s="1042"/>
      <c r="P6" s="1042"/>
      <c r="Q6" s="1042"/>
      <c r="R6" s="1042"/>
      <c r="S6" s="1042"/>
      <c r="T6" s="1042"/>
      <c r="U6" s="1042"/>
      <c r="V6" s="1042"/>
      <c r="W6" s="1042"/>
      <c r="X6" s="1042"/>
      <c r="Y6" s="1042"/>
      <c r="Z6" s="1042"/>
      <c r="AA6" s="1042"/>
      <c r="AB6" s="1042"/>
      <c r="AC6" s="1042"/>
      <c r="AD6" s="1042"/>
      <c r="AE6" s="1042"/>
      <c r="AF6" s="1042"/>
      <c r="AG6" s="1042"/>
      <c r="AH6" s="1042"/>
      <c r="AI6" s="1042"/>
      <c r="AJ6" s="1042"/>
      <c r="AK6" s="1042"/>
      <c r="AL6" s="1042"/>
      <c r="AM6" s="1042"/>
      <c r="AN6" s="1042"/>
      <c r="AO6" s="1042"/>
      <c r="AP6" s="1042"/>
      <c r="AQ6" s="1042"/>
      <c r="AR6" s="1042"/>
      <c r="AS6" s="1042"/>
      <c r="AT6" s="38"/>
    </row>
    <row r="7" spans="1:46" ht="12.75" customHeight="1">
      <c r="A7" s="39"/>
      <c r="B7" s="526"/>
      <c r="C7" s="526"/>
      <c r="D7" s="526"/>
      <c r="E7" s="526"/>
      <c r="F7" s="526"/>
      <c r="G7" s="526"/>
      <c r="H7" s="526"/>
      <c r="I7" s="526"/>
      <c r="J7" s="526"/>
      <c r="K7" s="526"/>
      <c r="L7" s="526"/>
      <c r="M7" s="526"/>
      <c r="N7" s="526"/>
      <c r="O7" s="526"/>
      <c r="P7" s="526"/>
      <c r="Q7" s="526"/>
      <c r="R7" s="526"/>
      <c r="S7" s="526"/>
      <c r="T7" s="526"/>
      <c r="U7" s="526"/>
      <c r="V7" s="526"/>
      <c r="W7" s="526"/>
      <c r="X7" s="526"/>
      <c r="Y7" s="526"/>
      <c r="Z7" s="526"/>
      <c r="AA7" s="526"/>
      <c r="AB7" s="526"/>
      <c r="AC7" s="526"/>
      <c r="AD7" s="526"/>
      <c r="AE7" s="526"/>
      <c r="AF7" s="526"/>
      <c r="AG7" s="526"/>
      <c r="AH7" s="526"/>
      <c r="AI7" s="526"/>
      <c r="AJ7" s="526"/>
      <c r="AK7" s="526"/>
      <c r="AL7" s="526"/>
      <c r="AM7" s="526"/>
      <c r="AN7" s="526"/>
      <c r="AO7" s="51"/>
      <c r="AP7" s="51"/>
      <c r="AQ7" s="526"/>
      <c r="AR7" s="37"/>
      <c r="AS7" s="37"/>
      <c r="AT7" s="38"/>
    </row>
    <row r="8" spans="1:46" ht="12.75" customHeight="1">
      <c r="A8" s="1043" t="s">
        <v>48</v>
      </c>
      <c r="B8" s="1042"/>
      <c r="C8" s="1042"/>
      <c r="D8" s="1042"/>
      <c r="E8" s="1042"/>
      <c r="F8" s="1042"/>
      <c r="G8" s="1042"/>
      <c r="H8" s="1042"/>
      <c r="I8" s="1042"/>
      <c r="J8" s="1042"/>
      <c r="K8" s="1042"/>
      <c r="L8" s="1042"/>
      <c r="M8" s="1042"/>
      <c r="N8" s="1042"/>
      <c r="O8" s="1042"/>
      <c r="P8" s="1042"/>
      <c r="Q8" s="1042"/>
      <c r="R8" s="1042"/>
      <c r="S8" s="1042"/>
      <c r="T8" s="1042"/>
      <c r="U8" s="1042"/>
      <c r="V8" s="1042"/>
      <c r="W8" s="1042"/>
      <c r="X8" s="1042"/>
      <c r="Y8" s="1042"/>
      <c r="Z8" s="1042"/>
      <c r="AA8" s="1042"/>
      <c r="AB8" s="1042"/>
      <c r="AC8" s="1042"/>
      <c r="AD8" s="1042"/>
      <c r="AE8" s="1042"/>
      <c r="AF8" s="1042"/>
      <c r="AG8" s="1042"/>
      <c r="AH8" s="1042"/>
      <c r="AI8" s="1042"/>
      <c r="AJ8" s="1042"/>
      <c r="AK8" s="1042"/>
      <c r="AL8" s="1042"/>
      <c r="AM8" s="1042"/>
      <c r="AN8" s="1042"/>
      <c r="AO8" s="1042"/>
      <c r="AP8" s="1042"/>
      <c r="AQ8" s="1042"/>
      <c r="AR8" s="1042"/>
      <c r="AS8" s="1042"/>
      <c r="AT8" s="38"/>
    </row>
    <row r="9" spans="1:46" ht="12.75" customHeight="1">
      <c r="A9" s="1043" t="s">
        <v>63</v>
      </c>
      <c r="B9" s="1042"/>
      <c r="C9" s="1042"/>
      <c r="D9" s="1042"/>
      <c r="E9" s="1042"/>
      <c r="F9" s="1042"/>
      <c r="G9" s="1042"/>
      <c r="H9" s="1042"/>
      <c r="I9" s="1042"/>
      <c r="J9" s="1042"/>
      <c r="K9" s="1042"/>
      <c r="L9" s="1042"/>
      <c r="M9" s="1042"/>
      <c r="N9" s="1042"/>
      <c r="O9" s="1042"/>
      <c r="P9" s="1042"/>
      <c r="Q9" s="1042"/>
      <c r="R9" s="1042"/>
      <c r="S9" s="1042"/>
      <c r="T9" s="1042"/>
      <c r="U9" s="1042"/>
      <c r="V9" s="1042"/>
      <c r="W9" s="1042"/>
      <c r="X9" s="1042"/>
      <c r="Y9" s="1042"/>
      <c r="Z9" s="1042"/>
      <c r="AA9" s="1042"/>
      <c r="AB9" s="1042"/>
      <c r="AC9" s="1042"/>
      <c r="AD9" s="1042"/>
      <c r="AE9" s="1042"/>
      <c r="AF9" s="1042"/>
      <c r="AG9" s="1042"/>
      <c r="AH9" s="1042"/>
      <c r="AI9" s="1042"/>
      <c r="AJ9" s="1042"/>
      <c r="AK9" s="1042"/>
      <c r="AL9" s="1042"/>
      <c r="AM9" s="1042"/>
      <c r="AN9" s="1042"/>
      <c r="AO9" s="1042"/>
      <c r="AP9" s="1042"/>
      <c r="AQ9" s="1042"/>
      <c r="AR9" s="1042"/>
      <c r="AS9" s="1042"/>
      <c r="AT9" s="38"/>
    </row>
    <row r="10" spans="1:46" ht="12.75" customHeight="1">
      <c r="A10" s="36"/>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8"/>
      <c r="AP10" s="38"/>
      <c r="AQ10" s="36"/>
      <c r="AR10" s="37"/>
      <c r="AS10" s="37"/>
      <c r="AT10" s="38"/>
    </row>
    <row r="11" spans="1:46" ht="12.75" customHeight="1">
      <c r="A11" s="39" t="s">
        <v>83</v>
      </c>
      <c r="B11" s="36"/>
      <c r="C11" s="689" t="s">
        <v>373</v>
      </c>
      <c r="D11" s="36"/>
      <c r="E11" s="36"/>
      <c r="F11" s="36"/>
      <c r="G11" s="36"/>
      <c r="H11" s="36"/>
      <c r="I11" s="36"/>
      <c r="J11" s="36"/>
      <c r="K11" s="36"/>
      <c r="L11" s="36"/>
      <c r="M11" s="36"/>
      <c r="N11" s="36"/>
      <c r="O11" s="36"/>
      <c r="P11" s="36"/>
      <c r="Q11" s="36"/>
      <c r="R11" s="36"/>
      <c r="S11" s="36"/>
      <c r="T11" s="37"/>
      <c r="U11" s="40"/>
      <c r="V11" s="40"/>
      <c r="W11" s="40"/>
      <c r="X11" s="40"/>
      <c r="Y11" s="40"/>
      <c r="Z11" s="40"/>
      <c r="AA11" s="41"/>
      <c r="AB11" s="41"/>
      <c r="AC11" s="41"/>
      <c r="AD11" s="41"/>
      <c r="AE11" s="41"/>
      <c r="AF11" s="41"/>
      <c r="AG11" s="41"/>
      <c r="AH11" s="41"/>
      <c r="AI11" s="41"/>
      <c r="AJ11" s="41"/>
      <c r="AK11" s="41"/>
      <c r="AL11" s="41"/>
      <c r="AM11" s="41"/>
      <c r="AN11" s="41"/>
      <c r="AO11" s="50"/>
      <c r="AP11" s="50"/>
      <c r="AQ11" s="41"/>
      <c r="AR11" s="37"/>
      <c r="AS11" s="37"/>
      <c r="AT11" s="38"/>
    </row>
    <row r="12" spans="1:46" ht="12.75" customHeight="1">
      <c r="A12" s="61" t="s">
        <v>64</v>
      </c>
      <c r="B12" s="62"/>
      <c r="C12" s="62"/>
      <c r="D12" s="62"/>
      <c r="E12" s="62"/>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62"/>
      <c r="AQ12" s="62"/>
      <c r="AR12" s="62"/>
      <c r="AS12" s="62"/>
      <c r="AT12" s="62"/>
    </row>
    <row r="13" spans="1:46" ht="12.75" customHeight="1">
      <c r="A13" s="63" t="s">
        <v>84</v>
      </c>
      <c r="B13" s="36"/>
      <c r="C13" s="63" t="s">
        <v>84</v>
      </c>
      <c r="D13" s="63" t="s">
        <v>84</v>
      </c>
      <c r="E13" s="63" t="s">
        <v>85</v>
      </c>
      <c r="F13" s="36"/>
      <c r="G13" s="63" t="s">
        <v>87</v>
      </c>
      <c r="H13" s="63"/>
      <c r="I13" s="63"/>
      <c r="J13" s="63" t="s">
        <v>85</v>
      </c>
      <c r="K13" s="63" t="s">
        <v>84</v>
      </c>
      <c r="L13" s="63" t="s">
        <v>85</v>
      </c>
      <c r="M13" s="36"/>
      <c r="N13" s="63" t="s">
        <v>87</v>
      </c>
      <c r="O13" s="36"/>
      <c r="P13" s="36"/>
      <c r="Q13" s="63" t="s">
        <v>87</v>
      </c>
      <c r="R13" s="63" t="s">
        <v>87</v>
      </c>
      <c r="S13" s="63"/>
      <c r="T13" s="36"/>
      <c r="U13" s="63" t="s">
        <v>87</v>
      </c>
      <c r="V13" s="36"/>
      <c r="W13" s="63" t="s">
        <v>87</v>
      </c>
      <c r="X13" s="63" t="s">
        <v>87</v>
      </c>
      <c r="Y13" s="63"/>
      <c r="Z13" s="63" t="s">
        <v>87</v>
      </c>
      <c r="AA13" s="36"/>
      <c r="AB13" s="63" t="s">
        <v>87</v>
      </c>
      <c r="AC13" s="63" t="s">
        <v>87</v>
      </c>
      <c r="AD13" s="63" t="s">
        <v>87</v>
      </c>
      <c r="AE13" s="63" t="s">
        <v>87</v>
      </c>
      <c r="AF13" s="63" t="s">
        <v>87</v>
      </c>
      <c r="AG13" s="63" t="s">
        <v>87</v>
      </c>
      <c r="AH13" s="63" t="s">
        <v>87</v>
      </c>
      <c r="AI13" s="63" t="s">
        <v>87</v>
      </c>
      <c r="AJ13" s="63" t="s">
        <v>87</v>
      </c>
      <c r="AK13" s="63" t="s">
        <v>87</v>
      </c>
      <c r="AL13" s="63" t="s">
        <v>87</v>
      </c>
      <c r="AM13" s="63" t="s">
        <v>87</v>
      </c>
      <c r="AN13" s="63"/>
      <c r="AO13" s="64" t="s">
        <v>84</v>
      </c>
      <c r="AP13" s="64" t="s">
        <v>87</v>
      </c>
      <c r="AQ13" s="36"/>
      <c r="AR13" s="37"/>
      <c r="AS13" s="37"/>
      <c r="AT13" s="38"/>
    </row>
    <row r="14" spans="1:46" ht="12.75" customHeight="1">
      <c r="A14" s="65"/>
      <c r="B14" s="65"/>
      <c r="C14" s="1135" t="s">
        <v>65</v>
      </c>
      <c r="D14" s="1135"/>
      <c r="E14" s="1135"/>
      <c r="F14" s="1135"/>
      <c r="G14" s="1135"/>
      <c r="H14" s="1135"/>
      <c r="I14" s="1135"/>
      <c r="J14" s="1136" t="s">
        <v>66</v>
      </c>
      <c r="K14" s="1136"/>
      <c r="L14" s="1136"/>
      <c r="M14" s="1136"/>
      <c r="N14" s="1136"/>
      <c r="O14" s="1136"/>
      <c r="P14" s="1136"/>
      <c r="Q14" s="1137" t="s">
        <v>67</v>
      </c>
      <c r="R14" s="1137"/>
      <c r="S14" s="1137"/>
      <c r="T14" s="1137"/>
      <c r="U14" s="1137"/>
      <c r="V14" s="1137"/>
      <c r="W14" s="75" t="s">
        <v>68</v>
      </c>
      <c r="X14" s="75"/>
      <c r="Y14" s="75"/>
      <c r="Z14" s="75"/>
      <c r="AA14" s="75"/>
      <c r="AB14" s="1138" t="s">
        <v>69</v>
      </c>
      <c r="AC14" s="1138"/>
      <c r="AD14" s="1138"/>
      <c r="AE14" s="1138"/>
      <c r="AF14" s="1138"/>
      <c r="AG14" s="1138"/>
      <c r="AH14" s="1138"/>
      <c r="AI14" s="1138"/>
      <c r="AJ14" s="1138"/>
      <c r="AK14" s="1138"/>
      <c r="AL14" s="1138"/>
      <c r="AM14" s="1138"/>
      <c r="AN14" s="1138"/>
      <c r="AO14" s="1138"/>
      <c r="AP14" s="535"/>
      <c r="AQ14" s="447" t="s">
        <v>103</v>
      </c>
      <c r="AR14" s="76"/>
      <c r="AS14" s="77"/>
      <c r="AT14" s="78"/>
    </row>
    <row r="15" spans="1:46" ht="102">
      <c r="A15" s="66" t="s">
        <v>61</v>
      </c>
      <c r="B15" s="66" t="s">
        <v>59</v>
      </c>
      <c r="C15" s="67" t="s">
        <v>86</v>
      </c>
      <c r="D15" s="67" t="s">
        <v>122</v>
      </c>
      <c r="E15" s="67" t="s">
        <v>90</v>
      </c>
      <c r="F15" s="137" t="s">
        <v>70</v>
      </c>
      <c r="G15" s="137" t="s">
        <v>92</v>
      </c>
      <c r="H15" s="137" t="s">
        <v>70</v>
      </c>
      <c r="I15" s="67" t="s">
        <v>71</v>
      </c>
      <c r="J15" s="68" t="s">
        <v>88</v>
      </c>
      <c r="K15" s="68" t="s">
        <v>123</v>
      </c>
      <c r="L15" s="68" t="s">
        <v>89</v>
      </c>
      <c r="M15" s="68" t="s">
        <v>70</v>
      </c>
      <c r="N15" s="68" t="s">
        <v>91</v>
      </c>
      <c r="O15" s="68" t="s">
        <v>70</v>
      </c>
      <c r="P15" s="68" t="s">
        <v>71</v>
      </c>
      <c r="Q15" s="69" t="s">
        <v>101</v>
      </c>
      <c r="R15" s="69" t="s">
        <v>93</v>
      </c>
      <c r="S15" s="69" t="s">
        <v>72</v>
      </c>
      <c r="T15" s="69" t="s">
        <v>73</v>
      </c>
      <c r="U15" s="69" t="s">
        <v>94</v>
      </c>
      <c r="V15" s="69" t="s">
        <v>70</v>
      </c>
      <c r="W15" s="70" t="s">
        <v>96</v>
      </c>
      <c r="X15" s="70" t="s">
        <v>95</v>
      </c>
      <c r="Y15" s="70" t="s">
        <v>73</v>
      </c>
      <c r="Z15" s="70" t="s">
        <v>74</v>
      </c>
      <c r="AA15" s="70" t="s">
        <v>73</v>
      </c>
      <c r="AB15" s="71" t="s">
        <v>60</v>
      </c>
      <c r="AC15" s="71" t="s">
        <v>75</v>
      </c>
      <c r="AD15" s="71" t="s">
        <v>76</v>
      </c>
      <c r="AE15" s="71" t="s">
        <v>77</v>
      </c>
      <c r="AF15" s="71" t="s">
        <v>124</v>
      </c>
      <c r="AG15" s="71" t="s">
        <v>78</v>
      </c>
      <c r="AH15" s="71" t="s">
        <v>79</v>
      </c>
      <c r="AI15" s="71" t="s">
        <v>62</v>
      </c>
      <c r="AJ15" s="71" t="s">
        <v>73</v>
      </c>
      <c r="AK15" s="71" t="s">
        <v>97</v>
      </c>
      <c r="AL15" s="71" t="s">
        <v>98</v>
      </c>
      <c r="AM15" s="71" t="s">
        <v>154</v>
      </c>
      <c r="AN15" s="71" t="s">
        <v>155</v>
      </c>
      <c r="AO15" s="71" t="s">
        <v>99</v>
      </c>
      <c r="AP15" s="71" t="s">
        <v>80</v>
      </c>
      <c r="AQ15" s="72" t="s">
        <v>81</v>
      </c>
      <c r="AR15" s="72" t="s">
        <v>100</v>
      </c>
      <c r="AS15" s="73" t="s">
        <v>82</v>
      </c>
      <c r="AT15" s="72" t="s">
        <v>681</v>
      </c>
    </row>
    <row r="16" spans="1:46" ht="242.25">
      <c r="A16" s="1081" t="s">
        <v>105</v>
      </c>
      <c r="B16" s="1063" t="s">
        <v>939</v>
      </c>
      <c r="C16" s="1063" t="s">
        <v>466</v>
      </c>
      <c r="D16" s="1063" t="s">
        <v>940</v>
      </c>
      <c r="E16" s="1063" t="s">
        <v>941</v>
      </c>
      <c r="F16" s="1063">
        <v>6</v>
      </c>
      <c r="G16" s="1063" t="s">
        <v>184</v>
      </c>
      <c r="H16" s="1063" t="s">
        <v>184</v>
      </c>
      <c r="I16" s="1063" t="s">
        <v>162</v>
      </c>
      <c r="J16" s="1063" t="s">
        <v>942</v>
      </c>
      <c r="K16" s="1063" t="s">
        <v>940</v>
      </c>
      <c r="L16" s="1063" t="s">
        <v>162</v>
      </c>
      <c r="M16" s="1063">
        <v>7</v>
      </c>
      <c r="N16" s="1063" t="s">
        <v>184</v>
      </c>
      <c r="O16" s="1063" t="s">
        <v>184</v>
      </c>
      <c r="P16" s="1063" t="s">
        <v>162</v>
      </c>
      <c r="Q16" s="1063">
        <v>12123</v>
      </c>
      <c r="R16" s="1086" t="s">
        <v>162</v>
      </c>
      <c r="S16" s="1134" t="s">
        <v>1417</v>
      </c>
      <c r="T16" s="1063">
        <v>5</v>
      </c>
      <c r="U16" s="1086" t="s">
        <v>162</v>
      </c>
      <c r="V16" s="1086" t="s">
        <v>1418</v>
      </c>
      <c r="W16" s="1063" t="s">
        <v>944</v>
      </c>
      <c r="X16" s="1063" t="s">
        <v>162</v>
      </c>
      <c r="Y16" s="1063">
        <v>3</v>
      </c>
      <c r="Z16" s="1063" t="s">
        <v>162</v>
      </c>
      <c r="AA16" s="1111">
        <v>13</v>
      </c>
      <c r="AB16" s="216" t="s">
        <v>945</v>
      </c>
      <c r="AC16" s="539" t="s">
        <v>946</v>
      </c>
      <c r="AD16" s="55" t="s">
        <v>947</v>
      </c>
      <c r="AE16" s="55">
        <v>2883919</v>
      </c>
      <c r="AF16" s="539" t="s">
        <v>184</v>
      </c>
      <c r="AG16" s="539" t="s">
        <v>948</v>
      </c>
      <c r="AH16" s="539" t="s">
        <v>184</v>
      </c>
      <c r="AI16" s="601" t="s">
        <v>949</v>
      </c>
      <c r="AJ16" s="246" t="s">
        <v>950</v>
      </c>
      <c r="AK16" s="252">
        <v>40760</v>
      </c>
      <c r="AL16" s="22">
        <v>41490</v>
      </c>
      <c r="AM16" s="201">
        <f t="shared" ref="AM16:AM17" si="0">_xlfn.DAYS(AL16,AK16)/365*12</f>
        <v>24</v>
      </c>
      <c r="AN16" s="1082">
        <f>SUM(AM16:AM17)</f>
        <v>54.542465753424658</v>
      </c>
      <c r="AO16" s="1133" t="s">
        <v>102</v>
      </c>
      <c r="AP16" s="534" t="s">
        <v>223</v>
      </c>
      <c r="AQ16" s="240"/>
      <c r="AR16" s="1074" t="s">
        <v>184</v>
      </c>
      <c r="AS16" s="1074" t="s">
        <v>1416</v>
      </c>
      <c r="AT16" s="1074" t="s">
        <v>162</v>
      </c>
    </row>
    <row r="17" spans="1:46" ht="409.5">
      <c r="A17" s="1081"/>
      <c r="B17" s="1063"/>
      <c r="C17" s="1063"/>
      <c r="D17" s="1063"/>
      <c r="E17" s="1063"/>
      <c r="F17" s="1063"/>
      <c r="G17" s="1063"/>
      <c r="H17" s="1063"/>
      <c r="I17" s="1063"/>
      <c r="J17" s="1063"/>
      <c r="K17" s="1063"/>
      <c r="L17" s="1063"/>
      <c r="M17" s="1063"/>
      <c r="N17" s="1063"/>
      <c r="O17" s="1063"/>
      <c r="P17" s="1063"/>
      <c r="Q17" s="1063"/>
      <c r="R17" s="1086"/>
      <c r="S17" s="1086"/>
      <c r="T17" s="1063"/>
      <c r="U17" s="1086"/>
      <c r="V17" s="1086"/>
      <c r="W17" s="1063"/>
      <c r="X17" s="1063"/>
      <c r="Y17" s="1063"/>
      <c r="Z17" s="1063"/>
      <c r="AA17" s="1111"/>
      <c r="AB17" s="74" t="s">
        <v>951</v>
      </c>
      <c r="AC17" s="539" t="s">
        <v>952</v>
      </c>
      <c r="AD17" s="55" t="s">
        <v>953</v>
      </c>
      <c r="AE17" s="55" t="s">
        <v>954</v>
      </c>
      <c r="AF17" s="539" t="s">
        <v>184</v>
      </c>
      <c r="AG17" s="539" t="s">
        <v>955</v>
      </c>
      <c r="AH17" s="601" t="s">
        <v>956</v>
      </c>
      <c r="AI17" s="601" t="s">
        <v>957</v>
      </c>
      <c r="AJ17" s="42" t="s">
        <v>958</v>
      </c>
      <c r="AK17" s="22">
        <v>39826</v>
      </c>
      <c r="AL17" s="22">
        <v>40755</v>
      </c>
      <c r="AM17" s="201">
        <f t="shared" si="0"/>
        <v>30.542465753424658</v>
      </c>
      <c r="AN17" s="1084"/>
      <c r="AO17" s="1133"/>
      <c r="AP17" s="534" t="s">
        <v>162</v>
      </c>
      <c r="AQ17" s="632"/>
      <c r="AR17" s="1076"/>
      <c r="AS17" s="1076"/>
      <c r="AT17" s="1076"/>
    </row>
    <row r="18" spans="1:46" s="499" customFormat="1" ht="12.75" customHeight="1">
      <c r="A18" s="543"/>
      <c r="B18" s="543"/>
      <c r="C18" s="543"/>
      <c r="D18" s="543"/>
      <c r="E18" s="543"/>
      <c r="F18" s="543"/>
      <c r="G18" s="543"/>
      <c r="H18" s="543"/>
      <c r="I18" s="543"/>
      <c r="J18" s="543"/>
      <c r="K18" s="543"/>
      <c r="L18" s="543"/>
      <c r="M18" s="543"/>
      <c r="N18" s="543"/>
      <c r="O18" s="543"/>
      <c r="P18" s="543"/>
      <c r="Q18" s="543"/>
      <c r="R18" s="543"/>
      <c r="S18" s="543"/>
      <c r="T18" s="543"/>
      <c r="U18" s="543"/>
      <c r="V18" s="543"/>
      <c r="W18" s="543"/>
      <c r="X18" s="543"/>
      <c r="Y18" s="543"/>
      <c r="Z18" s="543"/>
      <c r="AA18" s="543"/>
      <c r="AB18" s="543"/>
      <c r="AC18" s="543"/>
      <c r="AD18" s="543"/>
      <c r="AE18" s="543"/>
      <c r="AF18" s="543"/>
      <c r="AG18" s="543"/>
      <c r="AH18" s="543"/>
      <c r="AI18" s="543"/>
      <c r="AJ18" s="543"/>
      <c r="AK18" s="543"/>
      <c r="AL18" s="543"/>
      <c r="AM18" s="543"/>
      <c r="AN18" s="543"/>
      <c r="AO18" s="543"/>
      <c r="AP18" s="543"/>
      <c r="AQ18" s="543"/>
      <c r="AR18" s="543"/>
      <c r="AS18" s="543"/>
      <c r="AT18" s="543"/>
    </row>
    <row r="19" spans="1:46" ht="271.5" customHeight="1">
      <c r="A19" s="1081" t="s">
        <v>104</v>
      </c>
      <c r="B19" s="1063" t="s">
        <v>959</v>
      </c>
      <c r="C19" s="1063" t="s">
        <v>960</v>
      </c>
      <c r="D19" s="1063" t="s">
        <v>468</v>
      </c>
      <c r="E19" s="1063" t="s">
        <v>162</v>
      </c>
      <c r="F19" s="1063">
        <v>19</v>
      </c>
      <c r="G19" s="1063" t="s">
        <v>184</v>
      </c>
      <c r="H19" s="1063" t="s">
        <v>184</v>
      </c>
      <c r="I19" s="1063" t="s">
        <v>162</v>
      </c>
      <c r="J19" s="1063" t="s">
        <v>961</v>
      </c>
      <c r="K19" s="1063" t="s">
        <v>468</v>
      </c>
      <c r="L19" s="1063" t="s">
        <v>962</v>
      </c>
      <c r="M19" s="1063">
        <v>18</v>
      </c>
      <c r="N19" s="1063" t="s">
        <v>184</v>
      </c>
      <c r="O19" s="1063" t="s">
        <v>184</v>
      </c>
      <c r="P19" s="1063" t="s">
        <v>162</v>
      </c>
      <c r="Q19" s="1063" t="s">
        <v>963</v>
      </c>
      <c r="R19" s="1085" t="s">
        <v>162</v>
      </c>
      <c r="S19" s="1085">
        <v>35628</v>
      </c>
      <c r="T19" s="1063" t="s">
        <v>964</v>
      </c>
      <c r="U19" s="1086" t="s">
        <v>162</v>
      </c>
      <c r="V19" s="1086" t="s">
        <v>1420</v>
      </c>
      <c r="W19" s="1063" t="s">
        <v>965</v>
      </c>
      <c r="X19" s="1063" t="s">
        <v>162</v>
      </c>
      <c r="Y19" s="1063">
        <v>14</v>
      </c>
      <c r="Z19" s="1063" t="s">
        <v>162</v>
      </c>
      <c r="AA19" s="1111">
        <v>24</v>
      </c>
      <c r="AB19" s="74" t="s">
        <v>966</v>
      </c>
      <c r="AC19" s="539" t="s">
        <v>967</v>
      </c>
      <c r="AD19" s="55" t="s">
        <v>968</v>
      </c>
      <c r="AE19" s="55">
        <v>3214032837</v>
      </c>
      <c r="AF19" s="539" t="s">
        <v>184</v>
      </c>
      <c r="AG19" s="539" t="s">
        <v>969</v>
      </c>
      <c r="AH19" s="539" t="s">
        <v>184</v>
      </c>
      <c r="AI19" s="42" t="s">
        <v>970</v>
      </c>
      <c r="AJ19" s="539">
        <v>20</v>
      </c>
      <c r="AK19" s="22">
        <v>39767</v>
      </c>
      <c r="AL19" s="252">
        <v>40131</v>
      </c>
      <c r="AM19" s="201">
        <f t="shared" ref="AM19:AM20" si="1">_xlfn.DAYS(AL19,AK19)/365*12</f>
        <v>11.967123287671233</v>
      </c>
      <c r="AN19" s="1139">
        <f>SUM(AM19:AM20)</f>
        <v>45.928767123287678</v>
      </c>
      <c r="AO19" s="1133" t="s">
        <v>106</v>
      </c>
      <c r="AP19" s="534" t="s">
        <v>162</v>
      </c>
      <c r="AQ19" s="1074" t="s">
        <v>1030</v>
      </c>
      <c r="AR19" s="1144" t="s">
        <v>184</v>
      </c>
      <c r="AS19" s="1074" t="s">
        <v>1419</v>
      </c>
      <c r="AT19" s="1144" t="s">
        <v>162</v>
      </c>
    </row>
    <row r="20" spans="1:46" ht="280.5">
      <c r="A20" s="1081"/>
      <c r="B20" s="1063"/>
      <c r="C20" s="1063"/>
      <c r="D20" s="1063"/>
      <c r="E20" s="1063"/>
      <c r="F20" s="1063"/>
      <c r="G20" s="1063"/>
      <c r="H20" s="1063"/>
      <c r="I20" s="1063"/>
      <c r="J20" s="1063"/>
      <c r="K20" s="1063"/>
      <c r="L20" s="1063"/>
      <c r="M20" s="1063"/>
      <c r="N20" s="1063"/>
      <c r="O20" s="1063"/>
      <c r="P20" s="1063"/>
      <c r="Q20" s="1063"/>
      <c r="R20" s="1063"/>
      <c r="S20" s="1063"/>
      <c r="T20" s="1063"/>
      <c r="U20" s="1086"/>
      <c r="V20" s="1086"/>
      <c r="W20" s="1063"/>
      <c r="X20" s="1063"/>
      <c r="Y20" s="1063"/>
      <c r="Z20" s="1063"/>
      <c r="AA20" s="1111"/>
      <c r="AB20" s="216" t="s">
        <v>971</v>
      </c>
      <c r="AC20" s="539" t="s">
        <v>972</v>
      </c>
      <c r="AD20" s="55" t="s">
        <v>973</v>
      </c>
      <c r="AE20" s="539">
        <v>2570478</v>
      </c>
      <c r="AF20" s="539" t="s">
        <v>184</v>
      </c>
      <c r="AG20" s="539" t="s">
        <v>974</v>
      </c>
      <c r="AH20" s="42" t="s">
        <v>975</v>
      </c>
      <c r="AI20" s="42" t="s">
        <v>976</v>
      </c>
      <c r="AJ20" s="539">
        <v>21</v>
      </c>
      <c r="AK20" s="22">
        <v>37774</v>
      </c>
      <c r="AL20" s="22">
        <v>38807</v>
      </c>
      <c r="AM20" s="201">
        <f t="shared" si="1"/>
        <v>33.961643835616442</v>
      </c>
      <c r="AN20" s="1139"/>
      <c r="AO20" s="1133"/>
      <c r="AP20" s="534" t="s">
        <v>162</v>
      </c>
      <c r="AQ20" s="1075"/>
      <c r="AR20" s="1144"/>
      <c r="AS20" s="1076"/>
      <c r="AT20" s="1144"/>
    </row>
    <row r="21" spans="1:46" s="499" customFormat="1" ht="12.75" customHeight="1">
      <c r="A21" s="543"/>
      <c r="B21" s="543"/>
      <c r="C21" s="543"/>
      <c r="D21" s="543"/>
      <c r="E21" s="543"/>
      <c r="F21" s="543"/>
      <c r="G21" s="543"/>
      <c r="H21" s="543"/>
      <c r="I21" s="543"/>
      <c r="J21" s="543"/>
      <c r="K21" s="543"/>
      <c r="L21" s="543"/>
      <c r="M21" s="543"/>
      <c r="N21" s="543"/>
      <c r="O21" s="543"/>
      <c r="P21" s="543"/>
      <c r="Q21" s="543"/>
      <c r="R21" s="543"/>
      <c r="S21" s="543"/>
      <c r="T21" s="543"/>
      <c r="U21" s="543"/>
      <c r="V21" s="543"/>
      <c r="W21" s="543"/>
      <c r="X21" s="543"/>
      <c r="Y21" s="543"/>
      <c r="Z21" s="543"/>
      <c r="AA21" s="543"/>
      <c r="AB21" s="543"/>
      <c r="AC21" s="543"/>
      <c r="AD21" s="543"/>
      <c r="AE21" s="543"/>
      <c r="AF21" s="543"/>
      <c r="AG21" s="543"/>
      <c r="AH21" s="543"/>
      <c r="AI21" s="543"/>
      <c r="AJ21" s="543"/>
      <c r="AK21" s="543"/>
      <c r="AL21" s="543"/>
      <c r="AM21" s="543"/>
      <c r="AN21" s="543"/>
      <c r="AO21" s="543"/>
      <c r="AP21" s="543"/>
      <c r="AQ21" s="543"/>
      <c r="AR21" s="543"/>
      <c r="AS21" s="543"/>
      <c r="AT21" s="543"/>
    </row>
    <row r="22" spans="1:46" ht="178.5">
      <c r="A22" s="1054" t="s">
        <v>107</v>
      </c>
      <c r="B22" s="1056" t="s">
        <v>977</v>
      </c>
      <c r="C22" s="1056" t="s">
        <v>978</v>
      </c>
      <c r="D22" s="1056" t="s">
        <v>979</v>
      </c>
      <c r="E22" s="1056" t="s">
        <v>980</v>
      </c>
      <c r="F22" s="1056" t="s">
        <v>981</v>
      </c>
      <c r="G22" s="1056" t="s">
        <v>184</v>
      </c>
      <c r="H22" s="1056" t="s">
        <v>184</v>
      </c>
      <c r="I22" s="1056" t="s">
        <v>162</v>
      </c>
      <c r="J22" s="1056" t="s">
        <v>982</v>
      </c>
      <c r="K22" s="1056" t="s">
        <v>979</v>
      </c>
      <c r="L22" s="1056" t="s">
        <v>980</v>
      </c>
      <c r="M22" s="1056" t="s">
        <v>983</v>
      </c>
      <c r="N22" s="1056" t="s">
        <v>184</v>
      </c>
      <c r="O22" s="1056" t="s">
        <v>184</v>
      </c>
      <c r="P22" s="1056" t="s">
        <v>162</v>
      </c>
      <c r="Q22" s="1056" t="s">
        <v>184</v>
      </c>
      <c r="R22" s="1056" t="s">
        <v>184</v>
      </c>
      <c r="S22" s="1056" t="s">
        <v>184</v>
      </c>
      <c r="T22" s="1056" t="s">
        <v>184</v>
      </c>
      <c r="U22" s="1056" t="s">
        <v>184</v>
      </c>
      <c r="V22" s="1056" t="s">
        <v>184</v>
      </c>
      <c r="W22" s="1056" t="s">
        <v>965</v>
      </c>
      <c r="X22" s="1056" t="s">
        <v>162</v>
      </c>
      <c r="Y22" s="1056">
        <v>26</v>
      </c>
      <c r="Z22" s="1056" t="s">
        <v>162</v>
      </c>
      <c r="AA22" s="1140">
        <v>41</v>
      </c>
      <c r="AB22" s="74" t="s">
        <v>984</v>
      </c>
      <c r="AC22" s="538" t="s">
        <v>984</v>
      </c>
      <c r="AD22" s="55" t="s">
        <v>985</v>
      </c>
      <c r="AE22" s="539">
        <v>3610833</v>
      </c>
      <c r="AF22" s="539" t="s">
        <v>184</v>
      </c>
      <c r="AG22" s="539" t="s">
        <v>986</v>
      </c>
      <c r="AH22" s="42" t="s">
        <v>987</v>
      </c>
      <c r="AI22" s="42" t="s">
        <v>988</v>
      </c>
      <c r="AJ22" s="539">
        <v>32</v>
      </c>
      <c r="AK22" s="22">
        <v>39510</v>
      </c>
      <c r="AL22" s="22">
        <v>40877</v>
      </c>
      <c r="AM22" s="201">
        <f t="shared" ref="AM22:AM24" si="2">_xlfn.DAYS(AL22,AK22)/365*12</f>
        <v>44.942465753424656</v>
      </c>
      <c r="AN22" s="1082">
        <f>SUM(AM22:AM24)</f>
        <v>68.120547945205487</v>
      </c>
      <c r="AO22" s="1133" t="s">
        <v>106</v>
      </c>
      <c r="AP22" s="534" t="s">
        <v>162</v>
      </c>
      <c r="AQ22" s="1059" t="s">
        <v>1428</v>
      </c>
      <c r="AR22" s="240"/>
      <c r="AS22" s="1059"/>
      <c r="AT22" s="1074" t="s">
        <v>162</v>
      </c>
    </row>
    <row r="23" spans="1:46" ht="306">
      <c r="A23" s="1055"/>
      <c r="B23" s="1057"/>
      <c r="C23" s="1057"/>
      <c r="D23" s="1057"/>
      <c r="E23" s="1057"/>
      <c r="F23" s="1057"/>
      <c r="G23" s="1057"/>
      <c r="H23" s="1057"/>
      <c r="I23" s="1057"/>
      <c r="J23" s="1057"/>
      <c r="K23" s="1057"/>
      <c r="L23" s="1057"/>
      <c r="M23" s="1057"/>
      <c r="N23" s="1057"/>
      <c r="O23" s="1057"/>
      <c r="P23" s="1057"/>
      <c r="Q23" s="1057"/>
      <c r="R23" s="1057"/>
      <c r="S23" s="1057"/>
      <c r="T23" s="1057"/>
      <c r="U23" s="1057"/>
      <c r="V23" s="1057"/>
      <c r="W23" s="1057"/>
      <c r="X23" s="1057"/>
      <c r="Y23" s="1057"/>
      <c r="Z23" s="1057"/>
      <c r="AA23" s="1141"/>
      <c r="AB23" s="216" t="s">
        <v>989</v>
      </c>
      <c r="AC23" s="217" t="s">
        <v>989</v>
      </c>
      <c r="AD23" s="55" t="s">
        <v>990</v>
      </c>
      <c r="AE23" s="55">
        <v>3125229880</v>
      </c>
      <c r="AF23" s="539" t="s">
        <v>184</v>
      </c>
      <c r="AG23" s="539" t="s">
        <v>991</v>
      </c>
      <c r="AH23" s="539" t="s">
        <v>184</v>
      </c>
      <c r="AI23" s="42" t="s">
        <v>992</v>
      </c>
      <c r="AJ23" s="42" t="s">
        <v>993</v>
      </c>
      <c r="AK23" s="22">
        <v>43320</v>
      </c>
      <c r="AL23" s="22">
        <v>43539</v>
      </c>
      <c r="AM23" s="201">
        <f t="shared" si="2"/>
        <v>7.1999999999999993</v>
      </c>
      <c r="AN23" s="1083"/>
      <c r="AO23" s="1133"/>
      <c r="AP23" s="534" t="s">
        <v>162</v>
      </c>
      <c r="AQ23" s="1060"/>
      <c r="AR23" s="240"/>
      <c r="AS23" s="1060"/>
      <c r="AT23" s="1075"/>
    </row>
    <row r="24" spans="1:46" ht="140.25">
      <c r="A24" s="1145"/>
      <c r="B24" s="1110"/>
      <c r="C24" s="1110"/>
      <c r="D24" s="1110"/>
      <c r="E24" s="1110"/>
      <c r="F24" s="1110"/>
      <c r="G24" s="1110"/>
      <c r="H24" s="1110"/>
      <c r="I24" s="1110"/>
      <c r="J24" s="1110"/>
      <c r="K24" s="1110"/>
      <c r="L24" s="1110"/>
      <c r="M24" s="1110"/>
      <c r="N24" s="1110"/>
      <c r="O24" s="1110"/>
      <c r="P24" s="1110"/>
      <c r="Q24" s="1110"/>
      <c r="R24" s="1110"/>
      <c r="S24" s="1110"/>
      <c r="T24" s="1110"/>
      <c r="U24" s="1110"/>
      <c r="V24" s="1110"/>
      <c r="W24" s="1110"/>
      <c r="X24" s="1110"/>
      <c r="Y24" s="1110"/>
      <c r="Z24" s="1110"/>
      <c r="AA24" s="1142"/>
      <c r="AB24" s="558" t="s">
        <v>1421</v>
      </c>
      <c r="AC24" s="787" t="s">
        <v>1422</v>
      </c>
      <c r="AD24" s="55" t="s">
        <v>1423</v>
      </c>
      <c r="AE24" s="55">
        <v>3016027105</v>
      </c>
      <c r="AF24" s="786" t="s">
        <v>184</v>
      </c>
      <c r="AG24" s="786" t="s">
        <v>1424</v>
      </c>
      <c r="AH24" s="786" t="s">
        <v>1425</v>
      </c>
      <c r="AI24" s="42" t="s">
        <v>1426</v>
      </c>
      <c r="AJ24" s="42" t="s">
        <v>1427</v>
      </c>
      <c r="AK24" s="784">
        <v>42795</v>
      </c>
      <c r="AL24" s="784">
        <v>43281</v>
      </c>
      <c r="AM24" s="794">
        <f t="shared" si="2"/>
        <v>15.978082191780823</v>
      </c>
      <c r="AN24" s="1084"/>
      <c r="AO24" s="781"/>
      <c r="AP24" s="781"/>
      <c r="AQ24" s="1143"/>
      <c r="AR24" s="782"/>
      <c r="AS24" s="1143"/>
      <c r="AT24" s="1076"/>
    </row>
    <row r="25" spans="1:46" ht="54.75" customHeight="1">
      <c r="A25" s="37"/>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8"/>
      <c r="AP25" s="38"/>
      <c r="AQ25" s="37"/>
      <c r="AR25" s="37"/>
      <c r="AS25" s="37"/>
      <c r="AT25" s="38"/>
    </row>
    <row r="26" spans="1:46" ht="12.75" customHeight="1">
      <c r="A26" s="37"/>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8"/>
      <c r="AP26" s="38"/>
      <c r="AQ26" s="37"/>
      <c r="AR26" s="37"/>
      <c r="AS26" s="37"/>
      <c r="AT26" s="38"/>
    </row>
    <row r="27" spans="1:46" ht="12.75" customHeight="1">
      <c r="A27" s="37"/>
      <c r="B27" s="37"/>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8"/>
      <c r="AP27" s="38"/>
      <c r="AQ27" s="37"/>
      <c r="AR27" s="37"/>
      <c r="AS27" s="37"/>
      <c r="AT27" s="38"/>
    </row>
    <row r="28" spans="1:46" ht="12.75" customHeight="1">
      <c r="A28" s="37"/>
      <c r="B28" s="37"/>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c r="AN28" s="37"/>
      <c r="AO28" s="38"/>
      <c r="AP28" s="38"/>
      <c r="AQ28" s="37"/>
      <c r="AR28" s="37"/>
      <c r="AS28" s="37"/>
      <c r="AT28" s="38"/>
    </row>
    <row r="29" spans="1:46" ht="12.75" customHeight="1">
      <c r="A29" s="37"/>
      <c r="B29" s="37"/>
      <c r="C29" s="37"/>
      <c r="D29" s="37"/>
      <c r="E29" s="37"/>
      <c r="F29" s="37"/>
      <c r="G29" s="37"/>
      <c r="H29" s="37"/>
      <c r="I29" s="37"/>
      <c r="J29" s="37"/>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c r="AL29" s="37"/>
      <c r="AM29" s="37"/>
      <c r="AN29" s="37"/>
      <c r="AO29" s="38"/>
      <c r="AP29" s="38"/>
      <c r="AQ29" s="37"/>
      <c r="AR29" s="37"/>
      <c r="AS29" s="37"/>
      <c r="AT29" s="38"/>
    </row>
    <row r="30" spans="1:46" ht="12.75" customHeight="1">
      <c r="A30" s="37"/>
      <c r="B30" s="37"/>
      <c r="C30" s="37"/>
      <c r="D30" s="37"/>
      <c r="E30" s="37"/>
      <c r="F30" s="37"/>
      <c r="G30" s="37"/>
      <c r="H30" s="37"/>
      <c r="I30" s="37"/>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c r="AM30" s="37"/>
      <c r="AN30" s="37"/>
      <c r="AO30" s="38"/>
      <c r="AP30" s="38"/>
      <c r="AQ30" s="37"/>
      <c r="AR30" s="37"/>
      <c r="AS30" s="37"/>
      <c r="AT30" s="38"/>
    </row>
    <row r="31" spans="1:46" ht="12.75" customHeight="1">
      <c r="A31" s="37"/>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c r="AO31" s="38"/>
      <c r="AP31" s="38"/>
      <c r="AQ31" s="37"/>
      <c r="AR31" s="37"/>
      <c r="AS31" s="37"/>
      <c r="AT31" s="38"/>
    </row>
    <row r="32" spans="1:46" ht="12.75" customHeight="1">
      <c r="A32" s="37"/>
      <c r="B32" s="37"/>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8"/>
      <c r="AP32" s="38"/>
      <c r="AQ32" s="37"/>
      <c r="AR32" s="37"/>
      <c r="AS32" s="37"/>
      <c r="AT32" s="38"/>
    </row>
    <row r="33" spans="1:46" ht="12.75" customHeight="1">
      <c r="A33" s="37"/>
      <c r="B33" s="37"/>
      <c r="C33" s="37"/>
      <c r="D33" s="37"/>
      <c r="E33" s="37"/>
      <c r="F33" s="37"/>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8"/>
      <c r="AP33" s="38"/>
      <c r="AQ33" s="37"/>
      <c r="AR33" s="37"/>
      <c r="AS33" s="37"/>
      <c r="AT33" s="38"/>
    </row>
    <row r="34" spans="1:46" ht="12.75" customHeight="1">
      <c r="A34" s="37"/>
      <c r="B34" s="37"/>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8"/>
      <c r="AP34" s="38"/>
      <c r="AQ34" s="37"/>
      <c r="AR34" s="37"/>
      <c r="AS34" s="37"/>
      <c r="AT34" s="38"/>
    </row>
    <row r="35" spans="1:46" ht="12.75" customHeight="1">
      <c r="A35" s="37"/>
      <c r="B35" s="37"/>
      <c r="C35" s="37"/>
      <c r="D35" s="37"/>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c r="AN35" s="37"/>
      <c r="AO35" s="38"/>
      <c r="AP35" s="38"/>
      <c r="AQ35" s="37"/>
      <c r="AR35" s="37"/>
      <c r="AS35" s="37"/>
      <c r="AT35" s="38"/>
    </row>
    <row r="36" spans="1:46" ht="12.75" customHeight="1">
      <c r="A36" s="37"/>
      <c r="B36" s="37"/>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8"/>
      <c r="AP36" s="38"/>
      <c r="AQ36" s="37"/>
      <c r="AR36" s="37"/>
      <c r="AS36" s="37"/>
      <c r="AT36" s="38"/>
    </row>
    <row r="37" spans="1:46" ht="12.75" customHeight="1">
      <c r="A37" s="37"/>
      <c r="B37" s="37"/>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8"/>
      <c r="AP37" s="38"/>
      <c r="AQ37" s="37"/>
      <c r="AR37" s="37"/>
      <c r="AS37" s="37"/>
      <c r="AT37" s="38"/>
    </row>
    <row r="38" spans="1:46" ht="12.75" customHeight="1">
      <c r="A38" s="37"/>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8"/>
      <c r="AP38" s="38"/>
      <c r="AQ38" s="37"/>
      <c r="AR38" s="37"/>
      <c r="AS38" s="37"/>
      <c r="AT38" s="38"/>
    </row>
    <row r="39" spans="1:46" ht="12.75" customHeight="1">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7"/>
      <c r="AK39" s="37"/>
      <c r="AL39" s="37"/>
      <c r="AM39" s="37"/>
      <c r="AN39" s="37"/>
      <c r="AO39" s="38"/>
      <c r="AP39" s="38"/>
      <c r="AQ39" s="37"/>
      <c r="AR39" s="37"/>
      <c r="AS39" s="37"/>
      <c r="AT39" s="38"/>
    </row>
    <row r="40" spans="1:46" ht="12.75" customHeight="1">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37"/>
      <c r="AN40" s="37"/>
      <c r="AO40" s="38"/>
      <c r="AP40" s="38"/>
      <c r="AQ40" s="37"/>
      <c r="AR40" s="37"/>
      <c r="AS40" s="37"/>
      <c r="AT40" s="38"/>
    </row>
    <row r="41" spans="1:46" ht="12.75" customHeight="1">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7"/>
      <c r="AI41" s="37"/>
      <c r="AJ41" s="37"/>
      <c r="AK41" s="37"/>
      <c r="AL41" s="37"/>
      <c r="AM41" s="37"/>
      <c r="AN41" s="37"/>
      <c r="AO41" s="38"/>
      <c r="AP41" s="38"/>
      <c r="AQ41" s="37"/>
      <c r="AR41" s="37"/>
      <c r="AS41" s="37"/>
      <c r="AT41" s="38"/>
    </row>
    <row r="42" spans="1:46" ht="12.75" customHeight="1">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8"/>
      <c r="AP42" s="38"/>
      <c r="AQ42" s="37"/>
      <c r="AR42" s="37"/>
      <c r="AS42" s="37"/>
      <c r="AT42" s="38"/>
    </row>
    <row r="43" spans="1:46" ht="12.75" customHeight="1">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c r="AL43" s="37"/>
      <c r="AM43" s="37"/>
      <c r="AN43" s="37"/>
      <c r="AO43" s="38"/>
      <c r="AP43" s="38"/>
      <c r="AQ43" s="37"/>
      <c r="AR43" s="37"/>
      <c r="AS43" s="37"/>
      <c r="AT43" s="38"/>
    </row>
    <row r="44" spans="1:46" ht="12.75" customHeight="1">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c r="AM44" s="37"/>
      <c r="AN44" s="37"/>
      <c r="AO44" s="38"/>
      <c r="AP44" s="38"/>
      <c r="AQ44" s="37"/>
      <c r="AR44" s="37"/>
      <c r="AS44" s="37"/>
      <c r="AT44" s="38"/>
    </row>
    <row r="45" spans="1:46" ht="12.75" customHeight="1">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c r="AM45" s="37"/>
      <c r="AN45" s="37"/>
      <c r="AO45" s="38"/>
      <c r="AP45" s="38"/>
      <c r="AQ45" s="37"/>
      <c r="AR45" s="37"/>
      <c r="AS45" s="37"/>
      <c r="AT45" s="38"/>
    </row>
    <row r="46" spans="1:46" ht="12.75" customHeight="1">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c r="AN46" s="37"/>
      <c r="AO46" s="38"/>
      <c r="AP46" s="38"/>
      <c r="AQ46" s="37"/>
      <c r="AR46" s="37"/>
      <c r="AS46" s="37"/>
      <c r="AT46" s="38"/>
    </row>
    <row r="47" spans="1:46" ht="12.75" customHeight="1">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c r="AN47" s="37"/>
      <c r="AO47" s="38"/>
      <c r="AP47" s="38"/>
      <c r="AQ47" s="37"/>
      <c r="AR47" s="37"/>
      <c r="AS47" s="37"/>
      <c r="AT47" s="38"/>
    </row>
    <row r="48" spans="1:46" ht="12.75" customHeight="1">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8"/>
      <c r="AP48" s="38"/>
      <c r="AQ48" s="37"/>
      <c r="AR48" s="37"/>
      <c r="AS48" s="37"/>
      <c r="AT48" s="38"/>
    </row>
    <row r="49" spans="1:46" ht="12.75" customHeight="1">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37"/>
      <c r="AO49" s="38"/>
      <c r="AP49" s="38"/>
      <c r="AQ49" s="37"/>
      <c r="AR49" s="37"/>
      <c r="AS49" s="37"/>
      <c r="AT49" s="38"/>
    </row>
    <row r="50" spans="1:46" ht="12.75" customHeight="1">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c r="AN50" s="37"/>
      <c r="AO50" s="38"/>
      <c r="AP50" s="38"/>
      <c r="AQ50" s="37"/>
      <c r="AR50" s="37"/>
      <c r="AS50" s="37"/>
      <c r="AT50" s="38"/>
    </row>
    <row r="51" spans="1:46" ht="12.75" customHeight="1">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c r="AM51" s="37"/>
      <c r="AN51" s="37"/>
      <c r="AO51" s="38"/>
      <c r="AP51" s="38"/>
      <c r="AQ51" s="37"/>
      <c r="AR51" s="37"/>
      <c r="AS51" s="37"/>
      <c r="AT51" s="38"/>
    </row>
    <row r="52" spans="1:46" ht="12.75" customHeight="1">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8"/>
      <c r="AP52" s="38"/>
      <c r="AQ52" s="37"/>
      <c r="AR52" s="37"/>
      <c r="AS52" s="37"/>
      <c r="AT52" s="38"/>
    </row>
    <row r="53" spans="1:46" ht="12.75" customHeight="1">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8"/>
      <c r="AP53" s="38"/>
      <c r="AQ53" s="37"/>
      <c r="AR53" s="37"/>
      <c r="AS53" s="37"/>
      <c r="AT53" s="38"/>
    </row>
    <row r="54" spans="1:46" ht="12.75" customHeight="1">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c r="AM54" s="37"/>
      <c r="AN54" s="37"/>
      <c r="AO54" s="38"/>
      <c r="AP54" s="38"/>
      <c r="AQ54" s="37"/>
      <c r="AR54" s="37"/>
      <c r="AS54" s="37"/>
      <c r="AT54" s="38"/>
    </row>
    <row r="55" spans="1:46" ht="12.75" customHeight="1">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c r="AM55" s="37"/>
      <c r="AN55" s="37"/>
      <c r="AO55" s="38"/>
      <c r="AP55" s="38"/>
      <c r="AQ55" s="37"/>
      <c r="AR55" s="37"/>
      <c r="AS55" s="37"/>
      <c r="AT55" s="38"/>
    </row>
    <row r="56" spans="1:46" ht="12.75" customHeight="1">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c r="AM56" s="37"/>
      <c r="AN56" s="37"/>
      <c r="AO56" s="38"/>
      <c r="AP56" s="38"/>
      <c r="AQ56" s="37"/>
      <c r="AR56" s="37"/>
      <c r="AS56" s="37"/>
      <c r="AT56" s="38"/>
    </row>
    <row r="57" spans="1:46" ht="12.75" customHeight="1">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8"/>
      <c r="AP57" s="38"/>
      <c r="AQ57" s="37"/>
      <c r="AR57" s="37"/>
      <c r="AS57" s="37"/>
      <c r="AT57" s="38"/>
    </row>
    <row r="58" spans="1:46" ht="12.75" customHeight="1">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c r="AM58" s="37"/>
      <c r="AN58" s="37"/>
      <c r="AO58" s="38"/>
      <c r="AP58" s="38"/>
      <c r="AQ58" s="37"/>
      <c r="AR58" s="37"/>
      <c r="AS58" s="37"/>
      <c r="AT58" s="38"/>
    </row>
    <row r="59" spans="1:46" ht="12.75" customHeight="1">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c r="AM59" s="37"/>
      <c r="AN59" s="37"/>
      <c r="AO59" s="38"/>
      <c r="AP59" s="38"/>
      <c r="AQ59" s="37"/>
      <c r="AR59" s="37"/>
      <c r="AS59" s="37"/>
      <c r="AT59" s="38"/>
    </row>
    <row r="60" spans="1:46" ht="12.75" customHeight="1">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c r="AM60" s="37"/>
      <c r="AN60" s="37"/>
      <c r="AO60" s="38"/>
      <c r="AP60" s="38"/>
      <c r="AQ60" s="37"/>
      <c r="AR60" s="37"/>
      <c r="AS60" s="37"/>
      <c r="AT60" s="38"/>
    </row>
    <row r="61" spans="1:46" ht="12.75" customHeight="1">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c r="AM61" s="37"/>
      <c r="AN61" s="37"/>
      <c r="AO61" s="38"/>
      <c r="AP61" s="38"/>
      <c r="AQ61" s="37"/>
      <c r="AR61" s="37"/>
      <c r="AS61" s="37"/>
      <c r="AT61" s="38"/>
    </row>
    <row r="62" spans="1:46" ht="12.75" customHeight="1">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c r="AM62" s="37"/>
      <c r="AN62" s="37"/>
      <c r="AO62" s="38"/>
      <c r="AP62" s="38"/>
      <c r="AQ62" s="37"/>
      <c r="AR62" s="37"/>
      <c r="AS62" s="37"/>
      <c r="AT62" s="38"/>
    </row>
    <row r="63" spans="1:46" ht="12.75" customHeight="1">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c r="AM63" s="37"/>
      <c r="AN63" s="37"/>
      <c r="AO63" s="38"/>
      <c r="AP63" s="38"/>
      <c r="AQ63" s="37"/>
      <c r="AR63" s="37"/>
      <c r="AS63" s="37"/>
      <c r="AT63" s="38"/>
    </row>
    <row r="64" spans="1:46" ht="12.75" customHeight="1">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8"/>
      <c r="AP64" s="38"/>
      <c r="AQ64" s="37"/>
      <c r="AR64" s="37"/>
      <c r="AS64" s="37"/>
      <c r="AT64" s="38"/>
    </row>
    <row r="65" spans="1:46" ht="12.75" customHeight="1">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c r="AM65" s="37"/>
      <c r="AN65" s="37"/>
      <c r="AO65" s="38"/>
      <c r="AP65" s="38"/>
      <c r="AQ65" s="37"/>
      <c r="AR65" s="37"/>
      <c r="AS65" s="37"/>
      <c r="AT65" s="38"/>
    </row>
    <row r="66" spans="1:46" ht="12.75" customHeight="1">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8"/>
      <c r="AP66" s="38"/>
      <c r="AQ66" s="37"/>
      <c r="AR66" s="37"/>
      <c r="AS66" s="37"/>
      <c r="AT66" s="38"/>
    </row>
    <row r="67" spans="1:46" ht="12.75" customHeight="1">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8"/>
      <c r="AP67" s="38"/>
      <c r="AQ67" s="37"/>
      <c r="AR67" s="37"/>
      <c r="AS67" s="37"/>
      <c r="AT67" s="38"/>
    </row>
    <row r="68" spans="1:46" ht="12.75" customHeight="1">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c r="AM68" s="37"/>
      <c r="AN68" s="37"/>
      <c r="AO68" s="38"/>
      <c r="AP68" s="38"/>
      <c r="AQ68" s="37"/>
      <c r="AR68" s="37"/>
      <c r="AS68" s="37"/>
      <c r="AT68" s="38"/>
    </row>
    <row r="69" spans="1:46" ht="12.75" customHeight="1">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8"/>
      <c r="AP69" s="38"/>
      <c r="AQ69" s="37"/>
      <c r="AR69" s="37"/>
      <c r="AS69" s="37"/>
      <c r="AT69" s="38"/>
    </row>
    <row r="70" spans="1:46" ht="12.75" customHeight="1">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c r="AM70" s="37"/>
      <c r="AN70" s="37"/>
      <c r="AO70" s="38"/>
      <c r="AP70" s="38"/>
      <c r="AQ70" s="37"/>
      <c r="AR70" s="37"/>
      <c r="AS70" s="37"/>
      <c r="AT70" s="38"/>
    </row>
    <row r="71" spans="1:46" ht="12.75" customHeight="1">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c r="AN71" s="37"/>
      <c r="AO71" s="38"/>
      <c r="AP71" s="38"/>
      <c r="AQ71" s="37"/>
      <c r="AR71" s="37"/>
      <c r="AS71" s="37"/>
      <c r="AT71" s="38"/>
    </row>
    <row r="72" spans="1:46" ht="12.75" customHeight="1">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c r="AM72" s="37"/>
      <c r="AN72" s="37"/>
      <c r="AO72" s="38"/>
      <c r="AP72" s="38"/>
      <c r="AQ72" s="37"/>
      <c r="AR72" s="37"/>
      <c r="AS72" s="37"/>
      <c r="AT72" s="38"/>
    </row>
    <row r="73" spans="1:46" ht="12.75" customHeight="1">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c r="AM73" s="37"/>
      <c r="AN73" s="37"/>
      <c r="AO73" s="38"/>
      <c r="AP73" s="38"/>
      <c r="AQ73" s="37"/>
      <c r="AR73" s="37"/>
      <c r="AS73" s="37"/>
      <c r="AT73" s="38"/>
    </row>
    <row r="74" spans="1:46" ht="12.75" customHeight="1">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c r="AM74" s="37"/>
      <c r="AN74" s="37"/>
      <c r="AO74" s="38"/>
      <c r="AP74" s="38"/>
      <c r="AQ74" s="37"/>
      <c r="AR74" s="37"/>
      <c r="AS74" s="37"/>
      <c r="AT74" s="38"/>
    </row>
    <row r="75" spans="1:46" ht="12.75" customHeight="1">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c r="AM75" s="37"/>
      <c r="AN75" s="37"/>
      <c r="AO75" s="38"/>
      <c r="AP75" s="38"/>
      <c r="AQ75" s="37"/>
      <c r="AR75" s="37"/>
      <c r="AS75" s="37"/>
      <c r="AT75" s="38"/>
    </row>
    <row r="76" spans="1:46" ht="12.75" customHeight="1">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8"/>
      <c r="AP76" s="38"/>
      <c r="AQ76" s="37"/>
      <c r="AR76" s="37"/>
      <c r="AS76" s="37"/>
      <c r="AT76" s="38"/>
    </row>
    <row r="77" spans="1:46" ht="12.75" customHeight="1">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8"/>
      <c r="AP77" s="38"/>
      <c r="AQ77" s="37"/>
      <c r="AR77" s="37"/>
      <c r="AS77" s="37"/>
      <c r="AT77" s="38"/>
    </row>
    <row r="78" spans="1:46" ht="12.75" customHeight="1">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8"/>
      <c r="AP78" s="38"/>
      <c r="AQ78" s="37"/>
      <c r="AR78" s="37"/>
      <c r="AS78" s="37"/>
      <c r="AT78" s="38"/>
    </row>
    <row r="79" spans="1:46" ht="12.75" customHeight="1">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8"/>
      <c r="AP79" s="38"/>
      <c r="AQ79" s="37"/>
      <c r="AR79" s="37"/>
      <c r="AS79" s="37"/>
      <c r="AT79" s="38"/>
    </row>
    <row r="80" spans="1:46" ht="12.75" customHeight="1">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c r="AM80" s="37"/>
      <c r="AN80" s="37"/>
      <c r="AO80" s="38"/>
      <c r="AP80" s="38"/>
      <c r="AQ80" s="37"/>
      <c r="AR80" s="37"/>
      <c r="AS80" s="37"/>
      <c r="AT80" s="38"/>
    </row>
    <row r="81" spans="1:46" ht="12.75" customHeight="1">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c r="AM81" s="37"/>
      <c r="AN81" s="37"/>
      <c r="AO81" s="38"/>
      <c r="AP81" s="38"/>
      <c r="AQ81" s="37"/>
      <c r="AR81" s="37"/>
      <c r="AS81" s="37"/>
      <c r="AT81" s="38"/>
    </row>
    <row r="82" spans="1:46" ht="12.75" customHeight="1">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8"/>
      <c r="AP82" s="38"/>
      <c r="AQ82" s="37"/>
      <c r="AR82" s="37"/>
      <c r="AS82" s="37"/>
      <c r="AT82" s="38"/>
    </row>
    <row r="83" spans="1:46" ht="12.75" customHeight="1">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8"/>
      <c r="AP83" s="38"/>
      <c r="AQ83" s="37"/>
      <c r="AR83" s="37"/>
      <c r="AS83" s="37"/>
      <c r="AT83" s="38"/>
    </row>
    <row r="84" spans="1:46" ht="12.75" customHeight="1">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8"/>
      <c r="AP84" s="38"/>
      <c r="AQ84" s="37"/>
      <c r="AR84" s="37"/>
      <c r="AS84" s="37"/>
      <c r="AT84" s="38"/>
    </row>
    <row r="85" spans="1:46" ht="12.75" customHeight="1">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c r="AM85" s="37"/>
      <c r="AN85" s="37"/>
      <c r="AO85" s="38"/>
      <c r="AP85" s="38"/>
      <c r="AQ85" s="37"/>
      <c r="AR85" s="37"/>
      <c r="AS85" s="37"/>
      <c r="AT85" s="38"/>
    </row>
    <row r="86" spans="1:46" ht="12.75" customHeight="1">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8"/>
      <c r="AP86" s="38"/>
      <c r="AQ86" s="37"/>
      <c r="AR86" s="37"/>
      <c r="AS86" s="37"/>
      <c r="AT86" s="38"/>
    </row>
    <row r="87" spans="1:46" ht="12.75" customHeight="1">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c r="AM87" s="37"/>
      <c r="AN87" s="37"/>
      <c r="AO87" s="38"/>
      <c r="AP87" s="38"/>
      <c r="AQ87" s="37"/>
      <c r="AR87" s="37"/>
      <c r="AS87" s="37"/>
      <c r="AT87" s="38"/>
    </row>
    <row r="88" spans="1:46" ht="12.75" customHeight="1">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8"/>
      <c r="AP88" s="38"/>
      <c r="AQ88" s="37"/>
      <c r="AR88" s="37"/>
      <c r="AS88" s="37"/>
      <c r="AT88" s="38"/>
    </row>
    <row r="89" spans="1:46" ht="12.75" customHeight="1">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c r="AM89" s="37"/>
      <c r="AN89" s="37"/>
      <c r="AO89" s="38"/>
      <c r="AP89" s="38"/>
      <c r="AQ89" s="37"/>
      <c r="AR89" s="37"/>
      <c r="AS89" s="37"/>
      <c r="AT89" s="38"/>
    </row>
    <row r="90" spans="1:46" ht="12.75" customHeight="1">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c r="AM90" s="37"/>
      <c r="AN90" s="37"/>
      <c r="AO90" s="38"/>
      <c r="AP90" s="38"/>
      <c r="AQ90" s="37"/>
      <c r="AR90" s="37"/>
      <c r="AS90" s="37"/>
      <c r="AT90" s="38"/>
    </row>
    <row r="91" spans="1:46" ht="12.75" customHeight="1">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c r="AN91" s="37"/>
      <c r="AO91" s="38"/>
      <c r="AP91" s="38"/>
      <c r="AQ91" s="37"/>
      <c r="AR91" s="37"/>
      <c r="AS91" s="37"/>
      <c r="AT91" s="38"/>
    </row>
    <row r="92" spans="1:46" ht="12.75" customHeight="1">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c r="AN92" s="37"/>
      <c r="AO92" s="38"/>
      <c r="AP92" s="38"/>
      <c r="AQ92" s="37"/>
      <c r="AR92" s="37"/>
      <c r="AS92" s="37"/>
      <c r="AT92" s="38"/>
    </row>
    <row r="93" spans="1:46" ht="12.7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c r="AN93" s="37"/>
      <c r="AO93" s="38"/>
      <c r="AP93" s="38"/>
      <c r="AQ93" s="37"/>
      <c r="AR93" s="37"/>
      <c r="AS93" s="37"/>
      <c r="AT93" s="38"/>
    </row>
    <row r="94" spans="1:46" ht="12.7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8"/>
      <c r="AP94" s="38"/>
      <c r="AQ94" s="37"/>
      <c r="AR94" s="37"/>
      <c r="AS94" s="37"/>
      <c r="AT94" s="38"/>
    </row>
    <row r="95" spans="1:46" ht="12.7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c r="AM95" s="37"/>
      <c r="AN95" s="37"/>
      <c r="AO95" s="38"/>
      <c r="AP95" s="38"/>
      <c r="AQ95" s="37"/>
      <c r="AR95" s="37"/>
      <c r="AS95" s="37"/>
      <c r="AT95" s="38"/>
    </row>
    <row r="96" spans="1:46" ht="12.7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c r="AM96" s="37"/>
      <c r="AN96" s="37"/>
      <c r="AO96" s="38"/>
      <c r="AP96" s="38"/>
      <c r="AQ96" s="37"/>
      <c r="AR96" s="37"/>
      <c r="AS96" s="37"/>
      <c r="AT96" s="38"/>
    </row>
    <row r="97" spans="1:46" ht="12.7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c r="AM97" s="37"/>
      <c r="AN97" s="37"/>
      <c r="AO97" s="38"/>
      <c r="AP97" s="38"/>
      <c r="AQ97" s="37"/>
      <c r="AR97" s="37"/>
      <c r="AS97" s="37"/>
      <c r="AT97" s="38"/>
    </row>
    <row r="98" spans="1:46" ht="12.7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c r="AM98" s="37"/>
      <c r="AN98" s="37"/>
      <c r="AO98" s="38"/>
      <c r="AP98" s="38"/>
      <c r="AQ98" s="37"/>
      <c r="AR98" s="37"/>
      <c r="AS98" s="37"/>
      <c r="AT98" s="38"/>
    </row>
    <row r="99" spans="1:46" ht="12.7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c r="AM99" s="37"/>
      <c r="AN99" s="37"/>
      <c r="AO99" s="38"/>
      <c r="AP99" s="38"/>
      <c r="AQ99" s="37"/>
      <c r="AR99" s="37"/>
      <c r="AS99" s="37"/>
      <c r="AT99" s="38"/>
    </row>
    <row r="100" spans="1:46" ht="12.7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8"/>
      <c r="AP100" s="38"/>
      <c r="AQ100" s="37"/>
      <c r="AR100" s="37"/>
      <c r="AS100" s="37"/>
      <c r="AT100" s="38"/>
    </row>
    <row r="101" spans="1:46" ht="12.7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c r="AM101" s="37"/>
      <c r="AN101" s="37"/>
      <c r="AO101" s="38"/>
      <c r="AP101" s="38"/>
      <c r="AQ101" s="37"/>
      <c r="AR101" s="37"/>
      <c r="AS101" s="37"/>
      <c r="AT101" s="38"/>
    </row>
    <row r="102" spans="1:46" ht="12.7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c r="AM102" s="37"/>
      <c r="AN102" s="37"/>
      <c r="AO102" s="38"/>
      <c r="AP102" s="38"/>
      <c r="AQ102" s="37"/>
      <c r="AR102" s="37"/>
      <c r="AS102" s="37"/>
      <c r="AT102" s="38"/>
    </row>
    <row r="103" spans="1:46" ht="12.7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c r="AM103" s="37"/>
      <c r="AN103" s="37"/>
      <c r="AO103" s="38"/>
      <c r="AP103" s="38"/>
      <c r="AQ103" s="37"/>
      <c r="AR103" s="37"/>
      <c r="AS103" s="37"/>
      <c r="AT103" s="38"/>
    </row>
    <row r="104" spans="1:46" ht="12.7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c r="AM104" s="37"/>
      <c r="AN104" s="37"/>
      <c r="AO104" s="38"/>
      <c r="AP104" s="38"/>
      <c r="AQ104" s="37"/>
      <c r="AR104" s="37"/>
      <c r="AS104" s="37"/>
      <c r="AT104" s="38"/>
    </row>
    <row r="105" spans="1:46" ht="12.7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c r="AM105" s="37"/>
      <c r="AN105" s="37"/>
      <c r="AO105" s="38"/>
      <c r="AP105" s="38"/>
      <c r="AQ105" s="37"/>
      <c r="AR105" s="37"/>
      <c r="AS105" s="37"/>
      <c r="AT105" s="38"/>
    </row>
    <row r="106" spans="1:46" ht="12.7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c r="AM106" s="37"/>
      <c r="AN106" s="37"/>
      <c r="AO106" s="38"/>
      <c r="AP106" s="38"/>
      <c r="AQ106" s="37"/>
      <c r="AR106" s="37"/>
      <c r="AS106" s="37"/>
      <c r="AT106" s="38"/>
    </row>
    <row r="107" spans="1:46" ht="12.7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c r="AM107" s="37"/>
      <c r="AN107" s="37"/>
      <c r="AO107" s="38"/>
      <c r="AP107" s="38"/>
      <c r="AQ107" s="37"/>
      <c r="AR107" s="37"/>
      <c r="AS107" s="37"/>
      <c r="AT107" s="38"/>
    </row>
    <row r="108" spans="1:46" ht="12.7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c r="AM108" s="37"/>
      <c r="AN108" s="37"/>
      <c r="AO108" s="38"/>
      <c r="AP108" s="38"/>
      <c r="AQ108" s="37"/>
      <c r="AR108" s="37"/>
      <c r="AS108" s="37"/>
      <c r="AT108" s="38"/>
    </row>
    <row r="109" spans="1:46" ht="12.7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c r="AM109" s="37"/>
      <c r="AN109" s="37"/>
      <c r="AO109" s="38"/>
      <c r="AP109" s="38"/>
      <c r="AQ109" s="37"/>
      <c r="AR109" s="37"/>
      <c r="AS109" s="37"/>
      <c r="AT109" s="38"/>
    </row>
    <row r="110" spans="1:46" ht="12.7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c r="AM110" s="37"/>
      <c r="AN110" s="37"/>
      <c r="AO110" s="38"/>
      <c r="AP110" s="38"/>
      <c r="AQ110" s="37"/>
      <c r="AR110" s="37"/>
      <c r="AS110" s="37"/>
      <c r="AT110" s="38"/>
    </row>
    <row r="111" spans="1:46" ht="12.7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c r="AM111" s="37"/>
      <c r="AN111" s="37"/>
      <c r="AO111" s="38"/>
      <c r="AP111" s="38"/>
      <c r="AQ111" s="37"/>
      <c r="AR111" s="37"/>
      <c r="AS111" s="37"/>
      <c r="AT111" s="38"/>
    </row>
    <row r="112" spans="1:46" ht="12.7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c r="AM112" s="37"/>
      <c r="AN112" s="37"/>
      <c r="AO112" s="38"/>
      <c r="AP112" s="38"/>
      <c r="AQ112" s="37"/>
      <c r="AR112" s="37"/>
      <c r="AS112" s="37"/>
      <c r="AT112" s="38"/>
    </row>
    <row r="113" spans="1:46" ht="12.7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c r="AN113" s="37"/>
      <c r="AO113" s="38"/>
      <c r="AP113" s="38"/>
      <c r="AQ113" s="37"/>
      <c r="AR113" s="37"/>
      <c r="AS113" s="37"/>
      <c r="AT113" s="38"/>
    </row>
    <row r="114" spans="1:46" ht="12.7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c r="AM114" s="37"/>
      <c r="AN114" s="37"/>
      <c r="AO114" s="38"/>
      <c r="AP114" s="38"/>
      <c r="AQ114" s="37"/>
      <c r="AR114" s="37"/>
      <c r="AS114" s="37"/>
      <c r="AT114" s="38"/>
    </row>
    <row r="115" spans="1:46" ht="12.7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c r="AM115" s="37"/>
      <c r="AN115" s="37"/>
      <c r="AO115" s="38"/>
      <c r="AP115" s="38"/>
      <c r="AQ115" s="37"/>
      <c r="AR115" s="37"/>
      <c r="AS115" s="37"/>
      <c r="AT115" s="38"/>
    </row>
    <row r="116" spans="1:46" ht="12.7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c r="AM116" s="37"/>
      <c r="AN116" s="37"/>
      <c r="AO116" s="38"/>
      <c r="AP116" s="38"/>
      <c r="AQ116" s="37"/>
      <c r="AR116" s="37"/>
      <c r="AS116" s="37"/>
      <c r="AT116" s="38"/>
    </row>
    <row r="117" spans="1:46" ht="12.7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c r="AM117" s="37"/>
      <c r="AN117" s="37"/>
      <c r="AO117" s="38"/>
      <c r="AP117" s="38"/>
      <c r="AQ117" s="37"/>
      <c r="AR117" s="37"/>
      <c r="AS117" s="37"/>
      <c r="AT117" s="38"/>
    </row>
    <row r="118" spans="1:46" ht="12.7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c r="AM118" s="37"/>
      <c r="AN118" s="37"/>
      <c r="AO118" s="38"/>
      <c r="AP118" s="38"/>
      <c r="AQ118" s="37"/>
      <c r="AR118" s="37"/>
      <c r="AS118" s="37"/>
      <c r="AT118" s="38"/>
    </row>
    <row r="119" spans="1:46" ht="12.7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c r="AM119" s="37"/>
      <c r="AN119" s="37"/>
      <c r="AO119" s="38"/>
      <c r="AP119" s="38"/>
      <c r="AQ119" s="37"/>
      <c r="AR119" s="37"/>
      <c r="AS119" s="37"/>
      <c r="AT119" s="38"/>
    </row>
    <row r="120" spans="1:46" ht="12.7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c r="AM120" s="37"/>
      <c r="AN120" s="37"/>
      <c r="AO120" s="38"/>
      <c r="AP120" s="38"/>
      <c r="AQ120" s="37"/>
      <c r="AR120" s="37"/>
      <c r="AS120" s="37"/>
      <c r="AT120" s="38"/>
    </row>
    <row r="121" spans="1:46" ht="12.7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c r="AM121" s="37"/>
      <c r="AN121" s="37"/>
      <c r="AO121" s="38"/>
      <c r="AP121" s="38"/>
      <c r="AQ121" s="37"/>
      <c r="AR121" s="37"/>
      <c r="AS121" s="37"/>
      <c r="AT121" s="38"/>
    </row>
    <row r="122" spans="1:46" ht="12.7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c r="AM122" s="37"/>
      <c r="AN122" s="37"/>
      <c r="AO122" s="38"/>
      <c r="AP122" s="38"/>
      <c r="AQ122" s="37"/>
      <c r="AR122" s="37"/>
      <c r="AS122" s="37"/>
      <c r="AT122" s="38"/>
    </row>
    <row r="123" spans="1:46" ht="12.7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c r="AM123" s="37"/>
      <c r="AN123" s="37"/>
      <c r="AO123" s="38"/>
      <c r="AP123" s="38"/>
      <c r="AQ123" s="37"/>
      <c r="AR123" s="37"/>
      <c r="AS123" s="37"/>
      <c r="AT123" s="38"/>
    </row>
    <row r="124" spans="1:46" ht="12.7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c r="AM124" s="37"/>
      <c r="AN124" s="37"/>
      <c r="AO124" s="38"/>
      <c r="AP124" s="38"/>
      <c r="AQ124" s="37"/>
      <c r="AR124" s="37"/>
      <c r="AS124" s="37"/>
      <c r="AT124" s="38"/>
    </row>
    <row r="125" spans="1:46" ht="12.7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c r="AM125" s="37"/>
      <c r="AN125" s="37"/>
      <c r="AO125" s="38"/>
      <c r="AP125" s="38"/>
      <c r="AQ125" s="37"/>
      <c r="AR125" s="37"/>
      <c r="AS125" s="37"/>
      <c r="AT125" s="38"/>
    </row>
    <row r="126" spans="1:46" ht="12.7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c r="AM126" s="37"/>
      <c r="AN126" s="37"/>
      <c r="AO126" s="38"/>
      <c r="AP126" s="38"/>
      <c r="AQ126" s="37"/>
      <c r="AR126" s="37"/>
      <c r="AS126" s="37"/>
      <c r="AT126" s="38"/>
    </row>
    <row r="127" spans="1:46" ht="12.7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c r="AM127" s="37"/>
      <c r="AN127" s="37"/>
      <c r="AO127" s="38"/>
      <c r="AP127" s="38"/>
      <c r="AQ127" s="37"/>
      <c r="AR127" s="37"/>
      <c r="AS127" s="37"/>
      <c r="AT127" s="38"/>
    </row>
    <row r="128" spans="1:46" ht="12.7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c r="AM128" s="37"/>
      <c r="AN128" s="37"/>
      <c r="AO128" s="38"/>
      <c r="AP128" s="38"/>
      <c r="AQ128" s="37"/>
      <c r="AR128" s="37"/>
      <c r="AS128" s="37"/>
      <c r="AT128" s="38"/>
    </row>
    <row r="129" spans="1:46" ht="12.7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c r="AM129" s="37"/>
      <c r="AN129" s="37"/>
      <c r="AO129" s="38"/>
      <c r="AP129" s="38"/>
      <c r="AQ129" s="37"/>
      <c r="AR129" s="37"/>
      <c r="AS129" s="37"/>
      <c r="AT129" s="38"/>
    </row>
    <row r="130" spans="1:46" ht="12.7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c r="AM130" s="37"/>
      <c r="AN130" s="37"/>
      <c r="AO130" s="38"/>
      <c r="AP130" s="38"/>
      <c r="AQ130" s="37"/>
      <c r="AR130" s="37"/>
      <c r="AS130" s="37"/>
      <c r="AT130" s="38"/>
    </row>
    <row r="131" spans="1:46" ht="12.7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c r="AM131" s="37"/>
      <c r="AN131" s="37"/>
      <c r="AO131" s="38"/>
      <c r="AP131" s="38"/>
      <c r="AQ131" s="37"/>
      <c r="AR131" s="37"/>
      <c r="AS131" s="37"/>
      <c r="AT131" s="38"/>
    </row>
    <row r="132" spans="1:46" ht="12.7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c r="AM132" s="37"/>
      <c r="AN132" s="37"/>
      <c r="AO132" s="38"/>
      <c r="AP132" s="38"/>
      <c r="AQ132" s="37"/>
      <c r="AR132" s="37"/>
      <c r="AS132" s="37"/>
      <c r="AT132" s="38"/>
    </row>
    <row r="133" spans="1:46" ht="12.7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8"/>
      <c r="AP133" s="38"/>
      <c r="AQ133" s="37"/>
      <c r="AR133" s="37"/>
      <c r="AS133" s="37"/>
      <c r="AT133" s="38"/>
    </row>
    <row r="134" spans="1:46" ht="12.7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c r="AM134" s="37"/>
      <c r="AN134" s="37"/>
      <c r="AO134" s="38"/>
      <c r="AP134" s="38"/>
      <c r="AQ134" s="37"/>
      <c r="AR134" s="37"/>
      <c r="AS134" s="37"/>
      <c r="AT134" s="38"/>
    </row>
    <row r="135" spans="1:46" ht="12.7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8"/>
      <c r="AP135" s="38"/>
      <c r="AQ135" s="37"/>
      <c r="AR135" s="37"/>
      <c r="AS135" s="37"/>
      <c r="AT135" s="38"/>
    </row>
    <row r="136" spans="1:46" ht="12.7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c r="AM136" s="37"/>
      <c r="AN136" s="37"/>
      <c r="AO136" s="38"/>
      <c r="AP136" s="38"/>
      <c r="AQ136" s="37"/>
      <c r="AR136" s="37"/>
      <c r="AS136" s="37"/>
      <c r="AT136" s="38"/>
    </row>
    <row r="137" spans="1:46" ht="12.7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8"/>
      <c r="AP137" s="38"/>
      <c r="AQ137" s="37"/>
      <c r="AR137" s="37"/>
      <c r="AS137" s="37"/>
      <c r="AT137" s="38"/>
    </row>
    <row r="138" spans="1:46" ht="12.7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c r="AM138" s="37"/>
      <c r="AN138" s="37"/>
      <c r="AO138" s="38"/>
      <c r="AP138" s="38"/>
      <c r="AQ138" s="37"/>
      <c r="AR138" s="37"/>
      <c r="AS138" s="37"/>
      <c r="AT138" s="38"/>
    </row>
    <row r="139" spans="1:46" ht="12.7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8"/>
      <c r="AP139" s="38"/>
      <c r="AQ139" s="37"/>
      <c r="AR139" s="37"/>
      <c r="AS139" s="37"/>
      <c r="AT139" s="38"/>
    </row>
    <row r="140" spans="1:46" ht="12.7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c r="AM140" s="37"/>
      <c r="AN140" s="37"/>
      <c r="AO140" s="38"/>
      <c r="AP140" s="38"/>
      <c r="AQ140" s="37"/>
      <c r="AR140" s="37"/>
      <c r="AS140" s="37"/>
      <c r="AT140" s="38"/>
    </row>
    <row r="141" spans="1:46" ht="12.7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c r="AM141" s="37"/>
      <c r="AN141" s="37"/>
      <c r="AO141" s="38"/>
      <c r="AP141" s="38"/>
      <c r="AQ141" s="37"/>
      <c r="AR141" s="37"/>
      <c r="AS141" s="37"/>
      <c r="AT141" s="38"/>
    </row>
    <row r="142" spans="1:46" ht="12.7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c r="AM142" s="37"/>
      <c r="AN142" s="37"/>
      <c r="AO142" s="38"/>
      <c r="AP142" s="38"/>
      <c r="AQ142" s="37"/>
      <c r="AR142" s="37"/>
      <c r="AS142" s="37"/>
      <c r="AT142" s="38"/>
    </row>
    <row r="143" spans="1:46" ht="12.7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c r="AM143" s="37"/>
      <c r="AN143" s="37"/>
      <c r="AO143" s="38"/>
      <c r="AP143" s="38"/>
      <c r="AQ143" s="37"/>
      <c r="AR143" s="37"/>
      <c r="AS143" s="37"/>
      <c r="AT143" s="38"/>
    </row>
    <row r="144" spans="1:46" ht="12.7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c r="AM144" s="37"/>
      <c r="AN144" s="37"/>
      <c r="AO144" s="38"/>
      <c r="AP144" s="38"/>
      <c r="AQ144" s="37"/>
      <c r="AR144" s="37"/>
      <c r="AS144" s="37"/>
      <c r="AT144" s="38"/>
    </row>
    <row r="145" spans="1:46" ht="12.7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c r="AM145" s="37"/>
      <c r="AN145" s="37"/>
      <c r="AO145" s="38"/>
      <c r="AP145" s="38"/>
      <c r="AQ145" s="37"/>
      <c r="AR145" s="37"/>
      <c r="AS145" s="37"/>
      <c r="AT145" s="38"/>
    </row>
    <row r="146" spans="1:46" ht="12.7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c r="AM146" s="37"/>
      <c r="AN146" s="37"/>
      <c r="AO146" s="38"/>
      <c r="AP146" s="38"/>
      <c r="AQ146" s="37"/>
      <c r="AR146" s="37"/>
      <c r="AS146" s="37"/>
      <c r="AT146" s="38"/>
    </row>
    <row r="147" spans="1:46" ht="12.7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c r="AM147" s="37"/>
      <c r="AN147" s="37"/>
      <c r="AO147" s="38"/>
      <c r="AP147" s="38"/>
      <c r="AQ147" s="37"/>
      <c r="AR147" s="37"/>
      <c r="AS147" s="37"/>
      <c r="AT147" s="38"/>
    </row>
    <row r="148" spans="1:46" ht="12.7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c r="AM148" s="37"/>
      <c r="AN148" s="37"/>
      <c r="AO148" s="38"/>
      <c r="AP148" s="38"/>
      <c r="AQ148" s="37"/>
      <c r="AR148" s="37"/>
      <c r="AS148" s="37"/>
      <c r="AT148" s="38"/>
    </row>
    <row r="149" spans="1:46" ht="12.7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c r="AM149" s="37"/>
      <c r="AN149" s="37"/>
      <c r="AO149" s="38"/>
      <c r="AP149" s="38"/>
      <c r="AQ149" s="37"/>
      <c r="AR149" s="37"/>
      <c r="AS149" s="37"/>
      <c r="AT149" s="38"/>
    </row>
    <row r="150" spans="1:46" ht="12.7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c r="AM150" s="37"/>
      <c r="AN150" s="37"/>
      <c r="AO150" s="38"/>
      <c r="AP150" s="38"/>
      <c r="AQ150" s="37"/>
      <c r="AR150" s="37"/>
      <c r="AS150" s="37"/>
      <c r="AT150" s="38"/>
    </row>
    <row r="151" spans="1:46" ht="12.7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c r="AM151" s="37"/>
      <c r="AN151" s="37"/>
      <c r="AO151" s="38"/>
      <c r="AP151" s="38"/>
      <c r="AQ151" s="37"/>
      <c r="AR151" s="37"/>
      <c r="AS151" s="37"/>
      <c r="AT151" s="38"/>
    </row>
    <row r="152" spans="1:46" ht="12.7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c r="AM152" s="37"/>
      <c r="AN152" s="37"/>
      <c r="AO152" s="38"/>
      <c r="AP152" s="38"/>
      <c r="AQ152" s="37"/>
      <c r="AR152" s="37"/>
      <c r="AS152" s="37"/>
      <c r="AT152" s="38"/>
    </row>
    <row r="153" spans="1:46" ht="12.7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c r="AM153" s="37"/>
      <c r="AN153" s="37"/>
      <c r="AO153" s="38"/>
      <c r="AP153" s="38"/>
      <c r="AQ153" s="37"/>
      <c r="AR153" s="37"/>
      <c r="AS153" s="37"/>
      <c r="AT153" s="38"/>
    </row>
    <row r="154" spans="1:46" ht="12.7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c r="AM154" s="37"/>
      <c r="AN154" s="37"/>
      <c r="AO154" s="38"/>
      <c r="AP154" s="38"/>
      <c r="AQ154" s="37"/>
      <c r="AR154" s="37"/>
      <c r="AS154" s="37"/>
      <c r="AT154" s="38"/>
    </row>
    <row r="155" spans="1:46" ht="12.7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c r="AM155" s="37"/>
      <c r="AN155" s="37"/>
      <c r="AO155" s="38"/>
      <c r="AP155" s="38"/>
      <c r="AQ155" s="37"/>
      <c r="AR155" s="37"/>
      <c r="AS155" s="37"/>
      <c r="AT155" s="38"/>
    </row>
    <row r="156" spans="1:46" ht="12.7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c r="AM156" s="37"/>
      <c r="AN156" s="37"/>
      <c r="AO156" s="38"/>
      <c r="AP156" s="38"/>
      <c r="AQ156" s="37"/>
      <c r="AR156" s="37"/>
      <c r="AS156" s="37"/>
      <c r="AT156" s="38"/>
    </row>
    <row r="157" spans="1:46" ht="12.7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c r="AM157" s="37"/>
      <c r="AN157" s="37"/>
      <c r="AO157" s="38"/>
      <c r="AP157" s="38"/>
      <c r="AQ157" s="37"/>
      <c r="AR157" s="37"/>
      <c r="AS157" s="37"/>
      <c r="AT157" s="38"/>
    </row>
    <row r="158" spans="1:46" ht="12.7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c r="AM158" s="37"/>
      <c r="AN158" s="37"/>
      <c r="AO158" s="38"/>
      <c r="AP158" s="38"/>
      <c r="AQ158" s="37"/>
      <c r="AR158" s="37"/>
      <c r="AS158" s="37"/>
      <c r="AT158" s="38"/>
    </row>
    <row r="159" spans="1:46" ht="12.7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c r="AM159" s="37"/>
      <c r="AN159" s="37"/>
      <c r="AO159" s="38"/>
      <c r="AP159" s="38"/>
      <c r="AQ159" s="37"/>
      <c r="AR159" s="37"/>
      <c r="AS159" s="37"/>
      <c r="AT159" s="38"/>
    </row>
    <row r="160" spans="1:46" ht="12.7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c r="AM160" s="37"/>
      <c r="AN160" s="37"/>
      <c r="AO160" s="38"/>
      <c r="AP160" s="38"/>
      <c r="AQ160" s="37"/>
      <c r="AR160" s="37"/>
      <c r="AS160" s="37"/>
      <c r="AT160" s="38"/>
    </row>
    <row r="161" spans="1:46" ht="12.7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c r="AM161" s="37"/>
      <c r="AN161" s="37"/>
      <c r="AO161" s="38"/>
      <c r="AP161" s="38"/>
      <c r="AQ161" s="37"/>
      <c r="AR161" s="37"/>
      <c r="AS161" s="37"/>
      <c r="AT161" s="38"/>
    </row>
    <row r="162" spans="1:46" ht="12.7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c r="AM162" s="37"/>
      <c r="AN162" s="37"/>
      <c r="AO162" s="38"/>
      <c r="AP162" s="38"/>
      <c r="AQ162" s="37"/>
      <c r="AR162" s="37"/>
      <c r="AS162" s="37"/>
      <c r="AT162" s="38"/>
    </row>
    <row r="163" spans="1:46" ht="12.7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c r="AM163" s="37"/>
      <c r="AN163" s="37"/>
      <c r="AO163" s="38"/>
      <c r="AP163" s="38"/>
      <c r="AQ163" s="37"/>
      <c r="AR163" s="37"/>
      <c r="AS163" s="37"/>
      <c r="AT163" s="38"/>
    </row>
    <row r="164" spans="1:46" ht="12.7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c r="AM164" s="37"/>
      <c r="AN164" s="37"/>
      <c r="AO164" s="38"/>
      <c r="AP164" s="38"/>
      <c r="AQ164" s="37"/>
      <c r="AR164" s="37"/>
      <c r="AS164" s="37"/>
      <c r="AT164" s="38"/>
    </row>
    <row r="165" spans="1:46" ht="12.7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c r="AM165" s="37"/>
      <c r="AN165" s="37"/>
      <c r="AO165" s="38"/>
      <c r="AP165" s="38"/>
      <c r="AQ165" s="37"/>
      <c r="AR165" s="37"/>
      <c r="AS165" s="37"/>
      <c r="AT165" s="38"/>
    </row>
    <row r="166" spans="1:46" ht="12.7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c r="AM166" s="37"/>
      <c r="AN166" s="37"/>
      <c r="AO166" s="38"/>
      <c r="AP166" s="38"/>
      <c r="AQ166" s="37"/>
      <c r="AR166" s="37"/>
      <c r="AS166" s="37"/>
      <c r="AT166" s="38"/>
    </row>
    <row r="167" spans="1:46" ht="12.7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c r="AM167" s="37"/>
      <c r="AN167" s="37"/>
      <c r="AO167" s="38"/>
      <c r="AP167" s="38"/>
      <c r="AQ167" s="37"/>
      <c r="AR167" s="37"/>
      <c r="AS167" s="37"/>
      <c r="AT167" s="38"/>
    </row>
    <row r="168" spans="1:46" ht="12.7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c r="AM168" s="37"/>
      <c r="AN168" s="37"/>
      <c r="AO168" s="38"/>
      <c r="AP168" s="38"/>
      <c r="AQ168" s="37"/>
      <c r="AR168" s="37"/>
      <c r="AS168" s="37"/>
      <c r="AT168" s="38"/>
    </row>
    <row r="169" spans="1:46" ht="12.7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c r="AM169" s="37"/>
      <c r="AN169" s="37"/>
      <c r="AO169" s="38"/>
      <c r="AP169" s="38"/>
      <c r="AQ169" s="37"/>
      <c r="AR169" s="37"/>
      <c r="AS169" s="37"/>
      <c r="AT169" s="38"/>
    </row>
    <row r="170" spans="1:46" ht="12.7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c r="AM170" s="37"/>
      <c r="AN170" s="37"/>
      <c r="AO170" s="38"/>
      <c r="AP170" s="38"/>
      <c r="AQ170" s="37"/>
      <c r="AR170" s="37"/>
      <c r="AS170" s="37"/>
      <c r="AT170" s="38"/>
    </row>
    <row r="171" spans="1:46" ht="12.7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c r="AM171" s="37"/>
      <c r="AN171" s="37"/>
      <c r="AO171" s="38"/>
      <c r="AP171" s="38"/>
      <c r="AQ171" s="37"/>
      <c r="AR171" s="37"/>
      <c r="AS171" s="37"/>
      <c r="AT171" s="38"/>
    </row>
    <row r="172" spans="1:46" ht="12.7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c r="AM172" s="37"/>
      <c r="AN172" s="37"/>
      <c r="AO172" s="38"/>
      <c r="AP172" s="38"/>
      <c r="AQ172" s="37"/>
      <c r="AR172" s="37"/>
      <c r="AS172" s="37"/>
      <c r="AT172" s="38"/>
    </row>
    <row r="173" spans="1:46" ht="12.7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c r="AM173" s="37"/>
      <c r="AN173" s="37"/>
      <c r="AO173" s="38"/>
      <c r="AP173" s="38"/>
      <c r="AQ173" s="37"/>
      <c r="AR173" s="37"/>
      <c r="AS173" s="37"/>
      <c r="AT173" s="38"/>
    </row>
    <row r="174" spans="1:46" ht="12.7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c r="AM174" s="37"/>
      <c r="AN174" s="37"/>
      <c r="AO174" s="38"/>
      <c r="AP174" s="38"/>
      <c r="AQ174" s="37"/>
      <c r="AR174" s="37"/>
      <c r="AS174" s="37"/>
      <c r="AT174" s="38"/>
    </row>
    <row r="175" spans="1:46" ht="12.7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c r="AM175" s="37"/>
      <c r="AN175" s="37"/>
      <c r="AO175" s="38"/>
      <c r="AP175" s="38"/>
      <c r="AQ175" s="37"/>
      <c r="AR175" s="37"/>
      <c r="AS175" s="37"/>
      <c r="AT175" s="38"/>
    </row>
    <row r="176" spans="1:46" ht="12.7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c r="AM176" s="37"/>
      <c r="AN176" s="37"/>
      <c r="AO176" s="38"/>
      <c r="AP176" s="38"/>
      <c r="AQ176" s="37"/>
      <c r="AR176" s="37"/>
      <c r="AS176" s="37"/>
      <c r="AT176" s="38"/>
    </row>
    <row r="177" spans="1:46" ht="12.7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c r="AM177" s="37"/>
      <c r="AN177" s="37"/>
      <c r="AO177" s="38"/>
      <c r="AP177" s="38"/>
      <c r="AQ177" s="37"/>
      <c r="AR177" s="37"/>
      <c r="AS177" s="37"/>
      <c r="AT177" s="38"/>
    </row>
    <row r="178" spans="1:46" ht="12.7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c r="AM178" s="37"/>
      <c r="AN178" s="37"/>
      <c r="AO178" s="38"/>
      <c r="AP178" s="38"/>
      <c r="AQ178" s="37"/>
      <c r="AR178" s="37"/>
      <c r="AS178" s="37"/>
      <c r="AT178" s="38"/>
    </row>
    <row r="179" spans="1:46" ht="12.7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c r="AM179" s="37"/>
      <c r="AN179" s="37"/>
      <c r="AO179" s="38"/>
      <c r="AP179" s="38"/>
      <c r="AQ179" s="37"/>
      <c r="AR179" s="37"/>
      <c r="AS179" s="37"/>
      <c r="AT179" s="38"/>
    </row>
    <row r="180" spans="1:46" ht="12.7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c r="AM180" s="37"/>
      <c r="AN180" s="37"/>
      <c r="AO180" s="38"/>
      <c r="AP180" s="38"/>
      <c r="AQ180" s="37"/>
      <c r="AR180" s="37"/>
      <c r="AS180" s="37"/>
      <c r="AT180" s="38"/>
    </row>
    <row r="181" spans="1:46" ht="12.7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c r="AM181" s="37"/>
      <c r="AN181" s="37"/>
      <c r="AO181" s="38"/>
      <c r="AP181" s="38"/>
      <c r="AQ181" s="37"/>
      <c r="AR181" s="37"/>
      <c r="AS181" s="37"/>
      <c r="AT181" s="38"/>
    </row>
    <row r="182" spans="1:46" ht="12.7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c r="AM182" s="37"/>
      <c r="AN182" s="37"/>
      <c r="AO182" s="38"/>
      <c r="AP182" s="38"/>
      <c r="AQ182" s="37"/>
      <c r="AR182" s="37"/>
      <c r="AS182" s="37"/>
      <c r="AT182" s="38"/>
    </row>
    <row r="183" spans="1:46" ht="12.7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c r="AM183" s="37"/>
      <c r="AN183" s="37"/>
      <c r="AO183" s="38"/>
      <c r="AP183" s="38"/>
      <c r="AQ183" s="37"/>
      <c r="AR183" s="37"/>
      <c r="AS183" s="37"/>
      <c r="AT183" s="38"/>
    </row>
    <row r="184" spans="1:46" ht="12.7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c r="AM184" s="37"/>
      <c r="AN184" s="37"/>
      <c r="AO184" s="38"/>
      <c r="AP184" s="38"/>
      <c r="AQ184" s="37"/>
      <c r="AR184" s="37"/>
      <c r="AS184" s="37"/>
      <c r="AT184" s="38"/>
    </row>
    <row r="185" spans="1:46" ht="12.7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c r="AM185" s="37"/>
      <c r="AN185" s="37"/>
      <c r="AO185" s="38"/>
      <c r="AP185" s="38"/>
      <c r="AQ185" s="37"/>
      <c r="AR185" s="37"/>
      <c r="AS185" s="37"/>
      <c r="AT185" s="38"/>
    </row>
    <row r="186" spans="1:46" ht="12.7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c r="AM186" s="37"/>
      <c r="AN186" s="37"/>
      <c r="AO186" s="38"/>
      <c r="AP186" s="38"/>
      <c r="AQ186" s="37"/>
      <c r="AR186" s="37"/>
      <c r="AS186" s="37"/>
      <c r="AT186" s="38"/>
    </row>
    <row r="187" spans="1:46" ht="12.7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c r="AM187" s="37"/>
      <c r="AN187" s="37"/>
      <c r="AO187" s="38"/>
      <c r="AP187" s="38"/>
      <c r="AQ187" s="37"/>
      <c r="AR187" s="37"/>
      <c r="AS187" s="37"/>
      <c r="AT187" s="38"/>
    </row>
    <row r="188" spans="1:46" ht="12.7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c r="AM188" s="37"/>
      <c r="AN188" s="37"/>
      <c r="AO188" s="38"/>
      <c r="AP188" s="38"/>
      <c r="AQ188" s="37"/>
      <c r="AR188" s="37"/>
      <c r="AS188" s="37"/>
      <c r="AT188" s="38"/>
    </row>
    <row r="189" spans="1:46" ht="12.7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c r="AM189" s="37"/>
      <c r="AN189" s="37"/>
      <c r="AO189" s="38"/>
      <c r="AP189" s="38"/>
      <c r="AQ189" s="37"/>
      <c r="AR189" s="37"/>
      <c r="AS189" s="37"/>
      <c r="AT189" s="38"/>
    </row>
    <row r="190" spans="1:46" ht="12.7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c r="AM190" s="37"/>
      <c r="AN190" s="37"/>
      <c r="AO190" s="38"/>
      <c r="AP190" s="38"/>
      <c r="AQ190" s="37"/>
      <c r="AR190" s="37"/>
      <c r="AS190" s="37"/>
      <c r="AT190" s="38"/>
    </row>
    <row r="191" spans="1:46" ht="12.7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c r="AM191" s="37"/>
      <c r="AN191" s="37"/>
      <c r="AO191" s="38"/>
      <c r="AP191" s="38"/>
      <c r="AQ191" s="37"/>
      <c r="AR191" s="37"/>
      <c r="AS191" s="37"/>
      <c r="AT191" s="38"/>
    </row>
    <row r="192" spans="1:46" ht="12.7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c r="AM192" s="37"/>
      <c r="AN192" s="37"/>
      <c r="AO192" s="38"/>
      <c r="AP192" s="38"/>
      <c r="AQ192" s="37"/>
      <c r="AR192" s="37"/>
      <c r="AS192" s="37"/>
      <c r="AT192" s="38"/>
    </row>
    <row r="193" spans="1:46" ht="12.7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37"/>
      <c r="AK193" s="37"/>
      <c r="AL193" s="37"/>
      <c r="AM193" s="37"/>
      <c r="AN193" s="37"/>
      <c r="AO193" s="38"/>
      <c r="AP193" s="38"/>
      <c r="AQ193" s="37"/>
      <c r="AR193" s="37"/>
      <c r="AS193" s="37"/>
      <c r="AT193" s="38"/>
    </row>
    <row r="194" spans="1:46" ht="12.7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37"/>
      <c r="AK194" s="37"/>
      <c r="AL194" s="37"/>
      <c r="AM194" s="37"/>
      <c r="AN194" s="37"/>
      <c r="AO194" s="38"/>
      <c r="AP194" s="38"/>
      <c r="AQ194" s="37"/>
      <c r="AR194" s="37"/>
      <c r="AS194" s="37"/>
      <c r="AT194" s="38"/>
    </row>
    <row r="195" spans="1:46" ht="12.7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37"/>
      <c r="AK195" s="37"/>
      <c r="AL195" s="37"/>
      <c r="AM195" s="37"/>
      <c r="AN195" s="37"/>
      <c r="AO195" s="38"/>
      <c r="AP195" s="38"/>
      <c r="AQ195" s="37"/>
      <c r="AR195" s="37"/>
      <c r="AS195" s="37"/>
      <c r="AT195" s="38"/>
    </row>
    <row r="196" spans="1:46" ht="12.7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c r="AK196" s="37"/>
      <c r="AL196" s="37"/>
      <c r="AM196" s="37"/>
      <c r="AN196" s="37"/>
      <c r="AO196" s="38"/>
      <c r="AP196" s="38"/>
      <c r="AQ196" s="37"/>
      <c r="AR196" s="37"/>
      <c r="AS196" s="37"/>
      <c r="AT196" s="38"/>
    </row>
    <row r="197" spans="1:46" ht="12.7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c r="AK197" s="37"/>
      <c r="AL197" s="37"/>
      <c r="AM197" s="37"/>
      <c r="AN197" s="37"/>
      <c r="AO197" s="38"/>
      <c r="AP197" s="38"/>
      <c r="AQ197" s="37"/>
      <c r="AR197" s="37"/>
      <c r="AS197" s="37"/>
      <c r="AT197" s="38"/>
    </row>
    <row r="198" spans="1:46" ht="12.7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c r="AM198" s="37"/>
      <c r="AN198" s="37"/>
      <c r="AO198" s="38"/>
      <c r="AP198" s="38"/>
      <c r="AQ198" s="37"/>
      <c r="AR198" s="37"/>
      <c r="AS198" s="37"/>
      <c r="AT198" s="38"/>
    </row>
    <row r="199" spans="1:46" ht="12.7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c r="AK199" s="37"/>
      <c r="AL199" s="37"/>
      <c r="AM199" s="37"/>
      <c r="AN199" s="37"/>
      <c r="AO199" s="38"/>
      <c r="AP199" s="38"/>
      <c r="AQ199" s="37"/>
      <c r="AR199" s="37"/>
      <c r="AS199" s="37"/>
      <c r="AT199" s="38"/>
    </row>
    <row r="200" spans="1:46" ht="12.7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c r="AM200" s="37"/>
      <c r="AN200" s="37"/>
      <c r="AO200" s="38"/>
      <c r="AP200" s="38"/>
      <c r="AQ200" s="37"/>
      <c r="AR200" s="37"/>
      <c r="AS200" s="37"/>
      <c r="AT200" s="38"/>
    </row>
    <row r="201" spans="1:46" ht="12.7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c r="AM201" s="37"/>
      <c r="AN201" s="37"/>
      <c r="AO201" s="38"/>
      <c r="AP201" s="38"/>
      <c r="AQ201" s="37"/>
      <c r="AR201" s="37"/>
      <c r="AS201" s="37"/>
      <c r="AT201" s="38"/>
    </row>
    <row r="202" spans="1:46" ht="12.7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c r="AM202" s="37"/>
      <c r="AN202" s="37"/>
      <c r="AO202" s="38"/>
      <c r="AP202" s="38"/>
      <c r="AQ202" s="37"/>
      <c r="AR202" s="37"/>
      <c r="AS202" s="37"/>
      <c r="AT202" s="38"/>
    </row>
    <row r="203" spans="1:46" ht="12.7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c r="AM203" s="37"/>
      <c r="AN203" s="37"/>
      <c r="AO203" s="38"/>
      <c r="AP203" s="38"/>
      <c r="AQ203" s="37"/>
      <c r="AR203" s="37"/>
      <c r="AS203" s="37"/>
      <c r="AT203" s="38"/>
    </row>
    <row r="204" spans="1:46" ht="12.7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c r="AM204" s="37"/>
      <c r="AN204" s="37"/>
      <c r="AO204" s="38"/>
      <c r="AP204" s="38"/>
      <c r="AQ204" s="37"/>
      <c r="AR204" s="37"/>
      <c r="AS204" s="37"/>
      <c r="AT204" s="38"/>
    </row>
    <row r="205" spans="1:46" ht="12.7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c r="AM205" s="37"/>
      <c r="AN205" s="37"/>
      <c r="AO205" s="38"/>
      <c r="AP205" s="38"/>
      <c r="AQ205" s="37"/>
      <c r="AR205" s="37"/>
      <c r="AS205" s="37"/>
      <c r="AT205" s="38"/>
    </row>
    <row r="206" spans="1:46" ht="12.7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c r="AM206" s="37"/>
      <c r="AN206" s="37"/>
      <c r="AO206" s="38"/>
      <c r="AP206" s="38"/>
      <c r="AQ206" s="37"/>
      <c r="AR206" s="37"/>
      <c r="AS206" s="37"/>
      <c r="AT206" s="38"/>
    </row>
    <row r="207" spans="1:46" ht="12.7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c r="AM207" s="37"/>
      <c r="AN207" s="37"/>
      <c r="AO207" s="38"/>
      <c r="AP207" s="38"/>
      <c r="AQ207" s="37"/>
      <c r="AR207" s="37"/>
      <c r="AS207" s="37"/>
      <c r="AT207" s="38"/>
    </row>
    <row r="208" spans="1:46" ht="12.7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c r="AM208" s="37"/>
      <c r="AN208" s="37"/>
      <c r="AO208" s="38"/>
      <c r="AP208" s="38"/>
      <c r="AQ208" s="37"/>
      <c r="AR208" s="37"/>
      <c r="AS208" s="37"/>
      <c r="AT208" s="38"/>
    </row>
    <row r="209" spans="1:46" ht="12.7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c r="AM209" s="37"/>
      <c r="AN209" s="37"/>
      <c r="AO209" s="38"/>
      <c r="AP209" s="38"/>
      <c r="AQ209" s="37"/>
      <c r="AR209" s="37"/>
      <c r="AS209" s="37"/>
      <c r="AT209" s="38"/>
    </row>
    <row r="210" spans="1:46" ht="12.7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37"/>
      <c r="AK210" s="37"/>
      <c r="AL210" s="37"/>
      <c r="AM210" s="37"/>
      <c r="AN210" s="37"/>
      <c r="AO210" s="38"/>
      <c r="AP210" s="38"/>
      <c r="AQ210" s="37"/>
      <c r="AR210" s="37"/>
      <c r="AS210" s="37"/>
      <c r="AT210" s="38"/>
    </row>
    <row r="211" spans="1:46" ht="12.7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37"/>
      <c r="AK211" s="37"/>
      <c r="AL211" s="37"/>
      <c r="AM211" s="37"/>
      <c r="AN211" s="37"/>
      <c r="AO211" s="38"/>
      <c r="AP211" s="38"/>
      <c r="AQ211" s="37"/>
      <c r="AR211" s="37"/>
      <c r="AS211" s="37"/>
      <c r="AT211" s="38"/>
    </row>
    <row r="212" spans="1:46" ht="12.7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37"/>
      <c r="AK212" s="37"/>
      <c r="AL212" s="37"/>
      <c r="AM212" s="37"/>
      <c r="AN212" s="37"/>
      <c r="AO212" s="38"/>
      <c r="AP212" s="38"/>
      <c r="AQ212" s="37"/>
      <c r="AR212" s="37"/>
      <c r="AS212" s="37"/>
      <c r="AT212" s="38"/>
    </row>
    <row r="213" spans="1:46" ht="12.75"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37"/>
      <c r="AK213" s="37"/>
      <c r="AL213" s="37"/>
      <c r="AM213" s="37"/>
      <c r="AN213" s="37"/>
      <c r="AO213" s="38"/>
      <c r="AP213" s="38"/>
      <c r="AQ213" s="37"/>
      <c r="AR213" s="37"/>
      <c r="AS213" s="37"/>
      <c r="AT213" s="38"/>
    </row>
    <row r="214" spans="1:46" ht="12.75"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37"/>
      <c r="AK214" s="37"/>
      <c r="AL214" s="37"/>
      <c r="AM214" s="37"/>
      <c r="AN214" s="37"/>
      <c r="AO214" s="38"/>
      <c r="AP214" s="38"/>
      <c r="AQ214" s="37"/>
      <c r="AR214" s="37"/>
      <c r="AS214" s="37"/>
      <c r="AT214" s="38"/>
    </row>
    <row r="215" spans="1:46" ht="12.75"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37"/>
      <c r="AK215" s="37"/>
      <c r="AL215" s="37"/>
      <c r="AM215" s="37"/>
      <c r="AN215" s="37"/>
      <c r="AO215" s="38"/>
      <c r="AP215" s="38"/>
      <c r="AQ215" s="37"/>
      <c r="AR215" s="37"/>
      <c r="AS215" s="37"/>
      <c r="AT215" s="38"/>
    </row>
    <row r="216" spans="1:46" ht="12.75"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c r="AM216" s="37"/>
      <c r="AN216" s="37"/>
      <c r="AO216" s="38"/>
      <c r="AP216" s="38"/>
      <c r="AQ216" s="37"/>
      <c r="AR216" s="37"/>
      <c r="AS216" s="37"/>
      <c r="AT216" s="38"/>
    </row>
    <row r="217" spans="1:46" ht="12.75"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37"/>
      <c r="AK217" s="37"/>
      <c r="AL217" s="37"/>
      <c r="AM217" s="37"/>
      <c r="AN217" s="37"/>
      <c r="AO217" s="38"/>
      <c r="AP217" s="38"/>
      <c r="AQ217" s="37"/>
      <c r="AR217" s="37"/>
      <c r="AS217" s="37"/>
      <c r="AT217" s="38"/>
    </row>
    <row r="218" spans="1:46" ht="12.75"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37"/>
      <c r="AK218" s="37"/>
      <c r="AL218" s="37"/>
      <c r="AM218" s="37"/>
      <c r="AN218" s="37"/>
      <c r="AO218" s="38"/>
      <c r="AP218" s="38"/>
      <c r="AQ218" s="37"/>
      <c r="AR218" s="37"/>
      <c r="AS218" s="37"/>
      <c r="AT218" s="38"/>
    </row>
    <row r="219" spans="1:46" ht="12.75"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37"/>
      <c r="AK219" s="37"/>
      <c r="AL219" s="37"/>
      <c r="AM219" s="37"/>
      <c r="AN219" s="37"/>
      <c r="AO219" s="38"/>
      <c r="AP219" s="38"/>
      <c r="AQ219" s="37"/>
      <c r="AR219" s="37"/>
      <c r="AS219" s="37"/>
      <c r="AT219" s="38"/>
    </row>
    <row r="220" spans="1:46" ht="12.75"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37"/>
      <c r="AK220" s="37"/>
      <c r="AL220" s="37"/>
      <c r="AM220" s="37"/>
      <c r="AN220" s="37"/>
      <c r="AO220" s="38"/>
      <c r="AP220" s="38"/>
      <c r="AQ220" s="37"/>
      <c r="AR220" s="37"/>
      <c r="AS220" s="37"/>
      <c r="AT220" s="38"/>
    </row>
    <row r="221" spans="1:46" ht="12.75"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37"/>
      <c r="AK221" s="37"/>
      <c r="AL221" s="37"/>
      <c r="AM221" s="37"/>
      <c r="AN221" s="37"/>
      <c r="AO221" s="38"/>
      <c r="AP221" s="38"/>
      <c r="AQ221" s="37"/>
      <c r="AR221" s="37"/>
      <c r="AS221" s="37"/>
      <c r="AT221" s="38"/>
    </row>
    <row r="222" spans="1:46" ht="12.75"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37"/>
      <c r="AK222" s="37"/>
      <c r="AL222" s="37"/>
      <c r="AM222" s="37"/>
      <c r="AN222" s="37"/>
      <c r="AO222" s="38"/>
      <c r="AP222" s="38"/>
      <c r="AQ222" s="37"/>
      <c r="AR222" s="37"/>
      <c r="AS222" s="37"/>
      <c r="AT222" s="38"/>
    </row>
    <row r="223" spans="1:46" ht="12.75"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37"/>
      <c r="AK223" s="37"/>
      <c r="AL223" s="37"/>
      <c r="AM223" s="37"/>
      <c r="AN223" s="37"/>
      <c r="AO223" s="38"/>
      <c r="AP223" s="38"/>
      <c r="AQ223" s="37"/>
      <c r="AR223" s="37"/>
      <c r="AS223" s="37"/>
      <c r="AT223" s="38"/>
    </row>
    <row r="224" spans="1:46" ht="12.75"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c r="AM224" s="37"/>
      <c r="AN224" s="37"/>
      <c r="AO224" s="38"/>
      <c r="AP224" s="38"/>
      <c r="AQ224" s="37"/>
      <c r="AR224" s="37"/>
      <c r="AS224" s="37"/>
      <c r="AT224" s="38"/>
    </row>
    <row r="225" spans="1:46" ht="12.75"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37"/>
      <c r="AK225" s="37"/>
      <c r="AL225" s="37"/>
      <c r="AM225" s="37"/>
      <c r="AN225" s="37"/>
      <c r="AO225" s="38"/>
      <c r="AP225" s="38"/>
      <c r="AQ225" s="37"/>
      <c r="AR225" s="37"/>
      <c r="AS225" s="37"/>
      <c r="AT225" s="38"/>
    </row>
    <row r="226" spans="1:46" ht="12.75"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37"/>
      <c r="AK226" s="37"/>
      <c r="AL226" s="37"/>
      <c r="AM226" s="37"/>
      <c r="AN226" s="37"/>
      <c r="AO226" s="38"/>
      <c r="AP226" s="38"/>
      <c r="AQ226" s="37"/>
      <c r="AR226" s="37"/>
      <c r="AS226" s="37"/>
      <c r="AT226" s="38"/>
    </row>
    <row r="227" spans="1:46" ht="12.75"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37"/>
      <c r="AK227" s="37"/>
      <c r="AL227" s="37"/>
      <c r="AM227" s="37"/>
      <c r="AN227" s="37"/>
      <c r="AO227" s="38"/>
      <c r="AP227" s="38"/>
      <c r="AQ227" s="37"/>
      <c r="AR227" s="37"/>
      <c r="AS227" s="37"/>
      <c r="AT227" s="38"/>
    </row>
    <row r="228" spans="1:46" ht="12.75"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37"/>
      <c r="AK228" s="37"/>
      <c r="AL228" s="37"/>
      <c r="AM228" s="37"/>
      <c r="AN228" s="37"/>
      <c r="AO228" s="38"/>
      <c r="AP228" s="38"/>
      <c r="AQ228" s="37"/>
      <c r="AR228" s="37"/>
      <c r="AS228" s="37"/>
      <c r="AT228" s="38"/>
    </row>
    <row r="229" spans="1:46" ht="12.75"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37"/>
      <c r="AK229" s="37"/>
      <c r="AL229" s="37"/>
      <c r="AM229" s="37"/>
      <c r="AN229" s="37"/>
      <c r="AO229" s="38"/>
      <c r="AP229" s="38"/>
      <c r="AQ229" s="37"/>
      <c r="AR229" s="37"/>
      <c r="AS229" s="37"/>
      <c r="AT229" s="38"/>
    </row>
    <row r="230" spans="1:46" ht="12.75"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37"/>
      <c r="AK230" s="37"/>
      <c r="AL230" s="37"/>
      <c r="AM230" s="37"/>
      <c r="AN230" s="37"/>
      <c r="AO230" s="38"/>
      <c r="AP230" s="38"/>
      <c r="AQ230" s="37"/>
      <c r="AR230" s="37"/>
      <c r="AS230" s="37"/>
      <c r="AT230" s="38"/>
    </row>
    <row r="231" spans="1:46" ht="12.75"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37"/>
      <c r="AK231" s="37"/>
      <c r="AL231" s="37"/>
      <c r="AM231" s="37"/>
      <c r="AN231" s="37"/>
      <c r="AO231" s="38"/>
      <c r="AP231" s="38"/>
      <c r="AQ231" s="37"/>
      <c r="AR231" s="37"/>
      <c r="AS231" s="37"/>
      <c r="AT231" s="38"/>
    </row>
    <row r="232" spans="1:46" ht="12.75"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37"/>
      <c r="AK232" s="37"/>
      <c r="AL232" s="37"/>
      <c r="AM232" s="37"/>
      <c r="AN232" s="37"/>
      <c r="AO232" s="38"/>
      <c r="AP232" s="38"/>
      <c r="AQ232" s="37"/>
      <c r="AR232" s="37"/>
      <c r="AS232" s="37"/>
      <c r="AT232" s="38"/>
    </row>
    <row r="233" spans="1:46" ht="12.75"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K233" s="37"/>
      <c r="AL233" s="37"/>
      <c r="AM233" s="37"/>
      <c r="AN233" s="37"/>
      <c r="AO233" s="38"/>
      <c r="AP233" s="38"/>
      <c r="AQ233" s="37"/>
      <c r="AR233" s="37"/>
      <c r="AS233" s="37"/>
      <c r="AT233" s="38"/>
    </row>
    <row r="234" spans="1:46" ht="12.75"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K234" s="37"/>
      <c r="AL234" s="37"/>
      <c r="AM234" s="37"/>
      <c r="AN234" s="37"/>
      <c r="AO234" s="38"/>
      <c r="AP234" s="38"/>
      <c r="AQ234" s="37"/>
      <c r="AR234" s="37"/>
      <c r="AS234" s="37"/>
      <c r="AT234" s="38"/>
    </row>
    <row r="235" spans="1:46" ht="12.75"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37"/>
      <c r="AK235" s="37"/>
      <c r="AL235" s="37"/>
      <c r="AM235" s="37"/>
      <c r="AN235" s="37"/>
      <c r="AO235" s="38"/>
      <c r="AP235" s="38"/>
      <c r="AQ235" s="37"/>
      <c r="AR235" s="37"/>
      <c r="AS235" s="37"/>
      <c r="AT235" s="38"/>
    </row>
    <row r="236" spans="1:46" ht="12.75"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37"/>
      <c r="AK236" s="37"/>
      <c r="AL236" s="37"/>
      <c r="AM236" s="37"/>
      <c r="AN236" s="37"/>
      <c r="AO236" s="38"/>
      <c r="AP236" s="38"/>
      <c r="AQ236" s="37"/>
      <c r="AR236" s="37"/>
      <c r="AS236" s="37"/>
      <c r="AT236" s="38"/>
    </row>
    <row r="237" spans="1:46" ht="12.75"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37"/>
      <c r="AK237" s="37"/>
      <c r="AL237" s="37"/>
      <c r="AM237" s="37"/>
      <c r="AN237" s="37"/>
      <c r="AO237" s="38"/>
      <c r="AP237" s="38"/>
      <c r="AQ237" s="37"/>
      <c r="AR237" s="37"/>
      <c r="AS237" s="37"/>
      <c r="AT237" s="38"/>
    </row>
    <row r="238" spans="1:46" ht="12.75"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37"/>
      <c r="AK238" s="37"/>
      <c r="AL238" s="37"/>
      <c r="AM238" s="37"/>
      <c r="AN238" s="37"/>
      <c r="AO238" s="38"/>
      <c r="AP238" s="38"/>
      <c r="AQ238" s="37"/>
      <c r="AR238" s="37"/>
      <c r="AS238" s="37"/>
      <c r="AT238" s="38"/>
    </row>
    <row r="239" spans="1:46" ht="12.75"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37"/>
      <c r="AK239" s="37"/>
      <c r="AL239" s="37"/>
      <c r="AM239" s="37"/>
      <c r="AN239" s="37"/>
      <c r="AO239" s="38"/>
      <c r="AP239" s="38"/>
      <c r="AQ239" s="37"/>
      <c r="AR239" s="37"/>
      <c r="AS239" s="37"/>
      <c r="AT239" s="38"/>
    </row>
    <row r="240" spans="1:46" ht="12.75"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37"/>
      <c r="AK240" s="37"/>
      <c r="AL240" s="37"/>
      <c r="AM240" s="37"/>
      <c r="AN240" s="37"/>
      <c r="AO240" s="38"/>
      <c r="AP240" s="38"/>
      <c r="AQ240" s="37"/>
      <c r="AR240" s="37"/>
      <c r="AS240" s="37"/>
      <c r="AT240" s="38"/>
    </row>
    <row r="241" spans="1:46" ht="12.75"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37"/>
      <c r="AK241" s="37"/>
      <c r="AL241" s="37"/>
      <c r="AM241" s="37"/>
      <c r="AN241" s="37"/>
      <c r="AO241" s="38"/>
      <c r="AP241" s="38"/>
      <c r="AQ241" s="37"/>
      <c r="AR241" s="37"/>
      <c r="AS241" s="37"/>
      <c r="AT241" s="38"/>
    </row>
    <row r="242" spans="1:46" ht="12.75"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c r="AM242" s="37"/>
      <c r="AN242" s="37"/>
      <c r="AO242" s="38"/>
      <c r="AP242" s="38"/>
      <c r="AQ242" s="37"/>
      <c r="AR242" s="37"/>
      <c r="AS242" s="37"/>
      <c r="AT242" s="38"/>
    </row>
    <row r="243" spans="1:46" ht="12.75"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37"/>
      <c r="AK243" s="37"/>
      <c r="AL243" s="37"/>
      <c r="AM243" s="37"/>
      <c r="AN243" s="37"/>
      <c r="AO243" s="38"/>
      <c r="AP243" s="38"/>
      <c r="AQ243" s="37"/>
      <c r="AR243" s="37"/>
      <c r="AS243" s="37"/>
      <c r="AT243" s="38"/>
    </row>
    <row r="244" spans="1:46" ht="12.75"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37"/>
      <c r="AK244" s="37"/>
      <c r="AL244" s="37"/>
      <c r="AM244" s="37"/>
      <c r="AN244" s="37"/>
      <c r="AO244" s="38"/>
      <c r="AP244" s="38"/>
      <c r="AQ244" s="37"/>
      <c r="AR244" s="37"/>
      <c r="AS244" s="37"/>
      <c r="AT244" s="38"/>
    </row>
    <row r="245" spans="1:46" ht="12.75"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37"/>
      <c r="AK245" s="37"/>
      <c r="AL245" s="37"/>
      <c r="AM245" s="37"/>
      <c r="AN245" s="37"/>
      <c r="AO245" s="38"/>
      <c r="AP245" s="38"/>
      <c r="AQ245" s="37"/>
      <c r="AR245" s="37"/>
      <c r="AS245" s="37"/>
      <c r="AT245" s="38"/>
    </row>
    <row r="246" spans="1:46" ht="12.75"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37"/>
      <c r="AK246" s="37"/>
      <c r="AL246" s="37"/>
      <c r="AM246" s="37"/>
      <c r="AN246" s="37"/>
      <c r="AO246" s="38"/>
      <c r="AP246" s="38"/>
      <c r="AQ246" s="37"/>
      <c r="AR246" s="37"/>
      <c r="AS246" s="37"/>
      <c r="AT246" s="38"/>
    </row>
    <row r="247" spans="1:46" ht="12.75"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37"/>
      <c r="AK247" s="37"/>
      <c r="AL247" s="37"/>
      <c r="AM247" s="37"/>
      <c r="AN247" s="37"/>
      <c r="AO247" s="38"/>
      <c r="AP247" s="38"/>
      <c r="AQ247" s="37"/>
      <c r="AR247" s="37"/>
      <c r="AS247" s="37"/>
      <c r="AT247" s="38"/>
    </row>
    <row r="248" spans="1:46" ht="12.75"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37"/>
      <c r="AK248" s="37"/>
      <c r="AL248" s="37"/>
      <c r="AM248" s="37"/>
      <c r="AN248" s="37"/>
      <c r="AO248" s="38"/>
      <c r="AP248" s="38"/>
      <c r="AQ248" s="37"/>
      <c r="AR248" s="37"/>
      <c r="AS248" s="37"/>
      <c r="AT248" s="38"/>
    </row>
    <row r="249" spans="1:46" ht="12.75"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37"/>
      <c r="AK249" s="37"/>
      <c r="AL249" s="37"/>
      <c r="AM249" s="37"/>
      <c r="AN249" s="37"/>
      <c r="AO249" s="38"/>
      <c r="AP249" s="38"/>
      <c r="AQ249" s="37"/>
      <c r="AR249" s="37"/>
      <c r="AS249" s="37"/>
      <c r="AT249" s="38"/>
    </row>
    <row r="250" spans="1:46" ht="12.75"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37"/>
      <c r="AK250" s="37"/>
      <c r="AL250" s="37"/>
      <c r="AM250" s="37"/>
      <c r="AN250" s="37"/>
      <c r="AO250" s="38"/>
      <c r="AP250" s="38"/>
      <c r="AQ250" s="37"/>
      <c r="AR250" s="37"/>
      <c r="AS250" s="37"/>
      <c r="AT250" s="38"/>
    </row>
    <row r="251" spans="1:46" ht="12.75"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37"/>
      <c r="AK251" s="37"/>
      <c r="AL251" s="37"/>
      <c r="AM251" s="37"/>
      <c r="AN251" s="37"/>
      <c r="AO251" s="38"/>
      <c r="AP251" s="38"/>
      <c r="AQ251" s="37"/>
      <c r="AR251" s="37"/>
      <c r="AS251" s="37"/>
      <c r="AT251" s="38"/>
    </row>
    <row r="252" spans="1:46" ht="12.75"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37"/>
      <c r="AK252" s="37"/>
      <c r="AL252" s="37"/>
      <c r="AM252" s="37"/>
      <c r="AN252" s="37"/>
      <c r="AO252" s="38"/>
      <c r="AP252" s="38"/>
      <c r="AQ252" s="37"/>
      <c r="AR252" s="37"/>
      <c r="AS252" s="37"/>
      <c r="AT252" s="38"/>
    </row>
    <row r="253" spans="1:46" ht="12.75"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37"/>
      <c r="AK253" s="37"/>
      <c r="AL253" s="37"/>
      <c r="AM253" s="37"/>
      <c r="AN253" s="37"/>
      <c r="AO253" s="38"/>
      <c r="AP253" s="38"/>
      <c r="AQ253" s="37"/>
      <c r="AR253" s="37"/>
      <c r="AS253" s="37"/>
      <c r="AT253" s="38"/>
    </row>
    <row r="254" spans="1:46" ht="12.75"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37"/>
      <c r="AK254" s="37"/>
      <c r="AL254" s="37"/>
      <c r="AM254" s="37"/>
      <c r="AN254" s="37"/>
      <c r="AO254" s="38"/>
      <c r="AP254" s="38"/>
      <c r="AQ254" s="37"/>
      <c r="AR254" s="37"/>
      <c r="AS254" s="37"/>
      <c r="AT254" s="38"/>
    </row>
    <row r="255" spans="1:46" ht="12.75"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37"/>
      <c r="AK255" s="37"/>
      <c r="AL255" s="37"/>
      <c r="AM255" s="37"/>
      <c r="AN255" s="37"/>
      <c r="AO255" s="38"/>
      <c r="AP255" s="38"/>
      <c r="AQ255" s="37"/>
      <c r="AR255" s="37"/>
      <c r="AS255" s="37"/>
      <c r="AT255" s="38"/>
    </row>
    <row r="256" spans="1:46" ht="12.75"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37"/>
      <c r="AK256" s="37"/>
      <c r="AL256" s="37"/>
      <c r="AM256" s="37"/>
      <c r="AN256" s="37"/>
      <c r="AO256" s="38"/>
      <c r="AP256" s="38"/>
      <c r="AQ256" s="37"/>
      <c r="AR256" s="37"/>
      <c r="AS256" s="37"/>
      <c r="AT256" s="38"/>
    </row>
    <row r="257" spans="1:46" ht="12.75"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37"/>
      <c r="AK257" s="37"/>
      <c r="AL257" s="37"/>
      <c r="AM257" s="37"/>
      <c r="AN257" s="37"/>
      <c r="AO257" s="38"/>
      <c r="AP257" s="38"/>
      <c r="AQ257" s="37"/>
      <c r="AR257" s="37"/>
      <c r="AS257" s="37"/>
      <c r="AT257" s="38"/>
    </row>
    <row r="258" spans="1:46" ht="12.75"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37"/>
      <c r="AK258" s="37"/>
      <c r="AL258" s="37"/>
      <c r="AM258" s="37"/>
      <c r="AN258" s="37"/>
      <c r="AO258" s="38"/>
      <c r="AP258" s="38"/>
      <c r="AQ258" s="37"/>
      <c r="AR258" s="37"/>
      <c r="AS258" s="37"/>
      <c r="AT258" s="38"/>
    </row>
    <row r="259" spans="1:46" ht="12.75"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37"/>
      <c r="AK259" s="37"/>
      <c r="AL259" s="37"/>
      <c r="AM259" s="37"/>
      <c r="AN259" s="37"/>
      <c r="AO259" s="38"/>
      <c r="AP259" s="38"/>
      <c r="AQ259" s="37"/>
      <c r="AR259" s="37"/>
      <c r="AS259" s="37"/>
      <c r="AT259" s="38"/>
    </row>
    <row r="260" spans="1:46" ht="12.75"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37"/>
      <c r="AK260" s="37"/>
      <c r="AL260" s="37"/>
      <c r="AM260" s="37"/>
      <c r="AN260" s="37"/>
      <c r="AO260" s="38"/>
      <c r="AP260" s="38"/>
      <c r="AQ260" s="37"/>
      <c r="AR260" s="37"/>
      <c r="AS260" s="37"/>
      <c r="AT260" s="38"/>
    </row>
    <row r="261" spans="1:46" ht="12.75"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37"/>
      <c r="AK261" s="37"/>
      <c r="AL261" s="37"/>
      <c r="AM261" s="37"/>
      <c r="AN261" s="37"/>
      <c r="AO261" s="38"/>
      <c r="AP261" s="38"/>
      <c r="AQ261" s="37"/>
      <c r="AR261" s="37"/>
      <c r="AS261" s="37"/>
      <c r="AT261" s="38"/>
    </row>
    <row r="262" spans="1:46" ht="12.75"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37"/>
      <c r="AK262" s="37"/>
      <c r="AL262" s="37"/>
      <c r="AM262" s="37"/>
      <c r="AN262" s="37"/>
      <c r="AO262" s="38"/>
      <c r="AP262" s="38"/>
      <c r="AQ262" s="37"/>
      <c r="AR262" s="37"/>
      <c r="AS262" s="37"/>
      <c r="AT262" s="38"/>
    </row>
    <row r="263" spans="1:46" ht="12.75"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37"/>
      <c r="AK263" s="37"/>
      <c r="AL263" s="37"/>
      <c r="AM263" s="37"/>
      <c r="AN263" s="37"/>
      <c r="AO263" s="38"/>
      <c r="AP263" s="38"/>
      <c r="AQ263" s="37"/>
      <c r="AR263" s="37"/>
      <c r="AS263" s="37"/>
      <c r="AT263" s="38"/>
    </row>
    <row r="264" spans="1:46" ht="12.75"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37"/>
      <c r="AK264" s="37"/>
      <c r="AL264" s="37"/>
      <c r="AM264" s="37"/>
      <c r="AN264" s="37"/>
      <c r="AO264" s="38"/>
      <c r="AP264" s="38"/>
      <c r="AQ264" s="37"/>
      <c r="AR264" s="37"/>
      <c r="AS264" s="37"/>
      <c r="AT264" s="38"/>
    </row>
    <row r="265" spans="1:46" ht="12.75"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37"/>
      <c r="AK265" s="37"/>
      <c r="AL265" s="37"/>
      <c r="AM265" s="37"/>
      <c r="AN265" s="37"/>
      <c r="AO265" s="38"/>
      <c r="AP265" s="38"/>
      <c r="AQ265" s="37"/>
      <c r="AR265" s="37"/>
      <c r="AS265" s="37"/>
      <c r="AT265" s="38"/>
    </row>
    <row r="266" spans="1:46" ht="12.75"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37"/>
      <c r="AK266" s="37"/>
      <c r="AL266" s="37"/>
      <c r="AM266" s="37"/>
      <c r="AN266" s="37"/>
      <c r="AO266" s="38"/>
      <c r="AP266" s="38"/>
      <c r="AQ266" s="37"/>
      <c r="AR266" s="37"/>
      <c r="AS266" s="37"/>
      <c r="AT266" s="38"/>
    </row>
    <row r="267" spans="1:46" ht="12.75"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37"/>
      <c r="AK267" s="37"/>
      <c r="AL267" s="37"/>
      <c r="AM267" s="37"/>
      <c r="AN267" s="37"/>
      <c r="AO267" s="38"/>
      <c r="AP267" s="38"/>
      <c r="AQ267" s="37"/>
      <c r="AR267" s="37"/>
      <c r="AS267" s="37"/>
      <c r="AT267" s="38"/>
    </row>
    <row r="268" spans="1:46" ht="12.75"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37"/>
      <c r="AK268" s="37"/>
      <c r="AL268" s="37"/>
      <c r="AM268" s="37"/>
      <c r="AN268" s="37"/>
      <c r="AO268" s="38"/>
      <c r="AP268" s="38"/>
      <c r="AQ268" s="37"/>
      <c r="AR268" s="37"/>
      <c r="AS268" s="37"/>
      <c r="AT268" s="38"/>
    </row>
    <row r="269" spans="1:46" ht="12.75"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37"/>
      <c r="AK269" s="37"/>
      <c r="AL269" s="37"/>
      <c r="AM269" s="37"/>
      <c r="AN269" s="37"/>
      <c r="AO269" s="38"/>
      <c r="AP269" s="38"/>
      <c r="AQ269" s="37"/>
      <c r="AR269" s="37"/>
      <c r="AS269" s="37"/>
      <c r="AT269" s="38"/>
    </row>
    <row r="270" spans="1:46" ht="12.75"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37"/>
      <c r="AK270" s="37"/>
      <c r="AL270" s="37"/>
      <c r="AM270" s="37"/>
      <c r="AN270" s="37"/>
      <c r="AO270" s="38"/>
      <c r="AP270" s="38"/>
      <c r="AQ270" s="37"/>
      <c r="AR270" s="37"/>
      <c r="AS270" s="37"/>
      <c r="AT270" s="38"/>
    </row>
    <row r="271" spans="1:46" ht="12.75"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c r="AM271" s="37"/>
      <c r="AN271" s="37"/>
      <c r="AO271" s="38"/>
      <c r="AP271" s="38"/>
      <c r="AQ271" s="37"/>
      <c r="AR271" s="37"/>
      <c r="AS271" s="37"/>
      <c r="AT271" s="38"/>
    </row>
    <row r="272" spans="1:46" ht="12.75"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37"/>
      <c r="AK272" s="37"/>
      <c r="AL272" s="37"/>
      <c r="AM272" s="37"/>
      <c r="AN272" s="37"/>
      <c r="AO272" s="38"/>
      <c r="AP272" s="38"/>
      <c r="AQ272" s="37"/>
      <c r="AR272" s="37"/>
      <c r="AS272" s="37"/>
      <c r="AT272" s="38"/>
    </row>
    <row r="273" spans="1:46" ht="12.75"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37"/>
      <c r="AK273" s="37"/>
      <c r="AL273" s="37"/>
      <c r="AM273" s="37"/>
      <c r="AN273" s="37"/>
      <c r="AO273" s="38"/>
      <c r="AP273" s="38"/>
      <c r="AQ273" s="37"/>
      <c r="AR273" s="37"/>
      <c r="AS273" s="37"/>
      <c r="AT273" s="38"/>
    </row>
    <row r="274" spans="1:46" ht="12.75"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37"/>
      <c r="AK274" s="37"/>
      <c r="AL274" s="37"/>
      <c r="AM274" s="37"/>
      <c r="AN274" s="37"/>
      <c r="AO274" s="38"/>
      <c r="AP274" s="38"/>
      <c r="AQ274" s="37"/>
      <c r="AR274" s="37"/>
      <c r="AS274" s="37"/>
      <c r="AT274" s="38"/>
    </row>
    <row r="275" spans="1:46" ht="12.75"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c r="AM275" s="37"/>
      <c r="AN275" s="37"/>
      <c r="AO275" s="38"/>
      <c r="AP275" s="38"/>
      <c r="AQ275" s="37"/>
      <c r="AR275" s="37"/>
      <c r="AS275" s="37"/>
      <c r="AT275" s="38"/>
    </row>
    <row r="276" spans="1:46" ht="12.75"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c r="AM276" s="37"/>
      <c r="AN276" s="37"/>
      <c r="AO276" s="38"/>
      <c r="AP276" s="38"/>
      <c r="AQ276" s="37"/>
      <c r="AR276" s="37"/>
      <c r="AS276" s="37"/>
      <c r="AT276" s="38"/>
    </row>
    <row r="277" spans="1:46" ht="12.75"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37"/>
      <c r="AK277" s="37"/>
      <c r="AL277" s="37"/>
      <c r="AM277" s="37"/>
      <c r="AN277" s="37"/>
      <c r="AO277" s="38"/>
      <c r="AP277" s="38"/>
      <c r="AQ277" s="37"/>
      <c r="AR277" s="37"/>
      <c r="AS277" s="37"/>
      <c r="AT277" s="38"/>
    </row>
    <row r="278" spans="1:46" ht="12.75"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c r="AM278" s="37"/>
      <c r="AN278" s="37"/>
      <c r="AO278" s="38"/>
      <c r="AP278" s="38"/>
      <c r="AQ278" s="37"/>
      <c r="AR278" s="37"/>
      <c r="AS278" s="37"/>
      <c r="AT278" s="38"/>
    </row>
    <row r="279" spans="1:46" ht="12.75"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37"/>
      <c r="AK279" s="37"/>
      <c r="AL279" s="37"/>
      <c r="AM279" s="37"/>
      <c r="AN279" s="37"/>
      <c r="AO279" s="38"/>
      <c r="AP279" s="38"/>
      <c r="AQ279" s="37"/>
      <c r="AR279" s="37"/>
      <c r="AS279" s="37"/>
      <c r="AT279" s="38"/>
    </row>
    <row r="280" spans="1:46" ht="12.75"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c r="AM280" s="37"/>
      <c r="AN280" s="37"/>
      <c r="AO280" s="38"/>
      <c r="AP280" s="38"/>
      <c r="AQ280" s="37"/>
      <c r="AR280" s="37"/>
      <c r="AS280" s="37"/>
      <c r="AT280" s="38"/>
    </row>
    <row r="281" spans="1:46" ht="12.75"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37"/>
      <c r="AK281" s="37"/>
      <c r="AL281" s="37"/>
      <c r="AM281" s="37"/>
      <c r="AN281" s="37"/>
      <c r="AO281" s="38"/>
      <c r="AP281" s="38"/>
      <c r="AQ281" s="37"/>
      <c r="AR281" s="37"/>
      <c r="AS281" s="37"/>
      <c r="AT281" s="38"/>
    </row>
    <row r="282" spans="1:46" ht="12.75"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c r="AM282" s="37"/>
      <c r="AN282" s="37"/>
      <c r="AO282" s="38"/>
      <c r="AP282" s="38"/>
      <c r="AQ282" s="37"/>
      <c r="AR282" s="37"/>
      <c r="AS282" s="37"/>
      <c r="AT282" s="38"/>
    </row>
    <row r="283" spans="1:46" ht="12.75"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37"/>
      <c r="AK283" s="37"/>
      <c r="AL283" s="37"/>
      <c r="AM283" s="37"/>
      <c r="AN283" s="37"/>
      <c r="AO283" s="38"/>
      <c r="AP283" s="38"/>
      <c r="AQ283" s="37"/>
      <c r="AR283" s="37"/>
      <c r="AS283" s="37"/>
      <c r="AT283" s="38"/>
    </row>
    <row r="284" spans="1:46" ht="12.75"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c r="AM284" s="37"/>
      <c r="AN284" s="37"/>
      <c r="AO284" s="38"/>
      <c r="AP284" s="38"/>
      <c r="AQ284" s="37"/>
      <c r="AR284" s="37"/>
      <c r="AS284" s="37"/>
      <c r="AT284" s="38"/>
    </row>
    <row r="285" spans="1:46" ht="12.75"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37"/>
      <c r="AK285" s="37"/>
      <c r="AL285" s="37"/>
      <c r="AM285" s="37"/>
      <c r="AN285" s="37"/>
      <c r="AO285" s="38"/>
      <c r="AP285" s="38"/>
      <c r="AQ285" s="37"/>
      <c r="AR285" s="37"/>
      <c r="AS285" s="37"/>
      <c r="AT285" s="38"/>
    </row>
    <row r="286" spans="1:46" ht="12.75"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c r="AM286" s="37"/>
      <c r="AN286" s="37"/>
      <c r="AO286" s="38"/>
      <c r="AP286" s="38"/>
      <c r="AQ286" s="37"/>
      <c r="AR286" s="37"/>
      <c r="AS286" s="37"/>
      <c r="AT286" s="38"/>
    </row>
    <row r="287" spans="1:46" ht="12.75"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AL287" s="37"/>
      <c r="AM287" s="37"/>
      <c r="AN287" s="37"/>
      <c r="AO287" s="38"/>
      <c r="AP287" s="38"/>
      <c r="AQ287" s="37"/>
      <c r="AR287" s="37"/>
      <c r="AS287" s="37"/>
      <c r="AT287" s="38"/>
    </row>
    <row r="288" spans="1:46" ht="12.75"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c r="AM288" s="37"/>
      <c r="AN288" s="37"/>
      <c r="AO288" s="38"/>
      <c r="AP288" s="38"/>
      <c r="AQ288" s="37"/>
      <c r="AR288" s="37"/>
      <c r="AS288" s="37"/>
      <c r="AT288" s="38"/>
    </row>
    <row r="289" spans="1:46" ht="12.75"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37"/>
      <c r="AK289" s="37"/>
      <c r="AL289" s="37"/>
      <c r="AM289" s="37"/>
      <c r="AN289" s="37"/>
      <c r="AO289" s="38"/>
      <c r="AP289" s="38"/>
      <c r="AQ289" s="37"/>
      <c r="AR289" s="37"/>
      <c r="AS289" s="37"/>
      <c r="AT289" s="38"/>
    </row>
    <row r="290" spans="1:46" ht="12.75"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c r="AM290" s="37"/>
      <c r="AN290" s="37"/>
      <c r="AO290" s="38"/>
      <c r="AP290" s="38"/>
      <c r="AQ290" s="37"/>
      <c r="AR290" s="37"/>
      <c r="AS290" s="37"/>
      <c r="AT290" s="38"/>
    </row>
    <row r="291" spans="1:46" ht="12.75"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37"/>
      <c r="AK291" s="37"/>
      <c r="AL291" s="37"/>
      <c r="AM291" s="37"/>
      <c r="AN291" s="37"/>
      <c r="AO291" s="38"/>
      <c r="AP291" s="38"/>
      <c r="AQ291" s="37"/>
      <c r="AR291" s="37"/>
      <c r="AS291" s="37"/>
      <c r="AT291" s="38"/>
    </row>
    <row r="292" spans="1:46" ht="12.75"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c r="AM292" s="37"/>
      <c r="AN292" s="37"/>
      <c r="AO292" s="38"/>
      <c r="AP292" s="38"/>
      <c r="AQ292" s="37"/>
      <c r="AR292" s="37"/>
      <c r="AS292" s="37"/>
      <c r="AT292" s="38"/>
    </row>
    <row r="293" spans="1:46" ht="12.75"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37"/>
      <c r="AK293" s="37"/>
      <c r="AL293" s="37"/>
      <c r="AM293" s="37"/>
      <c r="AN293" s="37"/>
      <c r="AO293" s="38"/>
      <c r="AP293" s="38"/>
      <c r="AQ293" s="37"/>
      <c r="AR293" s="37"/>
      <c r="AS293" s="37"/>
      <c r="AT293" s="38"/>
    </row>
    <row r="294" spans="1:46" ht="12.75"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c r="AM294" s="37"/>
      <c r="AN294" s="37"/>
      <c r="AO294" s="38"/>
      <c r="AP294" s="38"/>
      <c r="AQ294" s="37"/>
      <c r="AR294" s="37"/>
      <c r="AS294" s="37"/>
      <c r="AT294" s="38"/>
    </row>
    <row r="295" spans="1:46" ht="12.75"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37"/>
      <c r="AK295" s="37"/>
      <c r="AL295" s="37"/>
      <c r="AM295" s="37"/>
      <c r="AN295" s="37"/>
      <c r="AO295" s="38"/>
      <c r="AP295" s="38"/>
      <c r="AQ295" s="37"/>
      <c r="AR295" s="37"/>
      <c r="AS295" s="37"/>
      <c r="AT295" s="38"/>
    </row>
    <row r="296" spans="1:46" ht="12.75"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c r="AM296" s="37"/>
      <c r="AN296" s="37"/>
      <c r="AO296" s="38"/>
      <c r="AP296" s="38"/>
      <c r="AQ296" s="37"/>
      <c r="AR296" s="37"/>
      <c r="AS296" s="37"/>
      <c r="AT296" s="38"/>
    </row>
    <row r="297" spans="1:46" ht="12.75"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37"/>
      <c r="AK297" s="37"/>
      <c r="AL297" s="37"/>
      <c r="AM297" s="37"/>
      <c r="AN297" s="37"/>
      <c r="AO297" s="38"/>
      <c r="AP297" s="38"/>
      <c r="AQ297" s="37"/>
      <c r="AR297" s="37"/>
      <c r="AS297" s="37"/>
      <c r="AT297" s="38"/>
    </row>
    <row r="298" spans="1:46" ht="12.75"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c r="AM298" s="37"/>
      <c r="AN298" s="37"/>
      <c r="AO298" s="38"/>
      <c r="AP298" s="38"/>
      <c r="AQ298" s="37"/>
      <c r="AR298" s="37"/>
      <c r="AS298" s="37"/>
      <c r="AT298" s="38"/>
    </row>
    <row r="299" spans="1:46" ht="12.75"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c r="AM299" s="37"/>
      <c r="AN299" s="37"/>
      <c r="AO299" s="38"/>
      <c r="AP299" s="38"/>
      <c r="AQ299" s="37"/>
      <c r="AR299" s="37"/>
      <c r="AS299" s="37"/>
      <c r="AT299" s="38"/>
    </row>
    <row r="300" spans="1:46" ht="12.75"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c r="AM300" s="37"/>
      <c r="AN300" s="37"/>
      <c r="AO300" s="38"/>
      <c r="AP300" s="38"/>
      <c r="AQ300" s="37"/>
      <c r="AR300" s="37"/>
      <c r="AS300" s="37"/>
      <c r="AT300" s="38"/>
    </row>
    <row r="301" spans="1:46" ht="12.75"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37"/>
      <c r="AK301" s="37"/>
      <c r="AL301" s="37"/>
      <c r="AM301" s="37"/>
      <c r="AN301" s="37"/>
      <c r="AO301" s="38"/>
      <c r="AP301" s="38"/>
      <c r="AQ301" s="37"/>
      <c r="AR301" s="37"/>
      <c r="AS301" s="37"/>
      <c r="AT301" s="38"/>
    </row>
    <row r="302" spans="1:46" ht="12.75"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c r="AM302" s="37"/>
      <c r="AN302" s="37"/>
      <c r="AO302" s="38"/>
      <c r="AP302" s="38"/>
      <c r="AQ302" s="37"/>
      <c r="AR302" s="37"/>
      <c r="AS302" s="37"/>
      <c r="AT302" s="38"/>
    </row>
    <row r="303" spans="1:46" ht="12.75"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37"/>
      <c r="AK303" s="37"/>
      <c r="AL303" s="37"/>
      <c r="AM303" s="37"/>
      <c r="AN303" s="37"/>
      <c r="AO303" s="38"/>
      <c r="AP303" s="38"/>
      <c r="AQ303" s="37"/>
      <c r="AR303" s="37"/>
      <c r="AS303" s="37"/>
      <c r="AT303" s="38"/>
    </row>
    <row r="304" spans="1:46" ht="12.75"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c r="AM304" s="37"/>
      <c r="AN304" s="37"/>
      <c r="AO304" s="38"/>
      <c r="AP304" s="38"/>
      <c r="AQ304" s="37"/>
      <c r="AR304" s="37"/>
      <c r="AS304" s="37"/>
      <c r="AT304" s="38"/>
    </row>
    <row r="305" spans="1:46" ht="12.75"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37"/>
      <c r="AK305" s="37"/>
      <c r="AL305" s="37"/>
      <c r="AM305" s="37"/>
      <c r="AN305" s="37"/>
      <c r="AO305" s="38"/>
      <c r="AP305" s="38"/>
      <c r="AQ305" s="37"/>
      <c r="AR305" s="37"/>
      <c r="AS305" s="37"/>
      <c r="AT305" s="38"/>
    </row>
    <row r="306" spans="1:46" ht="12.75"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c r="AM306" s="37"/>
      <c r="AN306" s="37"/>
      <c r="AO306" s="38"/>
      <c r="AP306" s="38"/>
      <c r="AQ306" s="37"/>
      <c r="AR306" s="37"/>
      <c r="AS306" s="37"/>
      <c r="AT306" s="38"/>
    </row>
    <row r="307" spans="1:46" ht="12.75"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c r="AM307" s="37"/>
      <c r="AN307" s="37"/>
      <c r="AO307" s="38"/>
      <c r="AP307" s="38"/>
      <c r="AQ307" s="37"/>
      <c r="AR307" s="37"/>
      <c r="AS307" s="37"/>
      <c r="AT307" s="38"/>
    </row>
    <row r="308" spans="1:46" ht="12.75"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37"/>
      <c r="AK308" s="37"/>
      <c r="AL308" s="37"/>
      <c r="AM308" s="37"/>
      <c r="AN308" s="37"/>
      <c r="AO308" s="38"/>
      <c r="AP308" s="38"/>
      <c r="AQ308" s="37"/>
      <c r="AR308" s="37"/>
      <c r="AS308" s="37"/>
      <c r="AT308" s="38"/>
    </row>
    <row r="309" spans="1:46" ht="12.75"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c r="AM309" s="37"/>
      <c r="AN309" s="37"/>
      <c r="AO309" s="38"/>
      <c r="AP309" s="38"/>
      <c r="AQ309" s="37"/>
      <c r="AR309" s="37"/>
      <c r="AS309" s="37"/>
      <c r="AT309" s="38"/>
    </row>
    <row r="310" spans="1:46" ht="12.75"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37"/>
      <c r="AK310" s="37"/>
      <c r="AL310" s="37"/>
      <c r="AM310" s="37"/>
      <c r="AN310" s="37"/>
      <c r="AO310" s="38"/>
      <c r="AP310" s="38"/>
      <c r="AQ310" s="37"/>
      <c r="AR310" s="37"/>
      <c r="AS310" s="37"/>
      <c r="AT310" s="38"/>
    </row>
    <row r="311" spans="1:46" ht="12.75"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c r="AM311" s="37"/>
      <c r="AN311" s="37"/>
      <c r="AO311" s="38"/>
      <c r="AP311" s="38"/>
      <c r="AQ311" s="37"/>
      <c r="AR311" s="37"/>
      <c r="AS311" s="37"/>
      <c r="AT311" s="38"/>
    </row>
    <row r="312" spans="1:46" ht="12.75"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37"/>
      <c r="AK312" s="37"/>
      <c r="AL312" s="37"/>
      <c r="AM312" s="37"/>
      <c r="AN312" s="37"/>
      <c r="AO312" s="38"/>
      <c r="AP312" s="38"/>
      <c r="AQ312" s="37"/>
      <c r="AR312" s="37"/>
      <c r="AS312" s="37"/>
      <c r="AT312" s="38"/>
    </row>
    <row r="313" spans="1:46" ht="12.75"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c r="AM313" s="37"/>
      <c r="AN313" s="37"/>
      <c r="AO313" s="38"/>
      <c r="AP313" s="38"/>
      <c r="AQ313" s="37"/>
      <c r="AR313" s="37"/>
      <c r="AS313" s="37"/>
      <c r="AT313" s="38"/>
    </row>
    <row r="314" spans="1:46" ht="12.75"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37"/>
      <c r="AK314" s="37"/>
      <c r="AL314" s="37"/>
      <c r="AM314" s="37"/>
      <c r="AN314" s="37"/>
      <c r="AO314" s="38"/>
      <c r="AP314" s="38"/>
      <c r="AQ314" s="37"/>
      <c r="AR314" s="37"/>
      <c r="AS314" s="37"/>
      <c r="AT314" s="38"/>
    </row>
    <row r="315" spans="1:46" ht="12.75"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c r="AM315" s="37"/>
      <c r="AN315" s="37"/>
      <c r="AO315" s="38"/>
      <c r="AP315" s="38"/>
      <c r="AQ315" s="37"/>
      <c r="AR315" s="37"/>
      <c r="AS315" s="37"/>
      <c r="AT315" s="38"/>
    </row>
    <row r="316" spans="1:46" ht="12.75"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37"/>
      <c r="AK316" s="37"/>
      <c r="AL316" s="37"/>
      <c r="AM316" s="37"/>
      <c r="AN316" s="37"/>
      <c r="AO316" s="38"/>
      <c r="AP316" s="38"/>
      <c r="AQ316" s="37"/>
      <c r="AR316" s="37"/>
      <c r="AS316" s="37"/>
      <c r="AT316" s="38"/>
    </row>
    <row r="317" spans="1:46" ht="12.75"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c r="AM317" s="37"/>
      <c r="AN317" s="37"/>
      <c r="AO317" s="38"/>
      <c r="AP317" s="38"/>
      <c r="AQ317" s="37"/>
      <c r="AR317" s="37"/>
      <c r="AS317" s="37"/>
      <c r="AT317" s="38"/>
    </row>
    <row r="318" spans="1:46" ht="12.75"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37"/>
      <c r="AK318" s="37"/>
      <c r="AL318" s="37"/>
      <c r="AM318" s="37"/>
      <c r="AN318" s="37"/>
      <c r="AO318" s="38"/>
      <c r="AP318" s="38"/>
      <c r="AQ318" s="37"/>
      <c r="AR318" s="37"/>
      <c r="AS318" s="37"/>
      <c r="AT318" s="38"/>
    </row>
    <row r="319" spans="1:46" ht="12.75"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c r="AM319" s="37"/>
      <c r="AN319" s="37"/>
      <c r="AO319" s="38"/>
      <c r="AP319" s="38"/>
      <c r="AQ319" s="37"/>
      <c r="AR319" s="37"/>
      <c r="AS319" s="37"/>
      <c r="AT319" s="38"/>
    </row>
    <row r="320" spans="1:46" ht="12.75"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37"/>
      <c r="AK320" s="37"/>
      <c r="AL320" s="37"/>
      <c r="AM320" s="37"/>
      <c r="AN320" s="37"/>
      <c r="AO320" s="38"/>
      <c r="AP320" s="38"/>
      <c r="AQ320" s="37"/>
      <c r="AR320" s="37"/>
      <c r="AS320" s="37"/>
      <c r="AT320" s="38"/>
    </row>
    <row r="321" spans="1:46" ht="12.75"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37"/>
      <c r="AK321" s="37"/>
      <c r="AL321" s="37"/>
      <c r="AM321" s="37"/>
      <c r="AN321" s="37"/>
      <c r="AO321" s="38"/>
      <c r="AP321" s="38"/>
      <c r="AQ321" s="37"/>
      <c r="AR321" s="37"/>
      <c r="AS321" s="37"/>
      <c r="AT321" s="38"/>
    </row>
    <row r="322" spans="1:46" ht="12.75"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37"/>
      <c r="AK322" s="37"/>
      <c r="AL322" s="37"/>
      <c r="AM322" s="37"/>
      <c r="AN322" s="37"/>
      <c r="AO322" s="38"/>
      <c r="AP322" s="38"/>
      <c r="AQ322" s="37"/>
      <c r="AR322" s="37"/>
      <c r="AS322" s="37"/>
      <c r="AT322" s="38"/>
    </row>
    <row r="323" spans="1:46" ht="12.75"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37"/>
      <c r="AK323" s="37"/>
      <c r="AL323" s="37"/>
      <c r="AM323" s="37"/>
      <c r="AN323" s="37"/>
      <c r="AO323" s="38"/>
      <c r="AP323" s="38"/>
      <c r="AQ323" s="37"/>
      <c r="AR323" s="37"/>
      <c r="AS323" s="37"/>
      <c r="AT323" s="38"/>
    </row>
    <row r="324" spans="1:46" ht="12.75"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37"/>
      <c r="AK324" s="37"/>
      <c r="AL324" s="37"/>
      <c r="AM324" s="37"/>
      <c r="AN324" s="37"/>
      <c r="AO324" s="38"/>
      <c r="AP324" s="38"/>
      <c r="AQ324" s="37"/>
      <c r="AR324" s="37"/>
      <c r="AS324" s="37"/>
      <c r="AT324" s="38"/>
    </row>
    <row r="325" spans="1:46" ht="12.75"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37"/>
      <c r="AK325" s="37"/>
      <c r="AL325" s="37"/>
      <c r="AM325" s="37"/>
      <c r="AN325" s="37"/>
      <c r="AO325" s="38"/>
      <c r="AP325" s="38"/>
      <c r="AQ325" s="37"/>
      <c r="AR325" s="37"/>
      <c r="AS325" s="37"/>
      <c r="AT325" s="38"/>
    </row>
    <row r="326" spans="1:46" ht="12.75"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37"/>
      <c r="AK326" s="37"/>
      <c r="AL326" s="37"/>
      <c r="AM326" s="37"/>
      <c r="AN326" s="37"/>
      <c r="AO326" s="38"/>
      <c r="AP326" s="38"/>
      <c r="AQ326" s="37"/>
      <c r="AR326" s="37"/>
      <c r="AS326" s="37"/>
      <c r="AT326" s="38"/>
    </row>
    <row r="327" spans="1:46" ht="12.75"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37"/>
      <c r="AK327" s="37"/>
      <c r="AL327" s="37"/>
      <c r="AM327" s="37"/>
      <c r="AN327" s="37"/>
      <c r="AO327" s="38"/>
      <c r="AP327" s="38"/>
      <c r="AQ327" s="37"/>
      <c r="AR327" s="37"/>
      <c r="AS327" s="37"/>
      <c r="AT327" s="38"/>
    </row>
    <row r="328" spans="1:46" ht="12.75"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c r="AM328" s="37"/>
      <c r="AN328" s="37"/>
      <c r="AO328" s="38"/>
      <c r="AP328" s="38"/>
      <c r="AQ328" s="37"/>
      <c r="AR328" s="37"/>
      <c r="AS328" s="37"/>
      <c r="AT328" s="38"/>
    </row>
    <row r="329" spans="1:46" ht="12.75"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37"/>
      <c r="AK329" s="37"/>
      <c r="AL329" s="37"/>
      <c r="AM329" s="37"/>
      <c r="AN329" s="37"/>
      <c r="AO329" s="38"/>
      <c r="AP329" s="38"/>
      <c r="AQ329" s="37"/>
      <c r="AR329" s="37"/>
      <c r="AS329" s="37"/>
      <c r="AT329" s="38"/>
    </row>
    <row r="330" spans="1:46" ht="12.75"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37"/>
      <c r="AK330" s="37"/>
      <c r="AL330" s="37"/>
      <c r="AM330" s="37"/>
      <c r="AN330" s="37"/>
      <c r="AO330" s="38"/>
      <c r="AP330" s="38"/>
      <c r="AQ330" s="37"/>
      <c r="AR330" s="37"/>
      <c r="AS330" s="37"/>
      <c r="AT330" s="38"/>
    </row>
    <row r="331" spans="1:46" ht="12.75"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37"/>
      <c r="AK331" s="37"/>
      <c r="AL331" s="37"/>
      <c r="AM331" s="37"/>
      <c r="AN331" s="37"/>
      <c r="AO331" s="38"/>
      <c r="AP331" s="38"/>
      <c r="AQ331" s="37"/>
      <c r="AR331" s="37"/>
      <c r="AS331" s="37"/>
      <c r="AT331" s="38"/>
    </row>
    <row r="332" spans="1:46" ht="12.75"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37"/>
      <c r="AK332" s="37"/>
      <c r="AL332" s="37"/>
      <c r="AM332" s="37"/>
      <c r="AN332" s="37"/>
      <c r="AO332" s="38"/>
      <c r="AP332" s="38"/>
      <c r="AQ332" s="37"/>
      <c r="AR332" s="37"/>
      <c r="AS332" s="37"/>
      <c r="AT332" s="38"/>
    </row>
    <row r="333" spans="1:46" ht="12.75"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c r="AM333" s="37"/>
      <c r="AN333" s="37"/>
      <c r="AO333" s="38"/>
      <c r="AP333" s="38"/>
      <c r="AQ333" s="37"/>
      <c r="AR333" s="37"/>
      <c r="AS333" s="37"/>
      <c r="AT333" s="38"/>
    </row>
    <row r="334" spans="1:46" ht="12.75"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37"/>
      <c r="AK334" s="37"/>
      <c r="AL334" s="37"/>
      <c r="AM334" s="37"/>
      <c r="AN334" s="37"/>
      <c r="AO334" s="38"/>
      <c r="AP334" s="38"/>
      <c r="AQ334" s="37"/>
      <c r="AR334" s="37"/>
      <c r="AS334" s="37"/>
      <c r="AT334" s="38"/>
    </row>
    <row r="335" spans="1:46" ht="12.75"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37"/>
      <c r="AK335" s="37"/>
      <c r="AL335" s="37"/>
      <c r="AM335" s="37"/>
      <c r="AN335" s="37"/>
      <c r="AO335" s="38"/>
      <c r="AP335" s="38"/>
      <c r="AQ335" s="37"/>
      <c r="AR335" s="37"/>
      <c r="AS335" s="37"/>
      <c r="AT335" s="38"/>
    </row>
    <row r="336" spans="1:46" ht="12.75"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37"/>
      <c r="AK336" s="37"/>
      <c r="AL336" s="37"/>
      <c r="AM336" s="37"/>
      <c r="AN336" s="37"/>
      <c r="AO336" s="38"/>
      <c r="AP336" s="38"/>
      <c r="AQ336" s="37"/>
      <c r="AR336" s="37"/>
      <c r="AS336" s="37"/>
      <c r="AT336" s="38"/>
    </row>
    <row r="337" spans="1:46" ht="12.75"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37"/>
      <c r="AK337" s="37"/>
      <c r="AL337" s="37"/>
      <c r="AM337" s="37"/>
      <c r="AN337" s="37"/>
      <c r="AO337" s="38"/>
      <c r="AP337" s="38"/>
      <c r="AQ337" s="37"/>
      <c r="AR337" s="37"/>
      <c r="AS337" s="37"/>
      <c r="AT337" s="38"/>
    </row>
    <row r="338" spans="1:46" ht="12.75"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37"/>
      <c r="AK338" s="37"/>
      <c r="AL338" s="37"/>
      <c r="AM338" s="37"/>
      <c r="AN338" s="37"/>
      <c r="AO338" s="38"/>
      <c r="AP338" s="38"/>
      <c r="AQ338" s="37"/>
      <c r="AR338" s="37"/>
      <c r="AS338" s="37"/>
      <c r="AT338" s="38"/>
    </row>
    <row r="339" spans="1:46" ht="12.75"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c r="AM339" s="37"/>
      <c r="AN339" s="37"/>
      <c r="AO339" s="38"/>
      <c r="AP339" s="38"/>
      <c r="AQ339" s="37"/>
      <c r="AR339" s="37"/>
      <c r="AS339" s="37"/>
      <c r="AT339" s="38"/>
    </row>
    <row r="340" spans="1:46" ht="12.75"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37"/>
      <c r="AK340" s="37"/>
      <c r="AL340" s="37"/>
      <c r="AM340" s="37"/>
      <c r="AN340" s="37"/>
      <c r="AO340" s="38"/>
      <c r="AP340" s="38"/>
      <c r="AQ340" s="37"/>
      <c r="AR340" s="37"/>
      <c r="AS340" s="37"/>
      <c r="AT340" s="38"/>
    </row>
    <row r="341" spans="1:46" ht="12.75"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37"/>
      <c r="AK341" s="37"/>
      <c r="AL341" s="37"/>
      <c r="AM341" s="37"/>
      <c r="AN341" s="37"/>
      <c r="AO341" s="38"/>
      <c r="AP341" s="38"/>
      <c r="AQ341" s="37"/>
      <c r="AR341" s="37"/>
      <c r="AS341" s="37"/>
      <c r="AT341" s="38"/>
    </row>
    <row r="342" spans="1:46" ht="12.75"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37"/>
      <c r="AK342" s="37"/>
      <c r="AL342" s="37"/>
      <c r="AM342" s="37"/>
      <c r="AN342" s="37"/>
      <c r="AO342" s="38"/>
      <c r="AP342" s="38"/>
      <c r="AQ342" s="37"/>
      <c r="AR342" s="37"/>
      <c r="AS342" s="37"/>
      <c r="AT342" s="38"/>
    </row>
    <row r="343" spans="1:46" ht="12.75"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37"/>
      <c r="AK343" s="37"/>
      <c r="AL343" s="37"/>
      <c r="AM343" s="37"/>
      <c r="AN343" s="37"/>
      <c r="AO343" s="38"/>
      <c r="AP343" s="38"/>
      <c r="AQ343" s="37"/>
      <c r="AR343" s="37"/>
      <c r="AS343" s="37"/>
      <c r="AT343" s="38"/>
    </row>
    <row r="344" spans="1:46" ht="12.75"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37"/>
      <c r="AK344" s="37"/>
      <c r="AL344" s="37"/>
      <c r="AM344" s="37"/>
      <c r="AN344" s="37"/>
      <c r="AO344" s="38"/>
      <c r="AP344" s="38"/>
      <c r="AQ344" s="37"/>
      <c r="AR344" s="37"/>
      <c r="AS344" s="37"/>
      <c r="AT344" s="38"/>
    </row>
    <row r="345" spans="1:46" ht="12.75"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37"/>
      <c r="AK345" s="37"/>
      <c r="AL345" s="37"/>
      <c r="AM345" s="37"/>
      <c r="AN345" s="37"/>
      <c r="AO345" s="38"/>
      <c r="AP345" s="38"/>
      <c r="AQ345" s="37"/>
      <c r="AR345" s="37"/>
      <c r="AS345" s="37"/>
      <c r="AT345" s="38"/>
    </row>
    <row r="346" spans="1:46" ht="12.75"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c r="AM346" s="37"/>
      <c r="AN346" s="37"/>
      <c r="AO346" s="38"/>
      <c r="AP346" s="38"/>
      <c r="AQ346" s="37"/>
      <c r="AR346" s="37"/>
      <c r="AS346" s="37"/>
      <c r="AT346" s="38"/>
    </row>
    <row r="347" spans="1:46" ht="12.75"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37"/>
      <c r="AK347" s="37"/>
      <c r="AL347" s="37"/>
      <c r="AM347" s="37"/>
      <c r="AN347" s="37"/>
      <c r="AO347" s="38"/>
      <c r="AP347" s="38"/>
      <c r="AQ347" s="37"/>
      <c r="AR347" s="37"/>
      <c r="AS347" s="37"/>
      <c r="AT347" s="38"/>
    </row>
    <row r="348" spans="1:46" ht="12.75"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c r="AM348" s="37"/>
      <c r="AN348" s="37"/>
      <c r="AO348" s="38"/>
      <c r="AP348" s="38"/>
      <c r="AQ348" s="37"/>
      <c r="AR348" s="37"/>
      <c r="AS348" s="37"/>
      <c r="AT348" s="38"/>
    </row>
    <row r="349" spans="1:46" ht="12.75"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37"/>
      <c r="AK349" s="37"/>
      <c r="AL349" s="37"/>
      <c r="AM349" s="37"/>
      <c r="AN349" s="37"/>
      <c r="AO349" s="38"/>
      <c r="AP349" s="38"/>
      <c r="AQ349" s="37"/>
      <c r="AR349" s="37"/>
      <c r="AS349" s="37"/>
      <c r="AT349" s="38"/>
    </row>
    <row r="350" spans="1:46" ht="12.75"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c r="AM350" s="37"/>
      <c r="AN350" s="37"/>
      <c r="AO350" s="38"/>
      <c r="AP350" s="38"/>
      <c r="AQ350" s="37"/>
      <c r="AR350" s="37"/>
      <c r="AS350" s="37"/>
      <c r="AT350" s="38"/>
    </row>
    <row r="351" spans="1:46" ht="12.75"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37"/>
      <c r="AK351" s="37"/>
      <c r="AL351" s="37"/>
      <c r="AM351" s="37"/>
      <c r="AN351" s="37"/>
      <c r="AO351" s="38"/>
      <c r="AP351" s="38"/>
      <c r="AQ351" s="37"/>
      <c r="AR351" s="37"/>
      <c r="AS351" s="37"/>
      <c r="AT351" s="38"/>
    </row>
    <row r="352" spans="1:46" ht="12.75"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37"/>
      <c r="AK352" s="37"/>
      <c r="AL352" s="37"/>
      <c r="AM352" s="37"/>
      <c r="AN352" s="37"/>
      <c r="AO352" s="38"/>
      <c r="AP352" s="38"/>
      <c r="AQ352" s="37"/>
      <c r="AR352" s="37"/>
      <c r="AS352" s="37"/>
      <c r="AT352" s="38"/>
    </row>
    <row r="353" spans="1:46" ht="12.75"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37"/>
      <c r="AK353" s="37"/>
      <c r="AL353" s="37"/>
      <c r="AM353" s="37"/>
      <c r="AN353" s="37"/>
      <c r="AO353" s="38"/>
      <c r="AP353" s="38"/>
      <c r="AQ353" s="37"/>
      <c r="AR353" s="37"/>
      <c r="AS353" s="37"/>
      <c r="AT353" s="38"/>
    </row>
    <row r="354" spans="1:46" ht="12.75"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37"/>
      <c r="AK354" s="37"/>
      <c r="AL354" s="37"/>
      <c r="AM354" s="37"/>
      <c r="AN354" s="37"/>
      <c r="AO354" s="38"/>
      <c r="AP354" s="38"/>
      <c r="AQ354" s="37"/>
      <c r="AR354" s="37"/>
      <c r="AS354" s="37"/>
      <c r="AT354" s="38"/>
    </row>
    <row r="355" spans="1:46" ht="12.75"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c r="AM355" s="37"/>
      <c r="AN355" s="37"/>
      <c r="AO355" s="38"/>
      <c r="AP355" s="38"/>
      <c r="AQ355" s="37"/>
      <c r="AR355" s="37"/>
      <c r="AS355" s="37"/>
      <c r="AT355" s="38"/>
    </row>
    <row r="356" spans="1:46" ht="12.75"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37"/>
      <c r="AK356" s="37"/>
      <c r="AL356" s="37"/>
      <c r="AM356" s="37"/>
      <c r="AN356" s="37"/>
      <c r="AO356" s="38"/>
      <c r="AP356" s="38"/>
      <c r="AQ356" s="37"/>
      <c r="AR356" s="37"/>
      <c r="AS356" s="37"/>
      <c r="AT356" s="38"/>
    </row>
    <row r="357" spans="1:46" ht="12.75"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37"/>
      <c r="AK357" s="37"/>
      <c r="AL357" s="37"/>
      <c r="AM357" s="37"/>
      <c r="AN357" s="37"/>
      <c r="AO357" s="38"/>
      <c r="AP357" s="38"/>
      <c r="AQ357" s="37"/>
      <c r="AR357" s="37"/>
      <c r="AS357" s="37"/>
      <c r="AT357" s="38"/>
    </row>
    <row r="358" spans="1:46" ht="12.75"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37"/>
      <c r="AK358" s="37"/>
      <c r="AL358" s="37"/>
      <c r="AM358" s="37"/>
      <c r="AN358" s="37"/>
      <c r="AO358" s="38"/>
      <c r="AP358" s="38"/>
      <c r="AQ358" s="37"/>
      <c r="AR358" s="37"/>
      <c r="AS358" s="37"/>
      <c r="AT358" s="38"/>
    </row>
    <row r="359" spans="1:46" ht="12.75"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37"/>
      <c r="AK359" s="37"/>
      <c r="AL359" s="37"/>
      <c r="AM359" s="37"/>
      <c r="AN359" s="37"/>
      <c r="AO359" s="38"/>
      <c r="AP359" s="38"/>
      <c r="AQ359" s="37"/>
      <c r="AR359" s="37"/>
      <c r="AS359" s="37"/>
      <c r="AT359" s="38"/>
    </row>
    <row r="360" spans="1:46" ht="12.75"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c r="AM360" s="37"/>
      <c r="AN360" s="37"/>
      <c r="AO360" s="38"/>
      <c r="AP360" s="38"/>
      <c r="AQ360" s="37"/>
      <c r="AR360" s="37"/>
      <c r="AS360" s="37"/>
      <c r="AT360" s="38"/>
    </row>
    <row r="361" spans="1:46" ht="12.75"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37"/>
      <c r="AK361" s="37"/>
      <c r="AL361" s="37"/>
      <c r="AM361" s="37"/>
      <c r="AN361" s="37"/>
      <c r="AO361" s="38"/>
      <c r="AP361" s="38"/>
      <c r="AQ361" s="37"/>
      <c r="AR361" s="37"/>
      <c r="AS361" s="37"/>
      <c r="AT361" s="38"/>
    </row>
    <row r="362" spans="1:46" ht="12.75"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37"/>
      <c r="AK362" s="37"/>
      <c r="AL362" s="37"/>
      <c r="AM362" s="37"/>
      <c r="AN362" s="37"/>
      <c r="AO362" s="38"/>
      <c r="AP362" s="38"/>
      <c r="AQ362" s="37"/>
      <c r="AR362" s="37"/>
      <c r="AS362" s="37"/>
      <c r="AT362" s="38"/>
    </row>
    <row r="363" spans="1:46" ht="12.75"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37"/>
      <c r="AK363" s="37"/>
      <c r="AL363" s="37"/>
      <c r="AM363" s="37"/>
      <c r="AN363" s="37"/>
      <c r="AO363" s="38"/>
      <c r="AP363" s="38"/>
      <c r="AQ363" s="37"/>
      <c r="AR363" s="37"/>
      <c r="AS363" s="37"/>
      <c r="AT363" s="38"/>
    </row>
    <row r="364" spans="1:46" ht="12.75"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37"/>
      <c r="AK364" s="37"/>
      <c r="AL364" s="37"/>
      <c r="AM364" s="37"/>
      <c r="AN364" s="37"/>
      <c r="AO364" s="38"/>
      <c r="AP364" s="38"/>
      <c r="AQ364" s="37"/>
      <c r="AR364" s="37"/>
      <c r="AS364" s="37"/>
      <c r="AT364" s="38"/>
    </row>
    <row r="365" spans="1:46" ht="12.75"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37"/>
      <c r="AK365" s="37"/>
      <c r="AL365" s="37"/>
      <c r="AM365" s="37"/>
      <c r="AN365" s="37"/>
      <c r="AO365" s="38"/>
      <c r="AP365" s="38"/>
      <c r="AQ365" s="37"/>
      <c r="AR365" s="37"/>
      <c r="AS365" s="37"/>
      <c r="AT365" s="38"/>
    </row>
    <row r="366" spans="1:46" ht="12.75"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37"/>
      <c r="AK366" s="37"/>
      <c r="AL366" s="37"/>
      <c r="AM366" s="37"/>
      <c r="AN366" s="37"/>
      <c r="AO366" s="38"/>
      <c r="AP366" s="38"/>
      <c r="AQ366" s="37"/>
      <c r="AR366" s="37"/>
      <c r="AS366" s="37"/>
      <c r="AT366" s="38"/>
    </row>
    <row r="367" spans="1:46" ht="12.75"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37"/>
      <c r="AK367" s="37"/>
      <c r="AL367" s="37"/>
      <c r="AM367" s="37"/>
      <c r="AN367" s="37"/>
      <c r="AO367" s="38"/>
      <c r="AP367" s="38"/>
      <c r="AQ367" s="37"/>
      <c r="AR367" s="37"/>
      <c r="AS367" s="37"/>
      <c r="AT367" s="38"/>
    </row>
    <row r="368" spans="1:46" ht="12.75"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37"/>
      <c r="AK368" s="37"/>
      <c r="AL368" s="37"/>
      <c r="AM368" s="37"/>
      <c r="AN368" s="37"/>
      <c r="AO368" s="38"/>
      <c r="AP368" s="38"/>
      <c r="AQ368" s="37"/>
      <c r="AR368" s="37"/>
      <c r="AS368" s="37"/>
      <c r="AT368" s="38"/>
    </row>
    <row r="369" spans="1:46" ht="12.75"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37"/>
      <c r="AK369" s="37"/>
      <c r="AL369" s="37"/>
      <c r="AM369" s="37"/>
      <c r="AN369" s="37"/>
      <c r="AO369" s="38"/>
      <c r="AP369" s="38"/>
      <c r="AQ369" s="37"/>
      <c r="AR369" s="37"/>
      <c r="AS369" s="37"/>
      <c r="AT369" s="38"/>
    </row>
    <row r="370" spans="1:46" ht="12.75"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c r="AM370" s="37"/>
      <c r="AN370" s="37"/>
      <c r="AO370" s="38"/>
      <c r="AP370" s="38"/>
      <c r="AQ370" s="37"/>
      <c r="AR370" s="37"/>
      <c r="AS370" s="37"/>
      <c r="AT370" s="38"/>
    </row>
    <row r="371" spans="1:46" ht="12.75"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37"/>
      <c r="AK371" s="37"/>
      <c r="AL371" s="37"/>
      <c r="AM371" s="37"/>
      <c r="AN371" s="37"/>
      <c r="AO371" s="38"/>
      <c r="AP371" s="38"/>
      <c r="AQ371" s="37"/>
      <c r="AR371" s="37"/>
      <c r="AS371" s="37"/>
      <c r="AT371" s="38"/>
    </row>
    <row r="372" spans="1:46" ht="12.75"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37"/>
      <c r="AK372" s="37"/>
      <c r="AL372" s="37"/>
      <c r="AM372" s="37"/>
      <c r="AN372" s="37"/>
      <c r="AO372" s="38"/>
      <c r="AP372" s="38"/>
      <c r="AQ372" s="37"/>
      <c r="AR372" s="37"/>
      <c r="AS372" s="37"/>
      <c r="AT372" s="38"/>
    </row>
    <row r="373" spans="1:46" ht="12.75"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37"/>
      <c r="AK373" s="37"/>
      <c r="AL373" s="37"/>
      <c r="AM373" s="37"/>
      <c r="AN373" s="37"/>
      <c r="AO373" s="38"/>
      <c r="AP373" s="38"/>
      <c r="AQ373" s="37"/>
      <c r="AR373" s="37"/>
      <c r="AS373" s="37"/>
      <c r="AT373" s="38"/>
    </row>
    <row r="374" spans="1:46" ht="12.75"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37"/>
      <c r="AK374" s="37"/>
      <c r="AL374" s="37"/>
      <c r="AM374" s="37"/>
      <c r="AN374" s="37"/>
      <c r="AO374" s="38"/>
      <c r="AP374" s="38"/>
      <c r="AQ374" s="37"/>
      <c r="AR374" s="37"/>
      <c r="AS374" s="37"/>
      <c r="AT374" s="38"/>
    </row>
    <row r="375" spans="1:46" ht="12.75"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37"/>
      <c r="AK375" s="37"/>
      <c r="AL375" s="37"/>
      <c r="AM375" s="37"/>
      <c r="AN375" s="37"/>
      <c r="AO375" s="38"/>
      <c r="AP375" s="38"/>
      <c r="AQ375" s="37"/>
      <c r="AR375" s="37"/>
      <c r="AS375" s="37"/>
      <c r="AT375" s="38"/>
    </row>
    <row r="376" spans="1:46" ht="12.75"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37"/>
      <c r="AK376" s="37"/>
      <c r="AL376" s="37"/>
      <c r="AM376" s="37"/>
      <c r="AN376" s="37"/>
      <c r="AO376" s="38"/>
      <c r="AP376" s="38"/>
      <c r="AQ376" s="37"/>
      <c r="AR376" s="37"/>
      <c r="AS376" s="37"/>
      <c r="AT376" s="38"/>
    </row>
    <row r="377" spans="1:46" ht="12.75"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37"/>
      <c r="AK377" s="37"/>
      <c r="AL377" s="37"/>
      <c r="AM377" s="37"/>
      <c r="AN377" s="37"/>
      <c r="AO377" s="38"/>
      <c r="AP377" s="38"/>
      <c r="AQ377" s="37"/>
      <c r="AR377" s="37"/>
      <c r="AS377" s="37"/>
      <c r="AT377" s="38"/>
    </row>
    <row r="378" spans="1:46" ht="12.75"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c r="AM378" s="37"/>
      <c r="AN378" s="37"/>
      <c r="AO378" s="38"/>
      <c r="AP378" s="38"/>
      <c r="AQ378" s="37"/>
      <c r="AR378" s="37"/>
      <c r="AS378" s="37"/>
      <c r="AT378" s="38"/>
    </row>
    <row r="379" spans="1:46" ht="12.75"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37"/>
      <c r="AK379" s="37"/>
      <c r="AL379" s="37"/>
      <c r="AM379" s="37"/>
      <c r="AN379" s="37"/>
      <c r="AO379" s="38"/>
      <c r="AP379" s="38"/>
      <c r="AQ379" s="37"/>
      <c r="AR379" s="37"/>
      <c r="AS379" s="37"/>
      <c r="AT379" s="38"/>
    </row>
    <row r="380" spans="1:46" ht="12.75"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37"/>
      <c r="AK380" s="37"/>
      <c r="AL380" s="37"/>
      <c r="AM380" s="37"/>
      <c r="AN380" s="37"/>
      <c r="AO380" s="38"/>
      <c r="AP380" s="38"/>
      <c r="AQ380" s="37"/>
      <c r="AR380" s="37"/>
      <c r="AS380" s="37"/>
      <c r="AT380" s="38"/>
    </row>
    <row r="381" spans="1:46" ht="12.75"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37"/>
      <c r="AK381" s="37"/>
      <c r="AL381" s="37"/>
      <c r="AM381" s="37"/>
      <c r="AN381" s="37"/>
      <c r="AO381" s="38"/>
      <c r="AP381" s="38"/>
      <c r="AQ381" s="37"/>
      <c r="AR381" s="37"/>
      <c r="AS381" s="37"/>
      <c r="AT381" s="38"/>
    </row>
    <row r="382" spans="1:46" ht="12.75"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37"/>
      <c r="AK382" s="37"/>
      <c r="AL382" s="37"/>
      <c r="AM382" s="37"/>
      <c r="AN382" s="37"/>
      <c r="AO382" s="38"/>
      <c r="AP382" s="38"/>
      <c r="AQ382" s="37"/>
      <c r="AR382" s="37"/>
      <c r="AS382" s="37"/>
      <c r="AT382" s="38"/>
    </row>
    <row r="383" spans="1:46" ht="12.75"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37"/>
      <c r="AK383" s="37"/>
      <c r="AL383" s="37"/>
      <c r="AM383" s="37"/>
      <c r="AN383" s="37"/>
      <c r="AO383" s="38"/>
      <c r="AP383" s="38"/>
      <c r="AQ383" s="37"/>
      <c r="AR383" s="37"/>
      <c r="AS383" s="37"/>
      <c r="AT383" s="38"/>
    </row>
    <row r="384" spans="1:46" ht="12.75"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37"/>
      <c r="AK384" s="37"/>
      <c r="AL384" s="37"/>
      <c r="AM384" s="37"/>
      <c r="AN384" s="37"/>
      <c r="AO384" s="38"/>
      <c r="AP384" s="38"/>
      <c r="AQ384" s="37"/>
      <c r="AR384" s="37"/>
      <c r="AS384" s="37"/>
      <c r="AT384" s="38"/>
    </row>
    <row r="385" spans="1:46" ht="12.75"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37"/>
      <c r="AK385" s="37"/>
      <c r="AL385" s="37"/>
      <c r="AM385" s="37"/>
      <c r="AN385" s="37"/>
      <c r="AO385" s="38"/>
      <c r="AP385" s="38"/>
      <c r="AQ385" s="37"/>
      <c r="AR385" s="37"/>
      <c r="AS385" s="37"/>
      <c r="AT385" s="38"/>
    </row>
    <row r="386" spans="1:46" ht="12.75"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37"/>
      <c r="AK386" s="37"/>
      <c r="AL386" s="37"/>
      <c r="AM386" s="37"/>
      <c r="AN386" s="37"/>
      <c r="AO386" s="38"/>
      <c r="AP386" s="38"/>
      <c r="AQ386" s="37"/>
      <c r="AR386" s="37"/>
      <c r="AS386" s="37"/>
      <c r="AT386" s="38"/>
    </row>
    <row r="387" spans="1:46" ht="12.75"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37"/>
      <c r="AK387" s="37"/>
      <c r="AL387" s="37"/>
      <c r="AM387" s="37"/>
      <c r="AN387" s="37"/>
      <c r="AO387" s="38"/>
      <c r="AP387" s="38"/>
      <c r="AQ387" s="37"/>
      <c r="AR387" s="37"/>
      <c r="AS387" s="37"/>
      <c r="AT387" s="38"/>
    </row>
    <row r="388" spans="1:46" ht="12.75"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37"/>
      <c r="AK388" s="37"/>
      <c r="AL388" s="37"/>
      <c r="AM388" s="37"/>
      <c r="AN388" s="37"/>
      <c r="AO388" s="38"/>
      <c r="AP388" s="38"/>
      <c r="AQ388" s="37"/>
      <c r="AR388" s="37"/>
      <c r="AS388" s="37"/>
      <c r="AT388" s="38"/>
    </row>
    <row r="389" spans="1:46" ht="12.75"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37"/>
      <c r="AK389" s="37"/>
      <c r="AL389" s="37"/>
      <c r="AM389" s="37"/>
      <c r="AN389" s="37"/>
      <c r="AO389" s="38"/>
      <c r="AP389" s="38"/>
      <c r="AQ389" s="37"/>
      <c r="AR389" s="37"/>
      <c r="AS389" s="37"/>
      <c r="AT389" s="38"/>
    </row>
    <row r="390" spans="1:46" ht="12.75"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37"/>
      <c r="AK390" s="37"/>
      <c r="AL390" s="37"/>
      <c r="AM390" s="37"/>
      <c r="AN390" s="37"/>
      <c r="AO390" s="38"/>
      <c r="AP390" s="38"/>
      <c r="AQ390" s="37"/>
      <c r="AR390" s="37"/>
      <c r="AS390" s="37"/>
      <c r="AT390" s="38"/>
    </row>
    <row r="391" spans="1:46" ht="12.75"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37"/>
      <c r="AK391" s="37"/>
      <c r="AL391" s="37"/>
      <c r="AM391" s="37"/>
      <c r="AN391" s="37"/>
      <c r="AO391" s="38"/>
      <c r="AP391" s="38"/>
      <c r="AQ391" s="37"/>
      <c r="AR391" s="37"/>
      <c r="AS391" s="37"/>
      <c r="AT391" s="38"/>
    </row>
    <row r="392" spans="1:46" ht="12.75"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37"/>
      <c r="AK392" s="37"/>
      <c r="AL392" s="37"/>
      <c r="AM392" s="37"/>
      <c r="AN392" s="37"/>
      <c r="AO392" s="38"/>
      <c r="AP392" s="38"/>
      <c r="AQ392" s="37"/>
      <c r="AR392" s="37"/>
      <c r="AS392" s="37"/>
      <c r="AT392" s="38"/>
    </row>
    <row r="393" spans="1:46" ht="12.75"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37"/>
      <c r="AK393" s="37"/>
      <c r="AL393" s="37"/>
      <c r="AM393" s="37"/>
      <c r="AN393" s="37"/>
      <c r="AO393" s="38"/>
      <c r="AP393" s="38"/>
      <c r="AQ393" s="37"/>
      <c r="AR393" s="37"/>
      <c r="AS393" s="37"/>
      <c r="AT393" s="38"/>
    </row>
    <row r="394" spans="1:46" ht="12.75"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37"/>
      <c r="AK394" s="37"/>
      <c r="AL394" s="37"/>
      <c r="AM394" s="37"/>
      <c r="AN394" s="37"/>
      <c r="AO394" s="38"/>
      <c r="AP394" s="38"/>
      <c r="AQ394" s="37"/>
      <c r="AR394" s="37"/>
      <c r="AS394" s="37"/>
      <c r="AT394" s="38"/>
    </row>
    <row r="395" spans="1:46" ht="12.75"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37"/>
      <c r="AK395" s="37"/>
      <c r="AL395" s="37"/>
      <c r="AM395" s="37"/>
      <c r="AN395" s="37"/>
      <c r="AO395" s="38"/>
      <c r="AP395" s="38"/>
      <c r="AQ395" s="37"/>
      <c r="AR395" s="37"/>
      <c r="AS395" s="37"/>
      <c r="AT395" s="38"/>
    </row>
    <row r="396" spans="1:46" ht="12.75"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37"/>
      <c r="AK396" s="37"/>
      <c r="AL396" s="37"/>
      <c r="AM396" s="37"/>
      <c r="AN396" s="37"/>
      <c r="AO396" s="38"/>
      <c r="AP396" s="38"/>
      <c r="AQ396" s="37"/>
      <c r="AR396" s="37"/>
      <c r="AS396" s="37"/>
      <c r="AT396" s="38"/>
    </row>
    <row r="397" spans="1:46" ht="12.75"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37"/>
      <c r="AK397" s="37"/>
      <c r="AL397" s="37"/>
      <c r="AM397" s="37"/>
      <c r="AN397" s="37"/>
      <c r="AO397" s="38"/>
      <c r="AP397" s="38"/>
      <c r="AQ397" s="37"/>
      <c r="AR397" s="37"/>
      <c r="AS397" s="37"/>
      <c r="AT397" s="38"/>
    </row>
    <row r="398" spans="1:46" ht="12.75"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37"/>
      <c r="AK398" s="37"/>
      <c r="AL398" s="37"/>
      <c r="AM398" s="37"/>
      <c r="AN398" s="37"/>
      <c r="AO398" s="38"/>
      <c r="AP398" s="38"/>
      <c r="AQ398" s="37"/>
      <c r="AR398" s="37"/>
      <c r="AS398" s="37"/>
      <c r="AT398" s="38"/>
    </row>
    <row r="399" spans="1:46" ht="12.75"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37"/>
      <c r="AK399" s="37"/>
      <c r="AL399" s="37"/>
      <c r="AM399" s="37"/>
      <c r="AN399" s="37"/>
      <c r="AO399" s="38"/>
      <c r="AP399" s="38"/>
      <c r="AQ399" s="37"/>
      <c r="AR399" s="37"/>
      <c r="AS399" s="37"/>
      <c r="AT399" s="38"/>
    </row>
    <row r="400" spans="1:46" ht="12.75"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37"/>
      <c r="AK400" s="37"/>
      <c r="AL400" s="37"/>
      <c r="AM400" s="37"/>
      <c r="AN400" s="37"/>
      <c r="AO400" s="38"/>
      <c r="AP400" s="38"/>
      <c r="AQ400" s="37"/>
      <c r="AR400" s="37"/>
      <c r="AS400" s="37"/>
      <c r="AT400" s="38"/>
    </row>
    <row r="401" spans="1:46" ht="12.75"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37"/>
      <c r="AK401" s="37"/>
      <c r="AL401" s="37"/>
      <c r="AM401" s="37"/>
      <c r="AN401" s="37"/>
      <c r="AO401" s="38"/>
      <c r="AP401" s="38"/>
      <c r="AQ401" s="37"/>
      <c r="AR401" s="37"/>
      <c r="AS401" s="37"/>
      <c r="AT401" s="38"/>
    </row>
    <row r="402" spans="1:46" ht="12.75"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37"/>
      <c r="AK402" s="37"/>
      <c r="AL402" s="37"/>
      <c r="AM402" s="37"/>
      <c r="AN402" s="37"/>
      <c r="AO402" s="38"/>
      <c r="AP402" s="38"/>
      <c r="AQ402" s="37"/>
      <c r="AR402" s="37"/>
      <c r="AS402" s="37"/>
      <c r="AT402" s="38"/>
    </row>
    <row r="403" spans="1:46" ht="12.75"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37"/>
      <c r="AK403" s="37"/>
      <c r="AL403" s="37"/>
      <c r="AM403" s="37"/>
      <c r="AN403" s="37"/>
      <c r="AO403" s="38"/>
      <c r="AP403" s="38"/>
      <c r="AQ403" s="37"/>
      <c r="AR403" s="37"/>
      <c r="AS403" s="37"/>
      <c r="AT403" s="38"/>
    </row>
    <row r="404" spans="1:46" ht="12.75"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c r="AM404" s="37"/>
      <c r="AN404" s="37"/>
      <c r="AO404" s="38"/>
      <c r="AP404" s="38"/>
      <c r="AQ404" s="37"/>
      <c r="AR404" s="37"/>
      <c r="AS404" s="37"/>
      <c r="AT404" s="38"/>
    </row>
    <row r="405" spans="1:46" ht="12.75"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37"/>
      <c r="AK405" s="37"/>
      <c r="AL405" s="37"/>
      <c r="AM405" s="37"/>
      <c r="AN405" s="37"/>
      <c r="AO405" s="38"/>
      <c r="AP405" s="38"/>
      <c r="AQ405" s="37"/>
      <c r="AR405" s="37"/>
      <c r="AS405" s="37"/>
      <c r="AT405" s="38"/>
    </row>
    <row r="406" spans="1:46" ht="12.75"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37"/>
      <c r="AK406" s="37"/>
      <c r="AL406" s="37"/>
      <c r="AM406" s="37"/>
      <c r="AN406" s="37"/>
      <c r="AO406" s="38"/>
      <c r="AP406" s="38"/>
      <c r="AQ406" s="37"/>
      <c r="AR406" s="37"/>
      <c r="AS406" s="37"/>
      <c r="AT406" s="38"/>
    </row>
    <row r="407" spans="1:46" ht="12.75"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37"/>
      <c r="AK407" s="37"/>
      <c r="AL407" s="37"/>
      <c r="AM407" s="37"/>
      <c r="AN407" s="37"/>
      <c r="AO407" s="38"/>
      <c r="AP407" s="38"/>
      <c r="AQ407" s="37"/>
      <c r="AR407" s="37"/>
      <c r="AS407" s="37"/>
      <c r="AT407" s="38"/>
    </row>
    <row r="408" spans="1:46" ht="12.75"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37"/>
      <c r="AK408" s="37"/>
      <c r="AL408" s="37"/>
      <c r="AM408" s="37"/>
      <c r="AN408" s="37"/>
      <c r="AO408" s="38"/>
      <c r="AP408" s="38"/>
      <c r="AQ408" s="37"/>
      <c r="AR408" s="37"/>
      <c r="AS408" s="37"/>
      <c r="AT408" s="38"/>
    </row>
    <row r="409" spans="1:46" ht="12.75"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37"/>
      <c r="AK409" s="37"/>
      <c r="AL409" s="37"/>
      <c r="AM409" s="37"/>
      <c r="AN409" s="37"/>
      <c r="AO409" s="38"/>
      <c r="AP409" s="38"/>
      <c r="AQ409" s="37"/>
      <c r="AR409" s="37"/>
      <c r="AS409" s="37"/>
      <c r="AT409" s="38"/>
    </row>
    <row r="410" spans="1:46" ht="12.75"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37"/>
      <c r="AK410" s="37"/>
      <c r="AL410" s="37"/>
      <c r="AM410" s="37"/>
      <c r="AN410" s="37"/>
      <c r="AO410" s="38"/>
      <c r="AP410" s="38"/>
      <c r="AQ410" s="37"/>
      <c r="AR410" s="37"/>
      <c r="AS410" s="37"/>
      <c r="AT410" s="38"/>
    </row>
    <row r="411" spans="1:46" ht="12.75"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37"/>
      <c r="AK411" s="37"/>
      <c r="AL411" s="37"/>
      <c r="AM411" s="37"/>
      <c r="AN411" s="37"/>
      <c r="AO411" s="38"/>
      <c r="AP411" s="38"/>
      <c r="AQ411" s="37"/>
      <c r="AR411" s="37"/>
      <c r="AS411" s="37"/>
      <c r="AT411" s="38"/>
    </row>
    <row r="412" spans="1:46" ht="12.75"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37"/>
      <c r="AK412" s="37"/>
      <c r="AL412" s="37"/>
      <c r="AM412" s="37"/>
      <c r="AN412" s="37"/>
      <c r="AO412" s="38"/>
      <c r="AP412" s="38"/>
      <c r="AQ412" s="37"/>
      <c r="AR412" s="37"/>
      <c r="AS412" s="37"/>
      <c r="AT412" s="38"/>
    </row>
    <row r="413" spans="1:46" ht="12.75"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37"/>
      <c r="AK413" s="37"/>
      <c r="AL413" s="37"/>
      <c r="AM413" s="37"/>
      <c r="AN413" s="37"/>
      <c r="AO413" s="38"/>
      <c r="AP413" s="38"/>
      <c r="AQ413" s="37"/>
      <c r="AR413" s="37"/>
      <c r="AS413" s="37"/>
      <c r="AT413" s="38"/>
    </row>
    <row r="414" spans="1:46" ht="12.75"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37"/>
      <c r="AK414" s="37"/>
      <c r="AL414" s="37"/>
      <c r="AM414" s="37"/>
      <c r="AN414" s="37"/>
      <c r="AO414" s="38"/>
      <c r="AP414" s="38"/>
      <c r="AQ414" s="37"/>
      <c r="AR414" s="37"/>
      <c r="AS414" s="37"/>
      <c r="AT414" s="38"/>
    </row>
    <row r="415" spans="1:46" ht="12.75"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37"/>
      <c r="AK415" s="37"/>
      <c r="AL415" s="37"/>
      <c r="AM415" s="37"/>
      <c r="AN415" s="37"/>
      <c r="AO415" s="38"/>
      <c r="AP415" s="38"/>
      <c r="AQ415" s="37"/>
      <c r="AR415" s="37"/>
      <c r="AS415" s="37"/>
      <c r="AT415" s="38"/>
    </row>
    <row r="416" spans="1:46" ht="12.75"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37"/>
      <c r="AK416" s="37"/>
      <c r="AL416" s="37"/>
      <c r="AM416" s="37"/>
      <c r="AN416" s="37"/>
      <c r="AO416" s="38"/>
      <c r="AP416" s="38"/>
      <c r="AQ416" s="37"/>
      <c r="AR416" s="37"/>
      <c r="AS416" s="37"/>
      <c r="AT416" s="38"/>
    </row>
    <row r="417" spans="1:46" ht="12.75"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37"/>
      <c r="AK417" s="37"/>
      <c r="AL417" s="37"/>
      <c r="AM417" s="37"/>
      <c r="AN417" s="37"/>
      <c r="AO417" s="38"/>
      <c r="AP417" s="38"/>
      <c r="AQ417" s="37"/>
      <c r="AR417" s="37"/>
      <c r="AS417" s="37"/>
      <c r="AT417" s="38"/>
    </row>
    <row r="418" spans="1:46" ht="12.75"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37"/>
      <c r="AK418" s="37"/>
      <c r="AL418" s="37"/>
      <c r="AM418" s="37"/>
      <c r="AN418" s="37"/>
      <c r="AO418" s="38"/>
      <c r="AP418" s="38"/>
      <c r="AQ418" s="37"/>
      <c r="AR418" s="37"/>
      <c r="AS418" s="37"/>
      <c r="AT418" s="38"/>
    </row>
    <row r="419" spans="1:46" ht="12.75"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37"/>
      <c r="AK419" s="37"/>
      <c r="AL419" s="37"/>
      <c r="AM419" s="37"/>
      <c r="AN419" s="37"/>
      <c r="AO419" s="38"/>
      <c r="AP419" s="38"/>
      <c r="AQ419" s="37"/>
      <c r="AR419" s="37"/>
      <c r="AS419" s="37"/>
      <c r="AT419" s="38"/>
    </row>
    <row r="420" spans="1:46" ht="12.75"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37"/>
      <c r="AK420" s="37"/>
      <c r="AL420" s="37"/>
      <c r="AM420" s="37"/>
      <c r="AN420" s="37"/>
      <c r="AO420" s="38"/>
      <c r="AP420" s="38"/>
      <c r="AQ420" s="37"/>
      <c r="AR420" s="37"/>
      <c r="AS420" s="37"/>
      <c r="AT420" s="38"/>
    </row>
    <row r="421" spans="1:46" ht="12.75"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37"/>
      <c r="AK421" s="37"/>
      <c r="AL421" s="37"/>
      <c r="AM421" s="37"/>
      <c r="AN421" s="37"/>
      <c r="AO421" s="38"/>
      <c r="AP421" s="38"/>
      <c r="AQ421" s="37"/>
      <c r="AR421" s="37"/>
      <c r="AS421" s="37"/>
      <c r="AT421" s="38"/>
    </row>
    <row r="422" spans="1:46" ht="12.75"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37"/>
      <c r="AK422" s="37"/>
      <c r="AL422" s="37"/>
      <c r="AM422" s="37"/>
      <c r="AN422" s="37"/>
      <c r="AO422" s="38"/>
      <c r="AP422" s="38"/>
      <c r="AQ422" s="37"/>
      <c r="AR422" s="37"/>
      <c r="AS422" s="37"/>
      <c r="AT422" s="38"/>
    </row>
    <row r="423" spans="1:46" ht="12.75"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37"/>
      <c r="AK423" s="37"/>
      <c r="AL423" s="37"/>
      <c r="AM423" s="37"/>
      <c r="AN423" s="37"/>
      <c r="AO423" s="38"/>
      <c r="AP423" s="38"/>
      <c r="AQ423" s="37"/>
      <c r="AR423" s="37"/>
      <c r="AS423" s="37"/>
      <c r="AT423" s="38"/>
    </row>
    <row r="424" spans="1:46" ht="12.75"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37"/>
      <c r="AK424" s="37"/>
      <c r="AL424" s="37"/>
      <c r="AM424" s="37"/>
      <c r="AN424" s="37"/>
      <c r="AO424" s="38"/>
      <c r="AP424" s="38"/>
      <c r="AQ424" s="37"/>
      <c r="AR424" s="37"/>
      <c r="AS424" s="37"/>
      <c r="AT424" s="38"/>
    </row>
    <row r="425" spans="1:46" ht="12.75"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37"/>
      <c r="AK425" s="37"/>
      <c r="AL425" s="37"/>
      <c r="AM425" s="37"/>
      <c r="AN425" s="37"/>
      <c r="AO425" s="38"/>
      <c r="AP425" s="38"/>
      <c r="AQ425" s="37"/>
      <c r="AR425" s="37"/>
      <c r="AS425" s="37"/>
      <c r="AT425" s="38"/>
    </row>
    <row r="426" spans="1:46" ht="12.75"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37"/>
      <c r="AK426" s="37"/>
      <c r="AL426" s="37"/>
      <c r="AM426" s="37"/>
      <c r="AN426" s="37"/>
      <c r="AO426" s="38"/>
      <c r="AP426" s="38"/>
      <c r="AQ426" s="37"/>
      <c r="AR426" s="37"/>
      <c r="AS426" s="37"/>
      <c r="AT426" s="38"/>
    </row>
    <row r="427" spans="1:46" ht="12.75"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37"/>
      <c r="AK427" s="37"/>
      <c r="AL427" s="37"/>
      <c r="AM427" s="37"/>
      <c r="AN427" s="37"/>
      <c r="AO427" s="38"/>
      <c r="AP427" s="38"/>
      <c r="AQ427" s="37"/>
      <c r="AR427" s="37"/>
      <c r="AS427" s="37"/>
      <c r="AT427" s="38"/>
    </row>
    <row r="428" spans="1:46" ht="12.75"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37"/>
      <c r="AK428" s="37"/>
      <c r="AL428" s="37"/>
      <c r="AM428" s="37"/>
      <c r="AN428" s="37"/>
      <c r="AO428" s="38"/>
      <c r="AP428" s="38"/>
      <c r="AQ428" s="37"/>
      <c r="AR428" s="37"/>
      <c r="AS428" s="37"/>
      <c r="AT428" s="38"/>
    </row>
    <row r="429" spans="1:46" ht="12.75"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c r="AM429" s="37"/>
      <c r="AN429" s="37"/>
      <c r="AO429" s="38"/>
      <c r="AP429" s="38"/>
      <c r="AQ429" s="37"/>
      <c r="AR429" s="37"/>
      <c r="AS429" s="37"/>
      <c r="AT429" s="38"/>
    </row>
    <row r="430" spans="1:46" ht="12.75"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c r="AM430" s="37"/>
      <c r="AN430" s="37"/>
      <c r="AO430" s="38"/>
      <c r="AP430" s="38"/>
      <c r="AQ430" s="37"/>
      <c r="AR430" s="37"/>
      <c r="AS430" s="37"/>
      <c r="AT430" s="38"/>
    </row>
    <row r="431" spans="1:46" ht="12.75"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37"/>
      <c r="AK431" s="37"/>
      <c r="AL431" s="37"/>
      <c r="AM431" s="37"/>
      <c r="AN431" s="37"/>
      <c r="AO431" s="38"/>
      <c r="AP431" s="38"/>
      <c r="AQ431" s="37"/>
      <c r="AR431" s="37"/>
      <c r="AS431" s="37"/>
      <c r="AT431" s="38"/>
    </row>
    <row r="432" spans="1:46" ht="12.75"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37"/>
      <c r="AK432" s="37"/>
      <c r="AL432" s="37"/>
      <c r="AM432" s="37"/>
      <c r="AN432" s="37"/>
      <c r="AO432" s="38"/>
      <c r="AP432" s="38"/>
      <c r="AQ432" s="37"/>
      <c r="AR432" s="37"/>
      <c r="AS432" s="37"/>
      <c r="AT432" s="38"/>
    </row>
    <row r="433" spans="1:46" ht="12.75"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37"/>
      <c r="AK433" s="37"/>
      <c r="AL433" s="37"/>
      <c r="AM433" s="37"/>
      <c r="AN433" s="37"/>
      <c r="AO433" s="38"/>
      <c r="AP433" s="38"/>
      <c r="AQ433" s="37"/>
      <c r="AR433" s="37"/>
      <c r="AS433" s="37"/>
      <c r="AT433" s="38"/>
    </row>
    <row r="434" spans="1:46" ht="12.75"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37"/>
      <c r="AK434" s="37"/>
      <c r="AL434" s="37"/>
      <c r="AM434" s="37"/>
      <c r="AN434" s="37"/>
      <c r="AO434" s="38"/>
      <c r="AP434" s="38"/>
      <c r="AQ434" s="37"/>
      <c r="AR434" s="37"/>
      <c r="AS434" s="37"/>
      <c r="AT434" s="38"/>
    </row>
    <row r="435" spans="1:46" ht="12.75"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37"/>
      <c r="AK435" s="37"/>
      <c r="AL435" s="37"/>
      <c r="AM435" s="37"/>
      <c r="AN435" s="37"/>
      <c r="AO435" s="38"/>
      <c r="AP435" s="38"/>
      <c r="AQ435" s="37"/>
      <c r="AR435" s="37"/>
      <c r="AS435" s="37"/>
      <c r="AT435" s="38"/>
    </row>
    <row r="436" spans="1:46" ht="12.75"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37"/>
      <c r="AK436" s="37"/>
      <c r="AL436" s="37"/>
      <c r="AM436" s="37"/>
      <c r="AN436" s="37"/>
      <c r="AO436" s="38"/>
      <c r="AP436" s="38"/>
      <c r="AQ436" s="37"/>
      <c r="AR436" s="37"/>
      <c r="AS436" s="37"/>
      <c r="AT436" s="38"/>
    </row>
    <row r="437" spans="1:46" ht="12.75"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37"/>
      <c r="AK437" s="37"/>
      <c r="AL437" s="37"/>
      <c r="AM437" s="37"/>
      <c r="AN437" s="37"/>
      <c r="AO437" s="38"/>
      <c r="AP437" s="38"/>
      <c r="AQ437" s="37"/>
      <c r="AR437" s="37"/>
      <c r="AS437" s="37"/>
      <c r="AT437" s="38"/>
    </row>
    <row r="438" spans="1:46" ht="12.75"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37"/>
      <c r="AK438" s="37"/>
      <c r="AL438" s="37"/>
      <c r="AM438" s="37"/>
      <c r="AN438" s="37"/>
      <c r="AO438" s="38"/>
      <c r="AP438" s="38"/>
      <c r="AQ438" s="37"/>
      <c r="AR438" s="37"/>
      <c r="AS438" s="37"/>
      <c r="AT438" s="38"/>
    </row>
    <row r="439" spans="1:46" ht="12.75"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37"/>
      <c r="AK439" s="37"/>
      <c r="AL439" s="37"/>
      <c r="AM439" s="37"/>
      <c r="AN439" s="37"/>
      <c r="AO439" s="38"/>
      <c r="AP439" s="38"/>
      <c r="AQ439" s="37"/>
      <c r="AR439" s="37"/>
      <c r="AS439" s="37"/>
      <c r="AT439" s="38"/>
    </row>
    <row r="440" spans="1:46" ht="12.75"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37"/>
      <c r="AK440" s="37"/>
      <c r="AL440" s="37"/>
      <c r="AM440" s="37"/>
      <c r="AN440" s="37"/>
      <c r="AO440" s="38"/>
      <c r="AP440" s="38"/>
      <c r="AQ440" s="37"/>
      <c r="AR440" s="37"/>
      <c r="AS440" s="37"/>
      <c r="AT440" s="38"/>
    </row>
    <row r="441" spans="1:46" ht="12.75"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37"/>
      <c r="AK441" s="37"/>
      <c r="AL441" s="37"/>
      <c r="AM441" s="37"/>
      <c r="AN441" s="37"/>
      <c r="AO441" s="38"/>
      <c r="AP441" s="38"/>
      <c r="AQ441" s="37"/>
      <c r="AR441" s="37"/>
      <c r="AS441" s="37"/>
      <c r="AT441" s="38"/>
    </row>
    <row r="442" spans="1:46" ht="12.75"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37"/>
      <c r="AK442" s="37"/>
      <c r="AL442" s="37"/>
      <c r="AM442" s="37"/>
      <c r="AN442" s="37"/>
      <c r="AO442" s="38"/>
      <c r="AP442" s="38"/>
      <c r="AQ442" s="37"/>
      <c r="AR442" s="37"/>
      <c r="AS442" s="37"/>
      <c r="AT442" s="38"/>
    </row>
    <row r="443" spans="1:46" ht="12.75"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37"/>
      <c r="AK443" s="37"/>
      <c r="AL443" s="37"/>
      <c r="AM443" s="37"/>
      <c r="AN443" s="37"/>
      <c r="AO443" s="38"/>
      <c r="AP443" s="38"/>
      <c r="AQ443" s="37"/>
      <c r="AR443" s="37"/>
      <c r="AS443" s="37"/>
      <c r="AT443" s="38"/>
    </row>
    <row r="444" spans="1:46" ht="12.75"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37"/>
      <c r="AK444" s="37"/>
      <c r="AL444" s="37"/>
      <c r="AM444" s="37"/>
      <c r="AN444" s="37"/>
      <c r="AO444" s="38"/>
      <c r="AP444" s="38"/>
      <c r="AQ444" s="37"/>
      <c r="AR444" s="37"/>
      <c r="AS444" s="37"/>
      <c r="AT444" s="38"/>
    </row>
    <row r="445" spans="1:46" ht="12.75"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37"/>
      <c r="AK445" s="37"/>
      <c r="AL445" s="37"/>
      <c r="AM445" s="37"/>
      <c r="AN445" s="37"/>
      <c r="AO445" s="38"/>
      <c r="AP445" s="38"/>
      <c r="AQ445" s="37"/>
      <c r="AR445" s="37"/>
      <c r="AS445" s="37"/>
      <c r="AT445" s="38"/>
    </row>
    <row r="446" spans="1:46" ht="12.75"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37"/>
      <c r="AK446" s="37"/>
      <c r="AL446" s="37"/>
      <c r="AM446" s="37"/>
      <c r="AN446" s="37"/>
      <c r="AO446" s="38"/>
      <c r="AP446" s="38"/>
      <c r="AQ446" s="37"/>
      <c r="AR446" s="37"/>
      <c r="AS446" s="37"/>
      <c r="AT446" s="38"/>
    </row>
    <row r="447" spans="1:46" ht="12.75"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37"/>
      <c r="AK447" s="37"/>
      <c r="AL447" s="37"/>
      <c r="AM447" s="37"/>
      <c r="AN447" s="37"/>
      <c r="AO447" s="38"/>
      <c r="AP447" s="38"/>
      <c r="AQ447" s="37"/>
      <c r="AR447" s="37"/>
      <c r="AS447" s="37"/>
      <c r="AT447" s="38"/>
    </row>
    <row r="448" spans="1:46" ht="12.75"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37"/>
      <c r="AK448" s="37"/>
      <c r="AL448" s="37"/>
      <c r="AM448" s="37"/>
      <c r="AN448" s="37"/>
      <c r="AO448" s="38"/>
      <c r="AP448" s="38"/>
      <c r="AQ448" s="37"/>
      <c r="AR448" s="37"/>
      <c r="AS448" s="37"/>
      <c r="AT448" s="38"/>
    </row>
    <row r="449" spans="1:46" ht="12.75"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37"/>
      <c r="AK449" s="37"/>
      <c r="AL449" s="37"/>
      <c r="AM449" s="37"/>
      <c r="AN449" s="37"/>
      <c r="AO449" s="38"/>
      <c r="AP449" s="38"/>
      <c r="AQ449" s="37"/>
      <c r="AR449" s="37"/>
      <c r="AS449" s="37"/>
      <c r="AT449" s="38"/>
    </row>
    <row r="450" spans="1:46" ht="12.75"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37"/>
      <c r="AK450" s="37"/>
      <c r="AL450" s="37"/>
      <c r="AM450" s="37"/>
      <c r="AN450" s="37"/>
      <c r="AO450" s="38"/>
      <c r="AP450" s="38"/>
      <c r="AQ450" s="37"/>
      <c r="AR450" s="37"/>
      <c r="AS450" s="37"/>
      <c r="AT450" s="38"/>
    </row>
    <row r="451" spans="1:46" ht="12.75"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c r="AM451" s="37"/>
      <c r="AN451" s="37"/>
      <c r="AO451" s="38"/>
      <c r="AP451" s="38"/>
      <c r="AQ451" s="37"/>
      <c r="AR451" s="37"/>
      <c r="AS451" s="37"/>
      <c r="AT451" s="38"/>
    </row>
    <row r="452" spans="1:46" ht="12.75"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37"/>
      <c r="AK452" s="37"/>
      <c r="AL452" s="37"/>
      <c r="AM452" s="37"/>
      <c r="AN452" s="37"/>
      <c r="AO452" s="38"/>
      <c r="AP452" s="38"/>
      <c r="AQ452" s="37"/>
      <c r="AR452" s="37"/>
      <c r="AS452" s="37"/>
      <c r="AT452" s="38"/>
    </row>
    <row r="453" spans="1:46" ht="12.75"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37"/>
      <c r="AK453" s="37"/>
      <c r="AL453" s="37"/>
      <c r="AM453" s="37"/>
      <c r="AN453" s="37"/>
      <c r="AO453" s="38"/>
      <c r="AP453" s="38"/>
      <c r="AQ453" s="37"/>
      <c r="AR453" s="37"/>
      <c r="AS453" s="37"/>
      <c r="AT453" s="38"/>
    </row>
    <row r="454" spans="1:46" ht="12.75"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37"/>
      <c r="AK454" s="37"/>
      <c r="AL454" s="37"/>
      <c r="AM454" s="37"/>
      <c r="AN454" s="37"/>
      <c r="AO454" s="38"/>
      <c r="AP454" s="38"/>
      <c r="AQ454" s="37"/>
      <c r="AR454" s="37"/>
      <c r="AS454" s="37"/>
      <c r="AT454" s="38"/>
    </row>
    <row r="455" spans="1:46" ht="12.75"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37"/>
      <c r="AK455" s="37"/>
      <c r="AL455" s="37"/>
      <c r="AM455" s="37"/>
      <c r="AN455" s="37"/>
      <c r="AO455" s="38"/>
      <c r="AP455" s="38"/>
      <c r="AQ455" s="37"/>
      <c r="AR455" s="37"/>
      <c r="AS455" s="37"/>
      <c r="AT455" s="38"/>
    </row>
    <row r="456" spans="1:46" ht="12.75"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37"/>
      <c r="AK456" s="37"/>
      <c r="AL456" s="37"/>
      <c r="AM456" s="37"/>
      <c r="AN456" s="37"/>
      <c r="AO456" s="38"/>
      <c r="AP456" s="38"/>
      <c r="AQ456" s="37"/>
      <c r="AR456" s="37"/>
      <c r="AS456" s="37"/>
      <c r="AT456" s="38"/>
    </row>
    <row r="457" spans="1:46" ht="12.75"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37"/>
      <c r="AK457" s="37"/>
      <c r="AL457" s="37"/>
      <c r="AM457" s="37"/>
      <c r="AN457" s="37"/>
      <c r="AO457" s="38"/>
      <c r="AP457" s="38"/>
      <c r="AQ457" s="37"/>
      <c r="AR457" s="37"/>
      <c r="AS457" s="37"/>
      <c r="AT457" s="38"/>
    </row>
    <row r="458" spans="1:46" ht="12.75"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c r="AM458" s="37"/>
      <c r="AN458" s="37"/>
      <c r="AO458" s="38"/>
      <c r="AP458" s="38"/>
      <c r="AQ458" s="37"/>
      <c r="AR458" s="37"/>
      <c r="AS458" s="37"/>
      <c r="AT458" s="38"/>
    </row>
    <row r="459" spans="1:46" ht="12.75"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37"/>
      <c r="AK459" s="37"/>
      <c r="AL459" s="37"/>
      <c r="AM459" s="37"/>
      <c r="AN459" s="37"/>
      <c r="AO459" s="38"/>
      <c r="AP459" s="38"/>
      <c r="AQ459" s="37"/>
      <c r="AR459" s="37"/>
      <c r="AS459" s="37"/>
      <c r="AT459" s="38"/>
    </row>
    <row r="460" spans="1:46" ht="12.75"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37"/>
      <c r="AK460" s="37"/>
      <c r="AL460" s="37"/>
      <c r="AM460" s="37"/>
      <c r="AN460" s="37"/>
      <c r="AO460" s="38"/>
      <c r="AP460" s="38"/>
      <c r="AQ460" s="37"/>
      <c r="AR460" s="37"/>
      <c r="AS460" s="37"/>
      <c r="AT460" s="38"/>
    </row>
    <row r="461" spans="1:46" ht="12.75"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37"/>
      <c r="AK461" s="37"/>
      <c r="AL461" s="37"/>
      <c r="AM461" s="37"/>
      <c r="AN461" s="37"/>
      <c r="AO461" s="38"/>
      <c r="AP461" s="38"/>
      <c r="AQ461" s="37"/>
      <c r="AR461" s="37"/>
      <c r="AS461" s="37"/>
      <c r="AT461" s="38"/>
    </row>
    <row r="462" spans="1:46" ht="12.75"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37"/>
      <c r="AK462" s="37"/>
      <c r="AL462" s="37"/>
      <c r="AM462" s="37"/>
      <c r="AN462" s="37"/>
      <c r="AO462" s="38"/>
      <c r="AP462" s="38"/>
      <c r="AQ462" s="37"/>
      <c r="AR462" s="37"/>
      <c r="AS462" s="37"/>
      <c r="AT462" s="38"/>
    </row>
    <row r="463" spans="1:46" ht="12.75"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37"/>
      <c r="AK463" s="37"/>
      <c r="AL463" s="37"/>
      <c r="AM463" s="37"/>
      <c r="AN463" s="37"/>
      <c r="AO463" s="38"/>
      <c r="AP463" s="38"/>
      <c r="AQ463" s="37"/>
      <c r="AR463" s="37"/>
      <c r="AS463" s="37"/>
      <c r="AT463" s="38"/>
    </row>
    <row r="464" spans="1:46" ht="12.75"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37"/>
      <c r="AK464" s="37"/>
      <c r="AL464" s="37"/>
      <c r="AM464" s="37"/>
      <c r="AN464" s="37"/>
      <c r="AO464" s="38"/>
      <c r="AP464" s="38"/>
      <c r="AQ464" s="37"/>
      <c r="AR464" s="37"/>
      <c r="AS464" s="37"/>
      <c r="AT464" s="38"/>
    </row>
    <row r="465" spans="1:46" ht="12.75"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37"/>
      <c r="AK465" s="37"/>
      <c r="AL465" s="37"/>
      <c r="AM465" s="37"/>
      <c r="AN465" s="37"/>
      <c r="AO465" s="38"/>
      <c r="AP465" s="38"/>
      <c r="AQ465" s="37"/>
      <c r="AR465" s="37"/>
      <c r="AS465" s="37"/>
      <c r="AT465" s="38"/>
    </row>
    <row r="466" spans="1:46" ht="12.75"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37"/>
      <c r="AK466" s="37"/>
      <c r="AL466" s="37"/>
      <c r="AM466" s="37"/>
      <c r="AN466" s="37"/>
      <c r="AO466" s="38"/>
      <c r="AP466" s="38"/>
      <c r="AQ466" s="37"/>
      <c r="AR466" s="37"/>
      <c r="AS466" s="37"/>
      <c r="AT466" s="38"/>
    </row>
    <row r="467" spans="1:46" ht="12.75"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37"/>
      <c r="AK467" s="37"/>
      <c r="AL467" s="37"/>
      <c r="AM467" s="37"/>
      <c r="AN467" s="37"/>
      <c r="AO467" s="38"/>
      <c r="AP467" s="38"/>
      <c r="AQ467" s="37"/>
      <c r="AR467" s="37"/>
      <c r="AS467" s="37"/>
      <c r="AT467" s="38"/>
    </row>
    <row r="468" spans="1:46" ht="12.75"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37"/>
      <c r="AK468" s="37"/>
      <c r="AL468" s="37"/>
      <c r="AM468" s="37"/>
      <c r="AN468" s="37"/>
      <c r="AO468" s="38"/>
      <c r="AP468" s="38"/>
      <c r="AQ468" s="37"/>
      <c r="AR468" s="37"/>
      <c r="AS468" s="37"/>
      <c r="AT468" s="38"/>
    </row>
    <row r="469" spans="1:46" ht="12.75"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37"/>
      <c r="AK469" s="37"/>
      <c r="AL469" s="37"/>
      <c r="AM469" s="37"/>
      <c r="AN469" s="37"/>
      <c r="AO469" s="38"/>
      <c r="AP469" s="38"/>
      <c r="AQ469" s="37"/>
      <c r="AR469" s="37"/>
      <c r="AS469" s="37"/>
      <c r="AT469" s="38"/>
    </row>
    <row r="470" spans="1:46" ht="12.75"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37"/>
      <c r="AK470" s="37"/>
      <c r="AL470" s="37"/>
      <c r="AM470" s="37"/>
      <c r="AN470" s="37"/>
      <c r="AO470" s="38"/>
      <c r="AP470" s="38"/>
      <c r="AQ470" s="37"/>
      <c r="AR470" s="37"/>
      <c r="AS470" s="37"/>
      <c r="AT470" s="38"/>
    </row>
    <row r="471" spans="1:46" ht="12.75"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37"/>
      <c r="AK471" s="37"/>
      <c r="AL471" s="37"/>
      <c r="AM471" s="37"/>
      <c r="AN471" s="37"/>
      <c r="AO471" s="38"/>
      <c r="AP471" s="38"/>
      <c r="AQ471" s="37"/>
      <c r="AR471" s="37"/>
      <c r="AS471" s="37"/>
      <c r="AT471" s="38"/>
    </row>
    <row r="472" spans="1:46" ht="12.75"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c r="AM472" s="37"/>
      <c r="AN472" s="37"/>
      <c r="AO472" s="38"/>
      <c r="AP472" s="38"/>
      <c r="AQ472" s="37"/>
      <c r="AR472" s="37"/>
      <c r="AS472" s="37"/>
      <c r="AT472" s="38"/>
    </row>
    <row r="473" spans="1:46" ht="12.75"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37"/>
      <c r="AK473" s="37"/>
      <c r="AL473" s="37"/>
      <c r="AM473" s="37"/>
      <c r="AN473" s="37"/>
      <c r="AO473" s="38"/>
      <c r="AP473" s="38"/>
      <c r="AQ473" s="37"/>
      <c r="AR473" s="37"/>
      <c r="AS473" s="37"/>
      <c r="AT473" s="38"/>
    </row>
    <row r="474" spans="1:46" ht="12.75"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37"/>
      <c r="AK474" s="37"/>
      <c r="AL474" s="37"/>
      <c r="AM474" s="37"/>
      <c r="AN474" s="37"/>
      <c r="AO474" s="38"/>
      <c r="AP474" s="38"/>
      <c r="AQ474" s="37"/>
      <c r="AR474" s="37"/>
      <c r="AS474" s="37"/>
      <c r="AT474" s="38"/>
    </row>
    <row r="475" spans="1:46" ht="12.75"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37"/>
      <c r="AK475" s="37"/>
      <c r="AL475" s="37"/>
      <c r="AM475" s="37"/>
      <c r="AN475" s="37"/>
      <c r="AO475" s="38"/>
      <c r="AP475" s="38"/>
      <c r="AQ475" s="37"/>
      <c r="AR475" s="37"/>
      <c r="AS475" s="37"/>
      <c r="AT475" s="38"/>
    </row>
    <row r="476" spans="1:46" ht="12.75"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37"/>
      <c r="AK476" s="37"/>
      <c r="AL476" s="37"/>
      <c r="AM476" s="37"/>
      <c r="AN476" s="37"/>
      <c r="AO476" s="38"/>
      <c r="AP476" s="38"/>
      <c r="AQ476" s="37"/>
      <c r="AR476" s="37"/>
      <c r="AS476" s="37"/>
      <c r="AT476" s="38"/>
    </row>
    <row r="477" spans="1:46" ht="12.75"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37"/>
      <c r="AK477" s="37"/>
      <c r="AL477" s="37"/>
      <c r="AM477" s="37"/>
      <c r="AN477" s="37"/>
      <c r="AO477" s="38"/>
      <c r="AP477" s="38"/>
      <c r="AQ477" s="37"/>
      <c r="AR477" s="37"/>
      <c r="AS477" s="37"/>
      <c r="AT477" s="38"/>
    </row>
    <row r="478" spans="1:46" ht="12.75"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37"/>
      <c r="AK478" s="37"/>
      <c r="AL478" s="37"/>
      <c r="AM478" s="37"/>
      <c r="AN478" s="37"/>
      <c r="AO478" s="38"/>
      <c r="AP478" s="38"/>
      <c r="AQ478" s="37"/>
      <c r="AR478" s="37"/>
      <c r="AS478" s="37"/>
      <c r="AT478" s="38"/>
    </row>
    <row r="479" spans="1:46" ht="12.75"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37"/>
      <c r="AK479" s="37"/>
      <c r="AL479" s="37"/>
      <c r="AM479" s="37"/>
      <c r="AN479" s="37"/>
      <c r="AO479" s="38"/>
      <c r="AP479" s="38"/>
      <c r="AQ479" s="37"/>
      <c r="AR479" s="37"/>
      <c r="AS479" s="37"/>
      <c r="AT479" s="38"/>
    </row>
    <row r="480" spans="1:46" ht="12.75"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37"/>
      <c r="AK480" s="37"/>
      <c r="AL480" s="37"/>
      <c r="AM480" s="37"/>
      <c r="AN480" s="37"/>
      <c r="AO480" s="38"/>
      <c r="AP480" s="38"/>
      <c r="AQ480" s="37"/>
      <c r="AR480" s="37"/>
      <c r="AS480" s="37"/>
      <c r="AT480" s="38"/>
    </row>
    <row r="481" spans="1:46" ht="12.75"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37"/>
      <c r="AK481" s="37"/>
      <c r="AL481" s="37"/>
      <c r="AM481" s="37"/>
      <c r="AN481" s="37"/>
      <c r="AO481" s="38"/>
      <c r="AP481" s="38"/>
      <c r="AQ481" s="37"/>
      <c r="AR481" s="37"/>
      <c r="AS481" s="37"/>
      <c r="AT481" s="38"/>
    </row>
    <row r="482" spans="1:46" ht="12.75"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37"/>
      <c r="AK482" s="37"/>
      <c r="AL482" s="37"/>
      <c r="AM482" s="37"/>
      <c r="AN482" s="37"/>
      <c r="AO482" s="38"/>
      <c r="AP482" s="38"/>
      <c r="AQ482" s="37"/>
      <c r="AR482" s="37"/>
      <c r="AS482" s="37"/>
      <c r="AT482" s="38"/>
    </row>
    <row r="483" spans="1:46" ht="12.75"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37"/>
      <c r="AK483" s="37"/>
      <c r="AL483" s="37"/>
      <c r="AM483" s="37"/>
      <c r="AN483" s="37"/>
      <c r="AO483" s="38"/>
      <c r="AP483" s="38"/>
      <c r="AQ483" s="37"/>
      <c r="AR483" s="37"/>
      <c r="AS483" s="37"/>
      <c r="AT483" s="38"/>
    </row>
    <row r="484" spans="1:46" ht="12.75"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37"/>
      <c r="AK484" s="37"/>
      <c r="AL484" s="37"/>
      <c r="AM484" s="37"/>
      <c r="AN484" s="37"/>
      <c r="AO484" s="38"/>
      <c r="AP484" s="38"/>
      <c r="AQ484" s="37"/>
      <c r="AR484" s="37"/>
      <c r="AS484" s="37"/>
      <c r="AT484" s="38"/>
    </row>
    <row r="485" spans="1:46" ht="12.75"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c r="AM485" s="37"/>
      <c r="AN485" s="37"/>
      <c r="AO485" s="38"/>
      <c r="AP485" s="38"/>
      <c r="AQ485" s="37"/>
      <c r="AR485" s="37"/>
      <c r="AS485" s="37"/>
      <c r="AT485" s="38"/>
    </row>
    <row r="486" spans="1:46" ht="12.75"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c r="AM486" s="37"/>
      <c r="AN486" s="37"/>
      <c r="AO486" s="38"/>
      <c r="AP486" s="38"/>
      <c r="AQ486" s="37"/>
      <c r="AR486" s="37"/>
      <c r="AS486" s="37"/>
      <c r="AT486" s="38"/>
    </row>
    <row r="487" spans="1:46" ht="12.75"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37"/>
      <c r="AK487" s="37"/>
      <c r="AL487" s="37"/>
      <c r="AM487" s="37"/>
      <c r="AN487" s="37"/>
      <c r="AO487" s="38"/>
      <c r="AP487" s="38"/>
      <c r="AQ487" s="37"/>
      <c r="AR487" s="37"/>
      <c r="AS487" s="37"/>
      <c r="AT487" s="38"/>
    </row>
    <row r="488" spans="1:46" ht="12.75"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c r="AM488" s="37"/>
      <c r="AN488" s="37"/>
      <c r="AO488" s="38"/>
      <c r="AP488" s="38"/>
      <c r="AQ488" s="37"/>
      <c r="AR488" s="37"/>
      <c r="AS488" s="37"/>
      <c r="AT488" s="38"/>
    </row>
    <row r="489" spans="1:46" ht="12.75"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c r="AM489" s="37"/>
      <c r="AN489" s="37"/>
      <c r="AO489" s="38"/>
      <c r="AP489" s="38"/>
      <c r="AQ489" s="37"/>
      <c r="AR489" s="37"/>
      <c r="AS489" s="37"/>
      <c r="AT489" s="38"/>
    </row>
    <row r="490" spans="1:46" ht="12.75"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37"/>
      <c r="AK490" s="37"/>
      <c r="AL490" s="37"/>
      <c r="AM490" s="37"/>
      <c r="AN490" s="37"/>
      <c r="AO490" s="38"/>
      <c r="AP490" s="38"/>
      <c r="AQ490" s="37"/>
      <c r="AR490" s="37"/>
      <c r="AS490" s="37"/>
      <c r="AT490" s="38"/>
    </row>
    <row r="491" spans="1:46" ht="12.75"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37"/>
      <c r="AK491" s="37"/>
      <c r="AL491" s="37"/>
      <c r="AM491" s="37"/>
      <c r="AN491" s="37"/>
      <c r="AO491" s="38"/>
      <c r="AP491" s="38"/>
      <c r="AQ491" s="37"/>
      <c r="AR491" s="37"/>
      <c r="AS491" s="37"/>
      <c r="AT491" s="38"/>
    </row>
    <row r="492" spans="1:46" ht="12.75"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37"/>
      <c r="AK492" s="37"/>
      <c r="AL492" s="37"/>
      <c r="AM492" s="37"/>
      <c r="AN492" s="37"/>
      <c r="AO492" s="38"/>
      <c r="AP492" s="38"/>
      <c r="AQ492" s="37"/>
      <c r="AR492" s="37"/>
      <c r="AS492" s="37"/>
      <c r="AT492" s="38"/>
    </row>
    <row r="493" spans="1:46" ht="12.75"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37"/>
      <c r="AK493" s="37"/>
      <c r="AL493" s="37"/>
      <c r="AM493" s="37"/>
      <c r="AN493" s="37"/>
      <c r="AO493" s="38"/>
      <c r="AP493" s="38"/>
      <c r="AQ493" s="37"/>
      <c r="AR493" s="37"/>
      <c r="AS493" s="37"/>
      <c r="AT493" s="38"/>
    </row>
    <row r="494" spans="1:46" ht="12.75"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c r="AM494" s="37"/>
      <c r="AN494" s="37"/>
      <c r="AO494" s="38"/>
      <c r="AP494" s="38"/>
      <c r="AQ494" s="37"/>
      <c r="AR494" s="37"/>
      <c r="AS494" s="37"/>
      <c r="AT494" s="38"/>
    </row>
    <row r="495" spans="1:46" ht="12.75"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37"/>
      <c r="AK495" s="37"/>
      <c r="AL495" s="37"/>
      <c r="AM495" s="37"/>
      <c r="AN495" s="37"/>
      <c r="AO495" s="38"/>
      <c r="AP495" s="38"/>
      <c r="AQ495" s="37"/>
      <c r="AR495" s="37"/>
      <c r="AS495" s="37"/>
      <c r="AT495" s="38"/>
    </row>
    <row r="496" spans="1:46" ht="12.75"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37"/>
      <c r="AK496" s="37"/>
      <c r="AL496" s="37"/>
      <c r="AM496" s="37"/>
      <c r="AN496" s="37"/>
      <c r="AO496" s="38"/>
      <c r="AP496" s="38"/>
      <c r="AQ496" s="37"/>
      <c r="AR496" s="37"/>
      <c r="AS496" s="37"/>
      <c r="AT496" s="38"/>
    </row>
    <row r="497" spans="1:46" ht="12.75"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37"/>
      <c r="AK497" s="37"/>
      <c r="AL497" s="37"/>
      <c r="AM497" s="37"/>
      <c r="AN497" s="37"/>
      <c r="AO497" s="38"/>
      <c r="AP497" s="38"/>
      <c r="AQ497" s="37"/>
      <c r="AR497" s="37"/>
      <c r="AS497" s="37"/>
      <c r="AT497" s="38"/>
    </row>
    <row r="498" spans="1:46" ht="12.75"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37"/>
      <c r="AK498" s="37"/>
      <c r="AL498" s="37"/>
      <c r="AM498" s="37"/>
      <c r="AN498" s="37"/>
      <c r="AO498" s="38"/>
      <c r="AP498" s="38"/>
      <c r="AQ498" s="37"/>
      <c r="AR498" s="37"/>
      <c r="AS498" s="37"/>
      <c r="AT498" s="38"/>
    </row>
    <row r="499" spans="1:46" ht="12.75"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37"/>
      <c r="AK499" s="37"/>
      <c r="AL499" s="37"/>
      <c r="AM499" s="37"/>
      <c r="AN499" s="37"/>
      <c r="AO499" s="38"/>
      <c r="AP499" s="38"/>
      <c r="AQ499" s="37"/>
      <c r="AR499" s="37"/>
      <c r="AS499" s="37"/>
      <c r="AT499" s="38"/>
    </row>
    <row r="500" spans="1:46" ht="12.75"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37"/>
      <c r="AK500" s="37"/>
      <c r="AL500" s="37"/>
      <c r="AM500" s="37"/>
      <c r="AN500" s="37"/>
      <c r="AO500" s="38"/>
      <c r="AP500" s="38"/>
      <c r="AQ500" s="37"/>
      <c r="AR500" s="37"/>
      <c r="AS500" s="37"/>
      <c r="AT500" s="38"/>
    </row>
    <row r="501" spans="1:46" ht="12.75"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37"/>
      <c r="AK501" s="37"/>
      <c r="AL501" s="37"/>
      <c r="AM501" s="37"/>
      <c r="AN501" s="37"/>
      <c r="AO501" s="38"/>
      <c r="AP501" s="38"/>
      <c r="AQ501" s="37"/>
      <c r="AR501" s="37"/>
      <c r="AS501" s="37"/>
      <c r="AT501" s="38"/>
    </row>
    <row r="502" spans="1:46" ht="12.75"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37"/>
      <c r="AK502" s="37"/>
      <c r="AL502" s="37"/>
      <c r="AM502" s="37"/>
      <c r="AN502" s="37"/>
      <c r="AO502" s="38"/>
      <c r="AP502" s="38"/>
      <c r="AQ502" s="37"/>
      <c r="AR502" s="37"/>
      <c r="AS502" s="37"/>
      <c r="AT502" s="38"/>
    </row>
    <row r="503" spans="1:46" ht="12.75"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37"/>
      <c r="AK503" s="37"/>
      <c r="AL503" s="37"/>
      <c r="AM503" s="37"/>
      <c r="AN503" s="37"/>
      <c r="AO503" s="38"/>
      <c r="AP503" s="38"/>
      <c r="AQ503" s="37"/>
      <c r="AR503" s="37"/>
      <c r="AS503" s="37"/>
      <c r="AT503" s="38"/>
    </row>
    <row r="504" spans="1:46" ht="12.75"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37"/>
      <c r="AK504" s="37"/>
      <c r="AL504" s="37"/>
      <c r="AM504" s="37"/>
      <c r="AN504" s="37"/>
      <c r="AO504" s="38"/>
      <c r="AP504" s="38"/>
      <c r="AQ504" s="37"/>
      <c r="AR504" s="37"/>
      <c r="AS504" s="37"/>
      <c r="AT504" s="38"/>
    </row>
    <row r="505" spans="1:46" ht="12.75"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37"/>
      <c r="AK505" s="37"/>
      <c r="AL505" s="37"/>
      <c r="AM505" s="37"/>
      <c r="AN505" s="37"/>
      <c r="AO505" s="38"/>
      <c r="AP505" s="38"/>
      <c r="AQ505" s="37"/>
      <c r="AR505" s="37"/>
      <c r="AS505" s="37"/>
      <c r="AT505" s="38"/>
    </row>
    <row r="506" spans="1:46" ht="12.75"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37"/>
      <c r="AK506" s="37"/>
      <c r="AL506" s="37"/>
      <c r="AM506" s="37"/>
      <c r="AN506" s="37"/>
      <c r="AO506" s="38"/>
      <c r="AP506" s="38"/>
      <c r="AQ506" s="37"/>
      <c r="AR506" s="37"/>
      <c r="AS506" s="37"/>
      <c r="AT506" s="38"/>
    </row>
    <row r="507" spans="1:46" ht="12.75"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37"/>
      <c r="AK507" s="37"/>
      <c r="AL507" s="37"/>
      <c r="AM507" s="37"/>
      <c r="AN507" s="37"/>
      <c r="AO507" s="38"/>
      <c r="AP507" s="38"/>
      <c r="AQ507" s="37"/>
      <c r="AR507" s="37"/>
      <c r="AS507" s="37"/>
      <c r="AT507" s="38"/>
    </row>
    <row r="508" spans="1:46" ht="12.75"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37"/>
      <c r="AK508" s="37"/>
      <c r="AL508" s="37"/>
      <c r="AM508" s="37"/>
      <c r="AN508" s="37"/>
      <c r="AO508" s="38"/>
      <c r="AP508" s="38"/>
      <c r="AQ508" s="37"/>
      <c r="AR508" s="37"/>
      <c r="AS508" s="37"/>
      <c r="AT508" s="38"/>
    </row>
    <row r="509" spans="1:46" ht="12.75"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37"/>
      <c r="AK509" s="37"/>
      <c r="AL509" s="37"/>
      <c r="AM509" s="37"/>
      <c r="AN509" s="37"/>
      <c r="AO509" s="38"/>
      <c r="AP509" s="38"/>
      <c r="AQ509" s="37"/>
      <c r="AR509" s="37"/>
      <c r="AS509" s="37"/>
      <c r="AT509" s="38"/>
    </row>
    <row r="510" spans="1:46" ht="12.75"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37"/>
      <c r="AK510" s="37"/>
      <c r="AL510" s="37"/>
      <c r="AM510" s="37"/>
      <c r="AN510" s="37"/>
      <c r="AO510" s="38"/>
      <c r="AP510" s="38"/>
      <c r="AQ510" s="37"/>
      <c r="AR510" s="37"/>
      <c r="AS510" s="37"/>
      <c r="AT510" s="38"/>
    </row>
    <row r="511" spans="1:46" ht="12.75"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37"/>
      <c r="AK511" s="37"/>
      <c r="AL511" s="37"/>
      <c r="AM511" s="37"/>
      <c r="AN511" s="37"/>
      <c r="AO511" s="38"/>
      <c r="AP511" s="38"/>
      <c r="AQ511" s="37"/>
      <c r="AR511" s="37"/>
      <c r="AS511" s="37"/>
      <c r="AT511" s="38"/>
    </row>
    <row r="512" spans="1:46" ht="12.75"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c r="AM512" s="37"/>
      <c r="AN512" s="37"/>
      <c r="AO512" s="38"/>
      <c r="AP512" s="38"/>
      <c r="AQ512" s="37"/>
      <c r="AR512" s="37"/>
      <c r="AS512" s="37"/>
      <c r="AT512" s="38"/>
    </row>
    <row r="513" spans="1:46" ht="12.75"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37"/>
      <c r="AK513" s="37"/>
      <c r="AL513" s="37"/>
      <c r="AM513" s="37"/>
      <c r="AN513" s="37"/>
      <c r="AO513" s="38"/>
      <c r="AP513" s="38"/>
      <c r="AQ513" s="37"/>
      <c r="AR513" s="37"/>
      <c r="AS513" s="37"/>
      <c r="AT513" s="38"/>
    </row>
    <row r="514" spans="1:46" ht="12.75"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37"/>
      <c r="AK514" s="37"/>
      <c r="AL514" s="37"/>
      <c r="AM514" s="37"/>
      <c r="AN514" s="37"/>
      <c r="AO514" s="38"/>
      <c r="AP514" s="38"/>
      <c r="AQ514" s="37"/>
      <c r="AR514" s="37"/>
      <c r="AS514" s="37"/>
      <c r="AT514" s="38"/>
    </row>
    <row r="515" spans="1:46" ht="12.75"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37"/>
      <c r="AK515" s="37"/>
      <c r="AL515" s="37"/>
      <c r="AM515" s="37"/>
      <c r="AN515" s="37"/>
      <c r="AO515" s="38"/>
      <c r="AP515" s="38"/>
      <c r="AQ515" s="37"/>
      <c r="AR515" s="37"/>
      <c r="AS515" s="37"/>
      <c r="AT515" s="38"/>
    </row>
    <row r="516" spans="1:46" ht="12.75"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c r="AM516" s="37"/>
      <c r="AN516" s="37"/>
      <c r="AO516" s="38"/>
      <c r="AP516" s="38"/>
      <c r="AQ516" s="37"/>
      <c r="AR516" s="37"/>
      <c r="AS516" s="37"/>
      <c r="AT516" s="38"/>
    </row>
    <row r="517" spans="1:46" ht="12.75"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37"/>
      <c r="AK517" s="37"/>
      <c r="AL517" s="37"/>
      <c r="AM517" s="37"/>
      <c r="AN517" s="37"/>
      <c r="AO517" s="38"/>
      <c r="AP517" s="38"/>
      <c r="AQ517" s="37"/>
      <c r="AR517" s="37"/>
      <c r="AS517" s="37"/>
      <c r="AT517" s="38"/>
    </row>
    <row r="518" spans="1:46" ht="12.75"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37"/>
      <c r="AK518" s="37"/>
      <c r="AL518" s="37"/>
      <c r="AM518" s="37"/>
      <c r="AN518" s="37"/>
      <c r="AO518" s="38"/>
      <c r="AP518" s="38"/>
      <c r="AQ518" s="37"/>
      <c r="AR518" s="37"/>
      <c r="AS518" s="37"/>
      <c r="AT518" s="38"/>
    </row>
    <row r="519" spans="1:46" ht="12.75"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37"/>
      <c r="AK519" s="37"/>
      <c r="AL519" s="37"/>
      <c r="AM519" s="37"/>
      <c r="AN519" s="37"/>
      <c r="AO519" s="38"/>
      <c r="AP519" s="38"/>
      <c r="AQ519" s="37"/>
      <c r="AR519" s="37"/>
      <c r="AS519" s="37"/>
      <c r="AT519" s="38"/>
    </row>
    <row r="520" spans="1:46" ht="12.75"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37"/>
      <c r="AK520" s="37"/>
      <c r="AL520" s="37"/>
      <c r="AM520" s="37"/>
      <c r="AN520" s="37"/>
      <c r="AO520" s="38"/>
      <c r="AP520" s="38"/>
      <c r="AQ520" s="37"/>
      <c r="AR520" s="37"/>
      <c r="AS520" s="37"/>
      <c r="AT520" s="38"/>
    </row>
    <row r="521" spans="1:46" ht="12.75"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37"/>
      <c r="AK521" s="37"/>
      <c r="AL521" s="37"/>
      <c r="AM521" s="37"/>
      <c r="AN521" s="37"/>
      <c r="AO521" s="38"/>
      <c r="AP521" s="38"/>
      <c r="AQ521" s="37"/>
      <c r="AR521" s="37"/>
      <c r="AS521" s="37"/>
      <c r="AT521" s="38"/>
    </row>
    <row r="522" spans="1:46" ht="12.75"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37"/>
      <c r="AK522" s="37"/>
      <c r="AL522" s="37"/>
      <c r="AM522" s="37"/>
      <c r="AN522" s="37"/>
      <c r="AO522" s="38"/>
      <c r="AP522" s="38"/>
      <c r="AQ522" s="37"/>
      <c r="AR522" s="37"/>
      <c r="AS522" s="37"/>
      <c r="AT522" s="38"/>
    </row>
    <row r="523" spans="1:46" ht="12.75"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37"/>
      <c r="AK523" s="37"/>
      <c r="AL523" s="37"/>
      <c r="AM523" s="37"/>
      <c r="AN523" s="37"/>
      <c r="AO523" s="38"/>
      <c r="AP523" s="38"/>
      <c r="AQ523" s="37"/>
      <c r="AR523" s="37"/>
      <c r="AS523" s="37"/>
      <c r="AT523" s="38"/>
    </row>
    <row r="524" spans="1:46" ht="12.75"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37"/>
      <c r="AK524" s="37"/>
      <c r="AL524" s="37"/>
      <c r="AM524" s="37"/>
      <c r="AN524" s="37"/>
      <c r="AO524" s="38"/>
      <c r="AP524" s="38"/>
      <c r="AQ524" s="37"/>
      <c r="AR524" s="37"/>
      <c r="AS524" s="37"/>
      <c r="AT524" s="38"/>
    </row>
    <row r="525" spans="1:46" ht="12.75"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37"/>
      <c r="AK525" s="37"/>
      <c r="AL525" s="37"/>
      <c r="AM525" s="37"/>
      <c r="AN525" s="37"/>
      <c r="AO525" s="38"/>
      <c r="AP525" s="38"/>
      <c r="AQ525" s="37"/>
      <c r="AR525" s="37"/>
      <c r="AS525" s="37"/>
      <c r="AT525" s="38"/>
    </row>
    <row r="526" spans="1:46" ht="12.75"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37"/>
      <c r="AK526" s="37"/>
      <c r="AL526" s="37"/>
      <c r="AM526" s="37"/>
      <c r="AN526" s="37"/>
      <c r="AO526" s="38"/>
      <c r="AP526" s="38"/>
      <c r="AQ526" s="37"/>
      <c r="AR526" s="37"/>
      <c r="AS526" s="37"/>
      <c r="AT526" s="38"/>
    </row>
    <row r="527" spans="1:46" ht="12.75"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37"/>
      <c r="AK527" s="37"/>
      <c r="AL527" s="37"/>
      <c r="AM527" s="37"/>
      <c r="AN527" s="37"/>
      <c r="AO527" s="38"/>
      <c r="AP527" s="38"/>
      <c r="AQ527" s="37"/>
      <c r="AR527" s="37"/>
      <c r="AS527" s="37"/>
      <c r="AT527" s="38"/>
    </row>
    <row r="528" spans="1:46" ht="12.75"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37"/>
      <c r="AK528" s="37"/>
      <c r="AL528" s="37"/>
      <c r="AM528" s="37"/>
      <c r="AN528" s="37"/>
      <c r="AO528" s="38"/>
      <c r="AP528" s="38"/>
      <c r="AQ528" s="37"/>
      <c r="AR528" s="37"/>
      <c r="AS528" s="37"/>
      <c r="AT528" s="38"/>
    </row>
    <row r="529" spans="1:46" ht="12.75"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37"/>
      <c r="AK529" s="37"/>
      <c r="AL529" s="37"/>
      <c r="AM529" s="37"/>
      <c r="AN529" s="37"/>
      <c r="AO529" s="38"/>
      <c r="AP529" s="38"/>
      <c r="AQ529" s="37"/>
      <c r="AR529" s="37"/>
      <c r="AS529" s="37"/>
      <c r="AT529" s="38"/>
    </row>
    <row r="530" spans="1:46" ht="12.75"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37"/>
      <c r="AK530" s="37"/>
      <c r="AL530" s="37"/>
      <c r="AM530" s="37"/>
      <c r="AN530" s="37"/>
      <c r="AO530" s="38"/>
      <c r="AP530" s="38"/>
      <c r="AQ530" s="37"/>
      <c r="AR530" s="37"/>
      <c r="AS530" s="37"/>
      <c r="AT530" s="38"/>
    </row>
    <row r="531" spans="1:46" ht="12.75"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37"/>
      <c r="AK531" s="37"/>
      <c r="AL531" s="37"/>
      <c r="AM531" s="37"/>
      <c r="AN531" s="37"/>
      <c r="AO531" s="38"/>
      <c r="AP531" s="38"/>
      <c r="AQ531" s="37"/>
      <c r="AR531" s="37"/>
      <c r="AS531" s="37"/>
      <c r="AT531" s="38"/>
    </row>
    <row r="532" spans="1:46" ht="12.75"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37"/>
      <c r="AK532" s="37"/>
      <c r="AL532" s="37"/>
      <c r="AM532" s="37"/>
      <c r="AN532" s="37"/>
      <c r="AO532" s="38"/>
      <c r="AP532" s="38"/>
      <c r="AQ532" s="37"/>
      <c r="AR532" s="37"/>
      <c r="AS532" s="37"/>
      <c r="AT532" s="38"/>
    </row>
    <row r="533" spans="1:46" ht="12.75"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37"/>
      <c r="AK533" s="37"/>
      <c r="AL533" s="37"/>
      <c r="AM533" s="37"/>
      <c r="AN533" s="37"/>
      <c r="AO533" s="38"/>
      <c r="AP533" s="38"/>
      <c r="AQ533" s="37"/>
      <c r="AR533" s="37"/>
      <c r="AS533" s="37"/>
      <c r="AT533" s="38"/>
    </row>
    <row r="534" spans="1:46" ht="12.75"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37"/>
      <c r="AK534" s="37"/>
      <c r="AL534" s="37"/>
      <c r="AM534" s="37"/>
      <c r="AN534" s="37"/>
      <c r="AO534" s="38"/>
      <c r="AP534" s="38"/>
      <c r="AQ534" s="37"/>
      <c r="AR534" s="37"/>
      <c r="AS534" s="37"/>
      <c r="AT534" s="38"/>
    </row>
    <row r="535" spans="1:46" ht="12.75"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37"/>
      <c r="AK535" s="37"/>
      <c r="AL535" s="37"/>
      <c r="AM535" s="37"/>
      <c r="AN535" s="37"/>
      <c r="AO535" s="38"/>
      <c r="AP535" s="38"/>
      <c r="AQ535" s="37"/>
      <c r="AR535" s="37"/>
      <c r="AS535" s="37"/>
      <c r="AT535" s="38"/>
    </row>
    <row r="536" spans="1:46" ht="12.75"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37"/>
      <c r="AK536" s="37"/>
      <c r="AL536" s="37"/>
      <c r="AM536" s="37"/>
      <c r="AN536" s="37"/>
      <c r="AO536" s="38"/>
      <c r="AP536" s="38"/>
      <c r="AQ536" s="37"/>
      <c r="AR536" s="37"/>
      <c r="AS536" s="37"/>
      <c r="AT536" s="38"/>
    </row>
    <row r="537" spans="1:46" ht="12.75"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37"/>
      <c r="AK537" s="37"/>
      <c r="AL537" s="37"/>
      <c r="AM537" s="37"/>
      <c r="AN537" s="37"/>
      <c r="AO537" s="38"/>
      <c r="AP537" s="38"/>
      <c r="AQ537" s="37"/>
      <c r="AR537" s="37"/>
      <c r="AS537" s="37"/>
      <c r="AT537" s="38"/>
    </row>
    <row r="538" spans="1:46" ht="12.75"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c r="AM538" s="37"/>
      <c r="AN538" s="37"/>
      <c r="AO538" s="38"/>
      <c r="AP538" s="38"/>
      <c r="AQ538" s="37"/>
      <c r="AR538" s="37"/>
      <c r="AS538" s="37"/>
      <c r="AT538" s="38"/>
    </row>
    <row r="539" spans="1:46" ht="12.75"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37"/>
      <c r="AK539" s="37"/>
      <c r="AL539" s="37"/>
      <c r="AM539" s="37"/>
      <c r="AN539" s="37"/>
      <c r="AO539" s="38"/>
      <c r="AP539" s="38"/>
      <c r="AQ539" s="37"/>
      <c r="AR539" s="37"/>
      <c r="AS539" s="37"/>
      <c r="AT539" s="38"/>
    </row>
    <row r="540" spans="1:46" ht="12.75"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c r="AM540" s="37"/>
      <c r="AN540" s="37"/>
      <c r="AO540" s="38"/>
      <c r="AP540" s="38"/>
      <c r="AQ540" s="37"/>
      <c r="AR540" s="37"/>
      <c r="AS540" s="37"/>
      <c r="AT540" s="38"/>
    </row>
    <row r="541" spans="1:46" ht="12.75"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37"/>
      <c r="AK541" s="37"/>
      <c r="AL541" s="37"/>
      <c r="AM541" s="37"/>
      <c r="AN541" s="37"/>
      <c r="AO541" s="38"/>
      <c r="AP541" s="38"/>
      <c r="AQ541" s="37"/>
      <c r="AR541" s="37"/>
      <c r="AS541" s="37"/>
      <c r="AT541" s="38"/>
    </row>
    <row r="542" spans="1:46" ht="12.75"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37"/>
      <c r="AK542" s="37"/>
      <c r="AL542" s="37"/>
      <c r="AM542" s="37"/>
      <c r="AN542" s="37"/>
      <c r="AO542" s="38"/>
      <c r="AP542" s="38"/>
      <c r="AQ542" s="37"/>
      <c r="AR542" s="37"/>
      <c r="AS542" s="37"/>
      <c r="AT542" s="38"/>
    </row>
    <row r="543" spans="1:46" ht="12.75"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37"/>
      <c r="AK543" s="37"/>
      <c r="AL543" s="37"/>
      <c r="AM543" s="37"/>
      <c r="AN543" s="37"/>
      <c r="AO543" s="38"/>
      <c r="AP543" s="38"/>
      <c r="AQ543" s="37"/>
      <c r="AR543" s="37"/>
      <c r="AS543" s="37"/>
      <c r="AT543" s="38"/>
    </row>
    <row r="544" spans="1:46" ht="12.75"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37"/>
      <c r="AK544" s="37"/>
      <c r="AL544" s="37"/>
      <c r="AM544" s="37"/>
      <c r="AN544" s="37"/>
      <c r="AO544" s="38"/>
      <c r="AP544" s="38"/>
      <c r="AQ544" s="37"/>
      <c r="AR544" s="37"/>
      <c r="AS544" s="37"/>
      <c r="AT544" s="38"/>
    </row>
    <row r="545" spans="1:46" ht="12.75"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37"/>
      <c r="AK545" s="37"/>
      <c r="AL545" s="37"/>
      <c r="AM545" s="37"/>
      <c r="AN545" s="37"/>
      <c r="AO545" s="38"/>
      <c r="AP545" s="38"/>
      <c r="AQ545" s="37"/>
      <c r="AR545" s="37"/>
      <c r="AS545" s="37"/>
      <c r="AT545" s="38"/>
    </row>
    <row r="546" spans="1:46" ht="12.75"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37"/>
      <c r="AK546" s="37"/>
      <c r="AL546" s="37"/>
      <c r="AM546" s="37"/>
      <c r="AN546" s="37"/>
      <c r="AO546" s="38"/>
      <c r="AP546" s="38"/>
      <c r="AQ546" s="37"/>
      <c r="AR546" s="37"/>
      <c r="AS546" s="37"/>
      <c r="AT546" s="38"/>
    </row>
    <row r="547" spans="1:46" ht="12.75"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37"/>
      <c r="AK547" s="37"/>
      <c r="AL547" s="37"/>
      <c r="AM547" s="37"/>
      <c r="AN547" s="37"/>
      <c r="AO547" s="38"/>
      <c r="AP547" s="38"/>
      <c r="AQ547" s="37"/>
      <c r="AR547" s="37"/>
      <c r="AS547" s="37"/>
      <c r="AT547" s="38"/>
    </row>
    <row r="548" spans="1:46" ht="12.75"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37"/>
      <c r="AK548" s="37"/>
      <c r="AL548" s="37"/>
      <c r="AM548" s="37"/>
      <c r="AN548" s="37"/>
      <c r="AO548" s="38"/>
      <c r="AP548" s="38"/>
      <c r="AQ548" s="37"/>
      <c r="AR548" s="37"/>
      <c r="AS548" s="37"/>
      <c r="AT548" s="38"/>
    </row>
    <row r="549" spans="1:46" ht="12.75"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37"/>
      <c r="AK549" s="37"/>
      <c r="AL549" s="37"/>
      <c r="AM549" s="37"/>
      <c r="AN549" s="37"/>
      <c r="AO549" s="38"/>
      <c r="AP549" s="38"/>
      <c r="AQ549" s="37"/>
      <c r="AR549" s="37"/>
      <c r="AS549" s="37"/>
      <c r="AT549" s="38"/>
    </row>
    <row r="550" spans="1:46" ht="12.75"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37"/>
      <c r="AK550" s="37"/>
      <c r="AL550" s="37"/>
      <c r="AM550" s="37"/>
      <c r="AN550" s="37"/>
      <c r="AO550" s="38"/>
      <c r="AP550" s="38"/>
      <c r="AQ550" s="37"/>
      <c r="AR550" s="37"/>
      <c r="AS550" s="37"/>
      <c r="AT550" s="38"/>
    </row>
    <row r="551" spans="1:46" ht="12.75"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37"/>
      <c r="AK551" s="37"/>
      <c r="AL551" s="37"/>
      <c r="AM551" s="37"/>
      <c r="AN551" s="37"/>
      <c r="AO551" s="38"/>
      <c r="AP551" s="38"/>
      <c r="AQ551" s="37"/>
      <c r="AR551" s="37"/>
      <c r="AS551" s="37"/>
      <c r="AT551" s="38"/>
    </row>
    <row r="552" spans="1:46" ht="12.75"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37"/>
      <c r="AK552" s="37"/>
      <c r="AL552" s="37"/>
      <c r="AM552" s="37"/>
      <c r="AN552" s="37"/>
      <c r="AO552" s="38"/>
      <c r="AP552" s="38"/>
      <c r="AQ552" s="37"/>
      <c r="AR552" s="37"/>
      <c r="AS552" s="37"/>
      <c r="AT552" s="38"/>
    </row>
    <row r="553" spans="1:46" ht="12.75"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37"/>
      <c r="AK553" s="37"/>
      <c r="AL553" s="37"/>
      <c r="AM553" s="37"/>
      <c r="AN553" s="37"/>
      <c r="AO553" s="38"/>
      <c r="AP553" s="38"/>
      <c r="AQ553" s="37"/>
      <c r="AR553" s="37"/>
      <c r="AS553" s="37"/>
      <c r="AT553" s="38"/>
    </row>
    <row r="554" spans="1:46" ht="12.75"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37"/>
      <c r="AK554" s="37"/>
      <c r="AL554" s="37"/>
      <c r="AM554" s="37"/>
      <c r="AN554" s="37"/>
      <c r="AO554" s="38"/>
      <c r="AP554" s="38"/>
      <c r="AQ554" s="37"/>
      <c r="AR554" s="37"/>
      <c r="AS554" s="37"/>
      <c r="AT554" s="38"/>
    </row>
    <row r="555" spans="1:46" ht="12.75"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37"/>
      <c r="AK555" s="37"/>
      <c r="AL555" s="37"/>
      <c r="AM555" s="37"/>
      <c r="AN555" s="37"/>
      <c r="AO555" s="38"/>
      <c r="AP555" s="38"/>
      <c r="AQ555" s="37"/>
      <c r="AR555" s="37"/>
      <c r="AS555" s="37"/>
      <c r="AT555" s="38"/>
    </row>
    <row r="556" spans="1:46" ht="12.75"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37"/>
      <c r="AK556" s="37"/>
      <c r="AL556" s="37"/>
      <c r="AM556" s="37"/>
      <c r="AN556" s="37"/>
      <c r="AO556" s="38"/>
      <c r="AP556" s="38"/>
      <c r="AQ556" s="37"/>
      <c r="AR556" s="37"/>
      <c r="AS556" s="37"/>
      <c r="AT556" s="38"/>
    </row>
    <row r="557" spans="1:46" ht="12.75"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37"/>
      <c r="AK557" s="37"/>
      <c r="AL557" s="37"/>
      <c r="AM557" s="37"/>
      <c r="AN557" s="37"/>
      <c r="AO557" s="38"/>
      <c r="AP557" s="38"/>
      <c r="AQ557" s="37"/>
      <c r="AR557" s="37"/>
      <c r="AS557" s="37"/>
      <c r="AT557" s="38"/>
    </row>
    <row r="558" spans="1:46" ht="12.75"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37"/>
      <c r="AK558" s="37"/>
      <c r="AL558" s="37"/>
      <c r="AM558" s="37"/>
      <c r="AN558" s="37"/>
      <c r="AO558" s="38"/>
      <c r="AP558" s="38"/>
      <c r="AQ558" s="37"/>
      <c r="AR558" s="37"/>
      <c r="AS558" s="37"/>
      <c r="AT558" s="38"/>
    </row>
    <row r="559" spans="1:46" ht="12.75"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37"/>
      <c r="AK559" s="37"/>
      <c r="AL559" s="37"/>
      <c r="AM559" s="37"/>
      <c r="AN559" s="37"/>
      <c r="AO559" s="38"/>
      <c r="AP559" s="38"/>
      <c r="AQ559" s="37"/>
      <c r="AR559" s="37"/>
      <c r="AS559" s="37"/>
      <c r="AT559" s="38"/>
    </row>
    <row r="560" spans="1:46" ht="12.75"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37"/>
      <c r="AK560" s="37"/>
      <c r="AL560" s="37"/>
      <c r="AM560" s="37"/>
      <c r="AN560" s="37"/>
      <c r="AO560" s="38"/>
      <c r="AP560" s="38"/>
      <c r="AQ560" s="37"/>
      <c r="AR560" s="37"/>
      <c r="AS560" s="37"/>
      <c r="AT560" s="38"/>
    </row>
    <row r="561" spans="1:46" ht="12.75"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37"/>
      <c r="AK561" s="37"/>
      <c r="AL561" s="37"/>
      <c r="AM561" s="37"/>
      <c r="AN561" s="37"/>
      <c r="AO561" s="38"/>
      <c r="AP561" s="38"/>
      <c r="AQ561" s="37"/>
      <c r="AR561" s="37"/>
      <c r="AS561" s="37"/>
      <c r="AT561" s="38"/>
    </row>
    <row r="562" spans="1:46" ht="12.75"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37"/>
      <c r="AK562" s="37"/>
      <c r="AL562" s="37"/>
      <c r="AM562" s="37"/>
      <c r="AN562" s="37"/>
      <c r="AO562" s="38"/>
      <c r="AP562" s="38"/>
      <c r="AQ562" s="37"/>
      <c r="AR562" s="37"/>
      <c r="AS562" s="37"/>
      <c r="AT562" s="38"/>
    </row>
    <row r="563" spans="1:46" ht="12.75"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37"/>
      <c r="AK563" s="37"/>
      <c r="AL563" s="37"/>
      <c r="AM563" s="37"/>
      <c r="AN563" s="37"/>
      <c r="AO563" s="38"/>
      <c r="AP563" s="38"/>
      <c r="AQ563" s="37"/>
      <c r="AR563" s="37"/>
      <c r="AS563" s="37"/>
      <c r="AT563" s="38"/>
    </row>
    <row r="564" spans="1:46" ht="12.75"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37"/>
      <c r="AK564" s="37"/>
      <c r="AL564" s="37"/>
      <c r="AM564" s="37"/>
      <c r="AN564" s="37"/>
      <c r="AO564" s="38"/>
      <c r="AP564" s="38"/>
      <c r="AQ564" s="37"/>
      <c r="AR564" s="37"/>
      <c r="AS564" s="37"/>
      <c r="AT564" s="38"/>
    </row>
    <row r="565" spans="1:46" ht="12.75"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37"/>
      <c r="AK565" s="37"/>
      <c r="AL565" s="37"/>
      <c r="AM565" s="37"/>
      <c r="AN565" s="37"/>
      <c r="AO565" s="38"/>
      <c r="AP565" s="38"/>
      <c r="AQ565" s="37"/>
      <c r="AR565" s="37"/>
      <c r="AS565" s="37"/>
      <c r="AT565" s="38"/>
    </row>
    <row r="566" spans="1:46" ht="12.75"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37"/>
      <c r="AK566" s="37"/>
      <c r="AL566" s="37"/>
      <c r="AM566" s="37"/>
      <c r="AN566" s="37"/>
      <c r="AO566" s="38"/>
      <c r="AP566" s="38"/>
      <c r="AQ566" s="37"/>
      <c r="AR566" s="37"/>
      <c r="AS566" s="37"/>
      <c r="AT566" s="38"/>
    </row>
    <row r="567" spans="1:46" ht="12.75"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37"/>
      <c r="AK567" s="37"/>
      <c r="AL567" s="37"/>
      <c r="AM567" s="37"/>
      <c r="AN567" s="37"/>
      <c r="AO567" s="38"/>
      <c r="AP567" s="38"/>
      <c r="AQ567" s="37"/>
      <c r="AR567" s="37"/>
      <c r="AS567" s="37"/>
      <c r="AT567" s="38"/>
    </row>
    <row r="568" spans="1:46" ht="12.75"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37"/>
      <c r="AK568" s="37"/>
      <c r="AL568" s="37"/>
      <c r="AM568" s="37"/>
      <c r="AN568" s="37"/>
      <c r="AO568" s="38"/>
      <c r="AP568" s="38"/>
      <c r="AQ568" s="37"/>
      <c r="AR568" s="37"/>
      <c r="AS568" s="37"/>
      <c r="AT568" s="38"/>
    </row>
    <row r="569" spans="1:46" ht="12.75"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37"/>
      <c r="AK569" s="37"/>
      <c r="AL569" s="37"/>
      <c r="AM569" s="37"/>
      <c r="AN569" s="37"/>
      <c r="AO569" s="38"/>
      <c r="AP569" s="38"/>
      <c r="AQ569" s="37"/>
      <c r="AR569" s="37"/>
      <c r="AS569" s="37"/>
      <c r="AT569" s="38"/>
    </row>
    <row r="570" spans="1:46" ht="12.75"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37"/>
      <c r="AK570" s="37"/>
      <c r="AL570" s="37"/>
      <c r="AM570" s="37"/>
      <c r="AN570" s="37"/>
      <c r="AO570" s="38"/>
      <c r="AP570" s="38"/>
      <c r="AQ570" s="37"/>
      <c r="AR570" s="37"/>
      <c r="AS570" s="37"/>
      <c r="AT570" s="38"/>
    </row>
    <row r="571" spans="1:46" ht="12.75"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37"/>
      <c r="AK571" s="37"/>
      <c r="AL571" s="37"/>
      <c r="AM571" s="37"/>
      <c r="AN571" s="37"/>
      <c r="AO571" s="38"/>
      <c r="AP571" s="38"/>
      <c r="AQ571" s="37"/>
      <c r="AR571" s="37"/>
      <c r="AS571" s="37"/>
      <c r="AT571" s="38"/>
    </row>
    <row r="572" spans="1:46" ht="12.75"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37"/>
      <c r="AK572" s="37"/>
      <c r="AL572" s="37"/>
      <c r="AM572" s="37"/>
      <c r="AN572" s="37"/>
      <c r="AO572" s="38"/>
      <c r="AP572" s="38"/>
      <c r="AQ572" s="37"/>
      <c r="AR572" s="37"/>
      <c r="AS572" s="37"/>
      <c r="AT572" s="38"/>
    </row>
    <row r="573" spans="1:46" ht="12.75"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37"/>
      <c r="AK573" s="37"/>
      <c r="AL573" s="37"/>
      <c r="AM573" s="37"/>
      <c r="AN573" s="37"/>
      <c r="AO573" s="38"/>
      <c r="AP573" s="38"/>
      <c r="AQ573" s="37"/>
      <c r="AR573" s="37"/>
      <c r="AS573" s="37"/>
      <c r="AT573" s="38"/>
    </row>
    <row r="574" spans="1:46" ht="12.75"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37"/>
      <c r="AK574" s="37"/>
      <c r="AL574" s="37"/>
      <c r="AM574" s="37"/>
      <c r="AN574" s="37"/>
      <c r="AO574" s="38"/>
      <c r="AP574" s="38"/>
      <c r="AQ574" s="37"/>
      <c r="AR574" s="37"/>
      <c r="AS574" s="37"/>
      <c r="AT574" s="38"/>
    </row>
    <row r="575" spans="1:46" ht="12.75"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37"/>
      <c r="AK575" s="37"/>
      <c r="AL575" s="37"/>
      <c r="AM575" s="37"/>
      <c r="AN575" s="37"/>
      <c r="AO575" s="38"/>
      <c r="AP575" s="38"/>
      <c r="AQ575" s="37"/>
      <c r="AR575" s="37"/>
      <c r="AS575" s="37"/>
      <c r="AT575" s="38"/>
    </row>
    <row r="576" spans="1:46" ht="12.75"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37"/>
      <c r="AK576" s="37"/>
      <c r="AL576" s="37"/>
      <c r="AM576" s="37"/>
      <c r="AN576" s="37"/>
      <c r="AO576" s="38"/>
      <c r="AP576" s="38"/>
      <c r="AQ576" s="37"/>
      <c r="AR576" s="37"/>
      <c r="AS576" s="37"/>
      <c r="AT576" s="38"/>
    </row>
    <row r="577" spans="1:46" ht="12.75"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37"/>
      <c r="AK577" s="37"/>
      <c r="AL577" s="37"/>
      <c r="AM577" s="37"/>
      <c r="AN577" s="37"/>
      <c r="AO577" s="38"/>
      <c r="AP577" s="38"/>
      <c r="AQ577" s="37"/>
      <c r="AR577" s="37"/>
      <c r="AS577" s="37"/>
      <c r="AT577" s="38"/>
    </row>
    <row r="578" spans="1:46" ht="12.75"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37"/>
      <c r="AK578" s="37"/>
      <c r="AL578" s="37"/>
      <c r="AM578" s="37"/>
      <c r="AN578" s="37"/>
      <c r="AO578" s="38"/>
      <c r="AP578" s="38"/>
      <c r="AQ578" s="37"/>
      <c r="AR578" s="37"/>
      <c r="AS578" s="37"/>
      <c r="AT578" s="38"/>
    </row>
    <row r="579" spans="1:46" ht="12.75"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37"/>
      <c r="AK579" s="37"/>
      <c r="AL579" s="37"/>
      <c r="AM579" s="37"/>
      <c r="AN579" s="37"/>
      <c r="AO579" s="38"/>
      <c r="AP579" s="38"/>
      <c r="AQ579" s="37"/>
      <c r="AR579" s="37"/>
      <c r="AS579" s="37"/>
      <c r="AT579" s="38"/>
    </row>
    <row r="580" spans="1:46" ht="12.75"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37"/>
      <c r="AK580" s="37"/>
      <c r="AL580" s="37"/>
      <c r="AM580" s="37"/>
      <c r="AN580" s="37"/>
      <c r="AO580" s="38"/>
      <c r="AP580" s="38"/>
      <c r="AQ580" s="37"/>
      <c r="AR580" s="37"/>
      <c r="AS580" s="37"/>
      <c r="AT580" s="38"/>
    </row>
    <row r="581" spans="1:46" ht="12.75"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c r="AM581" s="37"/>
      <c r="AN581" s="37"/>
      <c r="AO581" s="38"/>
      <c r="AP581" s="38"/>
      <c r="AQ581" s="37"/>
      <c r="AR581" s="37"/>
      <c r="AS581" s="37"/>
      <c r="AT581" s="38"/>
    </row>
    <row r="582" spans="1:46" ht="12.75"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37"/>
      <c r="AK582" s="37"/>
      <c r="AL582" s="37"/>
      <c r="AM582" s="37"/>
      <c r="AN582" s="37"/>
      <c r="AO582" s="38"/>
      <c r="AP582" s="38"/>
      <c r="AQ582" s="37"/>
      <c r="AR582" s="37"/>
      <c r="AS582" s="37"/>
      <c r="AT582" s="38"/>
    </row>
    <row r="583" spans="1:46" ht="12.75"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c r="AM583" s="37"/>
      <c r="AN583" s="37"/>
      <c r="AO583" s="38"/>
      <c r="AP583" s="38"/>
      <c r="AQ583" s="37"/>
      <c r="AR583" s="37"/>
      <c r="AS583" s="37"/>
      <c r="AT583" s="38"/>
    </row>
    <row r="584" spans="1:46" ht="12.75"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37"/>
      <c r="AK584" s="37"/>
      <c r="AL584" s="37"/>
      <c r="AM584" s="37"/>
      <c r="AN584" s="37"/>
      <c r="AO584" s="38"/>
      <c r="AP584" s="38"/>
      <c r="AQ584" s="37"/>
      <c r="AR584" s="37"/>
      <c r="AS584" s="37"/>
      <c r="AT584" s="38"/>
    </row>
    <row r="585" spans="1:46" ht="12.75"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37"/>
      <c r="AK585" s="37"/>
      <c r="AL585" s="37"/>
      <c r="AM585" s="37"/>
      <c r="AN585" s="37"/>
      <c r="AO585" s="38"/>
      <c r="AP585" s="38"/>
      <c r="AQ585" s="37"/>
      <c r="AR585" s="37"/>
      <c r="AS585" s="37"/>
      <c r="AT585" s="38"/>
    </row>
    <row r="586" spans="1:46" ht="12.75"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37"/>
      <c r="AK586" s="37"/>
      <c r="AL586" s="37"/>
      <c r="AM586" s="37"/>
      <c r="AN586" s="37"/>
      <c r="AO586" s="38"/>
      <c r="AP586" s="38"/>
      <c r="AQ586" s="37"/>
      <c r="AR586" s="37"/>
      <c r="AS586" s="37"/>
      <c r="AT586" s="38"/>
    </row>
    <row r="587" spans="1:46" ht="12.75"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37"/>
      <c r="AK587" s="37"/>
      <c r="AL587" s="37"/>
      <c r="AM587" s="37"/>
      <c r="AN587" s="37"/>
      <c r="AO587" s="38"/>
      <c r="AP587" s="38"/>
      <c r="AQ587" s="37"/>
      <c r="AR587" s="37"/>
      <c r="AS587" s="37"/>
      <c r="AT587" s="38"/>
    </row>
    <row r="588" spans="1:46" ht="12.75"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37"/>
      <c r="AK588" s="37"/>
      <c r="AL588" s="37"/>
      <c r="AM588" s="37"/>
      <c r="AN588" s="37"/>
      <c r="AO588" s="38"/>
      <c r="AP588" s="38"/>
      <c r="AQ588" s="37"/>
      <c r="AR588" s="37"/>
      <c r="AS588" s="37"/>
      <c r="AT588" s="38"/>
    </row>
    <row r="589" spans="1:46" ht="12.75"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37"/>
      <c r="AK589" s="37"/>
      <c r="AL589" s="37"/>
      <c r="AM589" s="37"/>
      <c r="AN589" s="37"/>
      <c r="AO589" s="38"/>
      <c r="AP589" s="38"/>
      <c r="AQ589" s="37"/>
      <c r="AR589" s="37"/>
      <c r="AS589" s="37"/>
      <c r="AT589" s="38"/>
    </row>
    <row r="590" spans="1:46" ht="12.75"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37"/>
      <c r="AK590" s="37"/>
      <c r="AL590" s="37"/>
      <c r="AM590" s="37"/>
      <c r="AN590" s="37"/>
      <c r="AO590" s="38"/>
      <c r="AP590" s="38"/>
      <c r="AQ590" s="37"/>
      <c r="AR590" s="37"/>
      <c r="AS590" s="37"/>
      <c r="AT590" s="38"/>
    </row>
    <row r="591" spans="1:46" ht="12.75"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37"/>
      <c r="AK591" s="37"/>
      <c r="AL591" s="37"/>
      <c r="AM591" s="37"/>
      <c r="AN591" s="37"/>
      <c r="AO591" s="38"/>
      <c r="AP591" s="38"/>
      <c r="AQ591" s="37"/>
      <c r="AR591" s="37"/>
      <c r="AS591" s="37"/>
      <c r="AT591" s="38"/>
    </row>
    <row r="592" spans="1:46" ht="12.75"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37"/>
      <c r="AK592" s="37"/>
      <c r="AL592" s="37"/>
      <c r="AM592" s="37"/>
      <c r="AN592" s="37"/>
      <c r="AO592" s="38"/>
      <c r="AP592" s="38"/>
      <c r="AQ592" s="37"/>
      <c r="AR592" s="37"/>
      <c r="AS592" s="37"/>
      <c r="AT592" s="38"/>
    </row>
    <row r="593" spans="1:46" ht="12.75"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37"/>
      <c r="AK593" s="37"/>
      <c r="AL593" s="37"/>
      <c r="AM593" s="37"/>
      <c r="AN593" s="37"/>
      <c r="AO593" s="38"/>
      <c r="AP593" s="38"/>
      <c r="AQ593" s="37"/>
      <c r="AR593" s="37"/>
      <c r="AS593" s="37"/>
      <c r="AT593" s="38"/>
    </row>
    <row r="594" spans="1:46" ht="12.75"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37"/>
      <c r="AK594" s="37"/>
      <c r="AL594" s="37"/>
      <c r="AM594" s="37"/>
      <c r="AN594" s="37"/>
      <c r="AO594" s="38"/>
      <c r="AP594" s="38"/>
      <c r="AQ594" s="37"/>
      <c r="AR594" s="37"/>
      <c r="AS594" s="37"/>
      <c r="AT594" s="38"/>
    </row>
    <row r="595" spans="1:46" ht="12.75"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37"/>
      <c r="AK595" s="37"/>
      <c r="AL595" s="37"/>
      <c r="AM595" s="37"/>
      <c r="AN595" s="37"/>
      <c r="AO595" s="38"/>
      <c r="AP595" s="38"/>
      <c r="AQ595" s="37"/>
      <c r="AR595" s="37"/>
      <c r="AS595" s="37"/>
      <c r="AT595" s="38"/>
    </row>
    <row r="596" spans="1:46" ht="12.75"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37"/>
      <c r="AK596" s="37"/>
      <c r="AL596" s="37"/>
      <c r="AM596" s="37"/>
      <c r="AN596" s="37"/>
      <c r="AO596" s="38"/>
      <c r="AP596" s="38"/>
      <c r="AQ596" s="37"/>
      <c r="AR596" s="37"/>
      <c r="AS596" s="37"/>
      <c r="AT596" s="38"/>
    </row>
    <row r="597" spans="1:46" ht="12.75"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37"/>
      <c r="AK597" s="37"/>
      <c r="AL597" s="37"/>
      <c r="AM597" s="37"/>
      <c r="AN597" s="37"/>
      <c r="AO597" s="38"/>
      <c r="AP597" s="38"/>
      <c r="AQ597" s="37"/>
      <c r="AR597" s="37"/>
      <c r="AS597" s="37"/>
      <c r="AT597" s="38"/>
    </row>
    <row r="598" spans="1:46" ht="12.75"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37"/>
      <c r="AK598" s="37"/>
      <c r="AL598" s="37"/>
      <c r="AM598" s="37"/>
      <c r="AN598" s="37"/>
      <c r="AO598" s="38"/>
      <c r="AP598" s="38"/>
      <c r="AQ598" s="37"/>
      <c r="AR598" s="37"/>
      <c r="AS598" s="37"/>
      <c r="AT598" s="38"/>
    </row>
    <row r="599" spans="1:46" ht="12.75"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37"/>
      <c r="AK599" s="37"/>
      <c r="AL599" s="37"/>
      <c r="AM599" s="37"/>
      <c r="AN599" s="37"/>
      <c r="AO599" s="38"/>
      <c r="AP599" s="38"/>
      <c r="AQ599" s="37"/>
      <c r="AR599" s="37"/>
      <c r="AS599" s="37"/>
      <c r="AT599" s="38"/>
    </row>
    <row r="600" spans="1:46" ht="12.75"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37"/>
      <c r="AK600" s="37"/>
      <c r="AL600" s="37"/>
      <c r="AM600" s="37"/>
      <c r="AN600" s="37"/>
      <c r="AO600" s="38"/>
      <c r="AP600" s="38"/>
      <c r="AQ600" s="37"/>
      <c r="AR600" s="37"/>
      <c r="AS600" s="37"/>
      <c r="AT600" s="38"/>
    </row>
    <row r="601" spans="1:46" ht="12.75"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37"/>
      <c r="AK601" s="37"/>
      <c r="AL601" s="37"/>
      <c r="AM601" s="37"/>
      <c r="AN601" s="37"/>
      <c r="AO601" s="38"/>
      <c r="AP601" s="38"/>
      <c r="AQ601" s="37"/>
      <c r="AR601" s="37"/>
      <c r="AS601" s="37"/>
      <c r="AT601" s="38"/>
    </row>
    <row r="602" spans="1:46" ht="12.75"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37"/>
      <c r="AK602" s="37"/>
      <c r="AL602" s="37"/>
      <c r="AM602" s="37"/>
      <c r="AN602" s="37"/>
      <c r="AO602" s="38"/>
      <c r="AP602" s="38"/>
      <c r="AQ602" s="37"/>
      <c r="AR602" s="37"/>
      <c r="AS602" s="37"/>
      <c r="AT602" s="38"/>
    </row>
    <row r="603" spans="1:46" ht="12.75"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37"/>
      <c r="AK603" s="37"/>
      <c r="AL603" s="37"/>
      <c r="AM603" s="37"/>
      <c r="AN603" s="37"/>
      <c r="AO603" s="38"/>
      <c r="AP603" s="38"/>
      <c r="AQ603" s="37"/>
      <c r="AR603" s="37"/>
      <c r="AS603" s="37"/>
      <c r="AT603" s="38"/>
    </row>
    <row r="604" spans="1:46" ht="12.75"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c r="AA604" s="37"/>
      <c r="AB604" s="37"/>
      <c r="AC604" s="37"/>
      <c r="AD604" s="37"/>
      <c r="AE604" s="37"/>
      <c r="AF604" s="37"/>
      <c r="AG604" s="37"/>
      <c r="AH604" s="37"/>
      <c r="AI604" s="37"/>
      <c r="AJ604" s="37"/>
      <c r="AK604" s="37"/>
      <c r="AL604" s="37"/>
      <c r="AM604" s="37"/>
      <c r="AN604" s="37"/>
      <c r="AO604" s="38"/>
      <c r="AP604" s="38"/>
      <c r="AQ604" s="37"/>
      <c r="AR604" s="37"/>
      <c r="AS604" s="37"/>
      <c r="AT604" s="38"/>
    </row>
    <row r="605" spans="1:46" ht="12.75"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c r="AA605" s="37"/>
      <c r="AB605" s="37"/>
      <c r="AC605" s="37"/>
      <c r="AD605" s="37"/>
      <c r="AE605" s="37"/>
      <c r="AF605" s="37"/>
      <c r="AG605" s="37"/>
      <c r="AH605" s="37"/>
      <c r="AI605" s="37"/>
      <c r="AJ605" s="37"/>
      <c r="AK605" s="37"/>
      <c r="AL605" s="37"/>
      <c r="AM605" s="37"/>
      <c r="AN605" s="37"/>
      <c r="AO605" s="38"/>
      <c r="AP605" s="38"/>
      <c r="AQ605" s="37"/>
      <c r="AR605" s="37"/>
      <c r="AS605" s="37"/>
      <c r="AT605" s="38"/>
    </row>
    <row r="606" spans="1:46" ht="12.75"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c r="AA606" s="37"/>
      <c r="AB606" s="37"/>
      <c r="AC606" s="37"/>
      <c r="AD606" s="37"/>
      <c r="AE606" s="37"/>
      <c r="AF606" s="37"/>
      <c r="AG606" s="37"/>
      <c r="AH606" s="37"/>
      <c r="AI606" s="37"/>
      <c r="AJ606" s="37"/>
      <c r="AK606" s="37"/>
      <c r="AL606" s="37"/>
      <c r="AM606" s="37"/>
      <c r="AN606" s="37"/>
      <c r="AO606" s="38"/>
      <c r="AP606" s="38"/>
      <c r="AQ606" s="37"/>
      <c r="AR606" s="37"/>
      <c r="AS606" s="37"/>
      <c r="AT606" s="38"/>
    </row>
    <row r="607" spans="1:46" ht="12.75"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c r="AA607" s="37"/>
      <c r="AB607" s="37"/>
      <c r="AC607" s="37"/>
      <c r="AD607" s="37"/>
      <c r="AE607" s="37"/>
      <c r="AF607" s="37"/>
      <c r="AG607" s="37"/>
      <c r="AH607" s="37"/>
      <c r="AI607" s="37"/>
      <c r="AJ607" s="37"/>
      <c r="AK607" s="37"/>
      <c r="AL607" s="37"/>
      <c r="AM607" s="37"/>
      <c r="AN607" s="37"/>
      <c r="AO607" s="38"/>
      <c r="AP607" s="38"/>
      <c r="AQ607" s="37"/>
      <c r="AR607" s="37"/>
      <c r="AS607" s="37"/>
      <c r="AT607" s="38"/>
    </row>
    <row r="608" spans="1:46" ht="12.75"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c r="AA608" s="37"/>
      <c r="AB608" s="37"/>
      <c r="AC608" s="37"/>
      <c r="AD608" s="37"/>
      <c r="AE608" s="37"/>
      <c r="AF608" s="37"/>
      <c r="AG608" s="37"/>
      <c r="AH608" s="37"/>
      <c r="AI608" s="37"/>
      <c r="AJ608" s="37"/>
      <c r="AK608" s="37"/>
      <c r="AL608" s="37"/>
      <c r="AM608" s="37"/>
      <c r="AN608" s="37"/>
      <c r="AO608" s="38"/>
      <c r="AP608" s="38"/>
      <c r="AQ608" s="37"/>
      <c r="AR608" s="37"/>
      <c r="AS608" s="37"/>
      <c r="AT608" s="38"/>
    </row>
    <row r="609" spans="1:46" ht="12.75"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c r="AA609" s="37"/>
      <c r="AB609" s="37"/>
      <c r="AC609" s="37"/>
      <c r="AD609" s="37"/>
      <c r="AE609" s="37"/>
      <c r="AF609" s="37"/>
      <c r="AG609" s="37"/>
      <c r="AH609" s="37"/>
      <c r="AI609" s="37"/>
      <c r="AJ609" s="37"/>
      <c r="AK609" s="37"/>
      <c r="AL609" s="37"/>
      <c r="AM609" s="37"/>
      <c r="AN609" s="37"/>
      <c r="AO609" s="38"/>
      <c r="AP609" s="38"/>
      <c r="AQ609" s="37"/>
      <c r="AR609" s="37"/>
      <c r="AS609" s="37"/>
      <c r="AT609" s="38"/>
    </row>
    <row r="610" spans="1:46" ht="12.75"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c r="AA610" s="37"/>
      <c r="AB610" s="37"/>
      <c r="AC610" s="37"/>
      <c r="AD610" s="37"/>
      <c r="AE610" s="37"/>
      <c r="AF610" s="37"/>
      <c r="AG610" s="37"/>
      <c r="AH610" s="37"/>
      <c r="AI610" s="37"/>
      <c r="AJ610" s="37"/>
      <c r="AK610" s="37"/>
      <c r="AL610" s="37"/>
      <c r="AM610" s="37"/>
      <c r="AN610" s="37"/>
      <c r="AO610" s="38"/>
      <c r="AP610" s="38"/>
      <c r="AQ610" s="37"/>
      <c r="AR610" s="37"/>
      <c r="AS610" s="37"/>
      <c r="AT610" s="38"/>
    </row>
    <row r="611" spans="1:46" ht="12.75"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c r="AA611" s="37"/>
      <c r="AB611" s="37"/>
      <c r="AC611" s="37"/>
      <c r="AD611" s="37"/>
      <c r="AE611" s="37"/>
      <c r="AF611" s="37"/>
      <c r="AG611" s="37"/>
      <c r="AH611" s="37"/>
      <c r="AI611" s="37"/>
      <c r="AJ611" s="37"/>
      <c r="AK611" s="37"/>
      <c r="AL611" s="37"/>
      <c r="AM611" s="37"/>
      <c r="AN611" s="37"/>
      <c r="AO611" s="38"/>
      <c r="AP611" s="38"/>
      <c r="AQ611" s="37"/>
      <c r="AR611" s="37"/>
      <c r="AS611" s="37"/>
      <c r="AT611" s="38"/>
    </row>
    <row r="612" spans="1:46" ht="12.75"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c r="AA612" s="37"/>
      <c r="AB612" s="37"/>
      <c r="AC612" s="37"/>
      <c r="AD612" s="37"/>
      <c r="AE612" s="37"/>
      <c r="AF612" s="37"/>
      <c r="AG612" s="37"/>
      <c r="AH612" s="37"/>
      <c r="AI612" s="37"/>
      <c r="AJ612" s="37"/>
      <c r="AK612" s="37"/>
      <c r="AL612" s="37"/>
      <c r="AM612" s="37"/>
      <c r="AN612" s="37"/>
      <c r="AO612" s="38"/>
      <c r="AP612" s="38"/>
      <c r="AQ612" s="37"/>
      <c r="AR612" s="37"/>
      <c r="AS612" s="37"/>
      <c r="AT612" s="38"/>
    </row>
    <row r="613" spans="1:46" ht="12.75"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c r="AA613" s="37"/>
      <c r="AB613" s="37"/>
      <c r="AC613" s="37"/>
      <c r="AD613" s="37"/>
      <c r="AE613" s="37"/>
      <c r="AF613" s="37"/>
      <c r="AG613" s="37"/>
      <c r="AH613" s="37"/>
      <c r="AI613" s="37"/>
      <c r="AJ613" s="37"/>
      <c r="AK613" s="37"/>
      <c r="AL613" s="37"/>
      <c r="AM613" s="37"/>
      <c r="AN613" s="37"/>
      <c r="AO613" s="38"/>
      <c r="AP613" s="38"/>
      <c r="AQ613" s="37"/>
      <c r="AR613" s="37"/>
      <c r="AS613" s="37"/>
      <c r="AT613" s="38"/>
    </row>
    <row r="614" spans="1:46" ht="12.75"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c r="AA614" s="37"/>
      <c r="AB614" s="37"/>
      <c r="AC614" s="37"/>
      <c r="AD614" s="37"/>
      <c r="AE614" s="37"/>
      <c r="AF614" s="37"/>
      <c r="AG614" s="37"/>
      <c r="AH614" s="37"/>
      <c r="AI614" s="37"/>
      <c r="AJ614" s="37"/>
      <c r="AK614" s="37"/>
      <c r="AL614" s="37"/>
      <c r="AM614" s="37"/>
      <c r="AN614" s="37"/>
      <c r="AO614" s="38"/>
      <c r="AP614" s="38"/>
      <c r="AQ614" s="37"/>
      <c r="AR614" s="37"/>
      <c r="AS614" s="37"/>
      <c r="AT614" s="38"/>
    </row>
    <row r="615" spans="1:46" ht="12.75"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c r="AA615" s="37"/>
      <c r="AB615" s="37"/>
      <c r="AC615" s="37"/>
      <c r="AD615" s="37"/>
      <c r="AE615" s="37"/>
      <c r="AF615" s="37"/>
      <c r="AG615" s="37"/>
      <c r="AH615" s="37"/>
      <c r="AI615" s="37"/>
      <c r="AJ615" s="37"/>
      <c r="AK615" s="37"/>
      <c r="AL615" s="37"/>
      <c r="AM615" s="37"/>
      <c r="AN615" s="37"/>
      <c r="AO615" s="38"/>
      <c r="AP615" s="38"/>
      <c r="AQ615" s="37"/>
      <c r="AR615" s="37"/>
      <c r="AS615" s="37"/>
      <c r="AT615" s="38"/>
    </row>
    <row r="616" spans="1:46" ht="12.75"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c r="AA616" s="37"/>
      <c r="AB616" s="37"/>
      <c r="AC616" s="37"/>
      <c r="AD616" s="37"/>
      <c r="AE616" s="37"/>
      <c r="AF616" s="37"/>
      <c r="AG616" s="37"/>
      <c r="AH616" s="37"/>
      <c r="AI616" s="37"/>
      <c r="AJ616" s="37"/>
      <c r="AK616" s="37"/>
      <c r="AL616" s="37"/>
      <c r="AM616" s="37"/>
      <c r="AN616" s="37"/>
      <c r="AO616" s="38"/>
      <c r="AP616" s="38"/>
      <c r="AQ616" s="37"/>
      <c r="AR616" s="37"/>
      <c r="AS616" s="37"/>
      <c r="AT616" s="38"/>
    </row>
    <row r="617" spans="1:46" ht="12.75"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c r="AA617" s="37"/>
      <c r="AB617" s="37"/>
      <c r="AC617" s="37"/>
      <c r="AD617" s="37"/>
      <c r="AE617" s="37"/>
      <c r="AF617" s="37"/>
      <c r="AG617" s="37"/>
      <c r="AH617" s="37"/>
      <c r="AI617" s="37"/>
      <c r="AJ617" s="37"/>
      <c r="AK617" s="37"/>
      <c r="AL617" s="37"/>
      <c r="AM617" s="37"/>
      <c r="AN617" s="37"/>
      <c r="AO617" s="38"/>
      <c r="AP617" s="38"/>
      <c r="AQ617" s="37"/>
      <c r="AR617" s="37"/>
      <c r="AS617" s="37"/>
      <c r="AT617" s="38"/>
    </row>
    <row r="618" spans="1:46" ht="12.75"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c r="AA618" s="37"/>
      <c r="AB618" s="37"/>
      <c r="AC618" s="37"/>
      <c r="AD618" s="37"/>
      <c r="AE618" s="37"/>
      <c r="AF618" s="37"/>
      <c r="AG618" s="37"/>
      <c r="AH618" s="37"/>
      <c r="AI618" s="37"/>
      <c r="AJ618" s="37"/>
      <c r="AK618" s="37"/>
      <c r="AL618" s="37"/>
      <c r="AM618" s="37"/>
      <c r="AN618" s="37"/>
      <c r="AO618" s="38"/>
      <c r="AP618" s="38"/>
      <c r="AQ618" s="37"/>
      <c r="AR618" s="37"/>
      <c r="AS618" s="37"/>
      <c r="AT618" s="38"/>
    </row>
    <row r="619" spans="1:46" ht="12.75"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c r="AA619" s="37"/>
      <c r="AB619" s="37"/>
      <c r="AC619" s="37"/>
      <c r="AD619" s="37"/>
      <c r="AE619" s="37"/>
      <c r="AF619" s="37"/>
      <c r="AG619" s="37"/>
      <c r="AH619" s="37"/>
      <c r="AI619" s="37"/>
      <c r="AJ619" s="37"/>
      <c r="AK619" s="37"/>
      <c r="AL619" s="37"/>
      <c r="AM619" s="37"/>
      <c r="AN619" s="37"/>
      <c r="AO619" s="38"/>
      <c r="AP619" s="38"/>
      <c r="AQ619" s="37"/>
      <c r="AR619" s="37"/>
      <c r="AS619" s="37"/>
      <c r="AT619" s="38"/>
    </row>
    <row r="620" spans="1:46" ht="12.75"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c r="AA620" s="37"/>
      <c r="AB620" s="37"/>
      <c r="AC620" s="37"/>
      <c r="AD620" s="37"/>
      <c r="AE620" s="37"/>
      <c r="AF620" s="37"/>
      <c r="AG620" s="37"/>
      <c r="AH620" s="37"/>
      <c r="AI620" s="37"/>
      <c r="AJ620" s="37"/>
      <c r="AK620" s="37"/>
      <c r="AL620" s="37"/>
      <c r="AM620" s="37"/>
      <c r="AN620" s="37"/>
      <c r="AO620" s="38"/>
      <c r="AP620" s="38"/>
      <c r="AQ620" s="37"/>
      <c r="AR620" s="37"/>
      <c r="AS620" s="37"/>
      <c r="AT620" s="38"/>
    </row>
    <row r="621" spans="1:46" ht="12.75"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c r="AA621" s="37"/>
      <c r="AB621" s="37"/>
      <c r="AC621" s="37"/>
      <c r="AD621" s="37"/>
      <c r="AE621" s="37"/>
      <c r="AF621" s="37"/>
      <c r="AG621" s="37"/>
      <c r="AH621" s="37"/>
      <c r="AI621" s="37"/>
      <c r="AJ621" s="37"/>
      <c r="AK621" s="37"/>
      <c r="AL621" s="37"/>
      <c r="AM621" s="37"/>
      <c r="AN621" s="37"/>
      <c r="AO621" s="38"/>
      <c r="AP621" s="38"/>
      <c r="AQ621" s="37"/>
      <c r="AR621" s="37"/>
      <c r="AS621" s="37"/>
      <c r="AT621" s="38"/>
    </row>
    <row r="622" spans="1:46" ht="12.75"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c r="AA622" s="37"/>
      <c r="AB622" s="37"/>
      <c r="AC622" s="37"/>
      <c r="AD622" s="37"/>
      <c r="AE622" s="37"/>
      <c r="AF622" s="37"/>
      <c r="AG622" s="37"/>
      <c r="AH622" s="37"/>
      <c r="AI622" s="37"/>
      <c r="AJ622" s="37"/>
      <c r="AK622" s="37"/>
      <c r="AL622" s="37"/>
      <c r="AM622" s="37"/>
      <c r="AN622" s="37"/>
      <c r="AO622" s="38"/>
      <c r="AP622" s="38"/>
      <c r="AQ622" s="37"/>
      <c r="AR622" s="37"/>
      <c r="AS622" s="37"/>
      <c r="AT622" s="38"/>
    </row>
    <row r="623" spans="1:46" ht="12.75"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c r="AA623" s="37"/>
      <c r="AB623" s="37"/>
      <c r="AC623" s="37"/>
      <c r="AD623" s="37"/>
      <c r="AE623" s="37"/>
      <c r="AF623" s="37"/>
      <c r="AG623" s="37"/>
      <c r="AH623" s="37"/>
      <c r="AI623" s="37"/>
      <c r="AJ623" s="37"/>
      <c r="AK623" s="37"/>
      <c r="AL623" s="37"/>
      <c r="AM623" s="37"/>
      <c r="AN623" s="37"/>
      <c r="AO623" s="38"/>
      <c r="AP623" s="38"/>
      <c r="AQ623" s="37"/>
      <c r="AR623" s="37"/>
      <c r="AS623" s="37"/>
      <c r="AT623" s="38"/>
    </row>
    <row r="624" spans="1:46" ht="12.75"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c r="AA624" s="37"/>
      <c r="AB624" s="37"/>
      <c r="AC624" s="37"/>
      <c r="AD624" s="37"/>
      <c r="AE624" s="37"/>
      <c r="AF624" s="37"/>
      <c r="AG624" s="37"/>
      <c r="AH624" s="37"/>
      <c r="AI624" s="37"/>
      <c r="AJ624" s="37"/>
      <c r="AK624" s="37"/>
      <c r="AL624" s="37"/>
      <c r="AM624" s="37"/>
      <c r="AN624" s="37"/>
      <c r="AO624" s="38"/>
      <c r="AP624" s="38"/>
      <c r="AQ624" s="37"/>
      <c r="AR624" s="37"/>
      <c r="AS624" s="37"/>
      <c r="AT624" s="38"/>
    </row>
    <row r="625" spans="1:46" ht="12.75"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c r="AA625" s="37"/>
      <c r="AB625" s="37"/>
      <c r="AC625" s="37"/>
      <c r="AD625" s="37"/>
      <c r="AE625" s="37"/>
      <c r="AF625" s="37"/>
      <c r="AG625" s="37"/>
      <c r="AH625" s="37"/>
      <c r="AI625" s="37"/>
      <c r="AJ625" s="37"/>
      <c r="AK625" s="37"/>
      <c r="AL625" s="37"/>
      <c r="AM625" s="37"/>
      <c r="AN625" s="37"/>
      <c r="AO625" s="38"/>
      <c r="AP625" s="38"/>
      <c r="AQ625" s="37"/>
      <c r="AR625" s="37"/>
      <c r="AS625" s="37"/>
      <c r="AT625" s="38"/>
    </row>
    <row r="626" spans="1:46" ht="12.75"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c r="AA626" s="37"/>
      <c r="AB626" s="37"/>
      <c r="AC626" s="37"/>
      <c r="AD626" s="37"/>
      <c r="AE626" s="37"/>
      <c r="AF626" s="37"/>
      <c r="AG626" s="37"/>
      <c r="AH626" s="37"/>
      <c r="AI626" s="37"/>
      <c r="AJ626" s="37"/>
      <c r="AK626" s="37"/>
      <c r="AL626" s="37"/>
      <c r="AM626" s="37"/>
      <c r="AN626" s="37"/>
      <c r="AO626" s="38"/>
      <c r="AP626" s="38"/>
      <c r="AQ626" s="37"/>
      <c r="AR626" s="37"/>
      <c r="AS626" s="37"/>
      <c r="AT626" s="38"/>
    </row>
    <row r="627" spans="1:46" ht="12.75"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c r="AA627" s="37"/>
      <c r="AB627" s="37"/>
      <c r="AC627" s="37"/>
      <c r="AD627" s="37"/>
      <c r="AE627" s="37"/>
      <c r="AF627" s="37"/>
      <c r="AG627" s="37"/>
      <c r="AH627" s="37"/>
      <c r="AI627" s="37"/>
      <c r="AJ627" s="37"/>
      <c r="AK627" s="37"/>
      <c r="AL627" s="37"/>
      <c r="AM627" s="37"/>
      <c r="AN627" s="37"/>
      <c r="AO627" s="38"/>
      <c r="AP627" s="38"/>
      <c r="AQ627" s="37"/>
      <c r="AR627" s="37"/>
      <c r="AS627" s="37"/>
      <c r="AT627" s="38"/>
    </row>
    <row r="628" spans="1:46" ht="12.75"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c r="AA628" s="37"/>
      <c r="AB628" s="37"/>
      <c r="AC628" s="37"/>
      <c r="AD628" s="37"/>
      <c r="AE628" s="37"/>
      <c r="AF628" s="37"/>
      <c r="AG628" s="37"/>
      <c r="AH628" s="37"/>
      <c r="AI628" s="37"/>
      <c r="AJ628" s="37"/>
      <c r="AK628" s="37"/>
      <c r="AL628" s="37"/>
      <c r="AM628" s="37"/>
      <c r="AN628" s="37"/>
      <c r="AO628" s="38"/>
      <c r="AP628" s="38"/>
      <c r="AQ628" s="37"/>
      <c r="AR628" s="37"/>
      <c r="AS628" s="37"/>
      <c r="AT628" s="38"/>
    </row>
    <row r="629" spans="1:46" ht="12.75"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c r="AA629" s="37"/>
      <c r="AB629" s="37"/>
      <c r="AC629" s="37"/>
      <c r="AD629" s="37"/>
      <c r="AE629" s="37"/>
      <c r="AF629" s="37"/>
      <c r="AG629" s="37"/>
      <c r="AH629" s="37"/>
      <c r="AI629" s="37"/>
      <c r="AJ629" s="37"/>
      <c r="AK629" s="37"/>
      <c r="AL629" s="37"/>
      <c r="AM629" s="37"/>
      <c r="AN629" s="37"/>
      <c r="AO629" s="38"/>
      <c r="AP629" s="38"/>
      <c r="AQ629" s="37"/>
      <c r="AR629" s="37"/>
      <c r="AS629" s="37"/>
      <c r="AT629" s="38"/>
    </row>
    <row r="630" spans="1:46" ht="12.75"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c r="AA630" s="37"/>
      <c r="AB630" s="37"/>
      <c r="AC630" s="37"/>
      <c r="AD630" s="37"/>
      <c r="AE630" s="37"/>
      <c r="AF630" s="37"/>
      <c r="AG630" s="37"/>
      <c r="AH630" s="37"/>
      <c r="AI630" s="37"/>
      <c r="AJ630" s="37"/>
      <c r="AK630" s="37"/>
      <c r="AL630" s="37"/>
      <c r="AM630" s="37"/>
      <c r="AN630" s="37"/>
      <c r="AO630" s="38"/>
      <c r="AP630" s="38"/>
      <c r="AQ630" s="37"/>
      <c r="AR630" s="37"/>
      <c r="AS630" s="37"/>
      <c r="AT630" s="38"/>
    </row>
    <row r="631" spans="1:46" ht="12.75"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c r="AA631" s="37"/>
      <c r="AB631" s="37"/>
      <c r="AC631" s="37"/>
      <c r="AD631" s="37"/>
      <c r="AE631" s="37"/>
      <c r="AF631" s="37"/>
      <c r="AG631" s="37"/>
      <c r="AH631" s="37"/>
      <c r="AI631" s="37"/>
      <c r="AJ631" s="37"/>
      <c r="AK631" s="37"/>
      <c r="AL631" s="37"/>
      <c r="AM631" s="37"/>
      <c r="AN631" s="37"/>
      <c r="AO631" s="38"/>
      <c r="AP631" s="38"/>
      <c r="AQ631" s="37"/>
      <c r="AR631" s="37"/>
      <c r="AS631" s="37"/>
      <c r="AT631" s="38"/>
    </row>
    <row r="632" spans="1:46" ht="12.75"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c r="AA632" s="37"/>
      <c r="AB632" s="37"/>
      <c r="AC632" s="37"/>
      <c r="AD632" s="37"/>
      <c r="AE632" s="37"/>
      <c r="AF632" s="37"/>
      <c r="AG632" s="37"/>
      <c r="AH632" s="37"/>
      <c r="AI632" s="37"/>
      <c r="AJ632" s="37"/>
      <c r="AK632" s="37"/>
      <c r="AL632" s="37"/>
      <c r="AM632" s="37"/>
      <c r="AN632" s="37"/>
      <c r="AO632" s="38"/>
      <c r="AP632" s="38"/>
      <c r="AQ632" s="37"/>
      <c r="AR632" s="37"/>
      <c r="AS632" s="37"/>
      <c r="AT632" s="38"/>
    </row>
    <row r="633" spans="1:46" ht="12.75"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c r="AA633" s="37"/>
      <c r="AB633" s="37"/>
      <c r="AC633" s="37"/>
      <c r="AD633" s="37"/>
      <c r="AE633" s="37"/>
      <c r="AF633" s="37"/>
      <c r="AG633" s="37"/>
      <c r="AH633" s="37"/>
      <c r="AI633" s="37"/>
      <c r="AJ633" s="37"/>
      <c r="AK633" s="37"/>
      <c r="AL633" s="37"/>
      <c r="AM633" s="37"/>
      <c r="AN633" s="37"/>
      <c r="AO633" s="38"/>
      <c r="AP633" s="38"/>
      <c r="AQ633" s="37"/>
      <c r="AR633" s="37"/>
      <c r="AS633" s="37"/>
      <c r="AT633" s="38"/>
    </row>
    <row r="634" spans="1:46" ht="12.75"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c r="AA634" s="37"/>
      <c r="AB634" s="37"/>
      <c r="AC634" s="37"/>
      <c r="AD634" s="37"/>
      <c r="AE634" s="37"/>
      <c r="AF634" s="37"/>
      <c r="AG634" s="37"/>
      <c r="AH634" s="37"/>
      <c r="AI634" s="37"/>
      <c r="AJ634" s="37"/>
      <c r="AK634" s="37"/>
      <c r="AL634" s="37"/>
      <c r="AM634" s="37"/>
      <c r="AN634" s="37"/>
      <c r="AO634" s="38"/>
      <c r="AP634" s="38"/>
      <c r="AQ634" s="37"/>
      <c r="AR634" s="37"/>
      <c r="AS634" s="37"/>
      <c r="AT634" s="38"/>
    </row>
    <row r="635" spans="1:46" ht="12.75"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c r="AA635" s="37"/>
      <c r="AB635" s="37"/>
      <c r="AC635" s="37"/>
      <c r="AD635" s="37"/>
      <c r="AE635" s="37"/>
      <c r="AF635" s="37"/>
      <c r="AG635" s="37"/>
      <c r="AH635" s="37"/>
      <c r="AI635" s="37"/>
      <c r="AJ635" s="37"/>
      <c r="AK635" s="37"/>
      <c r="AL635" s="37"/>
      <c r="AM635" s="37"/>
      <c r="AN635" s="37"/>
      <c r="AO635" s="38"/>
      <c r="AP635" s="38"/>
      <c r="AQ635" s="37"/>
      <c r="AR635" s="37"/>
      <c r="AS635" s="37"/>
      <c r="AT635" s="38"/>
    </row>
    <row r="636" spans="1:46" ht="12.75"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c r="AA636" s="37"/>
      <c r="AB636" s="37"/>
      <c r="AC636" s="37"/>
      <c r="AD636" s="37"/>
      <c r="AE636" s="37"/>
      <c r="AF636" s="37"/>
      <c r="AG636" s="37"/>
      <c r="AH636" s="37"/>
      <c r="AI636" s="37"/>
      <c r="AJ636" s="37"/>
      <c r="AK636" s="37"/>
      <c r="AL636" s="37"/>
      <c r="AM636" s="37"/>
      <c r="AN636" s="37"/>
      <c r="AO636" s="38"/>
      <c r="AP636" s="38"/>
      <c r="AQ636" s="37"/>
      <c r="AR636" s="37"/>
      <c r="AS636" s="37"/>
      <c r="AT636" s="38"/>
    </row>
    <row r="637" spans="1:46" ht="12.75"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c r="AA637" s="37"/>
      <c r="AB637" s="37"/>
      <c r="AC637" s="37"/>
      <c r="AD637" s="37"/>
      <c r="AE637" s="37"/>
      <c r="AF637" s="37"/>
      <c r="AG637" s="37"/>
      <c r="AH637" s="37"/>
      <c r="AI637" s="37"/>
      <c r="AJ637" s="37"/>
      <c r="AK637" s="37"/>
      <c r="AL637" s="37"/>
      <c r="AM637" s="37"/>
      <c r="AN637" s="37"/>
      <c r="AO637" s="38"/>
      <c r="AP637" s="38"/>
      <c r="AQ637" s="37"/>
      <c r="AR637" s="37"/>
      <c r="AS637" s="37"/>
      <c r="AT637" s="38"/>
    </row>
    <row r="638" spans="1:46" ht="12.75"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c r="AA638" s="37"/>
      <c r="AB638" s="37"/>
      <c r="AC638" s="37"/>
      <c r="AD638" s="37"/>
      <c r="AE638" s="37"/>
      <c r="AF638" s="37"/>
      <c r="AG638" s="37"/>
      <c r="AH638" s="37"/>
      <c r="AI638" s="37"/>
      <c r="AJ638" s="37"/>
      <c r="AK638" s="37"/>
      <c r="AL638" s="37"/>
      <c r="AM638" s="37"/>
      <c r="AN638" s="37"/>
      <c r="AO638" s="38"/>
      <c r="AP638" s="38"/>
      <c r="AQ638" s="37"/>
      <c r="AR638" s="37"/>
      <c r="AS638" s="37"/>
      <c r="AT638" s="38"/>
    </row>
    <row r="639" spans="1:46" ht="12.75"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c r="AA639" s="37"/>
      <c r="AB639" s="37"/>
      <c r="AC639" s="37"/>
      <c r="AD639" s="37"/>
      <c r="AE639" s="37"/>
      <c r="AF639" s="37"/>
      <c r="AG639" s="37"/>
      <c r="AH639" s="37"/>
      <c r="AI639" s="37"/>
      <c r="AJ639" s="37"/>
      <c r="AK639" s="37"/>
      <c r="AL639" s="37"/>
      <c r="AM639" s="37"/>
      <c r="AN639" s="37"/>
      <c r="AO639" s="38"/>
      <c r="AP639" s="38"/>
      <c r="AQ639" s="37"/>
      <c r="AR639" s="37"/>
      <c r="AS639" s="37"/>
      <c r="AT639" s="38"/>
    </row>
    <row r="640" spans="1:46" ht="12.75"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c r="AA640" s="37"/>
      <c r="AB640" s="37"/>
      <c r="AC640" s="37"/>
      <c r="AD640" s="37"/>
      <c r="AE640" s="37"/>
      <c r="AF640" s="37"/>
      <c r="AG640" s="37"/>
      <c r="AH640" s="37"/>
      <c r="AI640" s="37"/>
      <c r="AJ640" s="37"/>
      <c r="AK640" s="37"/>
      <c r="AL640" s="37"/>
      <c r="AM640" s="37"/>
      <c r="AN640" s="37"/>
      <c r="AO640" s="38"/>
      <c r="AP640" s="38"/>
      <c r="AQ640" s="37"/>
      <c r="AR640" s="37"/>
      <c r="AS640" s="37"/>
      <c r="AT640" s="38"/>
    </row>
    <row r="641" spans="1:46" ht="12.75"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c r="AA641" s="37"/>
      <c r="AB641" s="37"/>
      <c r="AC641" s="37"/>
      <c r="AD641" s="37"/>
      <c r="AE641" s="37"/>
      <c r="AF641" s="37"/>
      <c r="AG641" s="37"/>
      <c r="AH641" s="37"/>
      <c r="AI641" s="37"/>
      <c r="AJ641" s="37"/>
      <c r="AK641" s="37"/>
      <c r="AL641" s="37"/>
      <c r="AM641" s="37"/>
      <c r="AN641" s="37"/>
      <c r="AO641" s="38"/>
      <c r="AP641" s="38"/>
      <c r="AQ641" s="37"/>
      <c r="AR641" s="37"/>
      <c r="AS641" s="37"/>
      <c r="AT641" s="38"/>
    </row>
    <row r="642" spans="1:46" ht="12.75"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c r="AA642" s="37"/>
      <c r="AB642" s="37"/>
      <c r="AC642" s="37"/>
      <c r="AD642" s="37"/>
      <c r="AE642" s="37"/>
      <c r="AF642" s="37"/>
      <c r="AG642" s="37"/>
      <c r="AH642" s="37"/>
      <c r="AI642" s="37"/>
      <c r="AJ642" s="37"/>
      <c r="AK642" s="37"/>
      <c r="AL642" s="37"/>
      <c r="AM642" s="37"/>
      <c r="AN642" s="37"/>
      <c r="AO642" s="38"/>
      <c r="AP642" s="38"/>
      <c r="AQ642" s="37"/>
      <c r="AR642" s="37"/>
      <c r="AS642" s="37"/>
      <c r="AT642" s="38"/>
    </row>
    <row r="643" spans="1:46" ht="12.75"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c r="AB643" s="37"/>
      <c r="AC643" s="37"/>
      <c r="AD643" s="37"/>
      <c r="AE643" s="37"/>
      <c r="AF643" s="37"/>
      <c r="AG643" s="37"/>
      <c r="AH643" s="37"/>
      <c r="AI643" s="37"/>
      <c r="AJ643" s="37"/>
      <c r="AK643" s="37"/>
      <c r="AL643" s="37"/>
      <c r="AM643" s="37"/>
      <c r="AN643" s="37"/>
      <c r="AO643" s="38"/>
      <c r="AP643" s="38"/>
      <c r="AQ643" s="37"/>
      <c r="AR643" s="37"/>
      <c r="AS643" s="37"/>
      <c r="AT643" s="38"/>
    </row>
    <row r="644" spans="1:46" ht="12.75"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c r="AA644" s="37"/>
      <c r="AB644" s="37"/>
      <c r="AC644" s="37"/>
      <c r="AD644" s="37"/>
      <c r="AE644" s="37"/>
      <c r="AF644" s="37"/>
      <c r="AG644" s="37"/>
      <c r="AH644" s="37"/>
      <c r="AI644" s="37"/>
      <c r="AJ644" s="37"/>
      <c r="AK644" s="37"/>
      <c r="AL644" s="37"/>
      <c r="AM644" s="37"/>
      <c r="AN644" s="37"/>
      <c r="AO644" s="38"/>
      <c r="AP644" s="38"/>
      <c r="AQ644" s="37"/>
      <c r="AR644" s="37"/>
      <c r="AS644" s="37"/>
      <c r="AT644" s="38"/>
    </row>
    <row r="645" spans="1:46" ht="12.75"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c r="AB645" s="37"/>
      <c r="AC645" s="37"/>
      <c r="AD645" s="37"/>
      <c r="AE645" s="37"/>
      <c r="AF645" s="37"/>
      <c r="AG645" s="37"/>
      <c r="AH645" s="37"/>
      <c r="AI645" s="37"/>
      <c r="AJ645" s="37"/>
      <c r="AK645" s="37"/>
      <c r="AL645" s="37"/>
      <c r="AM645" s="37"/>
      <c r="AN645" s="37"/>
      <c r="AO645" s="38"/>
      <c r="AP645" s="38"/>
      <c r="AQ645" s="37"/>
      <c r="AR645" s="37"/>
      <c r="AS645" s="37"/>
      <c r="AT645" s="38"/>
    </row>
    <row r="646" spans="1:46" ht="12.75"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c r="AA646" s="37"/>
      <c r="AB646" s="37"/>
      <c r="AC646" s="37"/>
      <c r="AD646" s="37"/>
      <c r="AE646" s="37"/>
      <c r="AF646" s="37"/>
      <c r="AG646" s="37"/>
      <c r="AH646" s="37"/>
      <c r="AI646" s="37"/>
      <c r="AJ646" s="37"/>
      <c r="AK646" s="37"/>
      <c r="AL646" s="37"/>
      <c r="AM646" s="37"/>
      <c r="AN646" s="37"/>
      <c r="AO646" s="38"/>
      <c r="AP646" s="38"/>
      <c r="AQ646" s="37"/>
      <c r="AR646" s="37"/>
      <c r="AS646" s="37"/>
      <c r="AT646" s="38"/>
    </row>
    <row r="647" spans="1:46" ht="12.75"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c r="AA647" s="37"/>
      <c r="AB647" s="37"/>
      <c r="AC647" s="37"/>
      <c r="AD647" s="37"/>
      <c r="AE647" s="37"/>
      <c r="AF647" s="37"/>
      <c r="AG647" s="37"/>
      <c r="AH647" s="37"/>
      <c r="AI647" s="37"/>
      <c r="AJ647" s="37"/>
      <c r="AK647" s="37"/>
      <c r="AL647" s="37"/>
      <c r="AM647" s="37"/>
      <c r="AN647" s="37"/>
      <c r="AO647" s="38"/>
      <c r="AP647" s="38"/>
      <c r="AQ647" s="37"/>
      <c r="AR647" s="37"/>
      <c r="AS647" s="37"/>
      <c r="AT647" s="38"/>
    </row>
    <row r="648" spans="1:46" ht="12.75"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c r="AA648" s="37"/>
      <c r="AB648" s="37"/>
      <c r="AC648" s="37"/>
      <c r="AD648" s="37"/>
      <c r="AE648" s="37"/>
      <c r="AF648" s="37"/>
      <c r="AG648" s="37"/>
      <c r="AH648" s="37"/>
      <c r="AI648" s="37"/>
      <c r="AJ648" s="37"/>
      <c r="AK648" s="37"/>
      <c r="AL648" s="37"/>
      <c r="AM648" s="37"/>
      <c r="AN648" s="37"/>
      <c r="AO648" s="38"/>
      <c r="AP648" s="38"/>
      <c r="AQ648" s="37"/>
      <c r="AR648" s="37"/>
      <c r="AS648" s="37"/>
      <c r="AT648" s="38"/>
    </row>
    <row r="649" spans="1:46" ht="12.75"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c r="AA649" s="37"/>
      <c r="AB649" s="37"/>
      <c r="AC649" s="37"/>
      <c r="AD649" s="37"/>
      <c r="AE649" s="37"/>
      <c r="AF649" s="37"/>
      <c r="AG649" s="37"/>
      <c r="AH649" s="37"/>
      <c r="AI649" s="37"/>
      <c r="AJ649" s="37"/>
      <c r="AK649" s="37"/>
      <c r="AL649" s="37"/>
      <c r="AM649" s="37"/>
      <c r="AN649" s="37"/>
      <c r="AO649" s="38"/>
      <c r="AP649" s="38"/>
      <c r="AQ649" s="37"/>
      <c r="AR649" s="37"/>
      <c r="AS649" s="37"/>
      <c r="AT649" s="38"/>
    </row>
    <row r="650" spans="1:46" ht="12.75"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c r="AA650" s="37"/>
      <c r="AB650" s="37"/>
      <c r="AC650" s="37"/>
      <c r="AD650" s="37"/>
      <c r="AE650" s="37"/>
      <c r="AF650" s="37"/>
      <c r="AG650" s="37"/>
      <c r="AH650" s="37"/>
      <c r="AI650" s="37"/>
      <c r="AJ650" s="37"/>
      <c r="AK650" s="37"/>
      <c r="AL650" s="37"/>
      <c r="AM650" s="37"/>
      <c r="AN650" s="37"/>
      <c r="AO650" s="38"/>
      <c r="AP650" s="38"/>
      <c r="AQ650" s="37"/>
      <c r="AR650" s="37"/>
      <c r="AS650" s="37"/>
      <c r="AT650" s="38"/>
    </row>
    <row r="651" spans="1:46" ht="12.75"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c r="AA651" s="37"/>
      <c r="AB651" s="37"/>
      <c r="AC651" s="37"/>
      <c r="AD651" s="37"/>
      <c r="AE651" s="37"/>
      <c r="AF651" s="37"/>
      <c r="AG651" s="37"/>
      <c r="AH651" s="37"/>
      <c r="AI651" s="37"/>
      <c r="AJ651" s="37"/>
      <c r="AK651" s="37"/>
      <c r="AL651" s="37"/>
      <c r="AM651" s="37"/>
      <c r="AN651" s="37"/>
      <c r="AO651" s="38"/>
      <c r="AP651" s="38"/>
      <c r="AQ651" s="37"/>
      <c r="AR651" s="37"/>
      <c r="AS651" s="37"/>
      <c r="AT651" s="38"/>
    </row>
    <row r="652" spans="1:46" ht="12.75"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c r="AA652" s="37"/>
      <c r="AB652" s="37"/>
      <c r="AC652" s="37"/>
      <c r="AD652" s="37"/>
      <c r="AE652" s="37"/>
      <c r="AF652" s="37"/>
      <c r="AG652" s="37"/>
      <c r="AH652" s="37"/>
      <c r="AI652" s="37"/>
      <c r="AJ652" s="37"/>
      <c r="AK652" s="37"/>
      <c r="AL652" s="37"/>
      <c r="AM652" s="37"/>
      <c r="AN652" s="37"/>
      <c r="AO652" s="38"/>
      <c r="AP652" s="38"/>
      <c r="AQ652" s="37"/>
      <c r="AR652" s="37"/>
      <c r="AS652" s="37"/>
      <c r="AT652" s="38"/>
    </row>
    <row r="653" spans="1:46" ht="12.75"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c r="AA653" s="37"/>
      <c r="AB653" s="37"/>
      <c r="AC653" s="37"/>
      <c r="AD653" s="37"/>
      <c r="AE653" s="37"/>
      <c r="AF653" s="37"/>
      <c r="AG653" s="37"/>
      <c r="AH653" s="37"/>
      <c r="AI653" s="37"/>
      <c r="AJ653" s="37"/>
      <c r="AK653" s="37"/>
      <c r="AL653" s="37"/>
      <c r="AM653" s="37"/>
      <c r="AN653" s="37"/>
      <c r="AO653" s="38"/>
      <c r="AP653" s="38"/>
      <c r="AQ653" s="37"/>
      <c r="AR653" s="37"/>
      <c r="AS653" s="37"/>
      <c r="AT653" s="38"/>
    </row>
    <row r="654" spans="1:46" ht="12.75"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c r="AA654" s="37"/>
      <c r="AB654" s="37"/>
      <c r="AC654" s="37"/>
      <c r="AD654" s="37"/>
      <c r="AE654" s="37"/>
      <c r="AF654" s="37"/>
      <c r="AG654" s="37"/>
      <c r="AH654" s="37"/>
      <c r="AI654" s="37"/>
      <c r="AJ654" s="37"/>
      <c r="AK654" s="37"/>
      <c r="AL654" s="37"/>
      <c r="AM654" s="37"/>
      <c r="AN654" s="37"/>
      <c r="AO654" s="38"/>
      <c r="AP654" s="38"/>
      <c r="AQ654" s="37"/>
      <c r="AR654" s="37"/>
      <c r="AS654" s="37"/>
      <c r="AT654" s="38"/>
    </row>
    <row r="655" spans="1:46" ht="12.75"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c r="AA655" s="37"/>
      <c r="AB655" s="37"/>
      <c r="AC655" s="37"/>
      <c r="AD655" s="37"/>
      <c r="AE655" s="37"/>
      <c r="AF655" s="37"/>
      <c r="AG655" s="37"/>
      <c r="AH655" s="37"/>
      <c r="AI655" s="37"/>
      <c r="AJ655" s="37"/>
      <c r="AK655" s="37"/>
      <c r="AL655" s="37"/>
      <c r="AM655" s="37"/>
      <c r="AN655" s="37"/>
      <c r="AO655" s="38"/>
      <c r="AP655" s="38"/>
      <c r="AQ655" s="37"/>
      <c r="AR655" s="37"/>
      <c r="AS655" s="37"/>
      <c r="AT655" s="38"/>
    </row>
    <row r="656" spans="1:46" ht="12.75"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c r="AA656" s="37"/>
      <c r="AB656" s="37"/>
      <c r="AC656" s="37"/>
      <c r="AD656" s="37"/>
      <c r="AE656" s="37"/>
      <c r="AF656" s="37"/>
      <c r="AG656" s="37"/>
      <c r="AH656" s="37"/>
      <c r="AI656" s="37"/>
      <c r="AJ656" s="37"/>
      <c r="AK656" s="37"/>
      <c r="AL656" s="37"/>
      <c r="AM656" s="37"/>
      <c r="AN656" s="37"/>
      <c r="AO656" s="38"/>
      <c r="AP656" s="38"/>
      <c r="AQ656" s="37"/>
      <c r="AR656" s="37"/>
      <c r="AS656" s="37"/>
      <c r="AT656" s="38"/>
    </row>
    <row r="657" spans="1:46" ht="12.75"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c r="AA657" s="37"/>
      <c r="AB657" s="37"/>
      <c r="AC657" s="37"/>
      <c r="AD657" s="37"/>
      <c r="AE657" s="37"/>
      <c r="AF657" s="37"/>
      <c r="AG657" s="37"/>
      <c r="AH657" s="37"/>
      <c r="AI657" s="37"/>
      <c r="AJ657" s="37"/>
      <c r="AK657" s="37"/>
      <c r="AL657" s="37"/>
      <c r="AM657" s="37"/>
      <c r="AN657" s="37"/>
      <c r="AO657" s="38"/>
      <c r="AP657" s="38"/>
      <c r="AQ657" s="37"/>
      <c r="AR657" s="37"/>
      <c r="AS657" s="37"/>
      <c r="AT657" s="38"/>
    </row>
    <row r="658" spans="1:46" ht="12.75"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c r="AA658" s="37"/>
      <c r="AB658" s="37"/>
      <c r="AC658" s="37"/>
      <c r="AD658" s="37"/>
      <c r="AE658" s="37"/>
      <c r="AF658" s="37"/>
      <c r="AG658" s="37"/>
      <c r="AH658" s="37"/>
      <c r="AI658" s="37"/>
      <c r="AJ658" s="37"/>
      <c r="AK658" s="37"/>
      <c r="AL658" s="37"/>
      <c r="AM658" s="37"/>
      <c r="AN658" s="37"/>
      <c r="AO658" s="38"/>
      <c r="AP658" s="38"/>
      <c r="AQ658" s="37"/>
      <c r="AR658" s="37"/>
      <c r="AS658" s="37"/>
      <c r="AT658" s="38"/>
    </row>
    <row r="659" spans="1:46" ht="12.75"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c r="AA659" s="37"/>
      <c r="AB659" s="37"/>
      <c r="AC659" s="37"/>
      <c r="AD659" s="37"/>
      <c r="AE659" s="37"/>
      <c r="AF659" s="37"/>
      <c r="AG659" s="37"/>
      <c r="AH659" s="37"/>
      <c r="AI659" s="37"/>
      <c r="AJ659" s="37"/>
      <c r="AK659" s="37"/>
      <c r="AL659" s="37"/>
      <c r="AM659" s="37"/>
      <c r="AN659" s="37"/>
      <c r="AO659" s="38"/>
      <c r="AP659" s="38"/>
      <c r="AQ659" s="37"/>
      <c r="AR659" s="37"/>
      <c r="AS659" s="37"/>
      <c r="AT659" s="38"/>
    </row>
    <row r="660" spans="1:46" ht="12.75"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c r="AA660" s="37"/>
      <c r="AB660" s="37"/>
      <c r="AC660" s="37"/>
      <c r="AD660" s="37"/>
      <c r="AE660" s="37"/>
      <c r="AF660" s="37"/>
      <c r="AG660" s="37"/>
      <c r="AH660" s="37"/>
      <c r="AI660" s="37"/>
      <c r="AJ660" s="37"/>
      <c r="AK660" s="37"/>
      <c r="AL660" s="37"/>
      <c r="AM660" s="37"/>
      <c r="AN660" s="37"/>
      <c r="AO660" s="38"/>
      <c r="AP660" s="38"/>
      <c r="AQ660" s="37"/>
      <c r="AR660" s="37"/>
      <c r="AS660" s="37"/>
      <c r="AT660" s="38"/>
    </row>
    <row r="661" spans="1:46" ht="12.75"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c r="AA661" s="37"/>
      <c r="AB661" s="37"/>
      <c r="AC661" s="37"/>
      <c r="AD661" s="37"/>
      <c r="AE661" s="37"/>
      <c r="AF661" s="37"/>
      <c r="AG661" s="37"/>
      <c r="AH661" s="37"/>
      <c r="AI661" s="37"/>
      <c r="AJ661" s="37"/>
      <c r="AK661" s="37"/>
      <c r="AL661" s="37"/>
      <c r="AM661" s="37"/>
      <c r="AN661" s="37"/>
      <c r="AO661" s="38"/>
      <c r="AP661" s="38"/>
      <c r="AQ661" s="37"/>
      <c r="AR661" s="37"/>
      <c r="AS661" s="37"/>
      <c r="AT661" s="38"/>
    </row>
    <row r="662" spans="1:46" ht="12.75"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c r="AA662" s="37"/>
      <c r="AB662" s="37"/>
      <c r="AC662" s="37"/>
      <c r="AD662" s="37"/>
      <c r="AE662" s="37"/>
      <c r="AF662" s="37"/>
      <c r="AG662" s="37"/>
      <c r="AH662" s="37"/>
      <c r="AI662" s="37"/>
      <c r="AJ662" s="37"/>
      <c r="AK662" s="37"/>
      <c r="AL662" s="37"/>
      <c r="AM662" s="37"/>
      <c r="AN662" s="37"/>
      <c r="AO662" s="38"/>
      <c r="AP662" s="38"/>
      <c r="AQ662" s="37"/>
      <c r="AR662" s="37"/>
      <c r="AS662" s="37"/>
      <c r="AT662" s="38"/>
    </row>
    <row r="663" spans="1:46" ht="12.75"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c r="AA663" s="37"/>
      <c r="AB663" s="37"/>
      <c r="AC663" s="37"/>
      <c r="AD663" s="37"/>
      <c r="AE663" s="37"/>
      <c r="AF663" s="37"/>
      <c r="AG663" s="37"/>
      <c r="AH663" s="37"/>
      <c r="AI663" s="37"/>
      <c r="AJ663" s="37"/>
      <c r="AK663" s="37"/>
      <c r="AL663" s="37"/>
      <c r="AM663" s="37"/>
      <c r="AN663" s="37"/>
      <c r="AO663" s="38"/>
      <c r="AP663" s="38"/>
      <c r="AQ663" s="37"/>
      <c r="AR663" s="37"/>
      <c r="AS663" s="37"/>
      <c r="AT663" s="38"/>
    </row>
    <row r="664" spans="1:46" ht="12.75"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c r="AA664" s="37"/>
      <c r="AB664" s="37"/>
      <c r="AC664" s="37"/>
      <c r="AD664" s="37"/>
      <c r="AE664" s="37"/>
      <c r="AF664" s="37"/>
      <c r="AG664" s="37"/>
      <c r="AH664" s="37"/>
      <c r="AI664" s="37"/>
      <c r="AJ664" s="37"/>
      <c r="AK664" s="37"/>
      <c r="AL664" s="37"/>
      <c r="AM664" s="37"/>
      <c r="AN664" s="37"/>
      <c r="AO664" s="38"/>
      <c r="AP664" s="38"/>
      <c r="AQ664" s="37"/>
      <c r="AR664" s="37"/>
      <c r="AS664" s="37"/>
      <c r="AT664" s="38"/>
    </row>
    <row r="665" spans="1:46" ht="12.75"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c r="AA665" s="37"/>
      <c r="AB665" s="37"/>
      <c r="AC665" s="37"/>
      <c r="AD665" s="37"/>
      <c r="AE665" s="37"/>
      <c r="AF665" s="37"/>
      <c r="AG665" s="37"/>
      <c r="AH665" s="37"/>
      <c r="AI665" s="37"/>
      <c r="AJ665" s="37"/>
      <c r="AK665" s="37"/>
      <c r="AL665" s="37"/>
      <c r="AM665" s="37"/>
      <c r="AN665" s="37"/>
      <c r="AO665" s="38"/>
      <c r="AP665" s="38"/>
      <c r="AQ665" s="37"/>
      <c r="AR665" s="37"/>
      <c r="AS665" s="37"/>
      <c r="AT665" s="38"/>
    </row>
    <row r="666" spans="1:46" ht="12.75"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c r="AA666" s="37"/>
      <c r="AB666" s="37"/>
      <c r="AC666" s="37"/>
      <c r="AD666" s="37"/>
      <c r="AE666" s="37"/>
      <c r="AF666" s="37"/>
      <c r="AG666" s="37"/>
      <c r="AH666" s="37"/>
      <c r="AI666" s="37"/>
      <c r="AJ666" s="37"/>
      <c r="AK666" s="37"/>
      <c r="AL666" s="37"/>
      <c r="AM666" s="37"/>
      <c r="AN666" s="37"/>
      <c r="AO666" s="38"/>
      <c r="AP666" s="38"/>
      <c r="AQ666" s="37"/>
      <c r="AR666" s="37"/>
      <c r="AS666" s="37"/>
      <c r="AT666" s="38"/>
    </row>
    <row r="667" spans="1:46" ht="12.75"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c r="AA667" s="37"/>
      <c r="AB667" s="37"/>
      <c r="AC667" s="37"/>
      <c r="AD667" s="37"/>
      <c r="AE667" s="37"/>
      <c r="AF667" s="37"/>
      <c r="AG667" s="37"/>
      <c r="AH667" s="37"/>
      <c r="AI667" s="37"/>
      <c r="AJ667" s="37"/>
      <c r="AK667" s="37"/>
      <c r="AL667" s="37"/>
      <c r="AM667" s="37"/>
      <c r="AN667" s="37"/>
      <c r="AO667" s="38"/>
      <c r="AP667" s="38"/>
      <c r="AQ667" s="37"/>
      <c r="AR667" s="37"/>
      <c r="AS667" s="37"/>
      <c r="AT667" s="38"/>
    </row>
    <row r="668" spans="1:46" ht="12.75"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c r="AA668" s="37"/>
      <c r="AB668" s="37"/>
      <c r="AC668" s="37"/>
      <c r="AD668" s="37"/>
      <c r="AE668" s="37"/>
      <c r="AF668" s="37"/>
      <c r="AG668" s="37"/>
      <c r="AH668" s="37"/>
      <c r="AI668" s="37"/>
      <c r="AJ668" s="37"/>
      <c r="AK668" s="37"/>
      <c r="AL668" s="37"/>
      <c r="AM668" s="37"/>
      <c r="AN668" s="37"/>
      <c r="AO668" s="38"/>
      <c r="AP668" s="38"/>
      <c r="AQ668" s="37"/>
      <c r="AR668" s="37"/>
      <c r="AS668" s="37"/>
      <c r="AT668" s="38"/>
    </row>
    <row r="669" spans="1:46" ht="12.75"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c r="AA669" s="37"/>
      <c r="AB669" s="37"/>
      <c r="AC669" s="37"/>
      <c r="AD669" s="37"/>
      <c r="AE669" s="37"/>
      <c r="AF669" s="37"/>
      <c r="AG669" s="37"/>
      <c r="AH669" s="37"/>
      <c r="AI669" s="37"/>
      <c r="AJ669" s="37"/>
      <c r="AK669" s="37"/>
      <c r="AL669" s="37"/>
      <c r="AM669" s="37"/>
      <c r="AN669" s="37"/>
      <c r="AO669" s="38"/>
      <c r="AP669" s="38"/>
      <c r="AQ669" s="37"/>
      <c r="AR669" s="37"/>
      <c r="AS669" s="37"/>
      <c r="AT669" s="38"/>
    </row>
    <row r="670" spans="1:46" ht="12.75"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c r="AA670" s="37"/>
      <c r="AB670" s="37"/>
      <c r="AC670" s="37"/>
      <c r="AD670" s="37"/>
      <c r="AE670" s="37"/>
      <c r="AF670" s="37"/>
      <c r="AG670" s="37"/>
      <c r="AH670" s="37"/>
      <c r="AI670" s="37"/>
      <c r="AJ670" s="37"/>
      <c r="AK670" s="37"/>
      <c r="AL670" s="37"/>
      <c r="AM670" s="37"/>
      <c r="AN670" s="37"/>
      <c r="AO670" s="38"/>
      <c r="AP670" s="38"/>
      <c r="AQ670" s="37"/>
      <c r="AR670" s="37"/>
      <c r="AS670" s="37"/>
      <c r="AT670" s="38"/>
    </row>
    <row r="671" spans="1:46" ht="12.75"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c r="AA671" s="37"/>
      <c r="AB671" s="37"/>
      <c r="AC671" s="37"/>
      <c r="AD671" s="37"/>
      <c r="AE671" s="37"/>
      <c r="AF671" s="37"/>
      <c r="AG671" s="37"/>
      <c r="AH671" s="37"/>
      <c r="AI671" s="37"/>
      <c r="AJ671" s="37"/>
      <c r="AK671" s="37"/>
      <c r="AL671" s="37"/>
      <c r="AM671" s="37"/>
      <c r="AN671" s="37"/>
      <c r="AO671" s="38"/>
      <c r="AP671" s="38"/>
      <c r="AQ671" s="37"/>
      <c r="AR671" s="37"/>
      <c r="AS671" s="37"/>
      <c r="AT671" s="38"/>
    </row>
    <row r="672" spans="1:46" ht="12.75"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c r="AA672" s="37"/>
      <c r="AB672" s="37"/>
      <c r="AC672" s="37"/>
      <c r="AD672" s="37"/>
      <c r="AE672" s="37"/>
      <c r="AF672" s="37"/>
      <c r="AG672" s="37"/>
      <c r="AH672" s="37"/>
      <c r="AI672" s="37"/>
      <c r="AJ672" s="37"/>
      <c r="AK672" s="37"/>
      <c r="AL672" s="37"/>
      <c r="AM672" s="37"/>
      <c r="AN672" s="37"/>
      <c r="AO672" s="38"/>
      <c r="AP672" s="38"/>
      <c r="AQ672" s="37"/>
      <c r="AR672" s="37"/>
      <c r="AS672" s="37"/>
      <c r="AT672" s="38"/>
    </row>
    <row r="673" spans="1:46" ht="12.75"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c r="AA673" s="37"/>
      <c r="AB673" s="37"/>
      <c r="AC673" s="37"/>
      <c r="AD673" s="37"/>
      <c r="AE673" s="37"/>
      <c r="AF673" s="37"/>
      <c r="AG673" s="37"/>
      <c r="AH673" s="37"/>
      <c r="AI673" s="37"/>
      <c r="AJ673" s="37"/>
      <c r="AK673" s="37"/>
      <c r="AL673" s="37"/>
      <c r="AM673" s="37"/>
      <c r="AN673" s="37"/>
      <c r="AO673" s="38"/>
      <c r="AP673" s="38"/>
      <c r="AQ673" s="37"/>
      <c r="AR673" s="37"/>
      <c r="AS673" s="37"/>
      <c r="AT673" s="38"/>
    </row>
    <row r="674" spans="1:46" ht="12.75"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c r="AA674" s="37"/>
      <c r="AB674" s="37"/>
      <c r="AC674" s="37"/>
      <c r="AD674" s="37"/>
      <c r="AE674" s="37"/>
      <c r="AF674" s="37"/>
      <c r="AG674" s="37"/>
      <c r="AH674" s="37"/>
      <c r="AI674" s="37"/>
      <c r="AJ674" s="37"/>
      <c r="AK674" s="37"/>
      <c r="AL674" s="37"/>
      <c r="AM674" s="37"/>
      <c r="AN674" s="37"/>
      <c r="AO674" s="38"/>
      <c r="AP674" s="38"/>
      <c r="AQ674" s="37"/>
      <c r="AR674" s="37"/>
      <c r="AS674" s="37"/>
      <c r="AT674" s="38"/>
    </row>
    <row r="675" spans="1:46" ht="12.75"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c r="AA675" s="37"/>
      <c r="AB675" s="37"/>
      <c r="AC675" s="37"/>
      <c r="AD675" s="37"/>
      <c r="AE675" s="37"/>
      <c r="AF675" s="37"/>
      <c r="AG675" s="37"/>
      <c r="AH675" s="37"/>
      <c r="AI675" s="37"/>
      <c r="AJ675" s="37"/>
      <c r="AK675" s="37"/>
      <c r="AL675" s="37"/>
      <c r="AM675" s="37"/>
      <c r="AN675" s="37"/>
      <c r="AO675" s="38"/>
      <c r="AP675" s="38"/>
      <c r="AQ675" s="37"/>
      <c r="AR675" s="37"/>
      <c r="AS675" s="37"/>
      <c r="AT675" s="38"/>
    </row>
    <row r="676" spans="1:46" ht="12.75"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c r="AA676" s="37"/>
      <c r="AB676" s="37"/>
      <c r="AC676" s="37"/>
      <c r="AD676" s="37"/>
      <c r="AE676" s="37"/>
      <c r="AF676" s="37"/>
      <c r="AG676" s="37"/>
      <c r="AH676" s="37"/>
      <c r="AI676" s="37"/>
      <c r="AJ676" s="37"/>
      <c r="AK676" s="37"/>
      <c r="AL676" s="37"/>
      <c r="AM676" s="37"/>
      <c r="AN676" s="37"/>
      <c r="AO676" s="38"/>
      <c r="AP676" s="38"/>
      <c r="AQ676" s="37"/>
      <c r="AR676" s="37"/>
      <c r="AS676" s="37"/>
      <c r="AT676" s="38"/>
    </row>
    <row r="677" spans="1:46" ht="12.75"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c r="AA677" s="37"/>
      <c r="AB677" s="37"/>
      <c r="AC677" s="37"/>
      <c r="AD677" s="37"/>
      <c r="AE677" s="37"/>
      <c r="AF677" s="37"/>
      <c r="AG677" s="37"/>
      <c r="AH677" s="37"/>
      <c r="AI677" s="37"/>
      <c r="AJ677" s="37"/>
      <c r="AK677" s="37"/>
      <c r="AL677" s="37"/>
      <c r="AM677" s="37"/>
      <c r="AN677" s="37"/>
      <c r="AO677" s="38"/>
      <c r="AP677" s="38"/>
      <c r="AQ677" s="37"/>
      <c r="AR677" s="37"/>
      <c r="AS677" s="37"/>
      <c r="AT677" s="38"/>
    </row>
    <row r="678" spans="1:46" ht="12.75"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c r="AA678" s="37"/>
      <c r="AB678" s="37"/>
      <c r="AC678" s="37"/>
      <c r="AD678" s="37"/>
      <c r="AE678" s="37"/>
      <c r="AF678" s="37"/>
      <c r="AG678" s="37"/>
      <c r="AH678" s="37"/>
      <c r="AI678" s="37"/>
      <c r="AJ678" s="37"/>
      <c r="AK678" s="37"/>
      <c r="AL678" s="37"/>
      <c r="AM678" s="37"/>
      <c r="AN678" s="37"/>
      <c r="AO678" s="38"/>
      <c r="AP678" s="38"/>
      <c r="AQ678" s="37"/>
      <c r="AR678" s="37"/>
      <c r="AS678" s="37"/>
      <c r="AT678" s="38"/>
    </row>
    <row r="679" spans="1:46" ht="12.75"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c r="AA679" s="37"/>
      <c r="AB679" s="37"/>
      <c r="AC679" s="37"/>
      <c r="AD679" s="37"/>
      <c r="AE679" s="37"/>
      <c r="AF679" s="37"/>
      <c r="AG679" s="37"/>
      <c r="AH679" s="37"/>
      <c r="AI679" s="37"/>
      <c r="AJ679" s="37"/>
      <c r="AK679" s="37"/>
      <c r="AL679" s="37"/>
      <c r="AM679" s="37"/>
      <c r="AN679" s="37"/>
      <c r="AO679" s="38"/>
      <c r="AP679" s="38"/>
      <c r="AQ679" s="37"/>
      <c r="AR679" s="37"/>
      <c r="AS679" s="37"/>
      <c r="AT679" s="38"/>
    </row>
    <row r="680" spans="1:46" ht="12.75"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c r="AA680" s="37"/>
      <c r="AB680" s="37"/>
      <c r="AC680" s="37"/>
      <c r="AD680" s="37"/>
      <c r="AE680" s="37"/>
      <c r="AF680" s="37"/>
      <c r="AG680" s="37"/>
      <c r="AH680" s="37"/>
      <c r="AI680" s="37"/>
      <c r="AJ680" s="37"/>
      <c r="AK680" s="37"/>
      <c r="AL680" s="37"/>
      <c r="AM680" s="37"/>
      <c r="AN680" s="37"/>
      <c r="AO680" s="38"/>
      <c r="AP680" s="38"/>
      <c r="AQ680" s="37"/>
      <c r="AR680" s="37"/>
      <c r="AS680" s="37"/>
      <c r="AT680" s="38"/>
    </row>
    <row r="681" spans="1:46" ht="12.75"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c r="AA681" s="37"/>
      <c r="AB681" s="37"/>
      <c r="AC681" s="37"/>
      <c r="AD681" s="37"/>
      <c r="AE681" s="37"/>
      <c r="AF681" s="37"/>
      <c r="AG681" s="37"/>
      <c r="AH681" s="37"/>
      <c r="AI681" s="37"/>
      <c r="AJ681" s="37"/>
      <c r="AK681" s="37"/>
      <c r="AL681" s="37"/>
      <c r="AM681" s="37"/>
      <c r="AN681" s="37"/>
      <c r="AO681" s="38"/>
      <c r="AP681" s="38"/>
      <c r="AQ681" s="37"/>
      <c r="AR681" s="37"/>
      <c r="AS681" s="37"/>
      <c r="AT681" s="38"/>
    </row>
    <row r="682" spans="1:46" ht="12.75"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c r="AA682" s="37"/>
      <c r="AB682" s="37"/>
      <c r="AC682" s="37"/>
      <c r="AD682" s="37"/>
      <c r="AE682" s="37"/>
      <c r="AF682" s="37"/>
      <c r="AG682" s="37"/>
      <c r="AH682" s="37"/>
      <c r="AI682" s="37"/>
      <c r="AJ682" s="37"/>
      <c r="AK682" s="37"/>
      <c r="AL682" s="37"/>
      <c r="AM682" s="37"/>
      <c r="AN682" s="37"/>
      <c r="AO682" s="38"/>
      <c r="AP682" s="38"/>
      <c r="AQ682" s="37"/>
      <c r="AR682" s="37"/>
      <c r="AS682" s="37"/>
      <c r="AT682" s="38"/>
    </row>
    <row r="683" spans="1:46" ht="12.75"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c r="AA683" s="37"/>
      <c r="AB683" s="37"/>
      <c r="AC683" s="37"/>
      <c r="AD683" s="37"/>
      <c r="AE683" s="37"/>
      <c r="AF683" s="37"/>
      <c r="AG683" s="37"/>
      <c r="AH683" s="37"/>
      <c r="AI683" s="37"/>
      <c r="AJ683" s="37"/>
      <c r="AK683" s="37"/>
      <c r="AL683" s="37"/>
      <c r="AM683" s="37"/>
      <c r="AN683" s="37"/>
      <c r="AO683" s="38"/>
      <c r="AP683" s="38"/>
      <c r="AQ683" s="37"/>
      <c r="AR683" s="37"/>
      <c r="AS683" s="37"/>
      <c r="AT683" s="38"/>
    </row>
    <row r="684" spans="1:46" ht="12.75"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c r="AA684" s="37"/>
      <c r="AB684" s="37"/>
      <c r="AC684" s="37"/>
      <c r="AD684" s="37"/>
      <c r="AE684" s="37"/>
      <c r="AF684" s="37"/>
      <c r="AG684" s="37"/>
      <c r="AH684" s="37"/>
      <c r="AI684" s="37"/>
      <c r="AJ684" s="37"/>
      <c r="AK684" s="37"/>
      <c r="AL684" s="37"/>
      <c r="AM684" s="37"/>
      <c r="AN684" s="37"/>
      <c r="AO684" s="38"/>
      <c r="AP684" s="38"/>
      <c r="AQ684" s="37"/>
      <c r="AR684" s="37"/>
      <c r="AS684" s="37"/>
      <c r="AT684" s="38"/>
    </row>
    <row r="685" spans="1:46" ht="12.75"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c r="AA685" s="37"/>
      <c r="AB685" s="37"/>
      <c r="AC685" s="37"/>
      <c r="AD685" s="37"/>
      <c r="AE685" s="37"/>
      <c r="AF685" s="37"/>
      <c r="AG685" s="37"/>
      <c r="AH685" s="37"/>
      <c r="AI685" s="37"/>
      <c r="AJ685" s="37"/>
      <c r="AK685" s="37"/>
      <c r="AL685" s="37"/>
      <c r="AM685" s="37"/>
      <c r="AN685" s="37"/>
      <c r="AO685" s="38"/>
      <c r="AP685" s="38"/>
      <c r="AQ685" s="37"/>
      <c r="AR685" s="37"/>
      <c r="AS685" s="37"/>
      <c r="AT685" s="38"/>
    </row>
    <row r="686" spans="1:46" ht="12.75"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c r="AA686" s="37"/>
      <c r="AB686" s="37"/>
      <c r="AC686" s="37"/>
      <c r="AD686" s="37"/>
      <c r="AE686" s="37"/>
      <c r="AF686" s="37"/>
      <c r="AG686" s="37"/>
      <c r="AH686" s="37"/>
      <c r="AI686" s="37"/>
      <c r="AJ686" s="37"/>
      <c r="AK686" s="37"/>
      <c r="AL686" s="37"/>
      <c r="AM686" s="37"/>
      <c r="AN686" s="37"/>
      <c r="AO686" s="38"/>
      <c r="AP686" s="38"/>
      <c r="AQ686" s="37"/>
      <c r="AR686" s="37"/>
      <c r="AS686" s="37"/>
      <c r="AT686" s="38"/>
    </row>
    <row r="687" spans="1:46" ht="12.75"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c r="AA687" s="37"/>
      <c r="AB687" s="37"/>
      <c r="AC687" s="37"/>
      <c r="AD687" s="37"/>
      <c r="AE687" s="37"/>
      <c r="AF687" s="37"/>
      <c r="AG687" s="37"/>
      <c r="AH687" s="37"/>
      <c r="AI687" s="37"/>
      <c r="AJ687" s="37"/>
      <c r="AK687" s="37"/>
      <c r="AL687" s="37"/>
      <c r="AM687" s="37"/>
      <c r="AN687" s="37"/>
      <c r="AO687" s="38"/>
      <c r="AP687" s="38"/>
      <c r="AQ687" s="37"/>
      <c r="AR687" s="37"/>
      <c r="AS687" s="37"/>
      <c r="AT687" s="38"/>
    </row>
    <row r="688" spans="1:46" ht="12.75"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c r="AA688" s="37"/>
      <c r="AB688" s="37"/>
      <c r="AC688" s="37"/>
      <c r="AD688" s="37"/>
      <c r="AE688" s="37"/>
      <c r="AF688" s="37"/>
      <c r="AG688" s="37"/>
      <c r="AH688" s="37"/>
      <c r="AI688" s="37"/>
      <c r="AJ688" s="37"/>
      <c r="AK688" s="37"/>
      <c r="AL688" s="37"/>
      <c r="AM688" s="37"/>
      <c r="AN688" s="37"/>
      <c r="AO688" s="38"/>
      <c r="AP688" s="38"/>
      <c r="AQ688" s="37"/>
      <c r="AR688" s="37"/>
      <c r="AS688" s="37"/>
      <c r="AT688" s="38"/>
    </row>
    <row r="689" spans="1:46" ht="12.75"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c r="AA689" s="37"/>
      <c r="AB689" s="37"/>
      <c r="AC689" s="37"/>
      <c r="AD689" s="37"/>
      <c r="AE689" s="37"/>
      <c r="AF689" s="37"/>
      <c r="AG689" s="37"/>
      <c r="AH689" s="37"/>
      <c r="AI689" s="37"/>
      <c r="AJ689" s="37"/>
      <c r="AK689" s="37"/>
      <c r="AL689" s="37"/>
      <c r="AM689" s="37"/>
      <c r="AN689" s="37"/>
      <c r="AO689" s="38"/>
      <c r="AP689" s="38"/>
      <c r="AQ689" s="37"/>
      <c r="AR689" s="37"/>
      <c r="AS689" s="37"/>
      <c r="AT689" s="38"/>
    </row>
    <row r="690" spans="1:46" ht="12.75"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c r="AA690" s="37"/>
      <c r="AB690" s="37"/>
      <c r="AC690" s="37"/>
      <c r="AD690" s="37"/>
      <c r="AE690" s="37"/>
      <c r="AF690" s="37"/>
      <c r="AG690" s="37"/>
      <c r="AH690" s="37"/>
      <c r="AI690" s="37"/>
      <c r="AJ690" s="37"/>
      <c r="AK690" s="37"/>
      <c r="AL690" s="37"/>
      <c r="AM690" s="37"/>
      <c r="AN690" s="37"/>
      <c r="AO690" s="38"/>
      <c r="AP690" s="38"/>
      <c r="AQ690" s="37"/>
      <c r="AR690" s="37"/>
      <c r="AS690" s="37"/>
      <c r="AT690" s="38"/>
    </row>
    <row r="691" spans="1:46" ht="12.75"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c r="AA691" s="37"/>
      <c r="AB691" s="37"/>
      <c r="AC691" s="37"/>
      <c r="AD691" s="37"/>
      <c r="AE691" s="37"/>
      <c r="AF691" s="37"/>
      <c r="AG691" s="37"/>
      <c r="AH691" s="37"/>
      <c r="AI691" s="37"/>
      <c r="AJ691" s="37"/>
      <c r="AK691" s="37"/>
      <c r="AL691" s="37"/>
      <c r="AM691" s="37"/>
      <c r="AN691" s="37"/>
      <c r="AO691" s="38"/>
      <c r="AP691" s="38"/>
      <c r="AQ691" s="37"/>
      <c r="AR691" s="37"/>
      <c r="AS691" s="37"/>
      <c r="AT691" s="38"/>
    </row>
    <row r="692" spans="1:46" ht="12.75"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c r="AA692" s="37"/>
      <c r="AB692" s="37"/>
      <c r="AC692" s="37"/>
      <c r="AD692" s="37"/>
      <c r="AE692" s="37"/>
      <c r="AF692" s="37"/>
      <c r="AG692" s="37"/>
      <c r="AH692" s="37"/>
      <c r="AI692" s="37"/>
      <c r="AJ692" s="37"/>
      <c r="AK692" s="37"/>
      <c r="AL692" s="37"/>
      <c r="AM692" s="37"/>
      <c r="AN692" s="37"/>
      <c r="AO692" s="38"/>
      <c r="AP692" s="38"/>
      <c r="AQ692" s="37"/>
      <c r="AR692" s="37"/>
      <c r="AS692" s="37"/>
      <c r="AT692" s="38"/>
    </row>
    <row r="693" spans="1:46" ht="12.75"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c r="AA693" s="37"/>
      <c r="AB693" s="37"/>
      <c r="AC693" s="37"/>
      <c r="AD693" s="37"/>
      <c r="AE693" s="37"/>
      <c r="AF693" s="37"/>
      <c r="AG693" s="37"/>
      <c r="AH693" s="37"/>
      <c r="AI693" s="37"/>
      <c r="AJ693" s="37"/>
      <c r="AK693" s="37"/>
      <c r="AL693" s="37"/>
      <c r="AM693" s="37"/>
      <c r="AN693" s="37"/>
      <c r="AO693" s="38"/>
      <c r="AP693" s="38"/>
      <c r="AQ693" s="37"/>
      <c r="AR693" s="37"/>
      <c r="AS693" s="37"/>
      <c r="AT693" s="38"/>
    </row>
    <row r="694" spans="1:46" ht="12.75"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c r="AA694" s="37"/>
      <c r="AB694" s="37"/>
      <c r="AC694" s="37"/>
      <c r="AD694" s="37"/>
      <c r="AE694" s="37"/>
      <c r="AF694" s="37"/>
      <c r="AG694" s="37"/>
      <c r="AH694" s="37"/>
      <c r="AI694" s="37"/>
      <c r="AJ694" s="37"/>
      <c r="AK694" s="37"/>
      <c r="AL694" s="37"/>
      <c r="AM694" s="37"/>
      <c r="AN694" s="37"/>
      <c r="AO694" s="38"/>
      <c r="AP694" s="38"/>
      <c r="AQ694" s="37"/>
      <c r="AR694" s="37"/>
      <c r="AS694" s="37"/>
      <c r="AT694" s="38"/>
    </row>
    <row r="695" spans="1:46" ht="12.75"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c r="AA695" s="37"/>
      <c r="AB695" s="37"/>
      <c r="AC695" s="37"/>
      <c r="AD695" s="37"/>
      <c r="AE695" s="37"/>
      <c r="AF695" s="37"/>
      <c r="AG695" s="37"/>
      <c r="AH695" s="37"/>
      <c r="AI695" s="37"/>
      <c r="AJ695" s="37"/>
      <c r="AK695" s="37"/>
      <c r="AL695" s="37"/>
      <c r="AM695" s="37"/>
      <c r="AN695" s="37"/>
      <c r="AO695" s="38"/>
      <c r="AP695" s="38"/>
      <c r="AQ695" s="37"/>
      <c r="AR695" s="37"/>
      <c r="AS695" s="37"/>
      <c r="AT695" s="38"/>
    </row>
    <row r="696" spans="1:46" ht="12.75"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c r="AA696" s="37"/>
      <c r="AB696" s="37"/>
      <c r="AC696" s="37"/>
      <c r="AD696" s="37"/>
      <c r="AE696" s="37"/>
      <c r="AF696" s="37"/>
      <c r="AG696" s="37"/>
      <c r="AH696" s="37"/>
      <c r="AI696" s="37"/>
      <c r="AJ696" s="37"/>
      <c r="AK696" s="37"/>
      <c r="AL696" s="37"/>
      <c r="AM696" s="37"/>
      <c r="AN696" s="37"/>
      <c r="AO696" s="38"/>
      <c r="AP696" s="38"/>
      <c r="AQ696" s="37"/>
      <c r="AR696" s="37"/>
      <c r="AS696" s="37"/>
      <c r="AT696" s="38"/>
    </row>
    <row r="697" spans="1:46" ht="12.75"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c r="AA697" s="37"/>
      <c r="AB697" s="37"/>
      <c r="AC697" s="37"/>
      <c r="AD697" s="37"/>
      <c r="AE697" s="37"/>
      <c r="AF697" s="37"/>
      <c r="AG697" s="37"/>
      <c r="AH697" s="37"/>
      <c r="AI697" s="37"/>
      <c r="AJ697" s="37"/>
      <c r="AK697" s="37"/>
      <c r="AL697" s="37"/>
      <c r="AM697" s="37"/>
      <c r="AN697" s="37"/>
      <c r="AO697" s="38"/>
      <c r="AP697" s="38"/>
      <c r="AQ697" s="37"/>
      <c r="AR697" s="37"/>
      <c r="AS697" s="37"/>
      <c r="AT697" s="38"/>
    </row>
    <row r="698" spans="1:46" ht="12.75"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c r="AA698" s="37"/>
      <c r="AB698" s="37"/>
      <c r="AC698" s="37"/>
      <c r="AD698" s="37"/>
      <c r="AE698" s="37"/>
      <c r="AF698" s="37"/>
      <c r="AG698" s="37"/>
      <c r="AH698" s="37"/>
      <c r="AI698" s="37"/>
      <c r="AJ698" s="37"/>
      <c r="AK698" s="37"/>
      <c r="AL698" s="37"/>
      <c r="AM698" s="37"/>
      <c r="AN698" s="37"/>
      <c r="AO698" s="38"/>
      <c r="AP698" s="38"/>
      <c r="AQ698" s="37"/>
      <c r="AR698" s="37"/>
      <c r="AS698" s="37"/>
      <c r="AT698" s="38"/>
    </row>
    <row r="699" spans="1:46" ht="12.75"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c r="AA699" s="37"/>
      <c r="AB699" s="37"/>
      <c r="AC699" s="37"/>
      <c r="AD699" s="37"/>
      <c r="AE699" s="37"/>
      <c r="AF699" s="37"/>
      <c r="AG699" s="37"/>
      <c r="AH699" s="37"/>
      <c r="AI699" s="37"/>
      <c r="AJ699" s="37"/>
      <c r="AK699" s="37"/>
      <c r="AL699" s="37"/>
      <c r="AM699" s="37"/>
      <c r="AN699" s="37"/>
      <c r="AO699" s="38"/>
      <c r="AP699" s="38"/>
      <c r="AQ699" s="37"/>
      <c r="AR699" s="37"/>
      <c r="AS699" s="37"/>
      <c r="AT699" s="38"/>
    </row>
    <row r="700" spans="1:46" ht="12.75"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c r="AA700" s="37"/>
      <c r="AB700" s="37"/>
      <c r="AC700" s="37"/>
      <c r="AD700" s="37"/>
      <c r="AE700" s="37"/>
      <c r="AF700" s="37"/>
      <c r="AG700" s="37"/>
      <c r="AH700" s="37"/>
      <c r="AI700" s="37"/>
      <c r="AJ700" s="37"/>
      <c r="AK700" s="37"/>
      <c r="AL700" s="37"/>
      <c r="AM700" s="37"/>
      <c r="AN700" s="37"/>
      <c r="AO700" s="38"/>
      <c r="AP700" s="38"/>
      <c r="AQ700" s="37"/>
      <c r="AR700" s="37"/>
      <c r="AS700" s="37"/>
      <c r="AT700" s="38"/>
    </row>
    <row r="701" spans="1:46" ht="12.75"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c r="AA701" s="37"/>
      <c r="AB701" s="37"/>
      <c r="AC701" s="37"/>
      <c r="AD701" s="37"/>
      <c r="AE701" s="37"/>
      <c r="AF701" s="37"/>
      <c r="AG701" s="37"/>
      <c r="AH701" s="37"/>
      <c r="AI701" s="37"/>
      <c r="AJ701" s="37"/>
      <c r="AK701" s="37"/>
      <c r="AL701" s="37"/>
      <c r="AM701" s="37"/>
      <c r="AN701" s="37"/>
      <c r="AO701" s="38"/>
      <c r="AP701" s="38"/>
      <c r="AQ701" s="37"/>
      <c r="AR701" s="37"/>
      <c r="AS701" s="37"/>
      <c r="AT701" s="38"/>
    </row>
    <row r="702" spans="1:46" ht="12.75"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c r="AA702" s="37"/>
      <c r="AB702" s="37"/>
      <c r="AC702" s="37"/>
      <c r="AD702" s="37"/>
      <c r="AE702" s="37"/>
      <c r="AF702" s="37"/>
      <c r="AG702" s="37"/>
      <c r="AH702" s="37"/>
      <c r="AI702" s="37"/>
      <c r="AJ702" s="37"/>
      <c r="AK702" s="37"/>
      <c r="AL702" s="37"/>
      <c r="AM702" s="37"/>
      <c r="AN702" s="37"/>
      <c r="AO702" s="38"/>
      <c r="AP702" s="38"/>
      <c r="AQ702" s="37"/>
      <c r="AR702" s="37"/>
      <c r="AS702" s="37"/>
      <c r="AT702" s="38"/>
    </row>
    <row r="703" spans="1:46" ht="12.75"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c r="AA703" s="37"/>
      <c r="AB703" s="37"/>
      <c r="AC703" s="37"/>
      <c r="AD703" s="37"/>
      <c r="AE703" s="37"/>
      <c r="AF703" s="37"/>
      <c r="AG703" s="37"/>
      <c r="AH703" s="37"/>
      <c r="AI703" s="37"/>
      <c r="AJ703" s="37"/>
      <c r="AK703" s="37"/>
      <c r="AL703" s="37"/>
      <c r="AM703" s="37"/>
      <c r="AN703" s="37"/>
      <c r="AO703" s="38"/>
      <c r="AP703" s="38"/>
      <c r="AQ703" s="37"/>
      <c r="AR703" s="37"/>
      <c r="AS703" s="37"/>
      <c r="AT703" s="38"/>
    </row>
    <row r="704" spans="1:46" ht="12.75"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c r="AA704" s="37"/>
      <c r="AB704" s="37"/>
      <c r="AC704" s="37"/>
      <c r="AD704" s="37"/>
      <c r="AE704" s="37"/>
      <c r="AF704" s="37"/>
      <c r="AG704" s="37"/>
      <c r="AH704" s="37"/>
      <c r="AI704" s="37"/>
      <c r="AJ704" s="37"/>
      <c r="AK704" s="37"/>
      <c r="AL704" s="37"/>
      <c r="AM704" s="37"/>
      <c r="AN704" s="37"/>
      <c r="AO704" s="38"/>
      <c r="AP704" s="38"/>
      <c r="AQ704" s="37"/>
      <c r="AR704" s="37"/>
      <c r="AS704" s="37"/>
      <c r="AT704" s="38"/>
    </row>
    <row r="705" spans="1:46" ht="12.75"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c r="AA705" s="37"/>
      <c r="AB705" s="37"/>
      <c r="AC705" s="37"/>
      <c r="AD705" s="37"/>
      <c r="AE705" s="37"/>
      <c r="AF705" s="37"/>
      <c r="AG705" s="37"/>
      <c r="AH705" s="37"/>
      <c r="AI705" s="37"/>
      <c r="AJ705" s="37"/>
      <c r="AK705" s="37"/>
      <c r="AL705" s="37"/>
      <c r="AM705" s="37"/>
      <c r="AN705" s="37"/>
      <c r="AO705" s="38"/>
      <c r="AP705" s="38"/>
      <c r="AQ705" s="37"/>
      <c r="AR705" s="37"/>
      <c r="AS705" s="37"/>
      <c r="AT705" s="38"/>
    </row>
    <row r="706" spans="1:46" ht="12.75"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c r="AA706" s="37"/>
      <c r="AB706" s="37"/>
      <c r="AC706" s="37"/>
      <c r="AD706" s="37"/>
      <c r="AE706" s="37"/>
      <c r="AF706" s="37"/>
      <c r="AG706" s="37"/>
      <c r="AH706" s="37"/>
      <c r="AI706" s="37"/>
      <c r="AJ706" s="37"/>
      <c r="AK706" s="37"/>
      <c r="AL706" s="37"/>
      <c r="AM706" s="37"/>
      <c r="AN706" s="37"/>
      <c r="AO706" s="38"/>
      <c r="AP706" s="38"/>
      <c r="AQ706" s="37"/>
      <c r="AR706" s="37"/>
      <c r="AS706" s="37"/>
      <c r="AT706" s="38"/>
    </row>
    <row r="707" spans="1:46" ht="12.75"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c r="AA707" s="37"/>
      <c r="AB707" s="37"/>
      <c r="AC707" s="37"/>
      <c r="AD707" s="37"/>
      <c r="AE707" s="37"/>
      <c r="AF707" s="37"/>
      <c r="AG707" s="37"/>
      <c r="AH707" s="37"/>
      <c r="AI707" s="37"/>
      <c r="AJ707" s="37"/>
      <c r="AK707" s="37"/>
      <c r="AL707" s="37"/>
      <c r="AM707" s="37"/>
      <c r="AN707" s="37"/>
      <c r="AO707" s="38"/>
      <c r="AP707" s="38"/>
      <c r="AQ707" s="37"/>
      <c r="AR707" s="37"/>
      <c r="AS707" s="37"/>
      <c r="AT707" s="38"/>
    </row>
    <row r="708" spans="1:46" ht="12.75"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c r="AA708" s="37"/>
      <c r="AB708" s="37"/>
      <c r="AC708" s="37"/>
      <c r="AD708" s="37"/>
      <c r="AE708" s="37"/>
      <c r="AF708" s="37"/>
      <c r="AG708" s="37"/>
      <c r="AH708" s="37"/>
      <c r="AI708" s="37"/>
      <c r="AJ708" s="37"/>
      <c r="AK708" s="37"/>
      <c r="AL708" s="37"/>
      <c r="AM708" s="37"/>
      <c r="AN708" s="37"/>
      <c r="AO708" s="38"/>
      <c r="AP708" s="38"/>
      <c r="AQ708" s="37"/>
      <c r="AR708" s="37"/>
      <c r="AS708" s="37"/>
      <c r="AT708" s="38"/>
    </row>
    <row r="709" spans="1:46" ht="12.75"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c r="AA709" s="37"/>
      <c r="AB709" s="37"/>
      <c r="AC709" s="37"/>
      <c r="AD709" s="37"/>
      <c r="AE709" s="37"/>
      <c r="AF709" s="37"/>
      <c r="AG709" s="37"/>
      <c r="AH709" s="37"/>
      <c r="AI709" s="37"/>
      <c r="AJ709" s="37"/>
      <c r="AK709" s="37"/>
      <c r="AL709" s="37"/>
      <c r="AM709" s="37"/>
      <c r="AN709" s="37"/>
      <c r="AO709" s="38"/>
      <c r="AP709" s="38"/>
      <c r="AQ709" s="37"/>
      <c r="AR709" s="37"/>
      <c r="AS709" s="37"/>
      <c r="AT709" s="38"/>
    </row>
    <row r="710" spans="1:46" ht="12.75"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c r="AA710" s="37"/>
      <c r="AB710" s="37"/>
      <c r="AC710" s="37"/>
      <c r="AD710" s="37"/>
      <c r="AE710" s="37"/>
      <c r="AF710" s="37"/>
      <c r="AG710" s="37"/>
      <c r="AH710" s="37"/>
      <c r="AI710" s="37"/>
      <c r="AJ710" s="37"/>
      <c r="AK710" s="37"/>
      <c r="AL710" s="37"/>
      <c r="AM710" s="37"/>
      <c r="AN710" s="37"/>
      <c r="AO710" s="38"/>
      <c r="AP710" s="38"/>
      <c r="AQ710" s="37"/>
      <c r="AR710" s="37"/>
      <c r="AS710" s="37"/>
      <c r="AT710" s="38"/>
    </row>
    <row r="711" spans="1:46" ht="12.75"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c r="AA711" s="37"/>
      <c r="AB711" s="37"/>
      <c r="AC711" s="37"/>
      <c r="AD711" s="37"/>
      <c r="AE711" s="37"/>
      <c r="AF711" s="37"/>
      <c r="AG711" s="37"/>
      <c r="AH711" s="37"/>
      <c r="AI711" s="37"/>
      <c r="AJ711" s="37"/>
      <c r="AK711" s="37"/>
      <c r="AL711" s="37"/>
      <c r="AM711" s="37"/>
      <c r="AN711" s="37"/>
      <c r="AO711" s="38"/>
      <c r="AP711" s="38"/>
      <c r="AQ711" s="37"/>
      <c r="AR711" s="37"/>
      <c r="AS711" s="37"/>
      <c r="AT711" s="38"/>
    </row>
    <row r="712" spans="1:46" ht="12.75"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c r="AA712" s="37"/>
      <c r="AB712" s="37"/>
      <c r="AC712" s="37"/>
      <c r="AD712" s="37"/>
      <c r="AE712" s="37"/>
      <c r="AF712" s="37"/>
      <c r="AG712" s="37"/>
      <c r="AH712" s="37"/>
      <c r="AI712" s="37"/>
      <c r="AJ712" s="37"/>
      <c r="AK712" s="37"/>
      <c r="AL712" s="37"/>
      <c r="AM712" s="37"/>
      <c r="AN712" s="37"/>
      <c r="AO712" s="38"/>
      <c r="AP712" s="38"/>
      <c r="AQ712" s="37"/>
      <c r="AR712" s="37"/>
      <c r="AS712" s="37"/>
      <c r="AT712" s="38"/>
    </row>
    <row r="713" spans="1:46" ht="12.75"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c r="AA713" s="37"/>
      <c r="AB713" s="37"/>
      <c r="AC713" s="37"/>
      <c r="AD713" s="37"/>
      <c r="AE713" s="37"/>
      <c r="AF713" s="37"/>
      <c r="AG713" s="37"/>
      <c r="AH713" s="37"/>
      <c r="AI713" s="37"/>
      <c r="AJ713" s="37"/>
      <c r="AK713" s="37"/>
      <c r="AL713" s="37"/>
      <c r="AM713" s="37"/>
      <c r="AN713" s="37"/>
      <c r="AO713" s="38"/>
      <c r="AP713" s="38"/>
      <c r="AQ713" s="37"/>
      <c r="AR713" s="37"/>
      <c r="AS713" s="37"/>
      <c r="AT713" s="38"/>
    </row>
    <row r="714" spans="1:46" ht="12.75"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c r="AA714" s="37"/>
      <c r="AB714" s="37"/>
      <c r="AC714" s="37"/>
      <c r="AD714" s="37"/>
      <c r="AE714" s="37"/>
      <c r="AF714" s="37"/>
      <c r="AG714" s="37"/>
      <c r="AH714" s="37"/>
      <c r="AI714" s="37"/>
      <c r="AJ714" s="37"/>
      <c r="AK714" s="37"/>
      <c r="AL714" s="37"/>
      <c r="AM714" s="37"/>
      <c r="AN714" s="37"/>
      <c r="AO714" s="38"/>
      <c r="AP714" s="38"/>
      <c r="AQ714" s="37"/>
      <c r="AR714" s="37"/>
      <c r="AS714" s="37"/>
      <c r="AT714" s="38"/>
    </row>
    <row r="715" spans="1:46" ht="12.75"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c r="AA715" s="37"/>
      <c r="AB715" s="37"/>
      <c r="AC715" s="37"/>
      <c r="AD715" s="37"/>
      <c r="AE715" s="37"/>
      <c r="AF715" s="37"/>
      <c r="AG715" s="37"/>
      <c r="AH715" s="37"/>
      <c r="AI715" s="37"/>
      <c r="AJ715" s="37"/>
      <c r="AK715" s="37"/>
      <c r="AL715" s="37"/>
      <c r="AM715" s="37"/>
      <c r="AN715" s="37"/>
      <c r="AO715" s="38"/>
      <c r="AP715" s="38"/>
      <c r="AQ715" s="37"/>
      <c r="AR715" s="37"/>
      <c r="AS715" s="37"/>
      <c r="AT715" s="38"/>
    </row>
    <row r="716" spans="1:46" ht="12.75"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c r="AA716" s="37"/>
      <c r="AB716" s="37"/>
      <c r="AC716" s="37"/>
      <c r="AD716" s="37"/>
      <c r="AE716" s="37"/>
      <c r="AF716" s="37"/>
      <c r="AG716" s="37"/>
      <c r="AH716" s="37"/>
      <c r="AI716" s="37"/>
      <c r="AJ716" s="37"/>
      <c r="AK716" s="37"/>
      <c r="AL716" s="37"/>
      <c r="AM716" s="37"/>
      <c r="AN716" s="37"/>
      <c r="AO716" s="38"/>
      <c r="AP716" s="38"/>
      <c r="AQ716" s="37"/>
      <c r="AR716" s="37"/>
      <c r="AS716" s="37"/>
      <c r="AT716" s="38"/>
    </row>
    <row r="717" spans="1:46" ht="12.75"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c r="AA717" s="37"/>
      <c r="AB717" s="37"/>
      <c r="AC717" s="37"/>
      <c r="AD717" s="37"/>
      <c r="AE717" s="37"/>
      <c r="AF717" s="37"/>
      <c r="AG717" s="37"/>
      <c r="AH717" s="37"/>
      <c r="AI717" s="37"/>
      <c r="AJ717" s="37"/>
      <c r="AK717" s="37"/>
      <c r="AL717" s="37"/>
      <c r="AM717" s="37"/>
      <c r="AN717" s="37"/>
      <c r="AO717" s="38"/>
      <c r="AP717" s="38"/>
      <c r="AQ717" s="37"/>
      <c r="AR717" s="37"/>
      <c r="AS717" s="37"/>
      <c r="AT717" s="38"/>
    </row>
    <row r="718" spans="1:46" ht="12.75"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c r="AA718" s="37"/>
      <c r="AB718" s="37"/>
      <c r="AC718" s="37"/>
      <c r="AD718" s="37"/>
      <c r="AE718" s="37"/>
      <c r="AF718" s="37"/>
      <c r="AG718" s="37"/>
      <c r="AH718" s="37"/>
      <c r="AI718" s="37"/>
      <c r="AJ718" s="37"/>
      <c r="AK718" s="37"/>
      <c r="AL718" s="37"/>
      <c r="AM718" s="37"/>
      <c r="AN718" s="37"/>
      <c r="AO718" s="38"/>
      <c r="AP718" s="38"/>
      <c r="AQ718" s="37"/>
      <c r="AR718" s="37"/>
      <c r="AS718" s="37"/>
      <c r="AT718" s="38"/>
    </row>
    <row r="719" spans="1:46" ht="12.75"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c r="AA719" s="37"/>
      <c r="AB719" s="37"/>
      <c r="AC719" s="37"/>
      <c r="AD719" s="37"/>
      <c r="AE719" s="37"/>
      <c r="AF719" s="37"/>
      <c r="AG719" s="37"/>
      <c r="AH719" s="37"/>
      <c r="AI719" s="37"/>
      <c r="AJ719" s="37"/>
      <c r="AK719" s="37"/>
      <c r="AL719" s="37"/>
      <c r="AM719" s="37"/>
      <c r="AN719" s="37"/>
      <c r="AO719" s="38"/>
      <c r="AP719" s="38"/>
      <c r="AQ719" s="37"/>
      <c r="AR719" s="37"/>
      <c r="AS719" s="37"/>
      <c r="AT719" s="38"/>
    </row>
    <row r="720" spans="1:46" ht="12.75"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c r="AA720" s="37"/>
      <c r="AB720" s="37"/>
      <c r="AC720" s="37"/>
      <c r="AD720" s="37"/>
      <c r="AE720" s="37"/>
      <c r="AF720" s="37"/>
      <c r="AG720" s="37"/>
      <c r="AH720" s="37"/>
      <c r="AI720" s="37"/>
      <c r="AJ720" s="37"/>
      <c r="AK720" s="37"/>
      <c r="AL720" s="37"/>
      <c r="AM720" s="37"/>
      <c r="AN720" s="37"/>
      <c r="AO720" s="38"/>
      <c r="AP720" s="38"/>
      <c r="AQ720" s="37"/>
      <c r="AR720" s="37"/>
      <c r="AS720" s="37"/>
      <c r="AT720" s="38"/>
    </row>
    <row r="721" spans="1:46" ht="12.75"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c r="AA721" s="37"/>
      <c r="AB721" s="37"/>
      <c r="AC721" s="37"/>
      <c r="AD721" s="37"/>
      <c r="AE721" s="37"/>
      <c r="AF721" s="37"/>
      <c r="AG721" s="37"/>
      <c r="AH721" s="37"/>
      <c r="AI721" s="37"/>
      <c r="AJ721" s="37"/>
      <c r="AK721" s="37"/>
      <c r="AL721" s="37"/>
      <c r="AM721" s="37"/>
      <c r="AN721" s="37"/>
      <c r="AO721" s="38"/>
      <c r="AP721" s="38"/>
      <c r="AQ721" s="37"/>
      <c r="AR721" s="37"/>
      <c r="AS721" s="37"/>
      <c r="AT721" s="38"/>
    </row>
    <row r="722" spans="1:46" ht="12.75"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c r="AA722" s="37"/>
      <c r="AB722" s="37"/>
      <c r="AC722" s="37"/>
      <c r="AD722" s="37"/>
      <c r="AE722" s="37"/>
      <c r="AF722" s="37"/>
      <c r="AG722" s="37"/>
      <c r="AH722" s="37"/>
      <c r="AI722" s="37"/>
      <c r="AJ722" s="37"/>
      <c r="AK722" s="37"/>
      <c r="AL722" s="37"/>
      <c r="AM722" s="37"/>
      <c r="AN722" s="37"/>
      <c r="AO722" s="38"/>
      <c r="AP722" s="38"/>
      <c r="AQ722" s="37"/>
      <c r="AR722" s="37"/>
      <c r="AS722" s="37"/>
      <c r="AT722" s="38"/>
    </row>
    <row r="723" spans="1:46" ht="12.75"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c r="AA723" s="37"/>
      <c r="AB723" s="37"/>
      <c r="AC723" s="37"/>
      <c r="AD723" s="37"/>
      <c r="AE723" s="37"/>
      <c r="AF723" s="37"/>
      <c r="AG723" s="37"/>
      <c r="AH723" s="37"/>
      <c r="AI723" s="37"/>
      <c r="AJ723" s="37"/>
      <c r="AK723" s="37"/>
      <c r="AL723" s="37"/>
      <c r="AM723" s="37"/>
      <c r="AN723" s="37"/>
      <c r="AO723" s="38"/>
      <c r="AP723" s="38"/>
      <c r="AQ723" s="37"/>
      <c r="AR723" s="37"/>
      <c r="AS723" s="37"/>
      <c r="AT723" s="38"/>
    </row>
    <row r="724" spans="1:46" ht="12.75"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c r="AA724" s="37"/>
      <c r="AB724" s="37"/>
      <c r="AC724" s="37"/>
      <c r="AD724" s="37"/>
      <c r="AE724" s="37"/>
      <c r="AF724" s="37"/>
      <c r="AG724" s="37"/>
      <c r="AH724" s="37"/>
      <c r="AI724" s="37"/>
      <c r="AJ724" s="37"/>
      <c r="AK724" s="37"/>
      <c r="AL724" s="37"/>
      <c r="AM724" s="37"/>
      <c r="AN724" s="37"/>
      <c r="AO724" s="38"/>
      <c r="AP724" s="38"/>
      <c r="AQ724" s="37"/>
      <c r="AR724" s="37"/>
      <c r="AS724" s="37"/>
      <c r="AT724" s="38"/>
    </row>
    <row r="725" spans="1:46" ht="12.75"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c r="AA725" s="37"/>
      <c r="AB725" s="37"/>
      <c r="AC725" s="37"/>
      <c r="AD725" s="37"/>
      <c r="AE725" s="37"/>
      <c r="AF725" s="37"/>
      <c r="AG725" s="37"/>
      <c r="AH725" s="37"/>
      <c r="AI725" s="37"/>
      <c r="AJ725" s="37"/>
      <c r="AK725" s="37"/>
      <c r="AL725" s="37"/>
      <c r="AM725" s="37"/>
      <c r="AN725" s="37"/>
      <c r="AO725" s="38"/>
      <c r="AP725" s="38"/>
      <c r="AQ725" s="37"/>
      <c r="AR725" s="37"/>
      <c r="AS725" s="37"/>
      <c r="AT725" s="38"/>
    </row>
    <row r="726" spans="1:46" ht="12.75"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c r="AA726" s="37"/>
      <c r="AB726" s="37"/>
      <c r="AC726" s="37"/>
      <c r="AD726" s="37"/>
      <c r="AE726" s="37"/>
      <c r="AF726" s="37"/>
      <c r="AG726" s="37"/>
      <c r="AH726" s="37"/>
      <c r="AI726" s="37"/>
      <c r="AJ726" s="37"/>
      <c r="AK726" s="37"/>
      <c r="AL726" s="37"/>
      <c r="AM726" s="37"/>
      <c r="AN726" s="37"/>
      <c r="AO726" s="38"/>
      <c r="AP726" s="38"/>
      <c r="AQ726" s="37"/>
      <c r="AR726" s="37"/>
      <c r="AS726" s="37"/>
      <c r="AT726" s="38"/>
    </row>
    <row r="727" spans="1:46" ht="12.75"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c r="AA727" s="37"/>
      <c r="AB727" s="37"/>
      <c r="AC727" s="37"/>
      <c r="AD727" s="37"/>
      <c r="AE727" s="37"/>
      <c r="AF727" s="37"/>
      <c r="AG727" s="37"/>
      <c r="AH727" s="37"/>
      <c r="AI727" s="37"/>
      <c r="AJ727" s="37"/>
      <c r="AK727" s="37"/>
      <c r="AL727" s="37"/>
      <c r="AM727" s="37"/>
      <c r="AN727" s="37"/>
      <c r="AO727" s="38"/>
      <c r="AP727" s="38"/>
      <c r="AQ727" s="37"/>
      <c r="AR727" s="37"/>
      <c r="AS727" s="37"/>
      <c r="AT727" s="38"/>
    </row>
    <row r="728" spans="1:46" ht="12.75"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c r="AA728" s="37"/>
      <c r="AB728" s="37"/>
      <c r="AC728" s="37"/>
      <c r="AD728" s="37"/>
      <c r="AE728" s="37"/>
      <c r="AF728" s="37"/>
      <c r="AG728" s="37"/>
      <c r="AH728" s="37"/>
      <c r="AI728" s="37"/>
      <c r="AJ728" s="37"/>
      <c r="AK728" s="37"/>
      <c r="AL728" s="37"/>
      <c r="AM728" s="37"/>
      <c r="AN728" s="37"/>
      <c r="AO728" s="38"/>
      <c r="AP728" s="38"/>
      <c r="AQ728" s="37"/>
      <c r="AR728" s="37"/>
      <c r="AS728" s="37"/>
      <c r="AT728" s="38"/>
    </row>
    <row r="729" spans="1:46" ht="12.75"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c r="AA729" s="37"/>
      <c r="AB729" s="37"/>
      <c r="AC729" s="37"/>
      <c r="AD729" s="37"/>
      <c r="AE729" s="37"/>
      <c r="AF729" s="37"/>
      <c r="AG729" s="37"/>
      <c r="AH729" s="37"/>
      <c r="AI729" s="37"/>
      <c r="AJ729" s="37"/>
      <c r="AK729" s="37"/>
      <c r="AL729" s="37"/>
      <c r="AM729" s="37"/>
      <c r="AN729" s="37"/>
      <c r="AO729" s="38"/>
      <c r="AP729" s="38"/>
      <c r="AQ729" s="37"/>
      <c r="AR729" s="37"/>
      <c r="AS729" s="37"/>
      <c r="AT729" s="38"/>
    </row>
    <row r="730" spans="1:46" ht="12.75"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c r="AA730" s="37"/>
      <c r="AB730" s="37"/>
      <c r="AC730" s="37"/>
      <c r="AD730" s="37"/>
      <c r="AE730" s="37"/>
      <c r="AF730" s="37"/>
      <c r="AG730" s="37"/>
      <c r="AH730" s="37"/>
      <c r="AI730" s="37"/>
      <c r="AJ730" s="37"/>
      <c r="AK730" s="37"/>
      <c r="AL730" s="37"/>
      <c r="AM730" s="37"/>
      <c r="AN730" s="37"/>
      <c r="AO730" s="38"/>
      <c r="AP730" s="38"/>
      <c r="AQ730" s="37"/>
      <c r="AR730" s="37"/>
      <c r="AS730" s="37"/>
      <c r="AT730" s="38"/>
    </row>
    <row r="731" spans="1:46" ht="12.75"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c r="AA731" s="37"/>
      <c r="AB731" s="37"/>
      <c r="AC731" s="37"/>
      <c r="AD731" s="37"/>
      <c r="AE731" s="37"/>
      <c r="AF731" s="37"/>
      <c r="AG731" s="37"/>
      <c r="AH731" s="37"/>
      <c r="AI731" s="37"/>
      <c r="AJ731" s="37"/>
      <c r="AK731" s="37"/>
      <c r="AL731" s="37"/>
      <c r="AM731" s="37"/>
      <c r="AN731" s="37"/>
      <c r="AO731" s="38"/>
      <c r="AP731" s="38"/>
      <c r="AQ731" s="37"/>
      <c r="AR731" s="37"/>
      <c r="AS731" s="37"/>
      <c r="AT731" s="38"/>
    </row>
    <row r="732" spans="1:46" ht="12.75"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c r="AA732" s="37"/>
      <c r="AB732" s="37"/>
      <c r="AC732" s="37"/>
      <c r="AD732" s="37"/>
      <c r="AE732" s="37"/>
      <c r="AF732" s="37"/>
      <c r="AG732" s="37"/>
      <c r="AH732" s="37"/>
      <c r="AI732" s="37"/>
      <c r="AJ732" s="37"/>
      <c r="AK732" s="37"/>
      <c r="AL732" s="37"/>
      <c r="AM732" s="37"/>
      <c r="AN732" s="37"/>
      <c r="AO732" s="38"/>
      <c r="AP732" s="38"/>
      <c r="AQ732" s="37"/>
      <c r="AR732" s="37"/>
      <c r="AS732" s="37"/>
      <c r="AT732" s="38"/>
    </row>
    <row r="733" spans="1:46" ht="12.75"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c r="AA733" s="37"/>
      <c r="AB733" s="37"/>
      <c r="AC733" s="37"/>
      <c r="AD733" s="37"/>
      <c r="AE733" s="37"/>
      <c r="AF733" s="37"/>
      <c r="AG733" s="37"/>
      <c r="AH733" s="37"/>
      <c r="AI733" s="37"/>
      <c r="AJ733" s="37"/>
      <c r="AK733" s="37"/>
      <c r="AL733" s="37"/>
      <c r="AM733" s="37"/>
      <c r="AN733" s="37"/>
      <c r="AO733" s="38"/>
      <c r="AP733" s="38"/>
      <c r="AQ733" s="37"/>
      <c r="AR733" s="37"/>
      <c r="AS733" s="37"/>
      <c r="AT733" s="38"/>
    </row>
    <row r="734" spans="1:46" ht="12.75"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c r="AA734" s="37"/>
      <c r="AB734" s="37"/>
      <c r="AC734" s="37"/>
      <c r="AD734" s="37"/>
      <c r="AE734" s="37"/>
      <c r="AF734" s="37"/>
      <c r="AG734" s="37"/>
      <c r="AH734" s="37"/>
      <c r="AI734" s="37"/>
      <c r="AJ734" s="37"/>
      <c r="AK734" s="37"/>
      <c r="AL734" s="37"/>
      <c r="AM734" s="37"/>
      <c r="AN734" s="37"/>
      <c r="AO734" s="38"/>
      <c r="AP734" s="38"/>
      <c r="AQ734" s="37"/>
      <c r="AR734" s="37"/>
      <c r="AS734" s="37"/>
      <c r="AT734" s="38"/>
    </row>
    <row r="735" spans="1:46" ht="12.75"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c r="AA735" s="37"/>
      <c r="AB735" s="37"/>
      <c r="AC735" s="37"/>
      <c r="AD735" s="37"/>
      <c r="AE735" s="37"/>
      <c r="AF735" s="37"/>
      <c r="AG735" s="37"/>
      <c r="AH735" s="37"/>
      <c r="AI735" s="37"/>
      <c r="AJ735" s="37"/>
      <c r="AK735" s="37"/>
      <c r="AL735" s="37"/>
      <c r="AM735" s="37"/>
      <c r="AN735" s="37"/>
      <c r="AO735" s="38"/>
      <c r="AP735" s="38"/>
      <c r="AQ735" s="37"/>
      <c r="AR735" s="37"/>
      <c r="AS735" s="37"/>
      <c r="AT735" s="38"/>
    </row>
    <row r="736" spans="1:46" ht="12.75"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c r="AA736" s="37"/>
      <c r="AB736" s="37"/>
      <c r="AC736" s="37"/>
      <c r="AD736" s="37"/>
      <c r="AE736" s="37"/>
      <c r="AF736" s="37"/>
      <c r="AG736" s="37"/>
      <c r="AH736" s="37"/>
      <c r="AI736" s="37"/>
      <c r="AJ736" s="37"/>
      <c r="AK736" s="37"/>
      <c r="AL736" s="37"/>
      <c r="AM736" s="37"/>
      <c r="AN736" s="37"/>
      <c r="AO736" s="38"/>
      <c r="AP736" s="38"/>
      <c r="AQ736" s="37"/>
      <c r="AR736" s="37"/>
      <c r="AS736" s="37"/>
      <c r="AT736" s="38"/>
    </row>
    <row r="737" spans="1:46" ht="12.75"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c r="AA737" s="37"/>
      <c r="AB737" s="37"/>
      <c r="AC737" s="37"/>
      <c r="AD737" s="37"/>
      <c r="AE737" s="37"/>
      <c r="AF737" s="37"/>
      <c r="AG737" s="37"/>
      <c r="AH737" s="37"/>
      <c r="AI737" s="37"/>
      <c r="AJ737" s="37"/>
      <c r="AK737" s="37"/>
      <c r="AL737" s="37"/>
      <c r="AM737" s="37"/>
      <c r="AN737" s="37"/>
      <c r="AO737" s="38"/>
      <c r="AP737" s="38"/>
      <c r="AQ737" s="37"/>
      <c r="AR737" s="37"/>
      <c r="AS737" s="37"/>
      <c r="AT737" s="38"/>
    </row>
    <row r="738" spans="1:46" ht="12.75"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c r="AA738" s="37"/>
      <c r="AB738" s="37"/>
      <c r="AC738" s="37"/>
      <c r="AD738" s="37"/>
      <c r="AE738" s="37"/>
      <c r="AF738" s="37"/>
      <c r="AG738" s="37"/>
      <c r="AH738" s="37"/>
      <c r="AI738" s="37"/>
      <c r="AJ738" s="37"/>
      <c r="AK738" s="37"/>
      <c r="AL738" s="37"/>
      <c r="AM738" s="37"/>
      <c r="AN738" s="37"/>
      <c r="AO738" s="38"/>
      <c r="AP738" s="38"/>
      <c r="AQ738" s="37"/>
      <c r="AR738" s="37"/>
      <c r="AS738" s="37"/>
      <c r="AT738" s="38"/>
    </row>
    <row r="739" spans="1:46" ht="12.75"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c r="AA739" s="37"/>
      <c r="AB739" s="37"/>
      <c r="AC739" s="37"/>
      <c r="AD739" s="37"/>
      <c r="AE739" s="37"/>
      <c r="AF739" s="37"/>
      <c r="AG739" s="37"/>
      <c r="AH739" s="37"/>
      <c r="AI739" s="37"/>
      <c r="AJ739" s="37"/>
      <c r="AK739" s="37"/>
      <c r="AL739" s="37"/>
      <c r="AM739" s="37"/>
      <c r="AN739" s="37"/>
      <c r="AO739" s="38"/>
      <c r="AP739" s="38"/>
      <c r="AQ739" s="37"/>
      <c r="AR739" s="37"/>
      <c r="AS739" s="37"/>
      <c r="AT739" s="38"/>
    </row>
    <row r="740" spans="1:46" ht="12.75"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c r="AA740" s="37"/>
      <c r="AB740" s="37"/>
      <c r="AC740" s="37"/>
      <c r="AD740" s="37"/>
      <c r="AE740" s="37"/>
      <c r="AF740" s="37"/>
      <c r="AG740" s="37"/>
      <c r="AH740" s="37"/>
      <c r="AI740" s="37"/>
      <c r="AJ740" s="37"/>
      <c r="AK740" s="37"/>
      <c r="AL740" s="37"/>
      <c r="AM740" s="37"/>
      <c r="AN740" s="37"/>
      <c r="AO740" s="38"/>
      <c r="AP740" s="38"/>
      <c r="AQ740" s="37"/>
      <c r="AR740" s="37"/>
      <c r="AS740" s="37"/>
      <c r="AT740" s="38"/>
    </row>
    <row r="741" spans="1:46" ht="12.75"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c r="AA741" s="37"/>
      <c r="AB741" s="37"/>
      <c r="AC741" s="37"/>
      <c r="AD741" s="37"/>
      <c r="AE741" s="37"/>
      <c r="AF741" s="37"/>
      <c r="AG741" s="37"/>
      <c r="AH741" s="37"/>
      <c r="AI741" s="37"/>
      <c r="AJ741" s="37"/>
      <c r="AK741" s="37"/>
      <c r="AL741" s="37"/>
      <c r="AM741" s="37"/>
      <c r="AN741" s="37"/>
      <c r="AO741" s="38"/>
      <c r="AP741" s="38"/>
      <c r="AQ741" s="37"/>
      <c r="AR741" s="37"/>
      <c r="AS741" s="37"/>
      <c r="AT741" s="38"/>
    </row>
    <row r="742" spans="1:46" ht="12.75"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c r="AA742" s="37"/>
      <c r="AB742" s="37"/>
      <c r="AC742" s="37"/>
      <c r="AD742" s="37"/>
      <c r="AE742" s="37"/>
      <c r="AF742" s="37"/>
      <c r="AG742" s="37"/>
      <c r="AH742" s="37"/>
      <c r="AI742" s="37"/>
      <c r="AJ742" s="37"/>
      <c r="AK742" s="37"/>
      <c r="AL742" s="37"/>
      <c r="AM742" s="37"/>
      <c r="AN742" s="37"/>
      <c r="AO742" s="38"/>
      <c r="AP742" s="38"/>
      <c r="AQ742" s="37"/>
      <c r="AR742" s="37"/>
      <c r="AS742" s="37"/>
      <c r="AT742" s="38"/>
    </row>
    <row r="743" spans="1:46" ht="12.75"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c r="AA743" s="37"/>
      <c r="AB743" s="37"/>
      <c r="AC743" s="37"/>
      <c r="AD743" s="37"/>
      <c r="AE743" s="37"/>
      <c r="AF743" s="37"/>
      <c r="AG743" s="37"/>
      <c r="AH743" s="37"/>
      <c r="AI743" s="37"/>
      <c r="AJ743" s="37"/>
      <c r="AK743" s="37"/>
      <c r="AL743" s="37"/>
      <c r="AM743" s="37"/>
      <c r="AN743" s="37"/>
      <c r="AO743" s="38"/>
      <c r="AP743" s="38"/>
      <c r="AQ743" s="37"/>
      <c r="AR743" s="37"/>
      <c r="AS743" s="37"/>
      <c r="AT743" s="38"/>
    </row>
    <row r="744" spans="1:46" ht="12.75"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c r="AA744" s="37"/>
      <c r="AB744" s="37"/>
      <c r="AC744" s="37"/>
      <c r="AD744" s="37"/>
      <c r="AE744" s="37"/>
      <c r="AF744" s="37"/>
      <c r="AG744" s="37"/>
      <c r="AH744" s="37"/>
      <c r="AI744" s="37"/>
      <c r="AJ744" s="37"/>
      <c r="AK744" s="37"/>
      <c r="AL744" s="37"/>
      <c r="AM744" s="37"/>
      <c r="AN744" s="37"/>
      <c r="AO744" s="38"/>
      <c r="AP744" s="38"/>
      <c r="AQ744" s="37"/>
      <c r="AR744" s="37"/>
      <c r="AS744" s="37"/>
      <c r="AT744" s="38"/>
    </row>
    <row r="745" spans="1:46" ht="12.75"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c r="AA745" s="37"/>
      <c r="AB745" s="37"/>
      <c r="AC745" s="37"/>
      <c r="AD745" s="37"/>
      <c r="AE745" s="37"/>
      <c r="AF745" s="37"/>
      <c r="AG745" s="37"/>
      <c r="AH745" s="37"/>
      <c r="AI745" s="37"/>
      <c r="AJ745" s="37"/>
      <c r="AK745" s="37"/>
      <c r="AL745" s="37"/>
      <c r="AM745" s="37"/>
      <c r="AN745" s="37"/>
      <c r="AO745" s="38"/>
      <c r="AP745" s="38"/>
      <c r="AQ745" s="37"/>
      <c r="AR745" s="37"/>
      <c r="AS745" s="37"/>
      <c r="AT745" s="38"/>
    </row>
    <row r="746" spans="1:46" ht="12.75"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c r="AA746" s="37"/>
      <c r="AB746" s="37"/>
      <c r="AC746" s="37"/>
      <c r="AD746" s="37"/>
      <c r="AE746" s="37"/>
      <c r="AF746" s="37"/>
      <c r="AG746" s="37"/>
      <c r="AH746" s="37"/>
      <c r="AI746" s="37"/>
      <c r="AJ746" s="37"/>
      <c r="AK746" s="37"/>
      <c r="AL746" s="37"/>
      <c r="AM746" s="37"/>
      <c r="AN746" s="37"/>
      <c r="AO746" s="38"/>
      <c r="AP746" s="38"/>
      <c r="AQ746" s="37"/>
      <c r="AR746" s="37"/>
      <c r="AS746" s="37"/>
      <c r="AT746" s="38"/>
    </row>
    <row r="747" spans="1:46" ht="12.75"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c r="AA747" s="37"/>
      <c r="AB747" s="37"/>
      <c r="AC747" s="37"/>
      <c r="AD747" s="37"/>
      <c r="AE747" s="37"/>
      <c r="AF747" s="37"/>
      <c r="AG747" s="37"/>
      <c r="AH747" s="37"/>
      <c r="AI747" s="37"/>
      <c r="AJ747" s="37"/>
      <c r="AK747" s="37"/>
      <c r="AL747" s="37"/>
      <c r="AM747" s="37"/>
      <c r="AN747" s="37"/>
      <c r="AO747" s="38"/>
      <c r="AP747" s="38"/>
      <c r="AQ747" s="37"/>
      <c r="AR747" s="37"/>
      <c r="AS747" s="37"/>
      <c r="AT747" s="38"/>
    </row>
    <row r="748" spans="1:46" ht="12.75"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c r="AA748" s="37"/>
      <c r="AB748" s="37"/>
      <c r="AC748" s="37"/>
      <c r="AD748" s="37"/>
      <c r="AE748" s="37"/>
      <c r="AF748" s="37"/>
      <c r="AG748" s="37"/>
      <c r="AH748" s="37"/>
      <c r="AI748" s="37"/>
      <c r="AJ748" s="37"/>
      <c r="AK748" s="37"/>
      <c r="AL748" s="37"/>
      <c r="AM748" s="37"/>
      <c r="AN748" s="37"/>
      <c r="AO748" s="38"/>
      <c r="AP748" s="38"/>
      <c r="AQ748" s="37"/>
      <c r="AR748" s="37"/>
      <c r="AS748" s="37"/>
      <c r="AT748" s="38"/>
    </row>
    <row r="749" spans="1:46" ht="12.75"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c r="AA749" s="37"/>
      <c r="AB749" s="37"/>
      <c r="AC749" s="37"/>
      <c r="AD749" s="37"/>
      <c r="AE749" s="37"/>
      <c r="AF749" s="37"/>
      <c r="AG749" s="37"/>
      <c r="AH749" s="37"/>
      <c r="AI749" s="37"/>
      <c r="AJ749" s="37"/>
      <c r="AK749" s="37"/>
      <c r="AL749" s="37"/>
      <c r="AM749" s="37"/>
      <c r="AN749" s="37"/>
      <c r="AO749" s="38"/>
      <c r="AP749" s="38"/>
      <c r="AQ749" s="37"/>
      <c r="AR749" s="37"/>
      <c r="AS749" s="37"/>
      <c r="AT749" s="38"/>
    </row>
    <row r="750" spans="1:46" ht="12.75"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c r="AA750" s="37"/>
      <c r="AB750" s="37"/>
      <c r="AC750" s="37"/>
      <c r="AD750" s="37"/>
      <c r="AE750" s="37"/>
      <c r="AF750" s="37"/>
      <c r="AG750" s="37"/>
      <c r="AH750" s="37"/>
      <c r="AI750" s="37"/>
      <c r="AJ750" s="37"/>
      <c r="AK750" s="37"/>
      <c r="AL750" s="37"/>
      <c r="AM750" s="37"/>
      <c r="AN750" s="37"/>
      <c r="AO750" s="38"/>
      <c r="AP750" s="38"/>
      <c r="AQ750" s="37"/>
      <c r="AR750" s="37"/>
      <c r="AS750" s="37"/>
      <c r="AT750" s="38"/>
    </row>
    <row r="751" spans="1:46" ht="12.75"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c r="AA751" s="37"/>
      <c r="AB751" s="37"/>
      <c r="AC751" s="37"/>
      <c r="AD751" s="37"/>
      <c r="AE751" s="37"/>
      <c r="AF751" s="37"/>
      <c r="AG751" s="37"/>
      <c r="AH751" s="37"/>
      <c r="AI751" s="37"/>
      <c r="AJ751" s="37"/>
      <c r="AK751" s="37"/>
      <c r="AL751" s="37"/>
      <c r="AM751" s="37"/>
      <c r="AN751" s="37"/>
      <c r="AO751" s="38"/>
      <c r="AP751" s="38"/>
      <c r="AQ751" s="37"/>
      <c r="AR751" s="37"/>
      <c r="AS751" s="37"/>
      <c r="AT751" s="38"/>
    </row>
    <row r="752" spans="1:46" ht="12.75"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c r="AA752" s="37"/>
      <c r="AB752" s="37"/>
      <c r="AC752" s="37"/>
      <c r="AD752" s="37"/>
      <c r="AE752" s="37"/>
      <c r="AF752" s="37"/>
      <c r="AG752" s="37"/>
      <c r="AH752" s="37"/>
      <c r="AI752" s="37"/>
      <c r="AJ752" s="37"/>
      <c r="AK752" s="37"/>
      <c r="AL752" s="37"/>
      <c r="AM752" s="37"/>
      <c r="AN752" s="37"/>
      <c r="AO752" s="38"/>
      <c r="AP752" s="38"/>
      <c r="AQ752" s="37"/>
      <c r="AR752" s="37"/>
      <c r="AS752" s="37"/>
      <c r="AT752" s="38"/>
    </row>
    <row r="753" spans="1:46" ht="12.75"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c r="AA753" s="37"/>
      <c r="AB753" s="37"/>
      <c r="AC753" s="37"/>
      <c r="AD753" s="37"/>
      <c r="AE753" s="37"/>
      <c r="AF753" s="37"/>
      <c r="AG753" s="37"/>
      <c r="AH753" s="37"/>
      <c r="AI753" s="37"/>
      <c r="AJ753" s="37"/>
      <c r="AK753" s="37"/>
      <c r="AL753" s="37"/>
      <c r="AM753" s="37"/>
      <c r="AN753" s="37"/>
      <c r="AO753" s="38"/>
      <c r="AP753" s="38"/>
      <c r="AQ753" s="37"/>
      <c r="AR753" s="37"/>
      <c r="AS753" s="37"/>
      <c r="AT753" s="38"/>
    </row>
    <row r="754" spans="1:46" ht="12.75"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c r="AA754" s="37"/>
      <c r="AB754" s="37"/>
      <c r="AC754" s="37"/>
      <c r="AD754" s="37"/>
      <c r="AE754" s="37"/>
      <c r="AF754" s="37"/>
      <c r="AG754" s="37"/>
      <c r="AH754" s="37"/>
      <c r="AI754" s="37"/>
      <c r="AJ754" s="37"/>
      <c r="AK754" s="37"/>
      <c r="AL754" s="37"/>
      <c r="AM754" s="37"/>
      <c r="AN754" s="37"/>
      <c r="AO754" s="38"/>
      <c r="AP754" s="38"/>
      <c r="AQ754" s="37"/>
      <c r="AR754" s="37"/>
      <c r="AS754" s="37"/>
      <c r="AT754" s="38"/>
    </row>
    <row r="755" spans="1:46" ht="12.75"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c r="AA755" s="37"/>
      <c r="AB755" s="37"/>
      <c r="AC755" s="37"/>
      <c r="AD755" s="37"/>
      <c r="AE755" s="37"/>
      <c r="AF755" s="37"/>
      <c r="AG755" s="37"/>
      <c r="AH755" s="37"/>
      <c r="AI755" s="37"/>
      <c r="AJ755" s="37"/>
      <c r="AK755" s="37"/>
      <c r="AL755" s="37"/>
      <c r="AM755" s="37"/>
      <c r="AN755" s="37"/>
      <c r="AO755" s="38"/>
      <c r="AP755" s="38"/>
      <c r="AQ755" s="37"/>
      <c r="AR755" s="37"/>
      <c r="AS755" s="37"/>
      <c r="AT755" s="38"/>
    </row>
    <row r="756" spans="1:46" ht="12.75"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c r="AA756" s="37"/>
      <c r="AB756" s="37"/>
      <c r="AC756" s="37"/>
      <c r="AD756" s="37"/>
      <c r="AE756" s="37"/>
      <c r="AF756" s="37"/>
      <c r="AG756" s="37"/>
      <c r="AH756" s="37"/>
      <c r="AI756" s="37"/>
      <c r="AJ756" s="37"/>
      <c r="AK756" s="37"/>
      <c r="AL756" s="37"/>
      <c r="AM756" s="37"/>
      <c r="AN756" s="37"/>
      <c r="AO756" s="38"/>
      <c r="AP756" s="38"/>
      <c r="AQ756" s="37"/>
      <c r="AR756" s="37"/>
      <c r="AS756" s="37"/>
      <c r="AT756" s="38"/>
    </row>
    <row r="757" spans="1:46" ht="12.75"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c r="AA757" s="37"/>
      <c r="AB757" s="37"/>
      <c r="AC757" s="37"/>
      <c r="AD757" s="37"/>
      <c r="AE757" s="37"/>
      <c r="AF757" s="37"/>
      <c r="AG757" s="37"/>
      <c r="AH757" s="37"/>
      <c r="AI757" s="37"/>
      <c r="AJ757" s="37"/>
      <c r="AK757" s="37"/>
      <c r="AL757" s="37"/>
      <c r="AM757" s="37"/>
      <c r="AN757" s="37"/>
      <c r="AO757" s="38"/>
      <c r="AP757" s="38"/>
      <c r="AQ757" s="37"/>
      <c r="AR757" s="37"/>
      <c r="AS757" s="37"/>
      <c r="AT757" s="38"/>
    </row>
    <row r="758" spans="1:46" ht="12.75"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c r="AA758" s="37"/>
      <c r="AB758" s="37"/>
      <c r="AC758" s="37"/>
      <c r="AD758" s="37"/>
      <c r="AE758" s="37"/>
      <c r="AF758" s="37"/>
      <c r="AG758" s="37"/>
      <c r="AH758" s="37"/>
      <c r="AI758" s="37"/>
      <c r="AJ758" s="37"/>
      <c r="AK758" s="37"/>
      <c r="AL758" s="37"/>
      <c r="AM758" s="37"/>
      <c r="AN758" s="37"/>
      <c r="AO758" s="38"/>
      <c r="AP758" s="38"/>
      <c r="AQ758" s="37"/>
      <c r="AR758" s="37"/>
      <c r="AS758" s="37"/>
      <c r="AT758" s="38"/>
    </row>
    <row r="759" spans="1:46" ht="12.75"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c r="AA759" s="37"/>
      <c r="AB759" s="37"/>
      <c r="AC759" s="37"/>
      <c r="AD759" s="37"/>
      <c r="AE759" s="37"/>
      <c r="AF759" s="37"/>
      <c r="AG759" s="37"/>
      <c r="AH759" s="37"/>
      <c r="AI759" s="37"/>
      <c r="AJ759" s="37"/>
      <c r="AK759" s="37"/>
      <c r="AL759" s="37"/>
      <c r="AM759" s="37"/>
      <c r="AN759" s="37"/>
      <c r="AO759" s="38"/>
      <c r="AP759" s="38"/>
      <c r="AQ759" s="37"/>
      <c r="AR759" s="37"/>
      <c r="AS759" s="37"/>
      <c r="AT759" s="38"/>
    </row>
    <row r="760" spans="1:46" ht="12.75"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c r="AA760" s="37"/>
      <c r="AB760" s="37"/>
      <c r="AC760" s="37"/>
      <c r="AD760" s="37"/>
      <c r="AE760" s="37"/>
      <c r="AF760" s="37"/>
      <c r="AG760" s="37"/>
      <c r="AH760" s="37"/>
      <c r="AI760" s="37"/>
      <c r="AJ760" s="37"/>
      <c r="AK760" s="37"/>
      <c r="AL760" s="37"/>
      <c r="AM760" s="37"/>
      <c r="AN760" s="37"/>
      <c r="AO760" s="38"/>
      <c r="AP760" s="38"/>
      <c r="AQ760" s="37"/>
      <c r="AR760" s="37"/>
      <c r="AS760" s="37"/>
      <c r="AT760" s="38"/>
    </row>
    <row r="761" spans="1:46" ht="12.75"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c r="AA761" s="37"/>
      <c r="AB761" s="37"/>
      <c r="AC761" s="37"/>
      <c r="AD761" s="37"/>
      <c r="AE761" s="37"/>
      <c r="AF761" s="37"/>
      <c r="AG761" s="37"/>
      <c r="AH761" s="37"/>
      <c r="AI761" s="37"/>
      <c r="AJ761" s="37"/>
      <c r="AK761" s="37"/>
      <c r="AL761" s="37"/>
      <c r="AM761" s="37"/>
      <c r="AN761" s="37"/>
      <c r="AO761" s="38"/>
      <c r="AP761" s="38"/>
      <c r="AQ761" s="37"/>
      <c r="AR761" s="37"/>
      <c r="AS761" s="37"/>
      <c r="AT761" s="38"/>
    </row>
    <row r="762" spans="1:46" ht="12.75"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c r="AA762" s="37"/>
      <c r="AB762" s="37"/>
      <c r="AC762" s="37"/>
      <c r="AD762" s="37"/>
      <c r="AE762" s="37"/>
      <c r="AF762" s="37"/>
      <c r="AG762" s="37"/>
      <c r="AH762" s="37"/>
      <c r="AI762" s="37"/>
      <c r="AJ762" s="37"/>
      <c r="AK762" s="37"/>
      <c r="AL762" s="37"/>
      <c r="AM762" s="37"/>
      <c r="AN762" s="37"/>
      <c r="AO762" s="38"/>
      <c r="AP762" s="38"/>
      <c r="AQ762" s="37"/>
      <c r="AR762" s="37"/>
      <c r="AS762" s="37"/>
      <c r="AT762" s="38"/>
    </row>
    <row r="763" spans="1:46" ht="12.75"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c r="AA763" s="37"/>
      <c r="AB763" s="37"/>
      <c r="AC763" s="37"/>
      <c r="AD763" s="37"/>
      <c r="AE763" s="37"/>
      <c r="AF763" s="37"/>
      <c r="AG763" s="37"/>
      <c r="AH763" s="37"/>
      <c r="AI763" s="37"/>
      <c r="AJ763" s="37"/>
      <c r="AK763" s="37"/>
      <c r="AL763" s="37"/>
      <c r="AM763" s="37"/>
      <c r="AN763" s="37"/>
      <c r="AO763" s="38"/>
      <c r="AP763" s="38"/>
      <c r="AQ763" s="37"/>
      <c r="AR763" s="37"/>
      <c r="AS763" s="37"/>
      <c r="AT763" s="38"/>
    </row>
    <row r="764" spans="1:46" ht="12.75"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c r="AA764" s="37"/>
      <c r="AB764" s="37"/>
      <c r="AC764" s="37"/>
      <c r="AD764" s="37"/>
      <c r="AE764" s="37"/>
      <c r="AF764" s="37"/>
      <c r="AG764" s="37"/>
      <c r="AH764" s="37"/>
      <c r="AI764" s="37"/>
      <c r="AJ764" s="37"/>
      <c r="AK764" s="37"/>
      <c r="AL764" s="37"/>
      <c r="AM764" s="37"/>
      <c r="AN764" s="37"/>
      <c r="AO764" s="38"/>
      <c r="AP764" s="38"/>
      <c r="AQ764" s="37"/>
      <c r="AR764" s="37"/>
      <c r="AS764" s="37"/>
      <c r="AT764" s="38"/>
    </row>
    <row r="765" spans="1:46" ht="12.75"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c r="AA765" s="37"/>
      <c r="AB765" s="37"/>
      <c r="AC765" s="37"/>
      <c r="AD765" s="37"/>
      <c r="AE765" s="37"/>
      <c r="AF765" s="37"/>
      <c r="AG765" s="37"/>
      <c r="AH765" s="37"/>
      <c r="AI765" s="37"/>
      <c r="AJ765" s="37"/>
      <c r="AK765" s="37"/>
      <c r="AL765" s="37"/>
      <c r="AM765" s="37"/>
      <c r="AN765" s="37"/>
      <c r="AO765" s="38"/>
      <c r="AP765" s="38"/>
      <c r="AQ765" s="37"/>
      <c r="AR765" s="37"/>
      <c r="AS765" s="37"/>
      <c r="AT765" s="38"/>
    </row>
    <row r="766" spans="1:46" ht="12.75"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c r="AA766" s="37"/>
      <c r="AB766" s="37"/>
      <c r="AC766" s="37"/>
      <c r="AD766" s="37"/>
      <c r="AE766" s="37"/>
      <c r="AF766" s="37"/>
      <c r="AG766" s="37"/>
      <c r="AH766" s="37"/>
      <c r="AI766" s="37"/>
      <c r="AJ766" s="37"/>
      <c r="AK766" s="37"/>
      <c r="AL766" s="37"/>
      <c r="AM766" s="37"/>
      <c r="AN766" s="37"/>
      <c r="AO766" s="38"/>
      <c r="AP766" s="38"/>
      <c r="AQ766" s="37"/>
      <c r="AR766" s="37"/>
      <c r="AS766" s="37"/>
      <c r="AT766" s="38"/>
    </row>
    <row r="767" spans="1:46" ht="12.75"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c r="AA767" s="37"/>
      <c r="AB767" s="37"/>
      <c r="AC767" s="37"/>
      <c r="AD767" s="37"/>
      <c r="AE767" s="37"/>
      <c r="AF767" s="37"/>
      <c r="AG767" s="37"/>
      <c r="AH767" s="37"/>
      <c r="AI767" s="37"/>
      <c r="AJ767" s="37"/>
      <c r="AK767" s="37"/>
      <c r="AL767" s="37"/>
      <c r="AM767" s="37"/>
      <c r="AN767" s="37"/>
      <c r="AO767" s="38"/>
      <c r="AP767" s="38"/>
      <c r="AQ767" s="37"/>
      <c r="AR767" s="37"/>
      <c r="AS767" s="37"/>
      <c r="AT767" s="38"/>
    </row>
    <row r="768" spans="1:46" ht="12.75"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c r="AA768" s="37"/>
      <c r="AB768" s="37"/>
      <c r="AC768" s="37"/>
      <c r="AD768" s="37"/>
      <c r="AE768" s="37"/>
      <c r="AF768" s="37"/>
      <c r="AG768" s="37"/>
      <c r="AH768" s="37"/>
      <c r="AI768" s="37"/>
      <c r="AJ768" s="37"/>
      <c r="AK768" s="37"/>
      <c r="AL768" s="37"/>
      <c r="AM768" s="37"/>
      <c r="AN768" s="37"/>
      <c r="AO768" s="38"/>
      <c r="AP768" s="38"/>
      <c r="AQ768" s="37"/>
      <c r="AR768" s="37"/>
      <c r="AS768" s="37"/>
      <c r="AT768" s="38"/>
    </row>
    <row r="769" spans="1:46" ht="12.75"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c r="AA769" s="37"/>
      <c r="AB769" s="37"/>
      <c r="AC769" s="37"/>
      <c r="AD769" s="37"/>
      <c r="AE769" s="37"/>
      <c r="AF769" s="37"/>
      <c r="AG769" s="37"/>
      <c r="AH769" s="37"/>
      <c r="AI769" s="37"/>
      <c r="AJ769" s="37"/>
      <c r="AK769" s="37"/>
      <c r="AL769" s="37"/>
      <c r="AM769" s="37"/>
      <c r="AN769" s="37"/>
      <c r="AO769" s="38"/>
      <c r="AP769" s="38"/>
      <c r="AQ769" s="37"/>
      <c r="AR769" s="37"/>
      <c r="AS769" s="37"/>
      <c r="AT769" s="38"/>
    </row>
    <row r="770" spans="1:46" ht="12.75"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c r="AA770" s="37"/>
      <c r="AB770" s="37"/>
      <c r="AC770" s="37"/>
      <c r="AD770" s="37"/>
      <c r="AE770" s="37"/>
      <c r="AF770" s="37"/>
      <c r="AG770" s="37"/>
      <c r="AH770" s="37"/>
      <c r="AI770" s="37"/>
      <c r="AJ770" s="37"/>
      <c r="AK770" s="37"/>
      <c r="AL770" s="37"/>
      <c r="AM770" s="37"/>
      <c r="AN770" s="37"/>
      <c r="AO770" s="38"/>
      <c r="AP770" s="38"/>
      <c r="AQ770" s="37"/>
      <c r="AR770" s="37"/>
      <c r="AS770" s="37"/>
      <c r="AT770" s="38"/>
    </row>
    <row r="771" spans="1:46" ht="12.75"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c r="AA771" s="37"/>
      <c r="AB771" s="37"/>
      <c r="AC771" s="37"/>
      <c r="AD771" s="37"/>
      <c r="AE771" s="37"/>
      <c r="AF771" s="37"/>
      <c r="AG771" s="37"/>
      <c r="AH771" s="37"/>
      <c r="AI771" s="37"/>
      <c r="AJ771" s="37"/>
      <c r="AK771" s="37"/>
      <c r="AL771" s="37"/>
      <c r="AM771" s="37"/>
      <c r="AN771" s="37"/>
      <c r="AO771" s="38"/>
      <c r="AP771" s="38"/>
      <c r="AQ771" s="37"/>
      <c r="AR771" s="37"/>
      <c r="AS771" s="37"/>
      <c r="AT771" s="38"/>
    </row>
    <row r="772" spans="1:46" ht="12.75"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c r="AA772" s="37"/>
      <c r="AB772" s="37"/>
      <c r="AC772" s="37"/>
      <c r="AD772" s="37"/>
      <c r="AE772" s="37"/>
      <c r="AF772" s="37"/>
      <c r="AG772" s="37"/>
      <c r="AH772" s="37"/>
      <c r="AI772" s="37"/>
      <c r="AJ772" s="37"/>
      <c r="AK772" s="37"/>
      <c r="AL772" s="37"/>
      <c r="AM772" s="37"/>
      <c r="AN772" s="37"/>
      <c r="AO772" s="38"/>
      <c r="AP772" s="38"/>
      <c r="AQ772" s="37"/>
      <c r="AR772" s="37"/>
      <c r="AS772" s="37"/>
      <c r="AT772" s="38"/>
    </row>
    <row r="773" spans="1:46" ht="12.75"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c r="AA773" s="37"/>
      <c r="AB773" s="37"/>
      <c r="AC773" s="37"/>
      <c r="AD773" s="37"/>
      <c r="AE773" s="37"/>
      <c r="AF773" s="37"/>
      <c r="AG773" s="37"/>
      <c r="AH773" s="37"/>
      <c r="AI773" s="37"/>
      <c r="AJ773" s="37"/>
      <c r="AK773" s="37"/>
      <c r="AL773" s="37"/>
      <c r="AM773" s="37"/>
      <c r="AN773" s="37"/>
      <c r="AO773" s="38"/>
      <c r="AP773" s="38"/>
      <c r="AQ773" s="37"/>
      <c r="AR773" s="37"/>
      <c r="AS773" s="37"/>
      <c r="AT773" s="38"/>
    </row>
    <row r="774" spans="1:46" ht="12.75"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c r="AA774" s="37"/>
      <c r="AB774" s="37"/>
      <c r="AC774" s="37"/>
      <c r="AD774" s="37"/>
      <c r="AE774" s="37"/>
      <c r="AF774" s="37"/>
      <c r="AG774" s="37"/>
      <c r="AH774" s="37"/>
      <c r="AI774" s="37"/>
      <c r="AJ774" s="37"/>
      <c r="AK774" s="37"/>
      <c r="AL774" s="37"/>
      <c r="AM774" s="37"/>
      <c r="AN774" s="37"/>
      <c r="AO774" s="38"/>
      <c r="AP774" s="38"/>
      <c r="AQ774" s="37"/>
      <c r="AR774" s="37"/>
      <c r="AS774" s="37"/>
      <c r="AT774" s="38"/>
    </row>
    <row r="775" spans="1:46" ht="12.75"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c r="AA775" s="37"/>
      <c r="AB775" s="37"/>
      <c r="AC775" s="37"/>
      <c r="AD775" s="37"/>
      <c r="AE775" s="37"/>
      <c r="AF775" s="37"/>
      <c r="AG775" s="37"/>
      <c r="AH775" s="37"/>
      <c r="AI775" s="37"/>
      <c r="AJ775" s="37"/>
      <c r="AK775" s="37"/>
      <c r="AL775" s="37"/>
      <c r="AM775" s="37"/>
      <c r="AN775" s="37"/>
      <c r="AO775" s="38"/>
      <c r="AP775" s="38"/>
      <c r="AQ775" s="37"/>
      <c r="AR775" s="37"/>
      <c r="AS775" s="37"/>
      <c r="AT775" s="38"/>
    </row>
    <row r="776" spans="1:46" ht="12.75"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c r="AA776" s="37"/>
      <c r="AB776" s="37"/>
      <c r="AC776" s="37"/>
      <c r="AD776" s="37"/>
      <c r="AE776" s="37"/>
      <c r="AF776" s="37"/>
      <c r="AG776" s="37"/>
      <c r="AH776" s="37"/>
      <c r="AI776" s="37"/>
      <c r="AJ776" s="37"/>
      <c r="AK776" s="37"/>
      <c r="AL776" s="37"/>
      <c r="AM776" s="37"/>
      <c r="AN776" s="37"/>
      <c r="AO776" s="38"/>
      <c r="AP776" s="38"/>
      <c r="AQ776" s="37"/>
      <c r="AR776" s="37"/>
      <c r="AS776" s="37"/>
      <c r="AT776" s="38"/>
    </row>
    <row r="777" spans="1:46" ht="12.75"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c r="AA777" s="37"/>
      <c r="AB777" s="37"/>
      <c r="AC777" s="37"/>
      <c r="AD777" s="37"/>
      <c r="AE777" s="37"/>
      <c r="AF777" s="37"/>
      <c r="AG777" s="37"/>
      <c r="AH777" s="37"/>
      <c r="AI777" s="37"/>
      <c r="AJ777" s="37"/>
      <c r="AK777" s="37"/>
      <c r="AL777" s="37"/>
      <c r="AM777" s="37"/>
      <c r="AN777" s="37"/>
      <c r="AO777" s="38"/>
      <c r="AP777" s="38"/>
      <c r="AQ777" s="37"/>
      <c r="AR777" s="37"/>
      <c r="AS777" s="37"/>
      <c r="AT777" s="38"/>
    </row>
    <row r="778" spans="1:46" ht="12.75"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c r="AA778" s="37"/>
      <c r="AB778" s="37"/>
      <c r="AC778" s="37"/>
      <c r="AD778" s="37"/>
      <c r="AE778" s="37"/>
      <c r="AF778" s="37"/>
      <c r="AG778" s="37"/>
      <c r="AH778" s="37"/>
      <c r="AI778" s="37"/>
      <c r="AJ778" s="37"/>
      <c r="AK778" s="37"/>
      <c r="AL778" s="37"/>
      <c r="AM778" s="37"/>
      <c r="AN778" s="37"/>
      <c r="AO778" s="38"/>
      <c r="AP778" s="38"/>
      <c r="AQ778" s="37"/>
      <c r="AR778" s="37"/>
      <c r="AS778" s="37"/>
      <c r="AT778" s="38"/>
    </row>
    <row r="779" spans="1:46" ht="12.75"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c r="AA779" s="37"/>
      <c r="AB779" s="37"/>
      <c r="AC779" s="37"/>
      <c r="AD779" s="37"/>
      <c r="AE779" s="37"/>
      <c r="AF779" s="37"/>
      <c r="AG779" s="37"/>
      <c r="AH779" s="37"/>
      <c r="AI779" s="37"/>
      <c r="AJ779" s="37"/>
      <c r="AK779" s="37"/>
      <c r="AL779" s="37"/>
      <c r="AM779" s="37"/>
      <c r="AN779" s="37"/>
      <c r="AO779" s="38"/>
      <c r="AP779" s="38"/>
      <c r="AQ779" s="37"/>
      <c r="AR779" s="37"/>
      <c r="AS779" s="37"/>
      <c r="AT779" s="38"/>
    </row>
    <row r="780" spans="1:46" ht="12.75"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c r="AA780" s="37"/>
      <c r="AB780" s="37"/>
      <c r="AC780" s="37"/>
      <c r="AD780" s="37"/>
      <c r="AE780" s="37"/>
      <c r="AF780" s="37"/>
      <c r="AG780" s="37"/>
      <c r="AH780" s="37"/>
      <c r="AI780" s="37"/>
      <c r="AJ780" s="37"/>
      <c r="AK780" s="37"/>
      <c r="AL780" s="37"/>
      <c r="AM780" s="37"/>
      <c r="AN780" s="37"/>
      <c r="AO780" s="38"/>
      <c r="AP780" s="38"/>
      <c r="AQ780" s="37"/>
      <c r="AR780" s="37"/>
      <c r="AS780" s="37"/>
      <c r="AT780" s="38"/>
    </row>
    <row r="781" spans="1:46" ht="12.75"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c r="AA781" s="37"/>
      <c r="AB781" s="37"/>
      <c r="AC781" s="37"/>
      <c r="AD781" s="37"/>
      <c r="AE781" s="37"/>
      <c r="AF781" s="37"/>
      <c r="AG781" s="37"/>
      <c r="AH781" s="37"/>
      <c r="AI781" s="37"/>
      <c r="AJ781" s="37"/>
      <c r="AK781" s="37"/>
      <c r="AL781" s="37"/>
      <c r="AM781" s="37"/>
      <c r="AN781" s="37"/>
      <c r="AO781" s="38"/>
      <c r="AP781" s="38"/>
      <c r="AQ781" s="37"/>
      <c r="AR781" s="37"/>
      <c r="AS781" s="37"/>
      <c r="AT781" s="38"/>
    </row>
    <row r="782" spans="1:46" ht="12.75"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c r="AA782" s="37"/>
      <c r="AB782" s="37"/>
      <c r="AC782" s="37"/>
      <c r="AD782" s="37"/>
      <c r="AE782" s="37"/>
      <c r="AF782" s="37"/>
      <c r="AG782" s="37"/>
      <c r="AH782" s="37"/>
      <c r="AI782" s="37"/>
      <c r="AJ782" s="37"/>
      <c r="AK782" s="37"/>
      <c r="AL782" s="37"/>
      <c r="AM782" s="37"/>
      <c r="AN782" s="37"/>
      <c r="AO782" s="38"/>
      <c r="AP782" s="38"/>
      <c r="AQ782" s="37"/>
      <c r="AR782" s="37"/>
      <c r="AS782" s="37"/>
      <c r="AT782" s="38"/>
    </row>
    <row r="783" spans="1:46" ht="12.75"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c r="AA783" s="37"/>
      <c r="AB783" s="37"/>
      <c r="AC783" s="37"/>
      <c r="AD783" s="37"/>
      <c r="AE783" s="37"/>
      <c r="AF783" s="37"/>
      <c r="AG783" s="37"/>
      <c r="AH783" s="37"/>
      <c r="AI783" s="37"/>
      <c r="AJ783" s="37"/>
      <c r="AK783" s="37"/>
      <c r="AL783" s="37"/>
      <c r="AM783" s="37"/>
      <c r="AN783" s="37"/>
      <c r="AO783" s="38"/>
      <c r="AP783" s="38"/>
      <c r="AQ783" s="37"/>
      <c r="AR783" s="37"/>
      <c r="AS783" s="37"/>
      <c r="AT783" s="38"/>
    </row>
    <row r="784" spans="1:46" ht="12.75"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c r="AA784" s="37"/>
      <c r="AB784" s="37"/>
      <c r="AC784" s="37"/>
      <c r="AD784" s="37"/>
      <c r="AE784" s="37"/>
      <c r="AF784" s="37"/>
      <c r="AG784" s="37"/>
      <c r="AH784" s="37"/>
      <c r="AI784" s="37"/>
      <c r="AJ784" s="37"/>
      <c r="AK784" s="37"/>
      <c r="AL784" s="37"/>
      <c r="AM784" s="37"/>
      <c r="AN784" s="37"/>
      <c r="AO784" s="38"/>
      <c r="AP784" s="38"/>
      <c r="AQ784" s="37"/>
      <c r="AR784" s="37"/>
      <c r="AS784" s="37"/>
      <c r="AT784" s="38"/>
    </row>
    <row r="785" spans="1:46" ht="12.75"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c r="AA785" s="37"/>
      <c r="AB785" s="37"/>
      <c r="AC785" s="37"/>
      <c r="AD785" s="37"/>
      <c r="AE785" s="37"/>
      <c r="AF785" s="37"/>
      <c r="AG785" s="37"/>
      <c r="AH785" s="37"/>
      <c r="AI785" s="37"/>
      <c r="AJ785" s="37"/>
      <c r="AK785" s="37"/>
      <c r="AL785" s="37"/>
      <c r="AM785" s="37"/>
      <c r="AN785" s="37"/>
      <c r="AO785" s="38"/>
      <c r="AP785" s="38"/>
      <c r="AQ785" s="37"/>
      <c r="AR785" s="37"/>
      <c r="AS785" s="37"/>
      <c r="AT785" s="38"/>
    </row>
    <row r="786" spans="1:46" ht="12.75"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c r="AA786" s="37"/>
      <c r="AB786" s="37"/>
      <c r="AC786" s="37"/>
      <c r="AD786" s="37"/>
      <c r="AE786" s="37"/>
      <c r="AF786" s="37"/>
      <c r="AG786" s="37"/>
      <c r="AH786" s="37"/>
      <c r="AI786" s="37"/>
      <c r="AJ786" s="37"/>
      <c r="AK786" s="37"/>
      <c r="AL786" s="37"/>
      <c r="AM786" s="37"/>
      <c r="AN786" s="37"/>
      <c r="AO786" s="38"/>
      <c r="AP786" s="38"/>
      <c r="AQ786" s="37"/>
      <c r="AR786" s="37"/>
      <c r="AS786" s="37"/>
      <c r="AT786" s="38"/>
    </row>
    <row r="787" spans="1:46" ht="12.75"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c r="AA787" s="37"/>
      <c r="AB787" s="37"/>
      <c r="AC787" s="37"/>
      <c r="AD787" s="37"/>
      <c r="AE787" s="37"/>
      <c r="AF787" s="37"/>
      <c r="AG787" s="37"/>
      <c r="AH787" s="37"/>
      <c r="AI787" s="37"/>
      <c r="AJ787" s="37"/>
      <c r="AK787" s="37"/>
      <c r="AL787" s="37"/>
      <c r="AM787" s="37"/>
      <c r="AN787" s="37"/>
      <c r="AO787" s="38"/>
      <c r="AP787" s="38"/>
      <c r="AQ787" s="37"/>
      <c r="AR787" s="37"/>
      <c r="AS787" s="37"/>
      <c r="AT787" s="38"/>
    </row>
    <row r="788" spans="1:46" ht="12.75"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c r="AA788" s="37"/>
      <c r="AB788" s="37"/>
      <c r="AC788" s="37"/>
      <c r="AD788" s="37"/>
      <c r="AE788" s="37"/>
      <c r="AF788" s="37"/>
      <c r="AG788" s="37"/>
      <c r="AH788" s="37"/>
      <c r="AI788" s="37"/>
      <c r="AJ788" s="37"/>
      <c r="AK788" s="37"/>
      <c r="AL788" s="37"/>
      <c r="AM788" s="37"/>
      <c r="AN788" s="37"/>
      <c r="AO788" s="38"/>
      <c r="AP788" s="38"/>
      <c r="AQ788" s="37"/>
      <c r="AR788" s="37"/>
      <c r="AS788" s="37"/>
      <c r="AT788" s="38"/>
    </row>
    <row r="789" spans="1:46" ht="12.75"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c r="AA789" s="37"/>
      <c r="AB789" s="37"/>
      <c r="AC789" s="37"/>
      <c r="AD789" s="37"/>
      <c r="AE789" s="37"/>
      <c r="AF789" s="37"/>
      <c r="AG789" s="37"/>
      <c r="AH789" s="37"/>
      <c r="AI789" s="37"/>
      <c r="AJ789" s="37"/>
      <c r="AK789" s="37"/>
      <c r="AL789" s="37"/>
      <c r="AM789" s="37"/>
      <c r="AN789" s="37"/>
      <c r="AO789" s="38"/>
      <c r="AP789" s="38"/>
      <c r="AQ789" s="37"/>
      <c r="AR789" s="37"/>
      <c r="AS789" s="37"/>
      <c r="AT789" s="38"/>
    </row>
    <row r="790" spans="1:46" ht="12.75"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c r="AA790" s="37"/>
      <c r="AB790" s="37"/>
      <c r="AC790" s="37"/>
      <c r="AD790" s="37"/>
      <c r="AE790" s="37"/>
      <c r="AF790" s="37"/>
      <c r="AG790" s="37"/>
      <c r="AH790" s="37"/>
      <c r="AI790" s="37"/>
      <c r="AJ790" s="37"/>
      <c r="AK790" s="37"/>
      <c r="AL790" s="37"/>
      <c r="AM790" s="37"/>
      <c r="AN790" s="37"/>
      <c r="AO790" s="38"/>
      <c r="AP790" s="38"/>
      <c r="AQ790" s="37"/>
      <c r="AR790" s="37"/>
      <c r="AS790" s="37"/>
      <c r="AT790" s="38"/>
    </row>
    <row r="791" spans="1:46" ht="12.75"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c r="AA791" s="37"/>
      <c r="AB791" s="37"/>
      <c r="AC791" s="37"/>
      <c r="AD791" s="37"/>
      <c r="AE791" s="37"/>
      <c r="AF791" s="37"/>
      <c r="AG791" s="37"/>
      <c r="AH791" s="37"/>
      <c r="AI791" s="37"/>
      <c r="AJ791" s="37"/>
      <c r="AK791" s="37"/>
      <c r="AL791" s="37"/>
      <c r="AM791" s="37"/>
      <c r="AN791" s="37"/>
      <c r="AO791" s="38"/>
      <c r="AP791" s="38"/>
      <c r="AQ791" s="37"/>
      <c r="AR791" s="37"/>
      <c r="AS791" s="37"/>
      <c r="AT791" s="38"/>
    </row>
    <row r="792" spans="1:46" ht="12.75"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c r="AA792" s="37"/>
      <c r="AB792" s="37"/>
      <c r="AC792" s="37"/>
      <c r="AD792" s="37"/>
      <c r="AE792" s="37"/>
      <c r="AF792" s="37"/>
      <c r="AG792" s="37"/>
      <c r="AH792" s="37"/>
      <c r="AI792" s="37"/>
      <c r="AJ792" s="37"/>
      <c r="AK792" s="37"/>
      <c r="AL792" s="37"/>
      <c r="AM792" s="37"/>
      <c r="AN792" s="37"/>
      <c r="AO792" s="38"/>
      <c r="AP792" s="38"/>
      <c r="AQ792" s="37"/>
      <c r="AR792" s="37"/>
      <c r="AS792" s="37"/>
      <c r="AT792" s="38"/>
    </row>
    <row r="793" spans="1:46" ht="12.75"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c r="AA793" s="37"/>
      <c r="AB793" s="37"/>
      <c r="AC793" s="37"/>
      <c r="AD793" s="37"/>
      <c r="AE793" s="37"/>
      <c r="AF793" s="37"/>
      <c r="AG793" s="37"/>
      <c r="AH793" s="37"/>
      <c r="AI793" s="37"/>
      <c r="AJ793" s="37"/>
      <c r="AK793" s="37"/>
      <c r="AL793" s="37"/>
      <c r="AM793" s="37"/>
      <c r="AN793" s="37"/>
      <c r="AO793" s="38"/>
      <c r="AP793" s="38"/>
      <c r="AQ793" s="37"/>
      <c r="AR793" s="37"/>
      <c r="AS793" s="37"/>
      <c r="AT793" s="38"/>
    </row>
    <row r="794" spans="1:46" ht="12.75"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c r="AA794" s="37"/>
      <c r="AB794" s="37"/>
      <c r="AC794" s="37"/>
      <c r="AD794" s="37"/>
      <c r="AE794" s="37"/>
      <c r="AF794" s="37"/>
      <c r="AG794" s="37"/>
      <c r="AH794" s="37"/>
      <c r="AI794" s="37"/>
      <c r="AJ794" s="37"/>
      <c r="AK794" s="37"/>
      <c r="AL794" s="37"/>
      <c r="AM794" s="37"/>
      <c r="AN794" s="37"/>
      <c r="AO794" s="38"/>
      <c r="AP794" s="38"/>
      <c r="AQ794" s="37"/>
      <c r="AR794" s="37"/>
      <c r="AS794" s="37"/>
      <c r="AT794" s="38"/>
    </row>
    <row r="795" spans="1:46" ht="12.75"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c r="AA795" s="37"/>
      <c r="AB795" s="37"/>
      <c r="AC795" s="37"/>
      <c r="AD795" s="37"/>
      <c r="AE795" s="37"/>
      <c r="AF795" s="37"/>
      <c r="AG795" s="37"/>
      <c r="AH795" s="37"/>
      <c r="AI795" s="37"/>
      <c r="AJ795" s="37"/>
      <c r="AK795" s="37"/>
      <c r="AL795" s="37"/>
      <c r="AM795" s="37"/>
      <c r="AN795" s="37"/>
      <c r="AO795" s="38"/>
      <c r="AP795" s="38"/>
      <c r="AQ795" s="37"/>
      <c r="AR795" s="37"/>
      <c r="AS795" s="37"/>
      <c r="AT795" s="38"/>
    </row>
    <row r="796" spans="1:46" ht="12.75"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c r="AA796" s="37"/>
      <c r="AB796" s="37"/>
      <c r="AC796" s="37"/>
      <c r="AD796" s="37"/>
      <c r="AE796" s="37"/>
      <c r="AF796" s="37"/>
      <c r="AG796" s="37"/>
      <c r="AH796" s="37"/>
      <c r="AI796" s="37"/>
      <c r="AJ796" s="37"/>
      <c r="AK796" s="37"/>
      <c r="AL796" s="37"/>
      <c r="AM796" s="37"/>
      <c r="AN796" s="37"/>
      <c r="AO796" s="38"/>
      <c r="AP796" s="38"/>
      <c r="AQ796" s="37"/>
      <c r="AR796" s="37"/>
      <c r="AS796" s="37"/>
      <c r="AT796" s="38"/>
    </row>
    <row r="797" spans="1:46" ht="12.75"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c r="AA797" s="37"/>
      <c r="AB797" s="37"/>
      <c r="AC797" s="37"/>
      <c r="AD797" s="37"/>
      <c r="AE797" s="37"/>
      <c r="AF797" s="37"/>
      <c r="AG797" s="37"/>
      <c r="AH797" s="37"/>
      <c r="AI797" s="37"/>
      <c r="AJ797" s="37"/>
      <c r="AK797" s="37"/>
      <c r="AL797" s="37"/>
      <c r="AM797" s="37"/>
      <c r="AN797" s="37"/>
      <c r="AO797" s="38"/>
      <c r="AP797" s="38"/>
      <c r="AQ797" s="37"/>
      <c r="AR797" s="37"/>
      <c r="AS797" s="37"/>
      <c r="AT797" s="38"/>
    </row>
    <row r="798" spans="1:46" ht="12.75"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c r="AA798" s="37"/>
      <c r="AB798" s="37"/>
      <c r="AC798" s="37"/>
      <c r="AD798" s="37"/>
      <c r="AE798" s="37"/>
      <c r="AF798" s="37"/>
      <c r="AG798" s="37"/>
      <c r="AH798" s="37"/>
      <c r="AI798" s="37"/>
      <c r="AJ798" s="37"/>
      <c r="AK798" s="37"/>
      <c r="AL798" s="37"/>
      <c r="AM798" s="37"/>
      <c r="AN798" s="37"/>
      <c r="AO798" s="38"/>
      <c r="AP798" s="38"/>
      <c r="AQ798" s="37"/>
      <c r="AR798" s="37"/>
      <c r="AS798" s="37"/>
      <c r="AT798" s="38"/>
    </row>
    <row r="799" spans="1:46" ht="12.75"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c r="AA799" s="37"/>
      <c r="AB799" s="37"/>
      <c r="AC799" s="37"/>
      <c r="AD799" s="37"/>
      <c r="AE799" s="37"/>
      <c r="AF799" s="37"/>
      <c r="AG799" s="37"/>
      <c r="AH799" s="37"/>
      <c r="AI799" s="37"/>
      <c r="AJ799" s="37"/>
      <c r="AK799" s="37"/>
      <c r="AL799" s="37"/>
      <c r="AM799" s="37"/>
      <c r="AN799" s="37"/>
      <c r="AO799" s="38"/>
      <c r="AP799" s="38"/>
      <c r="AQ799" s="37"/>
      <c r="AR799" s="37"/>
      <c r="AS799" s="37"/>
      <c r="AT799" s="38"/>
    </row>
    <row r="800" spans="1:46" ht="12.75"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c r="AA800" s="37"/>
      <c r="AB800" s="37"/>
      <c r="AC800" s="37"/>
      <c r="AD800" s="37"/>
      <c r="AE800" s="37"/>
      <c r="AF800" s="37"/>
      <c r="AG800" s="37"/>
      <c r="AH800" s="37"/>
      <c r="AI800" s="37"/>
      <c r="AJ800" s="37"/>
      <c r="AK800" s="37"/>
      <c r="AL800" s="37"/>
      <c r="AM800" s="37"/>
      <c r="AN800" s="37"/>
      <c r="AO800" s="38"/>
      <c r="AP800" s="38"/>
      <c r="AQ800" s="37"/>
      <c r="AR800" s="37"/>
      <c r="AS800" s="37"/>
      <c r="AT800" s="38"/>
    </row>
    <row r="801" spans="1:46" ht="12.75"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c r="AA801" s="37"/>
      <c r="AB801" s="37"/>
      <c r="AC801" s="37"/>
      <c r="AD801" s="37"/>
      <c r="AE801" s="37"/>
      <c r="AF801" s="37"/>
      <c r="AG801" s="37"/>
      <c r="AH801" s="37"/>
      <c r="AI801" s="37"/>
      <c r="AJ801" s="37"/>
      <c r="AK801" s="37"/>
      <c r="AL801" s="37"/>
      <c r="AM801" s="37"/>
      <c r="AN801" s="37"/>
      <c r="AO801" s="38"/>
      <c r="AP801" s="38"/>
      <c r="AQ801" s="37"/>
      <c r="AR801" s="37"/>
      <c r="AS801" s="37"/>
      <c r="AT801" s="38"/>
    </row>
    <row r="802" spans="1:46" ht="12.75"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c r="AA802" s="37"/>
      <c r="AB802" s="37"/>
      <c r="AC802" s="37"/>
      <c r="AD802" s="37"/>
      <c r="AE802" s="37"/>
      <c r="AF802" s="37"/>
      <c r="AG802" s="37"/>
      <c r="AH802" s="37"/>
      <c r="AI802" s="37"/>
      <c r="AJ802" s="37"/>
      <c r="AK802" s="37"/>
      <c r="AL802" s="37"/>
      <c r="AM802" s="37"/>
      <c r="AN802" s="37"/>
      <c r="AO802" s="38"/>
      <c r="AP802" s="38"/>
      <c r="AQ802" s="37"/>
      <c r="AR802" s="37"/>
      <c r="AS802" s="37"/>
      <c r="AT802" s="38"/>
    </row>
    <row r="803" spans="1:46" ht="12.75"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c r="AA803" s="37"/>
      <c r="AB803" s="37"/>
      <c r="AC803" s="37"/>
      <c r="AD803" s="37"/>
      <c r="AE803" s="37"/>
      <c r="AF803" s="37"/>
      <c r="AG803" s="37"/>
      <c r="AH803" s="37"/>
      <c r="AI803" s="37"/>
      <c r="AJ803" s="37"/>
      <c r="AK803" s="37"/>
      <c r="AL803" s="37"/>
      <c r="AM803" s="37"/>
      <c r="AN803" s="37"/>
      <c r="AO803" s="38"/>
      <c r="AP803" s="38"/>
      <c r="AQ803" s="37"/>
      <c r="AR803" s="37"/>
      <c r="AS803" s="37"/>
      <c r="AT803" s="38"/>
    </row>
    <row r="804" spans="1:46" ht="12.75"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c r="AA804" s="37"/>
      <c r="AB804" s="37"/>
      <c r="AC804" s="37"/>
      <c r="AD804" s="37"/>
      <c r="AE804" s="37"/>
      <c r="AF804" s="37"/>
      <c r="AG804" s="37"/>
      <c r="AH804" s="37"/>
      <c r="AI804" s="37"/>
      <c r="AJ804" s="37"/>
      <c r="AK804" s="37"/>
      <c r="AL804" s="37"/>
      <c r="AM804" s="37"/>
      <c r="AN804" s="37"/>
      <c r="AO804" s="38"/>
      <c r="AP804" s="38"/>
      <c r="AQ804" s="37"/>
      <c r="AR804" s="37"/>
      <c r="AS804" s="37"/>
      <c r="AT804" s="38"/>
    </row>
    <row r="805" spans="1:46" ht="12.75"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c r="AA805" s="37"/>
      <c r="AB805" s="37"/>
      <c r="AC805" s="37"/>
      <c r="AD805" s="37"/>
      <c r="AE805" s="37"/>
      <c r="AF805" s="37"/>
      <c r="AG805" s="37"/>
      <c r="AH805" s="37"/>
      <c r="AI805" s="37"/>
      <c r="AJ805" s="37"/>
      <c r="AK805" s="37"/>
      <c r="AL805" s="37"/>
      <c r="AM805" s="37"/>
      <c r="AN805" s="37"/>
      <c r="AO805" s="38"/>
      <c r="AP805" s="38"/>
      <c r="AQ805" s="37"/>
      <c r="AR805" s="37"/>
      <c r="AS805" s="37"/>
      <c r="AT805" s="38"/>
    </row>
    <row r="806" spans="1:46" ht="12.75"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c r="AA806" s="37"/>
      <c r="AB806" s="37"/>
      <c r="AC806" s="37"/>
      <c r="AD806" s="37"/>
      <c r="AE806" s="37"/>
      <c r="AF806" s="37"/>
      <c r="AG806" s="37"/>
      <c r="AH806" s="37"/>
      <c r="AI806" s="37"/>
      <c r="AJ806" s="37"/>
      <c r="AK806" s="37"/>
      <c r="AL806" s="37"/>
      <c r="AM806" s="37"/>
      <c r="AN806" s="37"/>
      <c r="AO806" s="38"/>
      <c r="AP806" s="38"/>
      <c r="AQ806" s="37"/>
      <c r="AR806" s="37"/>
      <c r="AS806" s="37"/>
      <c r="AT806" s="38"/>
    </row>
    <row r="807" spans="1:46" ht="12.75"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c r="AA807" s="37"/>
      <c r="AB807" s="37"/>
      <c r="AC807" s="37"/>
      <c r="AD807" s="37"/>
      <c r="AE807" s="37"/>
      <c r="AF807" s="37"/>
      <c r="AG807" s="37"/>
      <c r="AH807" s="37"/>
      <c r="AI807" s="37"/>
      <c r="AJ807" s="37"/>
      <c r="AK807" s="37"/>
      <c r="AL807" s="37"/>
      <c r="AM807" s="37"/>
      <c r="AN807" s="37"/>
      <c r="AO807" s="38"/>
      <c r="AP807" s="38"/>
      <c r="AQ807" s="37"/>
      <c r="AR807" s="37"/>
      <c r="AS807" s="37"/>
      <c r="AT807" s="38"/>
    </row>
    <row r="808" spans="1:46" ht="12.75"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c r="AA808" s="37"/>
      <c r="AB808" s="37"/>
      <c r="AC808" s="37"/>
      <c r="AD808" s="37"/>
      <c r="AE808" s="37"/>
      <c r="AF808" s="37"/>
      <c r="AG808" s="37"/>
      <c r="AH808" s="37"/>
      <c r="AI808" s="37"/>
      <c r="AJ808" s="37"/>
      <c r="AK808" s="37"/>
      <c r="AL808" s="37"/>
      <c r="AM808" s="37"/>
      <c r="AN808" s="37"/>
      <c r="AO808" s="38"/>
      <c r="AP808" s="38"/>
      <c r="AQ808" s="37"/>
      <c r="AR808" s="37"/>
      <c r="AS808" s="37"/>
      <c r="AT808" s="38"/>
    </row>
    <row r="809" spans="1:46" ht="12.75"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c r="AA809" s="37"/>
      <c r="AB809" s="37"/>
      <c r="AC809" s="37"/>
      <c r="AD809" s="37"/>
      <c r="AE809" s="37"/>
      <c r="AF809" s="37"/>
      <c r="AG809" s="37"/>
      <c r="AH809" s="37"/>
      <c r="AI809" s="37"/>
      <c r="AJ809" s="37"/>
      <c r="AK809" s="37"/>
      <c r="AL809" s="37"/>
      <c r="AM809" s="37"/>
      <c r="AN809" s="37"/>
      <c r="AO809" s="38"/>
      <c r="AP809" s="38"/>
      <c r="AQ809" s="37"/>
      <c r="AR809" s="37"/>
      <c r="AS809" s="37"/>
      <c r="AT809" s="38"/>
    </row>
    <row r="810" spans="1:46" ht="12.75"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c r="AA810" s="37"/>
      <c r="AB810" s="37"/>
      <c r="AC810" s="37"/>
      <c r="AD810" s="37"/>
      <c r="AE810" s="37"/>
      <c r="AF810" s="37"/>
      <c r="AG810" s="37"/>
      <c r="AH810" s="37"/>
      <c r="AI810" s="37"/>
      <c r="AJ810" s="37"/>
      <c r="AK810" s="37"/>
      <c r="AL810" s="37"/>
      <c r="AM810" s="37"/>
      <c r="AN810" s="37"/>
      <c r="AO810" s="38"/>
      <c r="AP810" s="38"/>
      <c r="AQ810" s="37"/>
      <c r="AR810" s="37"/>
      <c r="AS810" s="37"/>
      <c r="AT810" s="38"/>
    </row>
    <row r="811" spans="1:46" ht="12.75"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c r="AA811" s="37"/>
      <c r="AB811" s="37"/>
      <c r="AC811" s="37"/>
      <c r="AD811" s="37"/>
      <c r="AE811" s="37"/>
      <c r="AF811" s="37"/>
      <c r="AG811" s="37"/>
      <c r="AH811" s="37"/>
      <c r="AI811" s="37"/>
      <c r="AJ811" s="37"/>
      <c r="AK811" s="37"/>
      <c r="AL811" s="37"/>
      <c r="AM811" s="37"/>
      <c r="AN811" s="37"/>
      <c r="AO811" s="38"/>
      <c r="AP811" s="38"/>
      <c r="AQ811" s="37"/>
      <c r="AR811" s="37"/>
      <c r="AS811" s="37"/>
      <c r="AT811" s="38"/>
    </row>
    <row r="812" spans="1:46" ht="12.75"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c r="AA812" s="37"/>
      <c r="AB812" s="37"/>
      <c r="AC812" s="37"/>
      <c r="AD812" s="37"/>
      <c r="AE812" s="37"/>
      <c r="AF812" s="37"/>
      <c r="AG812" s="37"/>
      <c r="AH812" s="37"/>
      <c r="AI812" s="37"/>
      <c r="AJ812" s="37"/>
      <c r="AK812" s="37"/>
      <c r="AL812" s="37"/>
      <c r="AM812" s="37"/>
      <c r="AN812" s="37"/>
      <c r="AO812" s="38"/>
      <c r="AP812" s="38"/>
      <c r="AQ812" s="37"/>
      <c r="AR812" s="37"/>
      <c r="AS812" s="37"/>
      <c r="AT812" s="38"/>
    </row>
    <row r="813" spans="1:46" ht="12.75"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c r="AA813" s="37"/>
      <c r="AB813" s="37"/>
      <c r="AC813" s="37"/>
      <c r="AD813" s="37"/>
      <c r="AE813" s="37"/>
      <c r="AF813" s="37"/>
      <c r="AG813" s="37"/>
      <c r="AH813" s="37"/>
      <c r="AI813" s="37"/>
      <c r="AJ813" s="37"/>
      <c r="AK813" s="37"/>
      <c r="AL813" s="37"/>
      <c r="AM813" s="37"/>
      <c r="AN813" s="37"/>
      <c r="AO813" s="38"/>
      <c r="AP813" s="38"/>
      <c r="AQ813" s="37"/>
      <c r="AR813" s="37"/>
      <c r="AS813" s="37"/>
      <c r="AT813" s="38"/>
    </row>
    <row r="814" spans="1:46" ht="12.75"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c r="AA814" s="37"/>
      <c r="AB814" s="37"/>
      <c r="AC814" s="37"/>
      <c r="AD814" s="37"/>
      <c r="AE814" s="37"/>
      <c r="AF814" s="37"/>
      <c r="AG814" s="37"/>
      <c r="AH814" s="37"/>
      <c r="AI814" s="37"/>
      <c r="AJ814" s="37"/>
      <c r="AK814" s="37"/>
      <c r="AL814" s="37"/>
      <c r="AM814" s="37"/>
      <c r="AN814" s="37"/>
      <c r="AO814" s="38"/>
      <c r="AP814" s="38"/>
      <c r="AQ814" s="37"/>
      <c r="AR814" s="37"/>
      <c r="AS814" s="37"/>
      <c r="AT814" s="38"/>
    </row>
    <row r="815" spans="1:46" ht="12.75"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c r="AA815" s="37"/>
      <c r="AB815" s="37"/>
      <c r="AC815" s="37"/>
      <c r="AD815" s="37"/>
      <c r="AE815" s="37"/>
      <c r="AF815" s="37"/>
      <c r="AG815" s="37"/>
      <c r="AH815" s="37"/>
      <c r="AI815" s="37"/>
      <c r="AJ815" s="37"/>
      <c r="AK815" s="37"/>
      <c r="AL815" s="37"/>
      <c r="AM815" s="37"/>
      <c r="AN815" s="37"/>
      <c r="AO815" s="38"/>
      <c r="AP815" s="38"/>
      <c r="AQ815" s="37"/>
      <c r="AR815" s="37"/>
      <c r="AS815" s="37"/>
      <c r="AT815" s="38"/>
    </row>
    <row r="816" spans="1:46" ht="12.75"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c r="AA816" s="37"/>
      <c r="AB816" s="37"/>
      <c r="AC816" s="37"/>
      <c r="AD816" s="37"/>
      <c r="AE816" s="37"/>
      <c r="AF816" s="37"/>
      <c r="AG816" s="37"/>
      <c r="AH816" s="37"/>
      <c r="AI816" s="37"/>
      <c r="AJ816" s="37"/>
      <c r="AK816" s="37"/>
      <c r="AL816" s="37"/>
      <c r="AM816" s="37"/>
      <c r="AN816" s="37"/>
      <c r="AO816" s="38"/>
      <c r="AP816" s="38"/>
      <c r="AQ816" s="37"/>
      <c r="AR816" s="37"/>
      <c r="AS816" s="37"/>
      <c r="AT816" s="38"/>
    </row>
    <row r="817" spans="1:46" ht="12.75"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c r="AB817" s="37"/>
      <c r="AC817" s="37"/>
      <c r="AD817" s="37"/>
      <c r="AE817" s="37"/>
      <c r="AF817" s="37"/>
      <c r="AG817" s="37"/>
      <c r="AH817" s="37"/>
      <c r="AI817" s="37"/>
      <c r="AJ817" s="37"/>
      <c r="AK817" s="37"/>
      <c r="AL817" s="37"/>
      <c r="AM817" s="37"/>
      <c r="AN817" s="37"/>
      <c r="AO817" s="38"/>
      <c r="AP817" s="38"/>
      <c r="AQ817" s="37"/>
      <c r="AR817" s="37"/>
      <c r="AS817" s="37"/>
      <c r="AT817" s="38"/>
    </row>
    <row r="818" spans="1:46" ht="12.75"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c r="AA818" s="37"/>
      <c r="AB818" s="37"/>
      <c r="AC818" s="37"/>
      <c r="AD818" s="37"/>
      <c r="AE818" s="37"/>
      <c r="AF818" s="37"/>
      <c r="AG818" s="37"/>
      <c r="AH818" s="37"/>
      <c r="AI818" s="37"/>
      <c r="AJ818" s="37"/>
      <c r="AK818" s="37"/>
      <c r="AL818" s="37"/>
      <c r="AM818" s="37"/>
      <c r="AN818" s="37"/>
      <c r="AO818" s="38"/>
      <c r="AP818" s="38"/>
      <c r="AQ818" s="37"/>
      <c r="AR818" s="37"/>
      <c r="AS818" s="37"/>
      <c r="AT818" s="38"/>
    </row>
    <row r="819" spans="1:46" ht="12.75"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c r="AA819" s="37"/>
      <c r="AB819" s="37"/>
      <c r="AC819" s="37"/>
      <c r="AD819" s="37"/>
      <c r="AE819" s="37"/>
      <c r="AF819" s="37"/>
      <c r="AG819" s="37"/>
      <c r="AH819" s="37"/>
      <c r="AI819" s="37"/>
      <c r="AJ819" s="37"/>
      <c r="AK819" s="37"/>
      <c r="AL819" s="37"/>
      <c r="AM819" s="37"/>
      <c r="AN819" s="37"/>
      <c r="AO819" s="38"/>
      <c r="AP819" s="38"/>
      <c r="AQ819" s="37"/>
      <c r="AR819" s="37"/>
      <c r="AS819" s="37"/>
      <c r="AT819" s="38"/>
    </row>
    <row r="820" spans="1:46" ht="12.75"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c r="AA820" s="37"/>
      <c r="AB820" s="37"/>
      <c r="AC820" s="37"/>
      <c r="AD820" s="37"/>
      <c r="AE820" s="37"/>
      <c r="AF820" s="37"/>
      <c r="AG820" s="37"/>
      <c r="AH820" s="37"/>
      <c r="AI820" s="37"/>
      <c r="AJ820" s="37"/>
      <c r="AK820" s="37"/>
      <c r="AL820" s="37"/>
      <c r="AM820" s="37"/>
      <c r="AN820" s="37"/>
      <c r="AO820" s="38"/>
      <c r="AP820" s="38"/>
      <c r="AQ820" s="37"/>
      <c r="AR820" s="37"/>
      <c r="AS820" s="37"/>
      <c r="AT820" s="38"/>
    </row>
    <row r="821" spans="1:46" ht="12.75"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c r="AA821" s="37"/>
      <c r="AB821" s="37"/>
      <c r="AC821" s="37"/>
      <c r="AD821" s="37"/>
      <c r="AE821" s="37"/>
      <c r="AF821" s="37"/>
      <c r="AG821" s="37"/>
      <c r="AH821" s="37"/>
      <c r="AI821" s="37"/>
      <c r="AJ821" s="37"/>
      <c r="AK821" s="37"/>
      <c r="AL821" s="37"/>
      <c r="AM821" s="37"/>
      <c r="AN821" s="37"/>
      <c r="AO821" s="38"/>
      <c r="AP821" s="38"/>
      <c r="AQ821" s="37"/>
      <c r="AR821" s="37"/>
      <c r="AS821" s="37"/>
      <c r="AT821" s="38"/>
    </row>
    <row r="822" spans="1:46" ht="12.75"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c r="AA822" s="37"/>
      <c r="AB822" s="37"/>
      <c r="AC822" s="37"/>
      <c r="AD822" s="37"/>
      <c r="AE822" s="37"/>
      <c r="AF822" s="37"/>
      <c r="AG822" s="37"/>
      <c r="AH822" s="37"/>
      <c r="AI822" s="37"/>
      <c r="AJ822" s="37"/>
      <c r="AK822" s="37"/>
      <c r="AL822" s="37"/>
      <c r="AM822" s="37"/>
      <c r="AN822" s="37"/>
      <c r="AO822" s="38"/>
      <c r="AP822" s="38"/>
      <c r="AQ822" s="37"/>
      <c r="AR822" s="37"/>
      <c r="AS822" s="37"/>
      <c r="AT822" s="38"/>
    </row>
    <row r="823" spans="1:46" ht="12.75"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c r="AA823" s="37"/>
      <c r="AB823" s="37"/>
      <c r="AC823" s="37"/>
      <c r="AD823" s="37"/>
      <c r="AE823" s="37"/>
      <c r="AF823" s="37"/>
      <c r="AG823" s="37"/>
      <c r="AH823" s="37"/>
      <c r="AI823" s="37"/>
      <c r="AJ823" s="37"/>
      <c r="AK823" s="37"/>
      <c r="AL823" s="37"/>
      <c r="AM823" s="37"/>
      <c r="AN823" s="37"/>
      <c r="AO823" s="38"/>
      <c r="AP823" s="38"/>
      <c r="AQ823" s="37"/>
      <c r="AR823" s="37"/>
      <c r="AS823" s="37"/>
      <c r="AT823" s="38"/>
    </row>
    <row r="824" spans="1:46" ht="12.75"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c r="AA824" s="37"/>
      <c r="AB824" s="37"/>
      <c r="AC824" s="37"/>
      <c r="AD824" s="37"/>
      <c r="AE824" s="37"/>
      <c r="AF824" s="37"/>
      <c r="AG824" s="37"/>
      <c r="AH824" s="37"/>
      <c r="AI824" s="37"/>
      <c r="AJ824" s="37"/>
      <c r="AK824" s="37"/>
      <c r="AL824" s="37"/>
      <c r="AM824" s="37"/>
      <c r="AN824" s="37"/>
      <c r="AO824" s="38"/>
      <c r="AP824" s="38"/>
      <c r="AQ824" s="37"/>
      <c r="AR824" s="37"/>
      <c r="AS824" s="37"/>
      <c r="AT824" s="38"/>
    </row>
    <row r="825" spans="1:46" ht="12.75"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37"/>
      <c r="AE825" s="37"/>
      <c r="AF825" s="37"/>
      <c r="AG825" s="37"/>
      <c r="AH825" s="37"/>
      <c r="AI825" s="37"/>
      <c r="AJ825" s="37"/>
      <c r="AK825" s="37"/>
      <c r="AL825" s="37"/>
      <c r="AM825" s="37"/>
      <c r="AN825" s="37"/>
      <c r="AO825" s="38"/>
      <c r="AP825" s="38"/>
      <c r="AQ825" s="37"/>
      <c r="AR825" s="37"/>
      <c r="AS825" s="37"/>
      <c r="AT825" s="38"/>
    </row>
    <row r="826" spans="1:46" ht="12.75"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c r="AA826" s="37"/>
      <c r="AB826" s="37"/>
      <c r="AC826" s="37"/>
      <c r="AD826" s="37"/>
      <c r="AE826" s="37"/>
      <c r="AF826" s="37"/>
      <c r="AG826" s="37"/>
      <c r="AH826" s="37"/>
      <c r="AI826" s="37"/>
      <c r="AJ826" s="37"/>
      <c r="AK826" s="37"/>
      <c r="AL826" s="37"/>
      <c r="AM826" s="37"/>
      <c r="AN826" s="37"/>
      <c r="AO826" s="38"/>
      <c r="AP826" s="38"/>
      <c r="AQ826" s="37"/>
      <c r="AR826" s="37"/>
      <c r="AS826" s="37"/>
      <c r="AT826" s="38"/>
    </row>
    <row r="827" spans="1:46" ht="12.75"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c r="AA827" s="37"/>
      <c r="AB827" s="37"/>
      <c r="AC827" s="37"/>
      <c r="AD827" s="37"/>
      <c r="AE827" s="37"/>
      <c r="AF827" s="37"/>
      <c r="AG827" s="37"/>
      <c r="AH827" s="37"/>
      <c r="AI827" s="37"/>
      <c r="AJ827" s="37"/>
      <c r="AK827" s="37"/>
      <c r="AL827" s="37"/>
      <c r="AM827" s="37"/>
      <c r="AN827" s="37"/>
      <c r="AO827" s="38"/>
      <c r="AP827" s="38"/>
      <c r="AQ827" s="37"/>
      <c r="AR827" s="37"/>
      <c r="AS827" s="37"/>
      <c r="AT827" s="38"/>
    </row>
    <row r="828" spans="1:46" ht="12.75"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c r="AA828" s="37"/>
      <c r="AB828" s="37"/>
      <c r="AC828" s="37"/>
      <c r="AD828" s="37"/>
      <c r="AE828" s="37"/>
      <c r="AF828" s="37"/>
      <c r="AG828" s="37"/>
      <c r="AH828" s="37"/>
      <c r="AI828" s="37"/>
      <c r="AJ828" s="37"/>
      <c r="AK828" s="37"/>
      <c r="AL828" s="37"/>
      <c r="AM828" s="37"/>
      <c r="AN828" s="37"/>
      <c r="AO828" s="38"/>
      <c r="AP828" s="38"/>
      <c r="AQ828" s="37"/>
      <c r="AR828" s="37"/>
      <c r="AS828" s="37"/>
      <c r="AT828" s="38"/>
    </row>
    <row r="829" spans="1:46" ht="12.75"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c r="AA829" s="37"/>
      <c r="AB829" s="37"/>
      <c r="AC829" s="37"/>
      <c r="AD829" s="37"/>
      <c r="AE829" s="37"/>
      <c r="AF829" s="37"/>
      <c r="AG829" s="37"/>
      <c r="AH829" s="37"/>
      <c r="AI829" s="37"/>
      <c r="AJ829" s="37"/>
      <c r="AK829" s="37"/>
      <c r="AL829" s="37"/>
      <c r="AM829" s="37"/>
      <c r="AN829" s="37"/>
      <c r="AO829" s="38"/>
      <c r="AP829" s="38"/>
      <c r="AQ829" s="37"/>
      <c r="AR829" s="37"/>
      <c r="AS829" s="37"/>
      <c r="AT829" s="38"/>
    </row>
    <row r="830" spans="1:46" ht="12.75"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c r="AA830" s="37"/>
      <c r="AB830" s="37"/>
      <c r="AC830" s="37"/>
      <c r="AD830" s="37"/>
      <c r="AE830" s="37"/>
      <c r="AF830" s="37"/>
      <c r="AG830" s="37"/>
      <c r="AH830" s="37"/>
      <c r="AI830" s="37"/>
      <c r="AJ830" s="37"/>
      <c r="AK830" s="37"/>
      <c r="AL830" s="37"/>
      <c r="AM830" s="37"/>
      <c r="AN830" s="37"/>
      <c r="AO830" s="38"/>
      <c r="AP830" s="38"/>
      <c r="AQ830" s="37"/>
      <c r="AR830" s="37"/>
      <c r="AS830" s="37"/>
      <c r="AT830" s="38"/>
    </row>
    <row r="831" spans="1:46" ht="12.75"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c r="AA831" s="37"/>
      <c r="AB831" s="37"/>
      <c r="AC831" s="37"/>
      <c r="AD831" s="37"/>
      <c r="AE831" s="37"/>
      <c r="AF831" s="37"/>
      <c r="AG831" s="37"/>
      <c r="AH831" s="37"/>
      <c r="AI831" s="37"/>
      <c r="AJ831" s="37"/>
      <c r="AK831" s="37"/>
      <c r="AL831" s="37"/>
      <c r="AM831" s="37"/>
      <c r="AN831" s="37"/>
      <c r="AO831" s="38"/>
      <c r="AP831" s="38"/>
      <c r="AQ831" s="37"/>
      <c r="AR831" s="37"/>
      <c r="AS831" s="37"/>
      <c r="AT831" s="38"/>
    </row>
    <row r="832" spans="1:46" ht="12.75"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c r="AA832" s="37"/>
      <c r="AB832" s="37"/>
      <c r="AC832" s="37"/>
      <c r="AD832" s="37"/>
      <c r="AE832" s="37"/>
      <c r="AF832" s="37"/>
      <c r="AG832" s="37"/>
      <c r="AH832" s="37"/>
      <c r="AI832" s="37"/>
      <c r="AJ832" s="37"/>
      <c r="AK832" s="37"/>
      <c r="AL832" s="37"/>
      <c r="AM832" s="37"/>
      <c r="AN832" s="37"/>
      <c r="AO832" s="38"/>
      <c r="AP832" s="38"/>
      <c r="AQ832" s="37"/>
      <c r="AR832" s="37"/>
      <c r="AS832" s="37"/>
      <c r="AT832" s="38"/>
    </row>
    <row r="833" spans="1:46" ht="12.75"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c r="AA833" s="37"/>
      <c r="AB833" s="37"/>
      <c r="AC833" s="37"/>
      <c r="AD833" s="37"/>
      <c r="AE833" s="37"/>
      <c r="AF833" s="37"/>
      <c r="AG833" s="37"/>
      <c r="AH833" s="37"/>
      <c r="AI833" s="37"/>
      <c r="AJ833" s="37"/>
      <c r="AK833" s="37"/>
      <c r="AL833" s="37"/>
      <c r="AM833" s="37"/>
      <c r="AN833" s="37"/>
      <c r="AO833" s="38"/>
      <c r="AP833" s="38"/>
      <c r="AQ833" s="37"/>
      <c r="AR833" s="37"/>
      <c r="AS833" s="37"/>
      <c r="AT833" s="38"/>
    </row>
    <row r="834" spans="1:46" ht="12.75"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c r="AA834" s="37"/>
      <c r="AB834" s="37"/>
      <c r="AC834" s="37"/>
      <c r="AD834" s="37"/>
      <c r="AE834" s="37"/>
      <c r="AF834" s="37"/>
      <c r="AG834" s="37"/>
      <c r="AH834" s="37"/>
      <c r="AI834" s="37"/>
      <c r="AJ834" s="37"/>
      <c r="AK834" s="37"/>
      <c r="AL834" s="37"/>
      <c r="AM834" s="37"/>
      <c r="AN834" s="37"/>
      <c r="AO834" s="38"/>
      <c r="AP834" s="38"/>
      <c r="AQ834" s="37"/>
      <c r="AR834" s="37"/>
      <c r="AS834" s="37"/>
      <c r="AT834" s="38"/>
    </row>
    <row r="835" spans="1:46" ht="12.75"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c r="AA835" s="37"/>
      <c r="AB835" s="37"/>
      <c r="AC835" s="37"/>
      <c r="AD835" s="37"/>
      <c r="AE835" s="37"/>
      <c r="AF835" s="37"/>
      <c r="AG835" s="37"/>
      <c r="AH835" s="37"/>
      <c r="AI835" s="37"/>
      <c r="AJ835" s="37"/>
      <c r="AK835" s="37"/>
      <c r="AL835" s="37"/>
      <c r="AM835" s="37"/>
      <c r="AN835" s="37"/>
      <c r="AO835" s="38"/>
      <c r="AP835" s="38"/>
      <c r="AQ835" s="37"/>
      <c r="AR835" s="37"/>
      <c r="AS835" s="37"/>
      <c r="AT835" s="38"/>
    </row>
    <row r="836" spans="1:46" ht="12.75"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c r="AA836" s="37"/>
      <c r="AB836" s="37"/>
      <c r="AC836" s="37"/>
      <c r="AD836" s="37"/>
      <c r="AE836" s="37"/>
      <c r="AF836" s="37"/>
      <c r="AG836" s="37"/>
      <c r="AH836" s="37"/>
      <c r="AI836" s="37"/>
      <c r="AJ836" s="37"/>
      <c r="AK836" s="37"/>
      <c r="AL836" s="37"/>
      <c r="AM836" s="37"/>
      <c r="AN836" s="37"/>
      <c r="AO836" s="38"/>
      <c r="AP836" s="38"/>
      <c r="AQ836" s="37"/>
      <c r="AR836" s="37"/>
      <c r="AS836" s="37"/>
      <c r="AT836" s="38"/>
    </row>
    <row r="837" spans="1:46" ht="12.75"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c r="AA837" s="37"/>
      <c r="AB837" s="37"/>
      <c r="AC837" s="37"/>
      <c r="AD837" s="37"/>
      <c r="AE837" s="37"/>
      <c r="AF837" s="37"/>
      <c r="AG837" s="37"/>
      <c r="AH837" s="37"/>
      <c r="AI837" s="37"/>
      <c r="AJ837" s="37"/>
      <c r="AK837" s="37"/>
      <c r="AL837" s="37"/>
      <c r="AM837" s="37"/>
      <c r="AN837" s="37"/>
      <c r="AO837" s="38"/>
      <c r="AP837" s="38"/>
      <c r="AQ837" s="37"/>
      <c r="AR837" s="37"/>
      <c r="AS837" s="37"/>
      <c r="AT837" s="38"/>
    </row>
    <row r="838" spans="1:46" ht="12.75"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c r="AA838" s="37"/>
      <c r="AB838" s="37"/>
      <c r="AC838" s="37"/>
      <c r="AD838" s="37"/>
      <c r="AE838" s="37"/>
      <c r="AF838" s="37"/>
      <c r="AG838" s="37"/>
      <c r="AH838" s="37"/>
      <c r="AI838" s="37"/>
      <c r="AJ838" s="37"/>
      <c r="AK838" s="37"/>
      <c r="AL838" s="37"/>
      <c r="AM838" s="37"/>
      <c r="AN838" s="37"/>
      <c r="AO838" s="38"/>
      <c r="AP838" s="38"/>
      <c r="AQ838" s="37"/>
      <c r="AR838" s="37"/>
      <c r="AS838" s="37"/>
      <c r="AT838" s="38"/>
    </row>
    <row r="839" spans="1:46" ht="12.75"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c r="AA839" s="37"/>
      <c r="AB839" s="37"/>
      <c r="AC839" s="37"/>
      <c r="AD839" s="37"/>
      <c r="AE839" s="37"/>
      <c r="AF839" s="37"/>
      <c r="AG839" s="37"/>
      <c r="AH839" s="37"/>
      <c r="AI839" s="37"/>
      <c r="AJ839" s="37"/>
      <c r="AK839" s="37"/>
      <c r="AL839" s="37"/>
      <c r="AM839" s="37"/>
      <c r="AN839" s="37"/>
      <c r="AO839" s="38"/>
      <c r="AP839" s="38"/>
      <c r="AQ839" s="37"/>
      <c r="AR839" s="37"/>
      <c r="AS839" s="37"/>
      <c r="AT839" s="38"/>
    </row>
    <row r="840" spans="1:46" ht="12.75"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c r="AA840" s="37"/>
      <c r="AB840" s="37"/>
      <c r="AC840" s="37"/>
      <c r="AD840" s="37"/>
      <c r="AE840" s="37"/>
      <c r="AF840" s="37"/>
      <c r="AG840" s="37"/>
      <c r="AH840" s="37"/>
      <c r="AI840" s="37"/>
      <c r="AJ840" s="37"/>
      <c r="AK840" s="37"/>
      <c r="AL840" s="37"/>
      <c r="AM840" s="37"/>
      <c r="AN840" s="37"/>
      <c r="AO840" s="38"/>
      <c r="AP840" s="38"/>
      <c r="AQ840" s="37"/>
      <c r="AR840" s="37"/>
      <c r="AS840" s="37"/>
      <c r="AT840" s="38"/>
    </row>
    <row r="841" spans="1:46" ht="12.75"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c r="AA841" s="37"/>
      <c r="AB841" s="37"/>
      <c r="AC841" s="37"/>
      <c r="AD841" s="37"/>
      <c r="AE841" s="37"/>
      <c r="AF841" s="37"/>
      <c r="AG841" s="37"/>
      <c r="AH841" s="37"/>
      <c r="AI841" s="37"/>
      <c r="AJ841" s="37"/>
      <c r="AK841" s="37"/>
      <c r="AL841" s="37"/>
      <c r="AM841" s="37"/>
      <c r="AN841" s="37"/>
      <c r="AO841" s="38"/>
      <c r="AP841" s="38"/>
      <c r="AQ841" s="37"/>
      <c r="AR841" s="37"/>
      <c r="AS841" s="37"/>
      <c r="AT841" s="38"/>
    </row>
    <row r="842" spans="1:46" ht="12.75"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c r="AA842" s="37"/>
      <c r="AB842" s="37"/>
      <c r="AC842" s="37"/>
      <c r="AD842" s="37"/>
      <c r="AE842" s="37"/>
      <c r="AF842" s="37"/>
      <c r="AG842" s="37"/>
      <c r="AH842" s="37"/>
      <c r="AI842" s="37"/>
      <c r="AJ842" s="37"/>
      <c r="AK842" s="37"/>
      <c r="AL842" s="37"/>
      <c r="AM842" s="37"/>
      <c r="AN842" s="37"/>
      <c r="AO842" s="38"/>
      <c r="AP842" s="38"/>
      <c r="AQ842" s="37"/>
      <c r="AR842" s="37"/>
      <c r="AS842" s="37"/>
      <c r="AT842" s="38"/>
    </row>
    <row r="843" spans="1:46" ht="12.75"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c r="AA843" s="37"/>
      <c r="AB843" s="37"/>
      <c r="AC843" s="37"/>
      <c r="AD843" s="37"/>
      <c r="AE843" s="37"/>
      <c r="AF843" s="37"/>
      <c r="AG843" s="37"/>
      <c r="AH843" s="37"/>
      <c r="AI843" s="37"/>
      <c r="AJ843" s="37"/>
      <c r="AK843" s="37"/>
      <c r="AL843" s="37"/>
      <c r="AM843" s="37"/>
      <c r="AN843" s="37"/>
      <c r="AO843" s="38"/>
      <c r="AP843" s="38"/>
      <c r="AQ843" s="37"/>
      <c r="AR843" s="37"/>
      <c r="AS843" s="37"/>
      <c r="AT843" s="38"/>
    </row>
    <row r="844" spans="1:46" ht="12.75"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c r="AA844" s="37"/>
      <c r="AB844" s="37"/>
      <c r="AC844" s="37"/>
      <c r="AD844" s="37"/>
      <c r="AE844" s="37"/>
      <c r="AF844" s="37"/>
      <c r="AG844" s="37"/>
      <c r="AH844" s="37"/>
      <c r="AI844" s="37"/>
      <c r="AJ844" s="37"/>
      <c r="AK844" s="37"/>
      <c r="AL844" s="37"/>
      <c r="AM844" s="37"/>
      <c r="AN844" s="37"/>
      <c r="AO844" s="38"/>
      <c r="AP844" s="38"/>
      <c r="AQ844" s="37"/>
      <c r="AR844" s="37"/>
      <c r="AS844" s="37"/>
      <c r="AT844" s="38"/>
    </row>
    <row r="845" spans="1:46" ht="12.75"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c r="AA845" s="37"/>
      <c r="AB845" s="37"/>
      <c r="AC845" s="37"/>
      <c r="AD845" s="37"/>
      <c r="AE845" s="37"/>
      <c r="AF845" s="37"/>
      <c r="AG845" s="37"/>
      <c r="AH845" s="37"/>
      <c r="AI845" s="37"/>
      <c r="AJ845" s="37"/>
      <c r="AK845" s="37"/>
      <c r="AL845" s="37"/>
      <c r="AM845" s="37"/>
      <c r="AN845" s="37"/>
      <c r="AO845" s="38"/>
      <c r="AP845" s="38"/>
      <c r="AQ845" s="37"/>
      <c r="AR845" s="37"/>
      <c r="AS845" s="37"/>
      <c r="AT845" s="38"/>
    </row>
    <row r="846" spans="1:46" ht="12.75"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c r="AA846" s="37"/>
      <c r="AB846" s="37"/>
      <c r="AC846" s="37"/>
      <c r="AD846" s="37"/>
      <c r="AE846" s="37"/>
      <c r="AF846" s="37"/>
      <c r="AG846" s="37"/>
      <c r="AH846" s="37"/>
      <c r="AI846" s="37"/>
      <c r="AJ846" s="37"/>
      <c r="AK846" s="37"/>
      <c r="AL846" s="37"/>
      <c r="AM846" s="37"/>
      <c r="AN846" s="37"/>
      <c r="AO846" s="38"/>
      <c r="AP846" s="38"/>
      <c r="AQ846" s="37"/>
      <c r="AR846" s="37"/>
      <c r="AS846" s="37"/>
      <c r="AT846" s="38"/>
    </row>
    <row r="847" spans="1:46" ht="12.75"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c r="AA847" s="37"/>
      <c r="AB847" s="37"/>
      <c r="AC847" s="37"/>
      <c r="AD847" s="37"/>
      <c r="AE847" s="37"/>
      <c r="AF847" s="37"/>
      <c r="AG847" s="37"/>
      <c r="AH847" s="37"/>
      <c r="AI847" s="37"/>
      <c r="AJ847" s="37"/>
      <c r="AK847" s="37"/>
      <c r="AL847" s="37"/>
      <c r="AM847" s="37"/>
      <c r="AN847" s="37"/>
      <c r="AO847" s="38"/>
      <c r="AP847" s="38"/>
      <c r="AQ847" s="37"/>
      <c r="AR847" s="37"/>
      <c r="AS847" s="37"/>
      <c r="AT847" s="38"/>
    </row>
    <row r="848" spans="1:46" ht="12.75"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c r="AA848" s="37"/>
      <c r="AB848" s="37"/>
      <c r="AC848" s="37"/>
      <c r="AD848" s="37"/>
      <c r="AE848" s="37"/>
      <c r="AF848" s="37"/>
      <c r="AG848" s="37"/>
      <c r="AH848" s="37"/>
      <c r="AI848" s="37"/>
      <c r="AJ848" s="37"/>
      <c r="AK848" s="37"/>
      <c r="AL848" s="37"/>
      <c r="AM848" s="37"/>
      <c r="AN848" s="37"/>
      <c r="AO848" s="38"/>
      <c r="AP848" s="38"/>
      <c r="AQ848" s="37"/>
      <c r="AR848" s="37"/>
      <c r="AS848" s="37"/>
      <c r="AT848" s="38"/>
    </row>
    <row r="849" spans="1:46" ht="12.75"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c r="AA849" s="37"/>
      <c r="AB849" s="37"/>
      <c r="AC849" s="37"/>
      <c r="AD849" s="37"/>
      <c r="AE849" s="37"/>
      <c r="AF849" s="37"/>
      <c r="AG849" s="37"/>
      <c r="AH849" s="37"/>
      <c r="AI849" s="37"/>
      <c r="AJ849" s="37"/>
      <c r="AK849" s="37"/>
      <c r="AL849" s="37"/>
      <c r="AM849" s="37"/>
      <c r="AN849" s="37"/>
      <c r="AO849" s="38"/>
      <c r="AP849" s="38"/>
      <c r="AQ849" s="37"/>
      <c r="AR849" s="37"/>
      <c r="AS849" s="37"/>
      <c r="AT849" s="38"/>
    </row>
    <row r="850" spans="1:46" ht="12.75"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c r="AA850" s="37"/>
      <c r="AB850" s="37"/>
      <c r="AC850" s="37"/>
      <c r="AD850" s="37"/>
      <c r="AE850" s="37"/>
      <c r="AF850" s="37"/>
      <c r="AG850" s="37"/>
      <c r="AH850" s="37"/>
      <c r="AI850" s="37"/>
      <c r="AJ850" s="37"/>
      <c r="AK850" s="37"/>
      <c r="AL850" s="37"/>
      <c r="AM850" s="37"/>
      <c r="AN850" s="37"/>
      <c r="AO850" s="38"/>
      <c r="AP850" s="38"/>
      <c r="AQ850" s="37"/>
      <c r="AR850" s="37"/>
      <c r="AS850" s="37"/>
      <c r="AT850" s="38"/>
    </row>
    <row r="851" spans="1:46" ht="12.75"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c r="AA851" s="37"/>
      <c r="AB851" s="37"/>
      <c r="AC851" s="37"/>
      <c r="AD851" s="37"/>
      <c r="AE851" s="37"/>
      <c r="AF851" s="37"/>
      <c r="AG851" s="37"/>
      <c r="AH851" s="37"/>
      <c r="AI851" s="37"/>
      <c r="AJ851" s="37"/>
      <c r="AK851" s="37"/>
      <c r="AL851" s="37"/>
      <c r="AM851" s="37"/>
      <c r="AN851" s="37"/>
      <c r="AO851" s="38"/>
      <c r="AP851" s="38"/>
      <c r="AQ851" s="37"/>
      <c r="AR851" s="37"/>
      <c r="AS851" s="37"/>
      <c r="AT851" s="38"/>
    </row>
    <row r="852" spans="1:46" ht="12.75"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c r="AA852" s="37"/>
      <c r="AB852" s="37"/>
      <c r="AC852" s="37"/>
      <c r="AD852" s="37"/>
      <c r="AE852" s="37"/>
      <c r="AF852" s="37"/>
      <c r="AG852" s="37"/>
      <c r="AH852" s="37"/>
      <c r="AI852" s="37"/>
      <c r="AJ852" s="37"/>
      <c r="AK852" s="37"/>
      <c r="AL852" s="37"/>
      <c r="AM852" s="37"/>
      <c r="AN852" s="37"/>
      <c r="AO852" s="38"/>
      <c r="AP852" s="38"/>
      <c r="AQ852" s="37"/>
      <c r="AR852" s="37"/>
      <c r="AS852" s="37"/>
      <c r="AT852" s="38"/>
    </row>
    <row r="853" spans="1:46" ht="12.75"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c r="AA853" s="37"/>
      <c r="AB853" s="37"/>
      <c r="AC853" s="37"/>
      <c r="AD853" s="37"/>
      <c r="AE853" s="37"/>
      <c r="AF853" s="37"/>
      <c r="AG853" s="37"/>
      <c r="AH853" s="37"/>
      <c r="AI853" s="37"/>
      <c r="AJ853" s="37"/>
      <c r="AK853" s="37"/>
      <c r="AL853" s="37"/>
      <c r="AM853" s="37"/>
      <c r="AN853" s="37"/>
      <c r="AO853" s="38"/>
      <c r="AP853" s="38"/>
      <c r="AQ853" s="37"/>
      <c r="AR853" s="37"/>
      <c r="AS853" s="37"/>
      <c r="AT853" s="38"/>
    </row>
    <row r="854" spans="1:46" ht="12.75"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c r="AA854" s="37"/>
      <c r="AB854" s="37"/>
      <c r="AC854" s="37"/>
      <c r="AD854" s="37"/>
      <c r="AE854" s="37"/>
      <c r="AF854" s="37"/>
      <c r="AG854" s="37"/>
      <c r="AH854" s="37"/>
      <c r="AI854" s="37"/>
      <c r="AJ854" s="37"/>
      <c r="AK854" s="37"/>
      <c r="AL854" s="37"/>
      <c r="AM854" s="37"/>
      <c r="AN854" s="37"/>
      <c r="AO854" s="38"/>
      <c r="AP854" s="38"/>
      <c r="AQ854" s="37"/>
      <c r="AR854" s="37"/>
      <c r="AS854" s="37"/>
      <c r="AT854" s="38"/>
    </row>
    <row r="855" spans="1:46" ht="12.75"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c r="AA855" s="37"/>
      <c r="AB855" s="37"/>
      <c r="AC855" s="37"/>
      <c r="AD855" s="37"/>
      <c r="AE855" s="37"/>
      <c r="AF855" s="37"/>
      <c r="AG855" s="37"/>
      <c r="AH855" s="37"/>
      <c r="AI855" s="37"/>
      <c r="AJ855" s="37"/>
      <c r="AK855" s="37"/>
      <c r="AL855" s="37"/>
      <c r="AM855" s="37"/>
      <c r="AN855" s="37"/>
      <c r="AO855" s="38"/>
      <c r="AP855" s="38"/>
      <c r="AQ855" s="37"/>
      <c r="AR855" s="37"/>
      <c r="AS855" s="37"/>
      <c r="AT855" s="38"/>
    </row>
    <row r="856" spans="1:46" ht="12.75"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c r="AA856" s="37"/>
      <c r="AB856" s="37"/>
      <c r="AC856" s="37"/>
      <c r="AD856" s="37"/>
      <c r="AE856" s="37"/>
      <c r="AF856" s="37"/>
      <c r="AG856" s="37"/>
      <c r="AH856" s="37"/>
      <c r="AI856" s="37"/>
      <c r="AJ856" s="37"/>
      <c r="AK856" s="37"/>
      <c r="AL856" s="37"/>
      <c r="AM856" s="37"/>
      <c r="AN856" s="37"/>
      <c r="AO856" s="38"/>
      <c r="AP856" s="38"/>
      <c r="AQ856" s="37"/>
      <c r="AR856" s="37"/>
      <c r="AS856" s="37"/>
      <c r="AT856" s="38"/>
    </row>
    <row r="857" spans="1:46" ht="12.75"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c r="AA857" s="37"/>
      <c r="AB857" s="37"/>
      <c r="AC857" s="37"/>
      <c r="AD857" s="37"/>
      <c r="AE857" s="37"/>
      <c r="AF857" s="37"/>
      <c r="AG857" s="37"/>
      <c r="AH857" s="37"/>
      <c r="AI857" s="37"/>
      <c r="AJ857" s="37"/>
      <c r="AK857" s="37"/>
      <c r="AL857" s="37"/>
      <c r="AM857" s="37"/>
      <c r="AN857" s="37"/>
      <c r="AO857" s="38"/>
      <c r="AP857" s="38"/>
      <c r="AQ857" s="37"/>
      <c r="AR857" s="37"/>
      <c r="AS857" s="37"/>
      <c r="AT857" s="38"/>
    </row>
    <row r="858" spans="1:46" ht="12.75"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c r="AA858" s="37"/>
      <c r="AB858" s="37"/>
      <c r="AC858" s="37"/>
      <c r="AD858" s="37"/>
      <c r="AE858" s="37"/>
      <c r="AF858" s="37"/>
      <c r="AG858" s="37"/>
      <c r="AH858" s="37"/>
      <c r="AI858" s="37"/>
      <c r="AJ858" s="37"/>
      <c r="AK858" s="37"/>
      <c r="AL858" s="37"/>
      <c r="AM858" s="37"/>
      <c r="AN858" s="37"/>
      <c r="AO858" s="38"/>
      <c r="AP858" s="38"/>
      <c r="AQ858" s="37"/>
      <c r="AR858" s="37"/>
      <c r="AS858" s="37"/>
      <c r="AT858" s="38"/>
    </row>
    <row r="859" spans="1:46" ht="12.75"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c r="AA859" s="37"/>
      <c r="AB859" s="37"/>
      <c r="AC859" s="37"/>
      <c r="AD859" s="37"/>
      <c r="AE859" s="37"/>
      <c r="AF859" s="37"/>
      <c r="AG859" s="37"/>
      <c r="AH859" s="37"/>
      <c r="AI859" s="37"/>
      <c r="AJ859" s="37"/>
      <c r="AK859" s="37"/>
      <c r="AL859" s="37"/>
      <c r="AM859" s="37"/>
      <c r="AN859" s="37"/>
      <c r="AO859" s="38"/>
      <c r="AP859" s="38"/>
      <c r="AQ859" s="37"/>
      <c r="AR859" s="37"/>
      <c r="AS859" s="37"/>
      <c r="AT859" s="38"/>
    </row>
    <row r="860" spans="1:46" ht="12.75"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c r="AA860" s="37"/>
      <c r="AB860" s="37"/>
      <c r="AC860" s="37"/>
      <c r="AD860" s="37"/>
      <c r="AE860" s="37"/>
      <c r="AF860" s="37"/>
      <c r="AG860" s="37"/>
      <c r="AH860" s="37"/>
      <c r="AI860" s="37"/>
      <c r="AJ860" s="37"/>
      <c r="AK860" s="37"/>
      <c r="AL860" s="37"/>
      <c r="AM860" s="37"/>
      <c r="AN860" s="37"/>
      <c r="AO860" s="38"/>
      <c r="AP860" s="38"/>
      <c r="AQ860" s="37"/>
      <c r="AR860" s="37"/>
      <c r="AS860" s="37"/>
      <c r="AT860" s="38"/>
    </row>
    <row r="861" spans="1:46" ht="12.75"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c r="AA861" s="37"/>
      <c r="AB861" s="37"/>
      <c r="AC861" s="37"/>
      <c r="AD861" s="37"/>
      <c r="AE861" s="37"/>
      <c r="AF861" s="37"/>
      <c r="AG861" s="37"/>
      <c r="AH861" s="37"/>
      <c r="AI861" s="37"/>
      <c r="AJ861" s="37"/>
      <c r="AK861" s="37"/>
      <c r="AL861" s="37"/>
      <c r="AM861" s="37"/>
      <c r="AN861" s="37"/>
      <c r="AO861" s="38"/>
      <c r="AP861" s="38"/>
      <c r="AQ861" s="37"/>
      <c r="AR861" s="37"/>
      <c r="AS861" s="37"/>
      <c r="AT861" s="38"/>
    </row>
    <row r="862" spans="1:46" ht="12.75"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c r="AA862" s="37"/>
      <c r="AB862" s="37"/>
      <c r="AC862" s="37"/>
      <c r="AD862" s="37"/>
      <c r="AE862" s="37"/>
      <c r="AF862" s="37"/>
      <c r="AG862" s="37"/>
      <c r="AH862" s="37"/>
      <c r="AI862" s="37"/>
      <c r="AJ862" s="37"/>
      <c r="AK862" s="37"/>
      <c r="AL862" s="37"/>
      <c r="AM862" s="37"/>
      <c r="AN862" s="37"/>
      <c r="AO862" s="38"/>
      <c r="AP862" s="38"/>
      <c r="AQ862" s="37"/>
      <c r="AR862" s="37"/>
      <c r="AS862" s="37"/>
      <c r="AT862" s="38"/>
    </row>
    <row r="863" spans="1:46" ht="12.75"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c r="AA863" s="37"/>
      <c r="AB863" s="37"/>
      <c r="AC863" s="37"/>
      <c r="AD863" s="37"/>
      <c r="AE863" s="37"/>
      <c r="AF863" s="37"/>
      <c r="AG863" s="37"/>
      <c r="AH863" s="37"/>
      <c r="AI863" s="37"/>
      <c r="AJ863" s="37"/>
      <c r="AK863" s="37"/>
      <c r="AL863" s="37"/>
      <c r="AM863" s="37"/>
      <c r="AN863" s="37"/>
      <c r="AO863" s="38"/>
      <c r="AP863" s="38"/>
      <c r="AQ863" s="37"/>
      <c r="AR863" s="37"/>
      <c r="AS863" s="37"/>
      <c r="AT863" s="38"/>
    </row>
    <row r="864" spans="1:46" ht="12.75"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c r="AA864" s="37"/>
      <c r="AB864" s="37"/>
      <c r="AC864" s="37"/>
      <c r="AD864" s="37"/>
      <c r="AE864" s="37"/>
      <c r="AF864" s="37"/>
      <c r="AG864" s="37"/>
      <c r="AH864" s="37"/>
      <c r="AI864" s="37"/>
      <c r="AJ864" s="37"/>
      <c r="AK864" s="37"/>
      <c r="AL864" s="37"/>
      <c r="AM864" s="37"/>
      <c r="AN864" s="37"/>
      <c r="AO864" s="38"/>
      <c r="AP864" s="38"/>
      <c r="AQ864" s="37"/>
      <c r="AR864" s="37"/>
      <c r="AS864" s="37"/>
      <c r="AT864" s="38"/>
    </row>
    <row r="865" spans="1:46" ht="12.75"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c r="AA865" s="37"/>
      <c r="AB865" s="37"/>
      <c r="AC865" s="37"/>
      <c r="AD865" s="37"/>
      <c r="AE865" s="37"/>
      <c r="AF865" s="37"/>
      <c r="AG865" s="37"/>
      <c r="AH865" s="37"/>
      <c r="AI865" s="37"/>
      <c r="AJ865" s="37"/>
      <c r="AK865" s="37"/>
      <c r="AL865" s="37"/>
      <c r="AM865" s="37"/>
      <c r="AN865" s="37"/>
      <c r="AO865" s="38"/>
      <c r="AP865" s="38"/>
      <c r="AQ865" s="37"/>
      <c r="AR865" s="37"/>
      <c r="AS865" s="37"/>
      <c r="AT865" s="38"/>
    </row>
    <row r="866" spans="1:46" ht="12.75"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c r="AA866" s="37"/>
      <c r="AB866" s="37"/>
      <c r="AC866" s="37"/>
      <c r="AD866" s="37"/>
      <c r="AE866" s="37"/>
      <c r="AF866" s="37"/>
      <c r="AG866" s="37"/>
      <c r="AH866" s="37"/>
      <c r="AI866" s="37"/>
      <c r="AJ866" s="37"/>
      <c r="AK866" s="37"/>
      <c r="AL866" s="37"/>
      <c r="AM866" s="37"/>
      <c r="AN866" s="37"/>
      <c r="AO866" s="38"/>
      <c r="AP866" s="38"/>
      <c r="AQ866" s="37"/>
      <c r="AR866" s="37"/>
      <c r="AS866" s="37"/>
      <c r="AT866" s="38"/>
    </row>
    <row r="867" spans="1:46" ht="12.75"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c r="AA867" s="37"/>
      <c r="AB867" s="37"/>
      <c r="AC867" s="37"/>
      <c r="AD867" s="37"/>
      <c r="AE867" s="37"/>
      <c r="AF867" s="37"/>
      <c r="AG867" s="37"/>
      <c r="AH867" s="37"/>
      <c r="AI867" s="37"/>
      <c r="AJ867" s="37"/>
      <c r="AK867" s="37"/>
      <c r="AL867" s="37"/>
      <c r="AM867" s="37"/>
      <c r="AN867" s="37"/>
      <c r="AO867" s="38"/>
      <c r="AP867" s="38"/>
      <c r="AQ867" s="37"/>
      <c r="AR867" s="37"/>
      <c r="AS867" s="37"/>
      <c r="AT867" s="38"/>
    </row>
    <row r="868" spans="1:46" ht="12.75"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c r="AA868" s="37"/>
      <c r="AB868" s="37"/>
      <c r="AC868" s="37"/>
      <c r="AD868" s="37"/>
      <c r="AE868" s="37"/>
      <c r="AF868" s="37"/>
      <c r="AG868" s="37"/>
      <c r="AH868" s="37"/>
      <c r="AI868" s="37"/>
      <c r="AJ868" s="37"/>
      <c r="AK868" s="37"/>
      <c r="AL868" s="37"/>
      <c r="AM868" s="37"/>
      <c r="AN868" s="37"/>
      <c r="AO868" s="38"/>
      <c r="AP868" s="38"/>
      <c r="AQ868" s="37"/>
      <c r="AR868" s="37"/>
      <c r="AS868" s="37"/>
      <c r="AT868" s="38"/>
    </row>
    <row r="869" spans="1:46" ht="12.75"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c r="AA869" s="37"/>
      <c r="AB869" s="37"/>
      <c r="AC869" s="37"/>
      <c r="AD869" s="37"/>
      <c r="AE869" s="37"/>
      <c r="AF869" s="37"/>
      <c r="AG869" s="37"/>
      <c r="AH869" s="37"/>
      <c r="AI869" s="37"/>
      <c r="AJ869" s="37"/>
      <c r="AK869" s="37"/>
      <c r="AL869" s="37"/>
      <c r="AM869" s="37"/>
      <c r="AN869" s="37"/>
      <c r="AO869" s="38"/>
      <c r="AP869" s="38"/>
      <c r="AQ869" s="37"/>
      <c r="AR869" s="37"/>
      <c r="AS869" s="37"/>
      <c r="AT869" s="38"/>
    </row>
    <row r="870" spans="1:46" ht="12.75"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c r="AA870" s="37"/>
      <c r="AB870" s="37"/>
      <c r="AC870" s="37"/>
      <c r="AD870" s="37"/>
      <c r="AE870" s="37"/>
      <c r="AF870" s="37"/>
      <c r="AG870" s="37"/>
      <c r="AH870" s="37"/>
      <c r="AI870" s="37"/>
      <c r="AJ870" s="37"/>
      <c r="AK870" s="37"/>
      <c r="AL870" s="37"/>
      <c r="AM870" s="37"/>
      <c r="AN870" s="37"/>
      <c r="AO870" s="38"/>
      <c r="AP870" s="38"/>
      <c r="AQ870" s="37"/>
      <c r="AR870" s="37"/>
      <c r="AS870" s="37"/>
      <c r="AT870" s="38"/>
    </row>
    <row r="871" spans="1:46" ht="12.75"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c r="AA871" s="37"/>
      <c r="AB871" s="37"/>
      <c r="AC871" s="37"/>
      <c r="AD871" s="37"/>
      <c r="AE871" s="37"/>
      <c r="AF871" s="37"/>
      <c r="AG871" s="37"/>
      <c r="AH871" s="37"/>
      <c r="AI871" s="37"/>
      <c r="AJ871" s="37"/>
      <c r="AK871" s="37"/>
      <c r="AL871" s="37"/>
      <c r="AM871" s="37"/>
      <c r="AN871" s="37"/>
      <c r="AO871" s="38"/>
      <c r="AP871" s="38"/>
      <c r="AQ871" s="37"/>
      <c r="AR871" s="37"/>
      <c r="AS871" s="37"/>
      <c r="AT871" s="38"/>
    </row>
    <row r="872" spans="1:46" ht="12.75"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c r="AA872" s="37"/>
      <c r="AB872" s="37"/>
      <c r="AC872" s="37"/>
      <c r="AD872" s="37"/>
      <c r="AE872" s="37"/>
      <c r="AF872" s="37"/>
      <c r="AG872" s="37"/>
      <c r="AH872" s="37"/>
      <c r="AI872" s="37"/>
      <c r="AJ872" s="37"/>
      <c r="AK872" s="37"/>
      <c r="AL872" s="37"/>
      <c r="AM872" s="37"/>
      <c r="AN872" s="37"/>
      <c r="AO872" s="38"/>
      <c r="AP872" s="38"/>
      <c r="AQ872" s="37"/>
      <c r="AR872" s="37"/>
      <c r="AS872" s="37"/>
      <c r="AT872" s="38"/>
    </row>
    <row r="873" spans="1:46" ht="12.75"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c r="AA873" s="37"/>
      <c r="AB873" s="37"/>
      <c r="AC873" s="37"/>
      <c r="AD873" s="37"/>
      <c r="AE873" s="37"/>
      <c r="AF873" s="37"/>
      <c r="AG873" s="37"/>
      <c r="AH873" s="37"/>
      <c r="AI873" s="37"/>
      <c r="AJ873" s="37"/>
      <c r="AK873" s="37"/>
      <c r="AL873" s="37"/>
      <c r="AM873" s="37"/>
      <c r="AN873" s="37"/>
      <c r="AO873" s="38"/>
      <c r="AP873" s="38"/>
      <c r="AQ873" s="37"/>
      <c r="AR873" s="37"/>
      <c r="AS873" s="37"/>
      <c r="AT873" s="38"/>
    </row>
    <row r="874" spans="1:46" ht="12.75"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c r="AA874" s="37"/>
      <c r="AB874" s="37"/>
      <c r="AC874" s="37"/>
      <c r="AD874" s="37"/>
      <c r="AE874" s="37"/>
      <c r="AF874" s="37"/>
      <c r="AG874" s="37"/>
      <c r="AH874" s="37"/>
      <c r="AI874" s="37"/>
      <c r="AJ874" s="37"/>
      <c r="AK874" s="37"/>
      <c r="AL874" s="37"/>
      <c r="AM874" s="37"/>
      <c r="AN874" s="37"/>
      <c r="AO874" s="38"/>
      <c r="AP874" s="38"/>
      <c r="AQ874" s="37"/>
      <c r="AR874" s="37"/>
      <c r="AS874" s="37"/>
      <c r="AT874" s="38"/>
    </row>
    <row r="875" spans="1:46" ht="12.75"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c r="AA875" s="37"/>
      <c r="AB875" s="37"/>
      <c r="AC875" s="37"/>
      <c r="AD875" s="37"/>
      <c r="AE875" s="37"/>
      <c r="AF875" s="37"/>
      <c r="AG875" s="37"/>
      <c r="AH875" s="37"/>
      <c r="AI875" s="37"/>
      <c r="AJ875" s="37"/>
      <c r="AK875" s="37"/>
      <c r="AL875" s="37"/>
      <c r="AM875" s="37"/>
      <c r="AN875" s="37"/>
      <c r="AO875" s="38"/>
      <c r="AP875" s="38"/>
      <c r="AQ875" s="37"/>
      <c r="AR875" s="37"/>
      <c r="AS875" s="37"/>
      <c r="AT875" s="38"/>
    </row>
    <row r="876" spans="1:46" ht="12.75"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c r="AA876" s="37"/>
      <c r="AB876" s="37"/>
      <c r="AC876" s="37"/>
      <c r="AD876" s="37"/>
      <c r="AE876" s="37"/>
      <c r="AF876" s="37"/>
      <c r="AG876" s="37"/>
      <c r="AH876" s="37"/>
      <c r="AI876" s="37"/>
      <c r="AJ876" s="37"/>
      <c r="AK876" s="37"/>
      <c r="AL876" s="37"/>
      <c r="AM876" s="37"/>
      <c r="AN876" s="37"/>
      <c r="AO876" s="38"/>
      <c r="AP876" s="38"/>
      <c r="AQ876" s="37"/>
      <c r="AR876" s="37"/>
      <c r="AS876" s="37"/>
      <c r="AT876" s="38"/>
    </row>
    <row r="877" spans="1:46" ht="12.75"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c r="AA877" s="37"/>
      <c r="AB877" s="37"/>
      <c r="AC877" s="37"/>
      <c r="AD877" s="37"/>
      <c r="AE877" s="37"/>
      <c r="AF877" s="37"/>
      <c r="AG877" s="37"/>
      <c r="AH877" s="37"/>
      <c r="AI877" s="37"/>
      <c r="AJ877" s="37"/>
      <c r="AK877" s="37"/>
      <c r="AL877" s="37"/>
      <c r="AM877" s="37"/>
      <c r="AN877" s="37"/>
      <c r="AO877" s="38"/>
      <c r="AP877" s="38"/>
      <c r="AQ877" s="37"/>
      <c r="AR877" s="37"/>
      <c r="AS877" s="37"/>
      <c r="AT877" s="38"/>
    </row>
    <row r="878" spans="1:46" ht="12.75"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c r="AA878" s="37"/>
      <c r="AB878" s="37"/>
      <c r="AC878" s="37"/>
      <c r="AD878" s="37"/>
      <c r="AE878" s="37"/>
      <c r="AF878" s="37"/>
      <c r="AG878" s="37"/>
      <c r="AH878" s="37"/>
      <c r="AI878" s="37"/>
      <c r="AJ878" s="37"/>
      <c r="AK878" s="37"/>
      <c r="AL878" s="37"/>
      <c r="AM878" s="37"/>
      <c r="AN878" s="37"/>
      <c r="AO878" s="38"/>
      <c r="AP878" s="38"/>
      <c r="AQ878" s="37"/>
      <c r="AR878" s="37"/>
      <c r="AS878" s="37"/>
      <c r="AT878" s="38"/>
    </row>
    <row r="879" spans="1:46" ht="12.75"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c r="AA879" s="37"/>
      <c r="AB879" s="37"/>
      <c r="AC879" s="37"/>
      <c r="AD879" s="37"/>
      <c r="AE879" s="37"/>
      <c r="AF879" s="37"/>
      <c r="AG879" s="37"/>
      <c r="AH879" s="37"/>
      <c r="AI879" s="37"/>
      <c r="AJ879" s="37"/>
      <c r="AK879" s="37"/>
      <c r="AL879" s="37"/>
      <c r="AM879" s="37"/>
      <c r="AN879" s="37"/>
      <c r="AO879" s="38"/>
      <c r="AP879" s="38"/>
      <c r="AQ879" s="37"/>
      <c r="AR879" s="37"/>
      <c r="AS879" s="37"/>
      <c r="AT879" s="38"/>
    </row>
    <row r="880" spans="1:46" ht="12.75"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c r="AA880" s="37"/>
      <c r="AB880" s="37"/>
      <c r="AC880" s="37"/>
      <c r="AD880" s="37"/>
      <c r="AE880" s="37"/>
      <c r="AF880" s="37"/>
      <c r="AG880" s="37"/>
      <c r="AH880" s="37"/>
      <c r="AI880" s="37"/>
      <c r="AJ880" s="37"/>
      <c r="AK880" s="37"/>
      <c r="AL880" s="37"/>
      <c r="AM880" s="37"/>
      <c r="AN880" s="37"/>
      <c r="AO880" s="38"/>
      <c r="AP880" s="38"/>
      <c r="AQ880" s="37"/>
      <c r="AR880" s="37"/>
      <c r="AS880" s="37"/>
      <c r="AT880" s="38"/>
    </row>
    <row r="881" spans="1:46" ht="12.75"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c r="AA881" s="37"/>
      <c r="AB881" s="37"/>
      <c r="AC881" s="37"/>
      <c r="AD881" s="37"/>
      <c r="AE881" s="37"/>
      <c r="AF881" s="37"/>
      <c r="AG881" s="37"/>
      <c r="AH881" s="37"/>
      <c r="AI881" s="37"/>
      <c r="AJ881" s="37"/>
      <c r="AK881" s="37"/>
      <c r="AL881" s="37"/>
      <c r="AM881" s="37"/>
      <c r="AN881" s="37"/>
      <c r="AO881" s="38"/>
      <c r="AP881" s="38"/>
      <c r="AQ881" s="37"/>
      <c r="AR881" s="37"/>
      <c r="AS881" s="37"/>
      <c r="AT881" s="38"/>
    </row>
    <row r="882" spans="1:46" ht="12.75"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c r="AA882" s="37"/>
      <c r="AB882" s="37"/>
      <c r="AC882" s="37"/>
      <c r="AD882" s="37"/>
      <c r="AE882" s="37"/>
      <c r="AF882" s="37"/>
      <c r="AG882" s="37"/>
      <c r="AH882" s="37"/>
      <c r="AI882" s="37"/>
      <c r="AJ882" s="37"/>
      <c r="AK882" s="37"/>
      <c r="AL882" s="37"/>
      <c r="AM882" s="37"/>
      <c r="AN882" s="37"/>
      <c r="AO882" s="38"/>
      <c r="AP882" s="38"/>
      <c r="AQ882" s="37"/>
      <c r="AR882" s="37"/>
      <c r="AS882" s="37"/>
      <c r="AT882" s="38"/>
    </row>
    <row r="883" spans="1:46" ht="12.75"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c r="AA883" s="37"/>
      <c r="AB883" s="37"/>
      <c r="AC883" s="37"/>
      <c r="AD883" s="37"/>
      <c r="AE883" s="37"/>
      <c r="AF883" s="37"/>
      <c r="AG883" s="37"/>
      <c r="AH883" s="37"/>
      <c r="AI883" s="37"/>
      <c r="AJ883" s="37"/>
      <c r="AK883" s="37"/>
      <c r="AL883" s="37"/>
      <c r="AM883" s="37"/>
      <c r="AN883" s="37"/>
      <c r="AO883" s="38"/>
      <c r="AP883" s="38"/>
      <c r="AQ883" s="37"/>
      <c r="AR883" s="37"/>
      <c r="AS883" s="37"/>
      <c r="AT883" s="38"/>
    </row>
    <row r="884" spans="1:46" ht="12.75"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c r="AA884" s="37"/>
      <c r="AB884" s="37"/>
      <c r="AC884" s="37"/>
      <c r="AD884" s="37"/>
      <c r="AE884" s="37"/>
      <c r="AF884" s="37"/>
      <c r="AG884" s="37"/>
      <c r="AH884" s="37"/>
      <c r="AI884" s="37"/>
      <c r="AJ884" s="37"/>
      <c r="AK884" s="37"/>
      <c r="AL884" s="37"/>
      <c r="AM884" s="37"/>
      <c r="AN884" s="37"/>
      <c r="AO884" s="38"/>
      <c r="AP884" s="38"/>
      <c r="AQ884" s="37"/>
      <c r="AR884" s="37"/>
      <c r="AS884" s="37"/>
      <c r="AT884" s="38"/>
    </row>
    <row r="885" spans="1:46" ht="12.75"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c r="AA885" s="37"/>
      <c r="AB885" s="37"/>
      <c r="AC885" s="37"/>
      <c r="AD885" s="37"/>
      <c r="AE885" s="37"/>
      <c r="AF885" s="37"/>
      <c r="AG885" s="37"/>
      <c r="AH885" s="37"/>
      <c r="AI885" s="37"/>
      <c r="AJ885" s="37"/>
      <c r="AK885" s="37"/>
      <c r="AL885" s="37"/>
      <c r="AM885" s="37"/>
      <c r="AN885" s="37"/>
      <c r="AO885" s="38"/>
      <c r="AP885" s="38"/>
      <c r="AQ885" s="37"/>
      <c r="AR885" s="37"/>
      <c r="AS885" s="37"/>
      <c r="AT885" s="38"/>
    </row>
    <row r="886" spans="1:46" ht="12.75"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c r="AA886" s="37"/>
      <c r="AB886" s="37"/>
      <c r="AC886" s="37"/>
      <c r="AD886" s="37"/>
      <c r="AE886" s="37"/>
      <c r="AF886" s="37"/>
      <c r="AG886" s="37"/>
      <c r="AH886" s="37"/>
      <c r="AI886" s="37"/>
      <c r="AJ886" s="37"/>
      <c r="AK886" s="37"/>
      <c r="AL886" s="37"/>
      <c r="AM886" s="37"/>
      <c r="AN886" s="37"/>
      <c r="AO886" s="38"/>
      <c r="AP886" s="38"/>
      <c r="AQ886" s="37"/>
      <c r="AR886" s="37"/>
      <c r="AS886" s="37"/>
      <c r="AT886" s="38"/>
    </row>
    <row r="887" spans="1:46" ht="12.75"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c r="AA887" s="37"/>
      <c r="AB887" s="37"/>
      <c r="AC887" s="37"/>
      <c r="AD887" s="37"/>
      <c r="AE887" s="37"/>
      <c r="AF887" s="37"/>
      <c r="AG887" s="37"/>
      <c r="AH887" s="37"/>
      <c r="AI887" s="37"/>
      <c r="AJ887" s="37"/>
      <c r="AK887" s="37"/>
      <c r="AL887" s="37"/>
      <c r="AM887" s="37"/>
      <c r="AN887" s="37"/>
      <c r="AO887" s="38"/>
      <c r="AP887" s="38"/>
      <c r="AQ887" s="37"/>
      <c r="AR887" s="37"/>
      <c r="AS887" s="37"/>
      <c r="AT887" s="38"/>
    </row>
    <row r="888" spans="1:46" ht="12.75"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c r="AA888" s="37"/>
      <c r="AB888" s="37"/>
      <c r="AC888" s="37"/>
      <c r="AD888" s="37"/>
      <c r="AE888" s="37"/>
      <c r="AF888" s="37"/>
      <c r="AG888" s="37"/>
      <c r="AH888" s="37"/>
      <c r="AI888" s="37"/>
      <c r="AJ888" s="37"/>
      <c r="AK888" s="37"/>
      <c r="AL888" s="37"/>
      <c r="AM888" s="37"/>
      <c r="AN888" s="37"/>
      <c r="AO888" s="38"/>
      <c r="AP888" s="38"/>
      <c r="AQ888" s="37"/>
      <c r="AR888" s="37"/>
      <c r="AS888" s="37"/>
      <c r="AT888" s="38"/>
    </row>
    <row r="889" spans="1:46" ht="12.75"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c r="AA889" s="37"/>
      <c r="AB889" s="37"/>
      <c r="AC889" s="37"/>
      <c r="AD889" s="37"/>
      <c r="AE889" s="37"/>
      <c r="AF889" s="37"/>
      <c r="AG889" s="37"/>
      <c r="AH889" s="37"/>
      <c r="AI889" s="37"/>
      <c r="AJ889" s="37"/>
      <c r="AK889" s="37"/>
      <c r="AL889" s="37"/>
      <c r="AM889" s="37"/>
      <c r="AN889" s="37"/>
      <c r="AO889" s="38"/>
      <c r="AP889" s="38"/>
      <c r="AQ889" s="37"/>
      <c r="AR889" s="37"/>
      <c r="AS889" s="37"/>
      <c r="AT889" s="38"/>
    </row>
    <row r="890" spans="1:46" ht="12.75"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c r="AA890" s="37"/>
      <c r="AB890" s="37"/>
      <c r="AC890" s="37"/>
      <c r="AD890" s="37"/>
      <c r="AE890" s="37"/>
      <c r="AF890" s="37"/>
      <c r="AG890" s="37"/>
      <c r="AH890" s="37"/>
      <c r="AI890" s="37"/>
      <c r="AJ890" s="37"/>
      <c r="AK890" s="37"/>
      <c r="AL890" s="37"/>
      <c r="AM890" s="37"/>
      <c r="AN890" s="37"/>
      <c r="AO890" s="38"/>
      <c r="AP890" s="38"/>
      <c r="AQ890" s="37"/>
      <c r="AR890" s="37"/>
      <c r="AS890" s="37"/>
      <c r="AT890" s="38"/>
    </row>
    <row r="891" spans="1:46" ht="12.75"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c r="AA891" s="37"/>
      <c r="AB891" s="37"/>
      <c r="AC891" s="37"/>
      <c r="AD891" s="37"/>
      <c r="AE891" s="37"/>
      <c r="AF891" s="37"/>
      <c r="AG891" s="37"/>
      <c r="AH891" s="37"/>
      <c r="AI891" s="37"/>
      <c r="AJ891" s="37"/>
      <c r="AK891" s="37"/>
      <c r="AL891" s="37"/>
      <c r="AM891" s="37"/>
      <c r="AN891" s="37"/>
      <c r="AO891" s="38"/>
      <c r="AP891" s="38"/>
      <c r="AQ891" s="37"/>
      <c r="AR891" s="37"/>
      <c r="AS891" s="37"/>
      <c r="AT891" s="38"/>
    </row>
    <row r="892" spans="1:46" ht="12.75"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c r="AA892" s="37"/>
      <c r="AB892" s="37"/>
      <c r="AC892" s="37"/>
      <c r="AD892" s="37"/>
      <c r="AE892" s="37"/>
      <c r="AF892" s="37"/>
      <c r="AG892" s="37"/>
      <c r="AH892" s="37"/>
      <c r="AI892" s="37"/>
      <c r="AJ892" s="37"/>
      <c r="AK892" s="37"/>
      <c r="AL892" s="37"/>
      <c r="AM892" s="37"/>
      <c r="AN892" s="37"/>
      <c r="AO892" s="38"/>
      <c r="AP892" s="38"/>
      <c r="AQ892" s="37"/>
      <c r="AR892" s="37"/>
      <c r="AS892" s="37"/>
      <c r="AT892" s="38"/>
    </row>
    <row r="893" spans="1:46" ht="12.75"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c r="AA893" s="37"/>
      <c r="AB893" s="37"/>
      <c r="AC893" s="37"/>
      <c r="AD893" s="37"/>
      <c r="AE893" s="37"/>
      <c r="AF893" s="37"/>
      <c r="AG893" s="37"/>
      <c r="AH893" s="37"/>
      <c r="AI893" s="37"/>
      <c r="AJ893" s="37"/>
      <c r="AK893" s="37"/>
      <c r="AL893" s="37"/>
      <c r="AM893" s="37"/>
      <c r="AN893" s="37"/>
      <c r="AO893" s="38"/>
      <c r="AP893" s="38"/>
      <c r="AQ893" s="37"/>
      <c r="AR893" s="37"/>
      <c r="AS893" s="37"/>
      <c r="AT893" s="38"/>
    </row>
    <row r="894" spans="1:46" ht="12.75"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c r="AA894" s="37"/>
      <c r="AB894" s="37"/>
      <c r="AC894" s="37"/>
      <c r="AD894" s="37"/>
      <c r="AE894" s="37"/>
      <c r="AF894" s="37"/>
      <c r="AG894" s="37"/>
      <c r="AH894" s="37"/>
      <c r="AI894" s="37"/>
      <c r="AJ894" s="37"/>
      <c r="AK894" s="37"/>
      <c r="AL894" s="37"/>
      <c r="AM894" s="37"/>
      <c r="AN894" s="37"/>
      <c r="AO894" s="38"/>
      <c r="AP894" s="38"/>
      <c r="AQ894" s="37"/>
      <c r="AR894" s="37"/>
      <c r="AS894" s="37"/>
      <c r="AT894" s="38"/>
    </row>
    <row r="895" spans="1:46" ht="12.75"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c r="AA895" s="37"/>
      <c r="AB895" s="37"/>
      <c r="AC895" s="37"/>
      <c r="AD895" s="37"/>
      <c r="AE895" s="37"/>
      <c r="AF895" s="37"/>
      <c r="AG895" s="37"/>
      <c r="AH895" s="37"/>
      <c r="AI895" s="37"/>
      <c r="AJ895" s="37"/>
      <c r="AK895" s="37"/>
      <c r="AL895" s="37"/>
      <c r="AM895" s="37"/>
      <c r="AN895" s="37"/>
      <c r="AO895" s="38"/>
      <c r="AP895" s="38"/>
      <c r="AQ895" s="37"/>
      <c r="AR895" s="37"/>
      <c r="AS895" s="37"/>
      <c r="AT895" s="38"/>
    </row>
    <row r="896" spans="1:46" ht="12.75"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c r="AA896" s="37"/>
      <c r="AB896" s="37"/>
      <c r="AC896" s="37"/>
      <c r="AD896" s="37"/>
      <c r="AE896" s="37"/>
      <c r="AF896" s="37"/>
      <c r="AG896" s="37"/>
      <c r="AH896" s="37"/>
      <c r="AI896" s="37"/>
      <c r="AJ896" s="37"/>
      <c r="AK896" s="37"/>
      <c r="AL896" s="37"/>
      <c r="AM896" s="37"/>
      <c r="AN896" s="37"/>
      <c r="AO896" s="38"/>
      <c r="AP896" s="38"/>
      <c r="AQ896" s="37"/>
      <c r="AR896" s="37"/>
      <c r="AS896" s="37"/>
      <c r="AT896" s="38"/>
    </row>
    <row r="897" spans="1:46" ht="12.75"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c r="AA897" s="37"/>
      <c r="AB897" s="37"/>
      <c r="AC897" s="37"/>
      <c r="AD897" s="37"/>
      <c r="AE897" s="37"/>
      <c r="AF897" s="37"/>
      <c r="AG897" s="37"/>
      <c r="AH897" s="37"/>
      <c r="AI897" s="37"/>
      <c r="AJ897" s="37"/>
      <c r="AK897" s="37"/>
      <c r="AL897" s="37"/>
      <c r="AM897" s="37"/>
      <c r="AN897" s="37"/>
      <c r="AO897" s="38"/>
      <c r="AP897" s="38"/>
      <c r="AQ897" s="37"/>
      <c r="AR897" s="37"/>
      <c r="AS897" s="37"/>
      <c r="AT897" s="38"/>
    </row>
    <row r="898" spans="1:46" ht="12.75"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c r="AA898" s="37"/>
      <c r="AB898" s="37"/>
      <c r="AC898" s="37"/>
      <c r="AD898" s="37"/>
      <c r="AE898" s="37"/>
      <c r="AF898" s="37"/>
      <c r="AG898" s="37"/>
      <c r="AH898" s="37"/>
      <c r="AI898" s="37"/>
      <c r="AJ898" s="37"/>
      <c r="AK898" s="37"/>
      <c r="AL898" s="37"/>
      <c r="AM898" s="37"/>
      <c r="AN898" s="37"/>
      <c r="AO898" s="38"/>
      <c r="AP898" s="38"/>
      <c r="AQ898" s="37"/>
      <c r="AR898" s="37"/>
      <c r="AS898" s="37"/>
      <c r="AT898" s="38"/>
    </row>
    <row r="899" spans="1:46" ht="12.75"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c r="AA899" s="37"/>
      <c r="AB899" s="37"/>
      <c r="AC899" s="37"/>
      <c r="AD899" s="37"/>
      <c r="AE899" s="37"/>
      <c r="AF899" s="37"/>
      <c r="AG899" s="37"/>
      <c r="AI899" s="37"/>
      <c r="AJ899" s="37"/>
      <c r="AK899" s="37"/>
      <c r="AL899" s="37"/>
      <c r="AM899" s="37"/>
      <c r="AN899" s="37"/>
      <c r="AO899" s="38"/>
      <c r="AP899" s="38"/>
      <c r="AQ899" s="37"/>
      <c r="AR899" s="37"/>
      <c r="AS899" s="37"/>
      <c r="AT899" s="38"/>
    </row>
    <row r="900" spans="1:46" ht="12.75"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c r="AA900" s="37"/>
      <c r="AB900" s="37"/>
      <c r="AC900" s="37"/>
      <c r="AD900" s="37"/>
      <c r="AE900" s="37"/>
      <c r="AF900" s="37"/>
      <c r="AG900" s="37"/>
      <c r="AI900" s="37"/>
      <c r="AJ900" s="37"/>
    </row>
    <row r="901" spans="1:46" ht="12.75"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c r="AA901" s="37"/>
      <c r="AB901" s="37"/>
      <c r="AC901" s="37"/>
      <c r="AD901" s="37"/>
      <c r="AE901" s="37"/>
      <c r="AF901" s="37"/>
      <c r="AG901" s="37"/>
    </row>
  </sheetData>
  <mergeCells count="105">
    <mergeCell ref="J22:J24"/>
    <mergeCell ref="K22:K24"/>
    <mergeCell ref="L22:L24"/>
    <mergeCell ref="M22:M24"/>
    <mergeCell ref="N22:N24"/>
    <mergeCell ref="O22:O24"/>
    <mergeCell ref="P22:P24"/>
    <mergeCell ref="Q22:Q24"/>
    <mergeCell ref="R22:R24"/>
    <mergeCell ref="A22:A24"/>
    <mergeCell ref="B22:B24"/>
    <mergeCell ref="C22:C24"/>
    <mergeCell ref="D22:D24"/>
    <mergeCell ref="E22:E24"/>
    <mergeCell ref="F22:F24"/>
    <mergeCell ref="G22:G24"/>
    <mergeCell ref="H22:H24"/>
    <mergeCell ref="I22:I24"/>
    <mergeCell ref="AS16:AS17"/>
    <mergeCell ref="AT16:AT17"/>
    <mergeCell ref="AS19:AS20"/>
    <mergeCell ref="AO22:AO23"/>
    <mergeCell ref="AN22:AN24"/>
    <mergeCell ref="AQ22:AQ24"/>
    <mergeCell ref="AT22:AT24"/>
    <mergeCell ref="AS22:AS24"/>
    <mergeCell ref="AR19:AR20"/>
    <mergeCell ref="AT19:AT20"/>
    <mergeCell ref="AA22:AA24"/>
    <mergeCell ref="S22:S24"/>
    <mergeCell ref="T22:T24"/>
    <mergeCell ref="U22:U24"/>
    <mergeCell ref="V22:V24"/>
    <mergeCell ref="W22:W24"/>
    <mergeCell ref="X22:X24"/>
    <mergeCell ref="Y22:Y24"/>
    <mergeCell ref="Z22:Z24"/>
    <mergeCell ref="Z19:Z20"/>
    <mergeCell ref="AA19:AA20"/>
    <mergeCell ref="AN19:AN20"/>
    <mergeCell ref="AO19:AO20"/>
    <mergeCell ref="AQ19:AQ20"/>
    <mergeCell ref="S19:S20"/>
    <mergeCell ref="T19:T20"/>
    <mergeCell ref="U19:U20"/>
    <mergeCell ref="V19:V20"/>
    <mergeCell ref="W19:W20"/>
    <mergeCell ref="X19:X20"/>
    <mergeCell ref="K19:K20"/>
    <mergeCell ref="L19:L20"/>
    <mergeCell ref="Y19:Y20"/>
    <mergeCell ref="U16:U17"/>
    <mergeCell ref="V16:V17"/>
    <mergeCell ref="W16:W17"/>
    <mergeCell ref="X16:X17"/>
    <mergeCell ref="I16:I17"/>
    <mergeCell ref="J16:J17"/>
    <mergeCell ref="A5:AS5"/>
    <mergeCell ref="A6:AS6"/>
    <mergeCell ref="A8:AS8"/>
    <mergeCell ref="A9:AS9"/>
    <mergeCell ref="C14:I14"/>
    <mergeCell ref="J14:P14"/>
    <mergeCell ref="Q14:V14"/>
    <mergeCell ref="AB14:AO14"/>
    <mergeCell ref="M16:M17"/>
    <mergeCell ref="N16:N17"/>
    <mergeCell ref="O16:O17"/>
    <mergeCell ref="P16:P17"/>
    <mergeCell ref="Q16:Q17"/>
    <mergeCell ref="R16:R17"/>
    <mergeCell ref="G16:G17"/>
    <mergeCell ref="H16:H17"/>
    <mergeCell ref="Y16:Y17"/>
    <mergeCell ref="A16:A17"/>
    <mergeCell ref="B16:B17"/>
    <mergeCell ref="C16:C17"/>
    <mergeCell ref="D16:D17"/>
    <mergeCell ref="E16:E17"/>
    <mergeCell ref="F16:F17"/>
    <mergeCell ref="AR16:AR17"/>
    <mergeCell ref="Z16:Z17"/>
    <mergeCell ref="AA16:AA17"/>
    <mergeCell ref="AN16:AN17"/>
    <mergeCell ref="AO16:AO17"/>
    <mergeCell ref="S16:S17"/>
    <mergeCell ref="T16:T17"/>
    <mergeCell ref="A19:A20"/>
    <mergeCell ref="B19:B20"/>
    <mergeCell ref="C19:C20"/>
    <mergeCell ref="D19:D20"/>
    <mergeCell ref="E19:E20"/>
    <mergeCell ref="F19:F20"/>
    <mergeCell ref="K16:K17"/>
    <mergeCell ref="L16:L17"/>
    <mergeCell ref="M19:M20"/>
    <mergeCell ref="N19:N20"/>
    <mergeCell ref="O19:O20"/>
    <mergeCell ref="P19:P20"/>
    <mergeCell ref="Q19:Q20"/>
    <mergeCell ref="R19:R20"/>
    <mergeCell ref="G19:G20"/>
    <mergeCell ref="H19:H20"/>
    <mergeCell ref="I19:I20"/>
    <mergeCell ref="J19:J20"/>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5:AF49"/>
  <sheetViews>
    <sheetView topLeftCell="Q21" zoomScale="59" zoomScaleNormal="59" workbookViewId="0">
      <selection activeCell="Y27" sqref="Y27"/>
    </sheetView>
  </sheetViews>
  <sheetFormatPr baseColWidth="10" defaultColWidth="11.42578125" defaultRowHeight="12.75"/>
  <cols>
    <col min="1" max="1" width="2.85546875" style="101" customWidth="1"/>
    <col min="2" max="2" width="10.140625" style="101" customWidth="1"/>
    <col min="3" max="3" width="20.42578125" style="101" bestFit="1" customWidth="1"/>
    <col min="4" max="5" width="17" style="101" customWidth="1"/>
    <col min="6" max="6" width="25.28515625" style="101" customWidth="1"/>
    <col min="7" max="7" width="41.7109375" style="101" customWidth="1"/>
    <col min="8" max="8" width="23" style="101" customWidth="1"/>
    <col min="9" max="11" width="38.140625" style="101" customWidth="1"/>
    <col min="12" max="12" width="19.140625" style="101" customWidth="1"/>
    <col min="13" max="13" width="18.7109375" style="101" customWidth="1"/>
    <col min="14" max="17" width="18.5703125" style="101" customWidth="1"/>
    <col min="18" max="18" width="32.85546875" style="101" customWidth="1"/>
    <col min="19" max="20" width="26.42578125" style="101" customWidth="1"/>
    <col min="21" max="21" width="28.5703125" style="101" hidden="1" customWidth="1"/>
    <col min="22" max="22" width="38.42578125" style="101" customWidth="1"/>
    <col min="23" max="23" width="11.42578125" style="101"/>
    <col min="24" max="24" width="32.7109375" style="101" bestFit="1" customWidth="1"/>
    <col min="25" max="25" width="47.140625" style="101" bestFit="1" customWidth="1"/>
    <col min="26" max="26" width="16.5703125" style="101" customWidth="1"/>
    <col min="27" max="27" width="28.42578125" style="101" bestFit="1" customWidth="1"/>
    <col min="28" max="28" width="69.28515625" style="101" customWidth="1"/>
    <col min="29" max="29" width="11.42578125" style="101"/>
    <col min="30" max="30" width="27.42578125" style="101" hidden="1" customWidth="1"/>
    <col min="31" max="31" width="37.85546875" style="101" hidden="1" customWidth="1"/>
    <col min="32" max="16384" width="11.42578125" style="101"/>
  </cols>
  <sheetData>
    <row r="5" spans="2:32" s="79" customFormat="1" ht="18" customHeight="1">
      <c r="B5" s="1087" t="s">
        <v>0</v>
      </c>
      <c r="C5" s="1087"/>
      <c r="D5" s="1087"/>
      <c r="E5" s="1087"/>
      <c r="F5" s="1087"/>
      <c r="G5" s="1087"/>
      <c r="H5" s="1087"/>
      <c r="I5" s="1087"/>
      <c r="J5" s="1087"/>
      <c r="K5" s="1087"/>
      <c r="L5" s="1087"/>
      <c r="M5" s="1087"/>
      <c r="N5" s="1087"/>
      <c r="O5" s="1087"/>
      <c r="P5" s="1087"/>
      <c r="Q5" s="1087"/>
      <c r="R5" s="1087"/>
      <c r="S5" s="1087"/>
      <c r="T5" s="1087"/>
      <c r="U5" s="1087"/>
    </row>
    <row r="6" spans="2:32" s="79" customFormat="1">
      <c r="B6" s="1087" t="s">
        <v>1</v>
      </c>
      <c r="C6" s="1087"/>
      <c r="D6" s="1087"/>
      <c r="E6" s="1087"/>
      <c r="F6" s="1087"/>
      <c r="G6" s="1087"/>
      <c r="H6" s="1087"/>
      <c r="I6" s="1087"/>
      <c r="J6" s="1087"/>
      <c r="K6" s="1087"/>
      <c r="L6" s="1087"/>
      <c r="M6" s="1087"/>
      <c r="N6" s="1087"/>
      <c r="O6" s="1087"/>
      <c r="P6" s="1087"/>
      <c r="Q6" s="1087"/>
      <c r="R6" s="1087"/>
      <c r="S6" s="1087"/>
      <c r="T6" s="1087"/>
      <c r="U6" s="1087"/>
    </row>
    <row r="7" spans="2:32" s="79" customFormat="1">
      <c r="B7" s="1087" t="s">
        <v>2</v>
      </c>
      <c r="C7" s="1087"/>
      <c r="D7" s="1087"/>
      <c r="E7" s="1087"/>
      <c r="F7" s="1087"/>
      <c r="G7" s="1087"/>
      <c r="H7" s="1087"/>
      <c r="I7" s="1087"/>
      <c r="J7" s="1087"/>
      <c r="K7" s="1087"/>
      <c r="L7" s="1087"/>
      <c r="M7" s="1087"/>
      <c r="N7" s="1087"/>
      <c r="O7" s="1087"/>
      <c r="P7" s="1087"/>
      <c r="Q7" s="1087"/>
      <c r="R7" s="1087"/>
      <c r="S7" s="1087"/>
      <c r="T7" s="1087"/>
      <c r="U7" s="1087"/>
    </row>
    <row r="8" spans="2:32" s="79" customFormat="1" ht="21" customHeight="1">
      <c r="B8" s="1088" t="s">
        <v>48</v>
      </c>
      <c r="C8" s="1088"/>
      <c r="D8" s="1088"/>
      <c r="E8" s="1088"/>
      <c r="F8" s="1088"/>
      <c r="G8" s="1088"/>
      <c r="H8" s="1088"/>
      <c r="I8" s="1088"/>
      <c r="J8" s="1088"/>
      <c r="K8" s="1088"/>
      <c r="L8" s="1088"/>
      <c r="M8" s="1088"/>
      <c r="N8" s="1088"/>
      <c r="O8" s="1088"/>
      <c r="P8" s="1088"/>
      <c r="Q8" s="1088"/>
      <c r="R8" s="1088"/>
      <c r="S8" s="1088"/>
      <c r="T8" s="1088"/>
      <c r="U8" s="1088"/>
    </row>
    <row r="9" spans="2:32" s="79" customFormat="1" ht="6" customHeight="1">
      <c r="B9" s="1089"/>
      <c r="C9" s="1089"/>
      <c r="D9" s="1089"/>
      <c r="E9" s="1089"/>
      <c r="F9" s="1089"/>
      <c r="G9" s="1089"/>
      <c r="H9" s="1089"/>
      <c r="I9" s="1089"/>
      <c r="J9" s="1089"/>
      <c r="K9" s="1089"/>
      <c r="L9" s="1089"/>
      <c r="M9" s="1089"/>
      <c r="N9" s="1089"/>
      <c r="O9" s="1089"/>
      <c r="P9" s="1089"/>
      <c r="Q9" s="1089"/>
      <c r="R9" s="1089"/>
      <c r="S9" s="1089"/>
      <c r="T9" s="1089"/>
      <c r="U9" s="1089"/>
    </row>
    <row r="10" spans="2:32" s="79" customFormat="1">
      <c r="B10" s="1089" t="s">
        <v>475</v>
      </c>
      <c r="C10" s="1095"/>
      <c r="D10" s="1095"/>
      <c r="E10" s="1095"/>
      <c r="F10" s="1095"/>
      <c r="G10" s="1095"/>
      <c r="H10" s="1095"/>
      <c r="I10" s="1095"/>
      <c r="J10" s="1095"/>
      <c r="K10" s="1095"/>
      <c r="L10" s="1095"/>
      <c r="M10" s="1095"/>
      <c r="N10" s="1095"/>
      <c r="O10" s="1095"/>
      <c r="P10" s="1095"/>
      <c r="Q10" s="1095"/>
      <c r="R10" s="1095"/>
      <c r="S10" s="1095"/>
      <c r="T10" s="1095"/>
      <c r="U10" s="1095"/>
    </row>
    <row r="11" spans="2:32" s="79" customFormat="1">
      <c r="B11" s="873"/>
      <c r="C11" s="875"/>
      <c r="D11" s="875"/>
      <c r="E11" s="875"/>
      <c r="F11" s="875"/>
      <c r="G11" s="875"/>
      <c r="H11" s="875"/>
      <c r="I11" s="875"/>
      <c r="J11" s="875"/>
      <c r="K11" s="875"/>
      <c r="L11" s="875"/>
      <c r="M11" s="875"/>
      <c r="N11" s="875"/>
      <c r="O11" s="875"/>
      <c r="P11" s="875"/>
      <c r="Q11" s="875"/>
      <c r="R11" s="875"/>
      <c r="S11" s="875"/>
      <c r="T11" s="875"/>
      <c r="U11" s="875"/>
    </row>
    <row r="12" spans="2:32" s="79" customFormat="1">
      <c r="B12" s="873"/>
      <c r="C12" s="875"/>
      <c r="D12" s="875"/>
      <c r="E12" s="875"/>
      <c r="F12" s="875"/>
      <c r="G12" s="875"/>
      <c r="H12" s="875"/>
      <c r="I12" s="875"/>
      <c r="J12" s="875"/>
      <c r="K12" s="875"/>
      <c r="L12" s="875"/>
      <c r="M12" s="875"/>
      <c r="N12" s="875"/>
      <c r="O12" s="875"/>
      <c r="P12" s="875"/>
      <c r="Q12" s="875"/>
      <c r="R12" s="875"/>
      <c r="S12" s="875"/>
      <c r="T12" s="875"/>
      <c r="U12" s="875"/>
    </row>
    <row r="13" spans="2:32" s="79" customFormat="1">
      <c r="B13" s="80" t="s">
        <v>83</v>
      </c>
      <c r="C13" s="875"/>
      <c r="D13" s="875"/>
      <c r="E13" s="875"/>
      <c r="F13" s="875"/>
      <c r="G13" s="875"/>
      <c r="H13" s="875"/>
      <c r="I13" s="875"/>
      <c r="J13" s="875"/>
      <c r="K13" s="875"/>
      <c r="L13" s="875"/>
      <c r="M13" s="875"/>
      <c r="N13" s="875"/>
      <c r="O13" s="875"/>
      <c r="P13" s="875"/>
      <c r="Q13" s="875"/>
      <c r="R13" s="875"/>
      <c r="S13" s="875"/>
      <c r="T13" s="875"/>
      <c r="U13" s="875"/>
    </row>
    <row r="14" spans="2:32" s="79" customFormat="1" ht="13.5" thickBot="1">
      <c r="C14" s="875"/>
      <c r="D14" s="875"/>
      <c r="E14" s="875"/>
      <c r="F14" s="875"/>
      <c r="G14" s="875"/>
      <c r="H14" s="7" t="s">
        <v>54</v>
      </c>
      <c r="I14" s="99" t="s">
        <v>476</v>
      </c>
      <c r="J14" s="99"/>
      <c r="K14" s="99"/>
      <c r="L14" s="99" t="s">
        <v>476</v>
      </c>
      <c r="M14" s="99" t="s">
        <v>476</v>
      </c>
      <c r="N14" s="99" t="s">
        <v>476</v>
      </c>
      <c r="O14" s="99" t="s">
        <v>476</v>
      </c>
      <c r="P14" s="99" t="s">
        <v>476</v>
      </c>
      <c r="Q14" s="99" t="s">
        <v>476</v>
      </c>
      <c r="R14" s="99" t="s">
        <v>476</v>
      </c>
      <c r="S14" s="99" t="s">
        <v>476</v>
      </c>
      <c r="T14" s="99" t="s">
        <v>476</v>
      </c>
      <c r="U14" s="99" t="s">
        <v>476</v>
      </c>
      <c r="V14" s="99" t="s">
        <v>476</v>
      </c>
    </row>
    <row r="15" spans="2:32" s="79" customFormat="1" ht="15" customHeight="1" thickBot="1">
      <c r="B15" s="873"/>
      <c r="C15" s="875"/>
      <c r="D15" s="875"/>
      <c r="E15" s="99" t="s">
        <v>477</v>
      </c>
      <c r="F15" s="875"/>
      <c r="G15" s="875"/>
      <c r="J15" s="1099" t="s">
        <v>1362</v>
      </c>
      <c r="K15" s="1100"/>
      <c r="L15" s="132"/>
      <c r="R15" s="135"/>
      <c r="S15" s="1101"/>
      <c r="T15" s="1101"/>
      <c r="U15" s="1101"/>
    </row>
    <row r="16" spans="2:32" s="79" customFormat="1" ht="208.9" customHeight="1" thickBot="1">
      <c r="B16" s="81" t="s">
        <v>3</v>
      </c>
      <c r="C16" s="81" t="s">
        <v>4</v>
      </c>
      <c r="D16" s="81" t="s">
        <v>5</v>
      </c>
      <c r="E16" s="81" t="s">
        <v>479</v>
      </c>
      <c r="F16" s="81" t="s">
        <v>480</v>
      </c>
      <c r="G16" s="81" t="s">
        <v>481</v>
      </c>
      <c r="H16" s="81" t="s">
        <v>482</v>
      </c>
      <c r="I16" s="81" t="s">
        <v>483</v>
      </c>
      <c r="J16" s="82" t="s">
        <v>907</v>
      </c>
      <c r="K16" s="133" t="s">
        <v>485</v>
      </c>
      <c r="L16" s="131" t="s">
        <v>49</v>
      </c>
      <c r="M16" s="131" t="s">
        <v>50</v>
      </c>
      <c r="N16" s="134" t="s">
        <v>111</v>
      </c>
      <c r="O16" s="9" t="s">
        <v>7</v>
      </c>
      <c r="P16" s="9" t="s">
        <v>119</v>
      </c>
      <c r="Q16" s="108" t="s">
        <v>8</v>
      </c>
      <c r="R16" s="131" t="s">
        <v>9</v>
      </c>
      <c r="S16" s="131" t="s">
        <v>118</v>
      </c>
      <c r="T16" s="131" t="s">
        <v>120</v>
      </c>
      <c r="U16" s="136" t="s">
        <v>121</v>
      </c>
      <c r="V16" s="130" t="s">
        <v>115</v>
      </c>
      <c r="W16" s="109" t="s">
        <v>108</v>
      </c>
      <c r="X16" s="109" t="s">
        <v>55</v>
      </c>
      <c r="Y16" s="109" t="s">
        <v>486</v>
      </c>
      <c r="Z16" s="109" t="s">
        <v>112</v>
      </c>
      <c r="AA16" s="109" t="s">
        <v>487</v>
      </c>
      <c r="AB16" s="109" t="s">
        <v>10</v>
      </c>
      <c r="AD16" s="916" t="s">
        <v>140</v>
      </c>
      <c r="AE16" s="916" t="s">
        <v>127</v>
      </c>
      <c r="AF16" s="917"/>
    </row>
    <row r="17" spans="2:32" s="79" customFormat="1" ht="345.75" customHeight="1" thickBot="1">
      <c r="B17" s="83">
        <v>1</v>
      </c>
      <c r="C17" s="84">
        <v>13</v>
      </c>
      <c r="D17" s="84">
        <v>26</v>
      </c>
      <c r="E17" s="84" t="s">
        <v>1487</v>
      </c>
      <c r="F17" s="345" t="s">
        <v>1529</v>
      </c>
      <c r="G17" s="83" t="s">
        <v>1488</v>
      </c>
      <c r="H17" s="84">
        <v>801015</v>
      </c>
      <c r="I17" s="83" t="s">
        <v>1489</v>
      </c>
      <c r="J17" s="382" t="s">
        <v>365</v>
      </c>
      <c r="K17" s="382" t="s">
        <v>365</v>
      </c>
      <c r="L17" s="336" t="s">
        <v>1490</v>
      </c>
      <c r="M17" s="84">
        <v>7826292</v>
      </c>
      <c r="N17" s="83" t="s">
        <v>1491</v>
      </c>
      <c r="O17" s="85">
        <v>0.5</v>
      </c>
      <c r="P17" s="86" t="s">
        <v>1492</v>
      </c>
      <c r="Q17" s="86">
        <v>42151</v>
      </c>
      <c r="R17" s="918" t="s">
        <v>1493</v>
      </c>
      <c r="S17" s="89" t="s">
        <v>1494</v>
      </c>
      <c r="T17" s="345" t="s">
        <v>1495</v>
      </c>
      <c r="U17" s="90"/>
      <c r="V17" s="345" t="s">
        <v>1496</v>
      </c>
      <c r="W17" s="16">
        <v>2015</v>
      </c>
      <c r="X17" s="121">
        <v>1698263194</v>
      </c>
      <c r="Y17" s="175">
        <f>X17/VLOOKUP(W17,lov_smmlv,2)*sm_2019</f>
        <v>2182600951.5985165</v>
      </c>
      <c r="Z17" s="124">
        <v>0.5</v>
      </c>
      <c r="AA17" s="175">
        <f>Z17*Y17</f>
        <v>1091300475.7992582</v>
      </c>
      <c r="AB17" s="1146" t="s">
        <v>1517</v>
      </c>
      <c r="AD17" s="143">
        <v>10</v>
      </c>
      <c r="AE17" s="143" t="s">
        <v>1497</v>
      </c>
      <c r="AF17" s="917"/>
    </row>
    <row r="18" spans="2:32" s="95" customFormat="1" ht="229.5">
      <c r="B18" s="83">
        <v>2</v>
      </c>
      <c r="C18" s="84">
        <v>12</v>
      </c>
      <c r="D18" s="84">
        <v>20</v>
      </c>
      <c r="E18" s="84" t="s">
        <v>1498</v>
      </c>
      <c r="F18" s="345" t="s">
        <v>1529</v>
      </c>
      <c r="G18" s="83" t="s">
        <v>1488</v>
      </c>
      <c r="H18" s="84">
        <v>801015</v>
      </c>
      <c r="I18" s="83" t="s">
        <v>1499</v>
      </c>
      <c r="J18" s="382" t="s">
        <v>365</v>
      </c>
      <c r="K18" s="382" t="s">
        <v>365</v>
      </c>
      <c r="L18" s="336" t="s">
        <v>1490</v>
      </c>
      <c r="M18" s="84">
        <v>7826292</v>
      </c>
      <c r="N18" s="83" t="s">
        <v>1500</v>
      </c>
      <c r="O18" s="85">
        <v>1</v>
      </c>
      <c r="P18" s="86" t="s">
        <v>1501</v>
      </c>
      <c r="Q18" s="86" t="s">
        <v>1501</v>
      </c>
      <c r="R18" s="86" t="s">
        <v>1502</v>
      </c>
      <c r="S18" s="89" t="s">
        <v>1503</v>
      </c>
      <c r="T18" s="345" t="s">
        <v>1495</v>
      </c>
      <c r="U18" s="93"/>
      <c r="V18" s="345" t="s">
        <v>1496</v>
      </c>
      <c r="W18" s="16">
        <v>2014</v>
      </c>
      <c r="X18" s="121">
        <v>959993388</v>
      </c>
      <c r="Y18" s="175">
        <f>X18/VLOOKUP(W18,lov_smmlv,2)*sm_2019</f>
        <v>1290504936.4670835</v>
      </c>
      <c r="Z18" s="124">
        <v>0.5</v>
      </c>
      <c r="AA18" s="175">
        <f t="shared" ref="AA18:AA20" si="0">Z18*Y18</f>
        <v>645252468.23354173</v>
      </c>
      <c r="AB18" s="1147"/>
    </row>
    <row r="19" spans="2:32" s="95" customFormat="1" ht="153">
      <c r="B19" s="83">
        <v>3</v>
      </c>
      <c r="C19" s="84">
        <v>10</v>
      </c>
      <c r="D19" s="84">
        <v>15</v>
      </c>
      <c r="E19" s="84" t="s">
        <v>1504</v>
      </c>
      <c r="F19" s="345" t="s">
        <v>1529</v>
      </c>
      <c r="G19" s="83" t="s">
        <v>1488</v>
      </c>
      <c r="H19" s="84">
        <v>801015</v>
      </c>
      <c r="I19" s="83" t="s">
        <v>1505</v>
      </c>
      <c r="J19" s="345" t="s">
        <v>281</v>
      </c>
      <c r="K19" s="345" t="s">
        <v>281</v>
      </c>
      <c r="L19" s="336" t="s">
        <v>1490</v>
      </c>
      <c r="M19" s="84">
        <v>7826292</v>
      </c>
      <c r="N19" s="83" t="s">
        <v>1500</v>
      </c>
      <c r="O19" s="85">
        <v>1</v>
      </c>
      <c r="P19" s="86" t="s">
        <v>1506</v>
      </c>
      <c r="Q19" s="86" t="s">
        <v>1507</v>
      </c>
      <c r="R19" s="86" t="s">
        <v>1508</v>
      </c>
      <c r="S19" s="89" t="s">
        <v>1509</v>
      </c>
      <c r="T19" s="345" t="s">
        <v>1495</v>
      </c>
      <c r="U19" s="93"/>
      <c r="V19" s="345" t="s">
        <v>1496</v>
      </c>
      <c r="W19" s="16">
        <v>2013</v>
      </c>
      <c r="X19" s="121">
        <v>812257602</v>
      </c>
      <c r="Y19" s="175">
        <f>X19/VLOOKUP(W19,lov_smmlv,2)*sm_2019</f>
        <v>1141040740.1829209</v>
      </c>
      <c r="Z19" s="124">
        <v>0.5</v>
      </c>
      <c r="AA19" s="175">
        <f t="shared" si="0"/>
        <v>570520370.09146047</v>
      </c>
      <c r="AB19" s="1147"/>
    </row>
    <row r="20" spans="2:32" s="95" customFormat="1" ht="204">
      <c r="B20" s="83">
        <v>4</v>
      </c>
      <c r="C20" s="919" t="s">
        <v>1510</v>
      </c>
      <c r="D20" s="919" t="s">
        <v>1510</v>
      </c>
      <c r="E20" s="84" t="s">
        <v>1511</v>
      </c>
      <c r="F20" s="345" t="s">
        <v>1529</v>
      </c>
      <c r="G20" s="83" t="s">
        <v>1488</v>
      </c>
      <c r="H20" s="84">
        <v>801015</v>
      </c>
      <c r="I20" s="83" t="s">
        <v>1512</v>
      </c>
      <c r="J20" s="345" t="s">
        <v>281</v>
      </c>
      <c r="K20" s="345" t="s">
        <v>281</v>
      </c>
      <c r="L20" s="336" t="s">
        <v>1490</v>
      </c>
      <c r="M20" s="84">
        <v>7826292</v>
      </c>
      <c r="N20" s="83" t="s">
        <v>1500</v>
      </c>
      <c r="O20" s="85">
        <v>1</v>
      </c>
      <c r="P20" s="86" t="s">
        <v>1513</v>
      </c>
      <c r="Q20" s="86" t="s">
        <v>1514</v>
      </c>
      <c r="R20" s="86" t="s">
        <v>1515</v>
      </c>
      <c r="S20" s="89" t="s">
        <v>1516</v>
      </c>
      <c r="T20" s="345" t="s">
        <v>1495</v>
      </c>
      <c r="U20" s="93"/>
      <c r="V20" s="345" t="s">
        <v>1496</v>
      </c>
      <c r="W20" s="16">
        <v>2014</v>
      </c>
      <c r="X20" s="121">
        <v>676612800</v>
      </c>
      <c r="Y20" s="175">
        <f>X20/VLOOKUP(W20,lov_smmlv,2)*sm_2019</f>
        <v>909560596.34528995</v>
      </c>
      <c r="Z20" s="124">
        <v>0.5</v>
      </c>
      <c r="AA20" s="175">
        <f t="shared" si="0"/>
        <v>454780298.17264497</v>
      </c>
      <c r="AB20" s="1148"/>
    </row>
    <row r="21" spans="2:32" s="79" customFormat="1" ht="15.75" thickBot="1">
      <c r="B21" s="873"/>
      <c r="C21" s="875"/>
      <c r="D21" s="875"/>
      <c r="E21" s="875"/>
      <c r="F21" s="875"/>
      <c r="G21" s="875"/>
      <c r="H21" s="875"/>
      <c r="I21" s="875"/>
      <c r="J21" s="875"/>
      <c r="K21" s="875"/>
      <c r="L21" s="875"/>
      <c r="M21" s="875"/>
      <c r="N21" s="875"/>
      <c r="O21" s="875"/>
      <c r="P21" s="875"/>
      <c r="Q21" s="875"/>
      <c r="R21" s="875"/>
      <c r="T21" s="97"/>
      <c r="U21" s="875"/>
      <c r="Y21" s="920" t="s">
        <v>500</v>
      </c>
      <c r="AA21" s="179">
        <f>SUM(AA17:AA20)</f>
        <v>2761853612.2969055</v>
      </c>
    </row>
    <row r="22" spans="2:32" s="79" customFormat="1">
      <c r="B22" s="873"/>
      <c r="C22" s="875"/>
      <c r="D22" s="875"/>
      <c r="E22" s="875"/>
      <c r="F22" s="875"/>
      <c r="G22" s="875"/>
      <c r="H22" s="875"/>
      <c r="I22" s="875"/>
      <c r="J22" s="875"/>
      <c r="K22" s="875"/>
      <c r="L22" s="875"/>
      <c r="M22" s="875"/>
      <c r="N22" s="875"/>
      <c r="O22" s="875"/>
      <c r="P22" s="875"/>
      <c r="Q22" s="875"/>
      <c r="R22" s="188" t="s">
        <v>501</v>
      </c>
      <c r="S22" s="189" t="s">
        <v>502</v>
      </c>
      <c r="T22" s="189" t="s">
        <v>110</v>
      </c>
      <c r="U22" s="115"/>
      <c r="V22" s="1091">
        <v>0</v>
      </c>
      <c r="AA22" s="881"/>
    </row>
    <row r="23" spans="2:32" s="79" customFormat="1" ht="12.75" customHeight="1">
      <c r="B23" s="873"/>
      <c r="C23" s="875"/>
      <c r="D23" s="875"/>
      <c r="E23" s="875"/>
      <c r="F23" s="875"/>
      <c r="G23" s="875"/>
      <c r="H23" s="875"/>
      <c r="I23" s="875"/>
      <c r="J23" s="875"/>
      <c r="K23" s="875"/>
      <c r="L23" s="875"/>
      <c r="M23" s="875"/>
      <c r="N23" s="875"/>
      <c r="O23" s="875"/>
      <c r="P23" s="875"/>
      <c r="Q23" s="875"/>
      <c r="R23" s="190" t="s">
        <v>504</v>
      </c>
      <c r="S23" s="186">
        <f>1048.5*(sm_2019)</f>
        <v>868279626</v>
      </c>
      <c r="T23" s="187">
        <f>S23/sm_2019</f>
        <v>1048.5</v>
      </c>
      <c r="U23" s="177"/>
      <c r="V23" s="1092"/>
    </row>
    <row r="24" spans="2:32" s="79" customFormat="1" ht="15" customHeight="1">
      <c r="B24" s="873"/>
      <c r="C24" s="875"/>
      <c r="I24" s="875"/>
      <c r="J24" s="875"/>
      <c r="K24" s="875"/>
      <c r="L24" s="875"/>
      <c r="M24" s="875"/>
      <c r="N24" s="875"/>
      <c r="O24" s="875"/>
      <c r="P24" s="875"/>
      <c r="Q24" s="875"/>
      <c r="R24" s="191">
        <v>0.25</v>
      </c>
      <c r="S24" s="186">
        <f>25%*PPTO_oficial</f>
        <v>217070985.25</v>
      </c>
      <c r="T24" s="180">
        <f>S24/sm_2019</f>
        <v>262.12630265566662</v>
      </c>
      <c r="U24" s="178"/>
      <c r="V24" s="1092"/>
    </row>
    <row r="25" spans="2:32" s="79" customFormat="1" ht="15" customHeight="1">
      <c r="B25" s="873"/>
      <c r="C25" s="875"/>
      <c r="I25" s="875"/>
      <c r="J25" s="875"/>
      <c r="K25" s="875"/>
      <c r="L25" s="875"/>
      <c r="M25" s="875"/>
      <c r="N25" s="875"/>
      <c r="O25" s="875"/>
      <c r="P25" s="875"/>
      <c r="Q25" s="875"/>
      <c r="R25" s="191">
        <v>0.5</v>
      </c>
      <c r="S25" s="186">
        <f>50%*PPTO_oficial</f>
        <v>434141970.5</v>
      </c>
      <c r="T25" s="180">
        <f>S25/sm_2019</f>
        <v>524.25260531133324</v>
      </c>
      <c r="U25" s="178"/>
      <c r="V25" s="1092"/>
    </row>
    <row r="26" spans="2:32" s="79" customFormat="1" ht="15" customHeight="1">
      <c r="B26" s="873"/>
      <c r="C26" s="875"/>
      <c r="I26" s="875"/>
      <c r="J26" s="875"/>
      <c r="K26" s="875"/>
      <c r="L26" s="875"/>
      <c r="M26" s="875"/>
      <c r="N26" s="875"/>
      <c r="O26" s="875"/>
      <c r="P26" s="875"/>
      <c r="Q26" s="875"/>
      <c r="R26" s="191">
        <v>0.75</v>
      </c>
      <c r="S26" s="186">
        <f>75%*PPTO_oficial</f>
        <v>651212955.75</v>
      </c>
      <c r="T26" s="180">
        <f>S26/sm_2019</f>
        <v>786.3789079669998</v>
      </c>
      <c r="U26" s="178"/>
      <c r="V26" s="1092"/>
    </row>
    <row r="27" spans="2:32" s="79" customFormat="1" ht="37.5" customHeight="1">
      <c r="B27" s="873"/>
      <c r="C27" s="875"/>
      <c r="I27" s="875"/>
      <c r="J27" s="875"/>
      <c r="K27" s="875"/>
      <c r="L27" s="875"/>
      <c r="M27" s="875"/>
      <c r="N27" s="875"/>
      <c r="O27" s="875"/>
      <c r="P27" s="875"/>
      <c r="R27" s="192" t="s">
        <v>505</v>
      </c>
      <c r="S27" s="181">
        <f>AA21</f>
        <v>2761853612.2969055</v>
      </c>
      <c r="T27" s="182">
        <f>S27/sm_2019</f>
        <v>3335.104758629112</v>
      </c>
      <c r="U27" s="178"/>
      <c r="V27" s="1092"/>
    </row>
    <row r="28" spans="2:32" s="79" customFormat="1" ht="15">
      <c r="B28" s="873"/>
      <c r="C28" s="875"/>
      <c r="I28" s="875"/>
      <c r="J28" s="875"/>
      <c r="K28" s="875"/>
      <c r="L28" s="875"/>
      <c r="M28" s="875"/>
      <c r="N28" s="875"/>
      <c r="O28" s="875"/>
      <c r="P28" s="875"/>
      <c r="Q28" s="875"/>
      <c r="R28" s="199"/>
      <c r="S28" s="83"/>
      <c r="T28" s="198"/>
      <c r="U28" s="177"/>
      <c r="V28" s="1092"/>
    </row>
    <row r="29" spans="2:32" s="79" customFormat="1" ht="16.5" customHeight="1">
      <c r="B29" s="873"/>
      <c r="C29" s="875"/>
      <c r="I29" s="875"/>
      <c r="J29" s="875"/>
      <c r="K29" s="875"/>
      <c r="L29" s="875"/>
      <c r="M29" s="875"/>
      <c r="N29" s="875"/>
      <c r="O29" s="875"/>
      <c r="P29" s="875"/>
      <c r="Q29" s="889"/>
      <c r="R29" s="193" t="s">
        <v>506</v>
      </c>
      <c r="S29" s="185" t="s">
        <v>507</v>
      </c>
      <c r="T29" s="185" t="s">
        <v>508</v>
      </c>
      <c r="U29" s="177"/>
      <c r="V29" s="1092"/>
    </row>
    <row r="30" spans="2:32" s="79" customFormat="1" ht="16.5" customHeight="1">
      <c r="B30" s="873"/>
      <c r="C30" s="875"/>
      <c r="I30" s="875"/>
      <c r="J30" s="875"/>
      <c r="K30" s="875"/>
      <c r="L30" s="875"/>
      <c r="M30" s="875"/>
      <c r="N30" s="98"/>
      <c r="O30" s="98"/>
      <c r="P30" s="98"/>
      <c r="R30" s="194" t="s">
        <v>509</v>
      </c>
      <c r="S30" s="184">
        <f>IF(OR(sum_ppte=S24,AND(sum_ppte&gt;S24,sum_ppte&lt;S25)),10,0)</f>
        <v>0</v>
      </c>
      <c r="T30" s="184">
        <f>IF(OR(PPTE_SMMLV=T24,AND(PPTE_SMMLV&gt;T24,PPTE_SMMLV&lt;T25)),10,0)</f>
        <v>0</v>
      </c>
      <c r="U30" s="177"/>
      <c r="V30" s="1092"/>
    </row>
    <row r="31" spans="2:32" s="79" customFormat="1" ht="16.5" customHeight="1">
      <c r="B31" s="873"/>
      <c r="C31" s="875"/>
      <c r="D31" s="875"/>
      <c r="E31" s="875"/>
      <c r="F31" s="875"/>
      <c r="G31" s="875"/>
      <c r="H31" s="875"/>
      <c r="I31" s="875"/>
      <c r="J31" s="875"/>
      <c r="K31" s="875"/>
      <c r="L31" s="875"/>
      <c r="M31" s="875"/>
      <c r="N31" s="98"/>
      <c r="O31" s="98"/>
      <c r="P31" s="98"/>
      <c r="R31" s="194" t="s">
        <v>510</v>
      </c>
      <c r="S31" s="184">
        <f>IF(OR(sum_ppte=S25,AND(sum_ppte&gt;S25,sum_ppte&lt;S26)),20,0)</f>
        <v>0</v>
      </c>
      <c r="T31" s="184">
        <f>IF(OR(PPTE_SMMLV=T25,AND(PPTE_SMMLV&gt;T25,PPTE_SMMLV&lt;T26)),20,0)</f>
        <v>0</v>
      </c>
      <c r="U31" s="177"/>
      <c r="V31" s="1092"/>
    </row>
    <row r="32" spans="2:32" s="79" customFormat="1" ht="16.5" customHeight="1">
      <c r="B32" s="873"/>
      <c r="C32" s="875"/>
      <c r="D32" s="875"/>
      <c r="E32" s="875"/>
      <c r="F32" s="875"/>
      <c r="G32" s="875"/>
      <c r="H32" s="875"/>
      <c r="I32" s="875"/>
      <c r="J32" s="875"/>
      <c r="K32" s="875"/>
      <c r="L32" s="875"/>
      <c r="M32" s="875"/>
      <c r="N32" s="98"/>
      <c r="O32" s="98"/>
      <c r="P32" s="98"/>
      <c r="R32" s="194" t="s">
        <v>511</v>
      </c>
      <c r="S32" s="184">
        <f>IF(OR(sum_ppte=S26,sum_ppte&gt;S26),30,0)</f>
        <v>0</v>
      </c>
      <c r="T32" s="184">
        <f>IF(OR(PPTE_SMMLV=T26,PPTE_SMMLV&gt;T26),30,0)</f>
        <v>0</v>
      </c>
      <c r="U32" s="177"/>
      <c r="V32" s="1092"/>
    </row>
    <row r="33" spans="2:22" s="79" customFormat="1" ht="16.5" customHeight="1">
      <c r="B33" s="873"/>
      <c r="C33" s="875"/>
      <c r="D33" s="875"/>
      <c r="E33" s="875"/>
      <c r="F33" s="875"/>
      <c r="G33" s="1094"/>
      <c r="H33" s="1094"/>
      <c r="I33" s="1094"/>
      <c r="J33" s="874"/>
      <c r="K33" s="874"/>
      <c r="L33" s="1094"/>
      <c r="M33" s="875"/>
      <c r="N33" s="875"/>
      <c r="O33" s="875"/>
      <c r="P33" s="875"/>
      <c r="R33" s="339" t="s">
        <v>512</v>
      </c>
      <c r="S33" s="340">
        <v>0</v>
      </c>
      <c r="T33" s="340">
        <f>IF(SUM(V17:V20)&gt;=1,10,0)</f>
        <v>0</v>
      </c>
      <c r="U33" s="177"/>
      <c r="V33" s="1092"/>
    </row>
    <row r="34" spans="2:22" s="79" customFormat="1" ht="16.5" customHeight="1" thickBot="1">
      <c r="B34" s="873"/>
      <c r="C34" s="875"/>
      <c r="D34" s="875"/>
      <c r="E34" s="875"/>
      <c r="F34" s="875"/>
      <c r="G34" s="1094"/>
      <c r="H34" s="1094"/>
      <c r="I34" s="1094"/>
      <c r="J34" s="874"/>
      <c r="K34" s="874"/>
      <c r="L34" s="1094"/>
      <c r="M34" s="875"/>
      <c r="N34" s="875"/>
      <c r="O34" s="875"/>
      <c r="P34" s="875"/>
      <c r="Q34" s="889"/>
      <c r="R34" s="196" t="s">
        <v>506</v>
      </c>
      <c r="S34" s="197">
        <f>SUM(S30:S33)</f>
        <v>0</v>
      </c>
      <c r="T34" s="197">
        <f>SUM(T30:T33)</f>
        <v>0</v>
      </c>
      <c r="U34" s="200"/>
      <c r="V34" s="1093"/>
    </row>
    <row r="35" spans="2:22" s="79" customFormat="1">
      <c r="B35" s="873"/>
      <c r="C35" s="875"/>
      <c r="D35" s="875"/>
      <c r="E35" s="875"/>
      <c r="F35" s="875"/>
      <c r="G35" s="1094"/>
      <c r="H35" s="1094"/>
      <c r="I35" s="1094"/>
      <c r="J35" s="874"/>
      <c r="K35" s="874"/>
      <c r="L35" s="1094"/>
      <c r="M35" s="875"/>
      <c r="N35" s="875"/>
      <c r="O35" s="875"/>
      <c r="P35" s="875"/>
      <c r="Q35" s="875"/>
      <c r="R35" s="875"/>
      <c r="S35" s="100"/>
      <c r="T35" s="875"/>
      <c r="U35" s="875"/>
    </row>
    <row r="36" spans="2:22" s="79" customFormat="1">
      <c r="B36" s="873"/>
      <c r="C36" s="875"/>
      <c r="D36" s="875"/>
      <c r="E36" s="875"/>
      <c r="F36" s="875"/>
      <c r="G36" s="1094"/>
      <c r="H36" s="1094"/>
      <c r="I36" s="1094"/>
      <c r="J36" s="874"/>
      <c r="K36" s="874"/>
      <c r="L36" s="1094"/>
      <c r="M36" s="875"/>
      <c r="N36" s="875"/>
      <c r="O36" s="875"/>
      <c r="P36" s="875"/>
      <c r="Q36" s="875"/>
      <c r="R36" s="875"/>
      <c r="S36" s="100"/>
      <c r="T36" s="875"/>
      <c r="U36" s="875"/>
    </row>
    <row r="37" spans="2:22">
      <c r="G37" s="1094"/>
      <c r="H37" s="1094"/>
      <c r="I37" s="1094"/>
      <c r="J37" s="874"/>
      <c r="K37" s="874"/>
      <c r="L37" s="1094"/>
    </row>
    <row r="38" spans="2:22">
      <c r="G38" s="1094"/>
      <c r="H38" s="1094"/>
      <c r="I38" s="1094"/>
      <c r="J38" s="874"/>
      <c r="K38" s="874"/>
      <c r="L38" s="1094"/>
    </row>
    <row r="39" spans="2:22" s="102" customFormat="1">
      <c r="G39" s="1094"/>
      <c r="H39" s="1094"/>
      <c r="I39" s="1094"/>
      <c r="J39" s="874"/>
      <c r="K39" s="874"/>
      <c r="L39" s="1094"/>
    </row>
    <row r="40" spans="2:22" s="103" customFormat="1" ht="18">
      <c r="C40" s="104"/>
      <c r="D40" s="104"/>
      <c r="E40" s="104"/>
      <c r="F40" s="104"/>
      <c r="G40" s="1094"/>
      <c r="H40" s="1094"/>
      <c r="I40" s="1094"/>
      <c r="J40" s="874"/>
      <c r="K40" s="874"/>
      <c r="L40" s="1094"/>
    </row>
    <row r="41" spans="2:22" s="103" customFormat="1" ht="18">
      <c r="C41" s="104"/>
      <c r="G41" s="1094"/>
      <c r="H41" s="1094"/>
      <c r="I41" s="1094"/>
      <c r="J41" s="874"/>
      <c r="K41" s="874"/>
      <c r="L41" s="32"/>
    </row>
    <row r="42" spans="2:22" s="103" customFormat="1" ht="18">
      <c r="C42" s="104"/>
      <c r="G42" s="1094"/>
      <c r="H42" s="1094"/>
      <c r="I42" s="1094"/>
      <c r="J42" s="874"/>
      <c r="K42" s="874"/>
      <c r="L42" s="32"/>
    </row>
    <row r="43" spans="2:22" s="103" customFormat="1" ht="18">
      <c r="C43" s="104"/>
      <c r="G43" s="1094"/>
      <c r="H43" s="1094"/>
      <c r="I43" s="1094"/>
      <c r="J43" s="874"/>
      <c r="K43" s="874"/>
      <c r="L43" s="32"/>
    </row>
    <row r="44" spans="2:22" s="103" customFormat="1" ht="18">
      <c r="C44" s="104"/>
      <c r="G44" s="1094"/>
      <c r="H44" s="1094"/>
      <c r="I44" s="1094"/>
      <c r="J44" s="874"/>
      <c r="K44" s="874"/>
      <c r="L44" s="32"/>
    </row>
    <row r="45" spans="2:22" s="103" customFormat="1" ht="18">
      <c r="C45" s="104"/>
      <c r="I45" s="104"/>
      <c r="J45" s="104"/>
      <c r="K45" s="104"/>
    </row>
    <row r="46" spans="2:22" s="103" customFormat="1" ht="18">
      <c r="C46" s="104"/>
      <c r="I46" s="104"/>
      <c r="J46" s="104"/>
      <c r="K46" s="104"/>
    </row>
    <row r="47" spans="2:22" s="103" customFormat="1" ht="18">
      <c r="C47" s="104"/>
      <c r="I47" s="104"/>
      <c r="J47" s="104"/>
      <c r="K47" s="104"/>
    </row>
    <row r="48" spans="2:22" s="103" customFormat="1" ht="18">
      <c r="C48" s="104"/>
      <c r="D48" s="104"/>
      <c r="E48" s="104"/>
      <c r="F48" s="104"/>
      <c r="G48" s="104"/>
      <c r="H48" s="104"/>
      <c r="I48" s="104"/>
      <c r="J48" s="104"/>
      <c r="K48" s="104"/>
    </row>
    <row r="49" spans="3:11" s="103" customFormat="1" ht="18">
      <c r="C49" s="104"/>
      <c r="D49" s="104"/>
      <c r="E49" s="104"/>
      <c r="F49" s="104"/>
      <c r="G49" s="104"/>
      <c r="H49" s="104"/>
      <c r="I49" s="104"/>
      <c r="J49" s="104"/>
      <c r="K49" s="104"/>
    </row>
  </sheetData>
  <mergeCells count="12">
    <mergeCell ref="V22:V34"/>
    <mergeCell ref="G33:I44"/>
    <mergeCell ref="L33:L40"/>
    <mergeCell ref="AB17:AB20"/>
    <mergeCell ref="B5:U5"/>
    <mergeCell ref="B6:U6"/>
    <mergeCell ref="B7:U7"/>
    <mergeCell ref="B8:U8"/>
    <mergeCell ref="B9:U9"/>
    <mergeCell ref="B10:U10"/>
    <mergeCell ref="J15:K15"/>
    <mergeCell ref="S15:U15"/>
  </mergeCells>
  <conditionalFormatting sqref="W17:X17 Z17:AA17 AA18:AA21">
    <cfRule type="containsText" dxfId="267" priority="9" operator="containsText" text="NO">
      <formula>NOT(ISERROR(SEARCH(("NO"),(W17))))</formula>
    </cfRule>
  </conditionalFormatting>
  <conditionalFormatting sqref="W17:X17 Z17:AA17 AA18:AA21">
    <cfRule type="cellIs" dxfId="266" priority="10" operator="equal">
      <formula>"""no"""</formula>
    </cfRule>
  </conditionalFormatting>
  <conditionalFormatting sqref="Z18:Z20">
    <cfRule type="containsText" dxfId="265" priority="7" operator="containsText" text="NO">
      <formula>NOT(ISERROR(SEARCH(("NO"),(Z18))))</formula>
    </cfRule>
  </conditionalFormatting>
  <conditionalFormatting sqref="Z18:Z20">
    <cfRule type="cellIs" dxfId="264" priority="8" operator="equal">
      <formula>"""no"""</formula>
    </cfRule>
  </conditionalFormatting>
  <conditionalFormatting sqref="W18:W20">
    <cfRule type="containsText" dxfId="263" priority="5" operator="containsText" text="NO">
      <formula>NOT(ISERROR(SEARCH(("NO"),(W18))))</formula>
    </cfRule>
  </conditionalFormatting>
  <conditionalFormatting sqref="W18:W20">
    <cfRule type="cellIs" dxfId="262" priority="6" operator="equal">
      <formula>"""no"""</formula>
    </cfRule>
  </conditionalFormatting>
  <conditionalFormatting sqref="X18:X20">
    <cfRule type="containsText" dxfId="261" priority="3" operator="containsText" text="NO">
      <formula>NOT(ISERROR(SEARCH(("NO"),(X18))))</formula>
    </cfRule>
  </conditionalFormatting>
  <conditionalFormatting sqref="X18:X20">
    <cfRule type="cellIs" dxfId="260" priority="4" operator="equal">
      <formula>"""no"""</formula>
    </cfRule>
  </conditionalFormatting>
  <conditionalFormatting sqref="Y17:Y20">
    <cfRule type="containsText" dxfId="259" priority="1" operator="containsText" text="NO">
      <formula>NOT(ISERROR(SEARCH(("NO"),(Y17))))</formula>
    </cfRule>
  </conditionalFormatting>
  <conditionalFormatting sqref="Y17:Y20">
    <cfRule type="cellIs" dxfId="258" priority="2" operator="equal">
      <formula>"""no"""</formula>
    </cfRule>
  </conditionalFormatting>
  <pageMargins left="0.7" right="0.7" top="0.75" bottom="0.75" header="0.3" footer="0.3"/>
  <pageSetup orientation="portrait"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96"/>
  <sheetViews>
    <sheetView topLeftCell="I17" zoomScale="69" zoomScaleNormal="69" workbookViewId="0">
      <selection activeCell="P24" sqref="P24"/>
    </sheetView>
  </sheetViews>
  <sheetFormatPr baseColWidth="10" defaultColWidth="14.42578125" defaultRowHeight="15"/>
  <cols>
    <col min="1" max="1" width="15.28515625" style="105" customWidth="1"/>
    <col min="2" max="2" width="31.140625" style="885" customWidth="1"/>
    <col min="3" max="3" width="23.42578125" style="885" bestFit="1" customWidth="1"/>
    <col min="4" max="4" width="34.7109375" style="105" customWidth="1"/>
    <col min="5" max="5" width="34.7109375" style="885" customWidth="1"/>
    <col min="6" max="8" width="34.7109375" style="105" customWidth="1"/>
    <col min="9" max="10" width="34.28515625" style="885" customWidth="1"/>
    <col min="11" max="11" width="52" style="885" customWidth="1"/>
    <col min="12" max="12" width="16.5703125" style="885" customWidth="1"/>
    <col min="13" max="13" width="13.28515625" style="885" customWidth="1"/>
    <col min="14" max="14" width="13.85546875" style="885" customWidth="1"/>
    <col min="15" max="15" width="22" style="885" bestFit="1" customWidth="1"/>
    <col min="16" max="16" width="22" style="885" customWidth="1"/>
    <col min="17" max="17" width="13.42578125" style="885" customWidth="1"/>
    <col min="18" max="18" width="40.7109375" style="885" customWidth="1"/>
    <col min="19" max="19" width="16.5703125" style="885" bestFit="1" customWidth="1"/>
    <col min="20" max="20" width="12.28515625" style="885" bestFit="1" customWidth="1"/>
    <col min="21" max="29" width="11.42578125" style="885" customWidth="1"/>
    <col min="30" max="16384" width="14.42578125" style="885"/>
  </cols>
  <sheetData>
    <row r="1" spans="1:29">
      <c r="A1" s="1043" t="s">
        <v>58</v>
      </c>
      <c r="B1" s="1042"/>
      <c r="C1" s="1042"/>
      <c r="D1" s="1042"/>
      <c r="E1" s="1042"/>
      <c r="F1" s="1042"/>
      <c r="G1" s="1042"/>
      <c r="H1" s="1042"/>
      <c r="I1" s="1042"/>
      <c r="J1" s="1042"/>
      <c r="K1" s="1042"/>
      <c r="L1" s="1042"/>
      <c r="M1" s="1042"/>
      <c r="N1" s="1042"/>
      <c r="O1" s="1042"/>
      <c r="P1" s="1042"/>
      <c r="Q1" s="1042"/>
      <c r="R1" s="1042"/>
      <c r="S1" s="1042"/>
      <c r="T1" s="18"/>
      <c r="U1" s="18"/>
      <c r="V1" s="18"/>
      <c r="W1" s="18"/>
      <c r="X1" s="18"/>
      <c r="Y1" s="18"/>
      <c r="Z1" s="18"/>
      <c r="AA1" s="18"/>
      <c r="AB1" s="18"/>
      <c r="AC1" s="18"/>
    </row>
    <row r="2" spans="1:29">
      <c r="A2" s="1043" t="s">
        <v>2</v>
      </c>
      <c r="B2" s="1042"/>
      <c r="C2" s="1042"/>
      <c r="D2" s="1042"/>
      <c r="E2" s="1042"/>
      <c r="F2" s="1042"/>
      <c r="G2" s="1042"/>
      <c r="H2" s="1042"/>
      <c r="I2" s="1042"/>
      <c r="J2" s="1042"/>
      <c r="K2" s="1042"/>
      <c r="L2" s="1042"/>
      <c r="M2" s="1042"/>
      <c r="N2" s="1042"/>
      <c r="O2" s="1042"/>
      <c r="P2" s="1042"/>
      <c r="Q2" s="1042"/>
      <c r="R2" s="1042"/>
      <c r="S2" s="1042"/>
      <c r="T2" s="18"/>
      <c r="U2" s="18"/>
      <c r="V2" s="18"/>
      <c r="W2" s="18"/>
      <c r="X2" s="18"/>
      <c r="Y2" s="18"/>
      <c r="Z2" s="18"/>
      <c r="AA2" s="18"/>
      <c r="AB2" s="18"/>
      <c r="AC2" s="18"/>
    </row>
    <row r="3" spans="1:29">
      <c r="A3" s="1043"/>
      <c r="B3" s="1042"/>
      <c r="C3" s="1042"/>
      <c r="D3" s="1042"/>
      <c r="E3" s="1042"/>
      <c r="F3" s="1042"/>
      <c r="G3" s="1042"/>
      <c r="H3" s="1042"/>
      <c r="I3" s="1042"/>
      <c r="J3" s="1042"/>
      <c r="K3" s="1042"/>
      <c r="L3" s="1042"/>
      <c r="M3" s="1042"/>
      <c r="N3" s="1042"/>
      <c r="O3" s="1042"/>
      <c r="P3" s="1042"/>
      <c r="Q3" s="1042"/>
      <c r="R3" s="1042"/>
      <c r="S3" s="1042"/>
      <c r="T3" s="18"/>
      <c r="U3" s="18"/>
      <c r="V3" s="18"/>
      <c r="W3" s="18"/>
      <c r="X3" s="18"/>
      <c r="Y3" s="18"/>
      <c r="Z3" s="18"/>
      <c r="AA3" s="18"/>
      <c r="AB3" s="18"/>
      <c r="AC3" s="18"/>
    </row>
    <row r="4" spans="1:29">
      <c r="A4" s="1043" t="s">
        <v>48</v>
      </c>
      <c r="B4" s="1042"/>
      <c r="C4" s="1042"/>
      <c r="D4" s="1042"/>
      <c r="E4" s="1042"/>
      <c r="F4" s="1042"/>
      <c r="G4" s="1042"/>
      <c r="H4" s="1042"/>
      <c r="I4" s="1042"/>
      <c r="J4" s="1042"/>
      <c r="K4" s="1042"/>
      <c r="L4" s="1042"/>
      <c r="M4" s="1042"/>
      <c r="N4" s="1042"/>
      <c r="O4" s="1042"/>
      <c r="P4" s="1042"/>
      <c r="Q4" s="1042"/>
      <c r="R4" s="1042"/>
      <c r="S4" s="1042"/>
      <c r="T4" s="18"/>
      <c r="U4" s="18"/>
      <c r="V4" s="18"/>
      <c r="W4" s="18"/>
      <c r="X4" s="18"/>
      <c r="Y4" s="18"/>
      <c r="Z4" s="18"/>
      <c r="AA4" s="18"/>
      <c r="AB4" s="18"/>
      <c r="AC4" s="18"/>
    </row>
    <row r="5" spans="1:29">
      <c r="A5" s="1043" t="s">
        <v>514</v>
      </c>
      <c r="B5" s="1042"/>
      <c r="C5" s="1042"/>
      <c r="D5" s="1042"/>
      <c r="E5" s="1042"/>
      <c r="F5" s="1042"/>
      <c r="G5" s="1042"/>
      <c r="H5" s="1042"/>
      <c r="I5" s="1042"/>
      <c r="J5" s="1042"/>
      <c r="K5" s="1042"/>
      <c r="L5" s="1042"/>
      <c r="M5" s="1042"/>
      <c r="N5" s="1042"/>
      <c r="O5" s="1042"/>
      <c r="P5" s="1042"/>
      <c r="Q5" s="1042"/>
      <c r="R5" s="1042"/>
      <c r="S5" s="1042"/>
      <c r="T5" s="18"/>
      <c r="U5" s="18"/>
      <c r="V5" s="18"/>
      <c r="W5" s="18"/>
      <c r="X5" s="18"/>
      <c r="Y5" s="18"/>
      <c r="Z5" s="18"/>
      <c r="AA5" s="18"/>
      <c r="AB5" s="18"/>
      <c r="AC5" s="18"/>
    </row>
    <row r="6" spans="1:29">
      <c r="A6" s="869"/>
      <c r="B6" s="882"/>
      <c r="C6" s="882"/>
      <c r="D6" s="808"/>
      <c r="E6" s="882"/>
      <c r="F6" s="808"/>
      <c r="G6" s="808"/>
      <c r="H6" s="808"/>
      <c r="I6" s="882"/>
      <c r="J6" s="882"/>
      <c r="K6" s="882"/>
      <c r="L6" s="882"/>
      <c r="M6" s="882"/>
      <c r="N6" s="882"/>
      <c r="O6" s="882"/>
      <c r="P6" s="882"/>
      <c r="Q6" s="882"/>
      <c r="R6" s="882"/>
      <c r="S6" s="882"/>
      <c r="T6" s="18"/>
      <c r="U6" s="18"/>
      <c r="V6" s="18"/>
      <c r="W6" s="18"/>
      <c r="X6" s="18"/>
      <c r="Y6" s="18"/>
      <c r="Z6" s="18"/>
      <c r="AA6" s="18"/>
      <c r="AB6" s="18"/>
      <c r="AC6" s="18"/>
    </row>
    <row r="7" spans="1:29" ht="15.75" thickBot="1">
      <c r="A7" s="1155" t="s">
        <v>83</v>
      </c>
      <c r="B7" s="1156"/>
      <c r="C7" s="1156"/>
      <c r="D7" s="1156"/>
      <c r="E7" s="1156"/>
      <c r="F7" s="1156"/>
      <c r="G7" s="1156"/>
      <c r="H7" s="1156"/>
      <c r="I7" s="1156"/>
      <c r="J7" s="1156"/>
      <c r="K7" s="1156"/>
      <c r="L7" s="1156"/>
      <c r="M7" s="1156"/>
      <c r="N7" s="1156"/>
      <c r="O7" s="1156"/>
      <c r="P7" s="1156"/>
      <c r="Q7" s="1156"/>
      <c r="R7" s="1156"/>
      <c r="S7" s="1156"/>
      <c r="T7" s="18"/>
      <c r="U7" s="18"/>
      <c r="V7" s="18"/>
      <c r="W7" s="18"/>
      <c r="X7" s="18"/>
      <c r="Y7" s="18"/>
      <c r="Z7" s="18"/>
      <c r="AA7" s="18"/>
      <c r="AB7" s="18"/>
      <c r="AC7" s="18"/>
    </row>
    <row r="8" spans="1:29">
      <c r="A8" s="1103" t="s">
        <v>515</v>
      </c>
      <c r="B8" s="1104"/>
      <c r="C8" s="1104"/>
      <c r="D8" s="1104"/>
      <c r="E8" s="1104"/>
      <c r="F8" s="1104"/>
      <c r="G8" s="1104"/>
      <c r="H8" s="1104"/>
      <c r="I8" s="1104"/>
      <c r="J8" s="1104"/>
      <c r="K8" s="1104"/>
      <c r="L8" s="1104"/>
      <c r="M8" s="1104"/>
      <c r="N8" s="1104"/>
      <c r="O8" s="1104"/>
      <c r="P8" s="1104"/>
      <c r="Q8" s="1104"/>
      <c r="R8" s="1104"/>
      <c r="S8" s="1104"/>
      <c r="T8" s="1105"/>
      <c r="U8" s="18"/>
      <c r="V8" s="18"/>
      <c r="W8" s="18"/>
      <c r="X8" s="18"/>
      <c r="Y8" s="18"/>
      <c r="Z8" s="18"/>
      <c r="AA8" s="18"/>
      <c r="AB8" s="18"/>
      <c r="AC8" s="18"/>
    </row>
    <row r="9" spans="1:29">
      <c r="A9" s="63" t="s">
        <v>516</v>
      </c>
      <c r="B9" s="63" t="s">
        <v>516</v>
      </c>
      <c r="C9" s="63" t="s">
        <v>516</v>
      </c>
      <c r="D9" s="63" t="s">
        <v>516</v>
      </c>
      <c r="E9" s="63"/>
      <c r="F9" s="63"/>
      <c r="G9" s="63"/>
      <c r="H9" s="63"/>
      <c r="I9" s="63" t="s">
        <v>516</v>
      </c>
      <c r="J9" s="63"/>
      <c r="K9" s="63" t="s">
        <v>516</v>
      </c>
      <c r="L9" s="63" t="s">
        <v>516</v>
      </c>
      <c r="M9" s="63" t="s">
        <v>516</v>
      </c>
      <c r="N9" s="63" t="s">
        <v>516</v>
      </c>
      <c r="O9" s="63"/>
      <c r="P9" s="63" t="s">
        <v>516</v>
      </c>
      <c r="Q9" s="63" t="s">
        <v>516</v>
      </c>
      <c r="R9" s="63" t="s">
        <v>516</v>
      </c>
      <c r="S9" s="63" t="s">
        <v>516</v>
      </c>
      <c r="T9" s="63" t="s">
        <v>516</v>
      </c>
      <c r="U9" s="18"/>
      <c r="V9" s="18"/>
      <c r="W9" s="18"/>
      <c r="X9" s="18"/>
      <c r="Y9" s="18"/>
      <c r="Z9" s="18"/>
      <c r="AA9" s="18"/>
      <c r="AB9" s="18"/>
      <c r="AC9" s="18"/>
    </row>
    <row r="10" spans="1:29" ht="15" customHeight="1">
      <c r="A10" s="1106" t="s">
        <v>517</v>
      </c>
      <c r="B10" s="1106" t="s">
        <v>59</v>
      </c>
      <c r="C10" s="1113" t="s">
        <v>518</v>
      </c>
      <c r="D10" s="1112"/>
      <c r="E10" s="1112"/>
      <c r="F10" s="1112"/>
      <c r="G10" s="1112"/>
      <c r="H10" s="1112"/>
      <c r="I10" s="1112"/>
      <c r="J10" s="1112"/>
      <c r="K10" s="1112"/>
      <c r="L10" s="1112"/>
      <c r="M10" s="1112"/>
      <c r="N10" s="1112"/>
      <c r="O10" s="1112"/>
      <c r="P10" s="1112"/>
      <c r="Q10" s="1112"/>
      <c r="R10" s="1112"/>
      <c r="S10" s="1112"/>
      <c r="T10" s="1112"/>
      <c r="U10" s="18"/>
      <c r="V10" s="18"/>
      <c r="W10" s="18"/>
      <c r="X10" s="18"/>
      <c r="Y10" s="18"/>
      <c r="Z10" s="18"/>
      <c r="AA10" s="18"/>
      <c r="AB10" s="18"/>
      <c r="AC10" s="18"/>
    </row>
    <row r="11" spans="1:29" ht="63.75">
      <c r="A11" s="1106"/>
      <c r="B11" s="1112"/>
      <c r="C11" s="877" t="s">
        <v>519</v>
      </c>
      <c r="D11" s="877" t="s">
        <v>60</v>
      </c>
      <c r="E11" s="71" t="s">
        <v>75</v>
      </c>
      <c r="F11" s="71" t="s">
        <v>76</v>
      </c>
      <c r="G11" s="71" t="s">
        <v>77</v>
      </c>
      <c r="H11" s="71" t="s">
        <v>124</v>
      </c>
      <c r="I11" s="877" t="s">
        <v>61</v>
      </c>
      <c r="J11" s="877" t="s">
        <v>79</v>
      </c>
      <c r="K11" s="877" t="s">
        <v>62</v>
      </c>
      <c r="L11" s="877" t="s">
        <v>520</v>
      </c>
      <c r="M11" s="877" t="s">
        <v>521</v>
      </c>
      <c r="N11" s="877" t="s">
        <v>522</v>
      </c>
      <c r="O11" s="877" t="s">
        <v>523</v>
      </c>
      <c r="P11" s="877" t="s">
        <v>524</v>
      </c>
      <c r="Q11" s="877" t="s">
        <v>525</v>
      </c>
      <c r="R11" s="877" t="s">
        <v>526</v>
      </c>
      <c r="S11" s="877" t="s">
        <v>527</v>
      </c>
      <c r="T11" s="877" t="s">
        <v>528</v>
      </c>
      <c r="U11" s="18"/>
      <c r="V11" s="18"/>
      <c r="W11" s="18"/>
      <c r="X11" s="18"/>
      <c r="Y11" s="18"/>
      <c r="Z11" s="18"/>
      <c r="AA11" s="18"/>
      <c r="AB11" s="18"/>
      <c r="AC11" s="18"/>
    </row>
    <row r="12" spans="1:29" ht="223.5" customHeight="1">
      <c r="A12" s="871" t="s">
        <v>529</v>
      </c>
      <c r="B12" s="870" t="s">
        <v>939</v>
      </c>
      <c r="C12" s="878" t="s">
        <v>1518</v>
      </c>
      <c r="D12" s="886" t="s">
        <v>945</v>
      </c>
      <c r="E12" s="55" t="s">
        <v>946</v>
      </c>
      <c r="F12" s="883" t="s">
        <v>947</v>
      </c>
      <c r="G12" s="883">
        <v>2883919</v>
      </c>
      <c r="H12" s="883" t="s">
        <v>184</v>
      </c>
      <c r="I12" s="883" t="s">
        <v>948</v>
      </c>
      <c r="J12" s="883" t="s">
        <v>184</v>
      </c>
      <c r="K12" s="601" t="s">
        <v>1519</v>
      </c>
      <c r="L12" s="887">
        <v>41491</v>
      </c>
      <c r="M12" s="887">
        <v>42993</v>
      </c>
      <c r="N12" s="890">
        <f>_xlfn.DAYS(M12,L12)/365*12</f>
        <v>49.38082191780822</v>
      </c>
      <c r="O12" s="880" t="s">
        <v>943</v>
      </c>
      <c r="P12" s="43" t="s">
        <v>686</v>
      </c>
      <c r="Q12" s="890">
        <f t="shared" ref="Q12:Q17" si="0">IF(P12="no",0,N12)</f>
        <v>49.38082191780822</v>
      </c>
      <c r="R12" s="870" t="s">
        <v>184</v>
      </c>
      <c r="S12" s="879">
        <f>SUM(Q12:Q12)</f>
        <v>49.38082191780822</v>
      </c>
      <c r="T12" s="876">
        <v>9</v>
      </c>
      <c r="U12" s="18"/>
      <c r="V12" s="20"/>
      <c r="W12" s="18"/>
      <c r="X12" s="18"/>
      <c r="Y12" s="18"/>
      <c r="Z12" s="18"/>
      <c r="AA12" s="18"/>
      <c r="AB12" s="18"/>
      <c r="AC12" s="18"/>
    </row>
    <row r="13" spans="1:29" s="584" customFormat="1" ht="14.25" customHeight="1">
      <c r="A13" s="482"/>
      <c r="B13" s="483"/>
      <c r="C13" s="579"/>
      <c r="D13" s="488"/>
      <c r="E13" s="701"/>
      <c r="F13" s="489"/>
      <c r="G13" s="489"/>
      <c r="H13" s="489"/>
      <c r="I13" s="489"/>
      <c r="J13" s="489"/>
      <c r="K13" s="821"/>
      <c r="L13" s="491"/>
      <c r="M13" s="491"/>
      <c r="N13" s="492"/>
      <c r="O13" s="493"/>
      <c r="P13" s="580"/>
      <c r="Q13" s="492"/>
      <c r="R13" s="483"/>
      <c r="S13" s="923"/>
      <c r="T13" s="923"/>
      <c r="U13" s="582"/>
      <c r="V13" s="583"/>
      <c r="W13" s="582"/>
      <c r="X13" s="582"/>
      <c r="Y13" s="582"/>
      <c r="Z13" s="582"/>
      <c r="AA13" s="582"/>
      <c r="AB13" s="582"/>
      <c r="AC13" s="582"/>
    </row>
    <row r="14" spans="1:29" ht="191.25">
      <c r="A14" s="871" t="s">
        <v>531</v>
      </c>
      <c r="B14" s="870" t="s">
        <v>959</v>
      </c>
      <c r="C14" s="878">
        <v>4</v>
      </c>
      <c r="D14" s="538" t="s">
        <v>966</v>
      </c>
      <c r="E14" s="55" t="s">
        <v>967</v>
      </c>
      <c r="F14" s="883" t="s">
        <v>968</v>
      </c>
      <c r="G14" s="883">
        <v>3214032837</v>
      </c>
      <c r="H14" s="883" t="s">
        <v>184</v>
      </c>
      <c r="I14" s="883" t="s">
        <v>969</v>
      </c>
      <c r="J14" s="883" t="s">
        <v>184</v>
      </c>
      <c r="K14" s="42" t="s">
        <v>970</v>
      </c>
      <c r="L14" s="887">
        <v>40132</v>
      </c>
      <c r="M14" s="887">
        <v>41639</v>
      </c>
      <c r="N14" s="890">
        <f t="shared" ref="N14:N17" si="1">_xlfn.DAYS(M14,L14)/365*12</f>
        <v>49.545205479452058</v>
      </c>
      <c r="O14" s="880" t="s">
        <v>943</v>
      </c>
      <c r="P14" s="43" t="s">
        <v>686</v>
      </c>
      <c r="Q14" s="890">
        <f t="shared" si="0"/>
        <v>49.545205479452058</v>
      </c>
      <c r="R14" s="870" t="s">
        <v>184</v>
      </c>
      <c r="S14" s="879">
        <f>SUM(Q14)</f>
        <v>49.545205479452058</v>
      </c>
      <c r="T14" s="876">
        <v>20</v>
      </c>
      <c r="U14" s="18"/>
      <c r="V14" s="20"/>
      <c r="W14" s="18"/>
      <c r="X14" s="18"/>
      <c r="Y14" s="18"/>
      <c r="Z14" s="18"/>
      <c r="AA14" s="18"/>
      <c r="AB14" s="18"/>
      <c r="AC14" s="18"/>
    </row>
    <row r="15" spans="1:29" s="584" customFormat="1">
      <c r="A15" s="516"/>
      <c r="B15" s="517"/>
      <c r="C15" s="579"/>
      <c r="D15" s="921"/>
      <c r="E15" s="701"/>
      <c r="F15" s="489"/>
      <c r="G15" s="489"/>
      <c r="H15" s="489"/>
      <c r="I15" s="489"/>
      <c r="J15" s="489"/>
      <c r="K15" s="495"/>
      <c r="L15" s="491"/>
      <c r="M15" s="491"/>
      <c r="N15" s="492"/>
      <c r="O15" s="493"/>
      <c r="P15" s="580"/>
      <c r="Q15" s="492"/>
      <c r="R15" s="483"/>
      <c r="S15" s="922"/>
      <c r="T15" s="922"/>
      <c r="U15" s="582"/>
      <c r="V15" s="583"/>
      <c r="W15" s="582"/>
      <c r="X15" s="582"/>
      <c r="Y15" s="582"/>
      <c r="Z15" s="582"/>
      <c r="AA15" s="582"/>
      <c r="AB15" s="582"/>
      <c r="AC15" s="582"/>
    </row>
    <row r="16" spans="1:29" ht="81" customHeight="1">
      <c r="A16" s="1054" t="s">
        <v>546</v>
      </c>
      <c r="B16" s="1056" t="s">
        <v>977</v>
      </c>
      <c r="C16" s="878">
        <v>5</v>
      </c>
      <c r="D16" s="886" t="s">
        <v>1520</v>
      </c>
      <c r="E16" s="886" t="s">
        <v>1520</v>
      </c>
      <c r="F16" s="883" t="s">
        <v>1521</v>
      </c>
      <c r="G16" s="883">
        <v>3241000</v>
      </c>
      <c r="H16" s="883" t="s">
        <v>184</v>
      </c>
      <c r="I16" s="250" t="s">
        <v>1522</v>
      </c>
      <c r="J16" s="883" t="s">
        <v>184</v>
      </c>
      <c r="K16" s="250" t="s">
        <v>816</v>
      </c>
      <c r="L16" s="887">
        <v>40980</v>
      </c>
      <c r="M16" s="887">
        <v>42937</v>
      </c>
      <c r="N16" s="890">
        <f t="shared" si="1"/>
        <v>64.339726027397262</v>
      </c>
      <c r="O16" s="880" t="s">
        <v>943</v>
      </c>
      <c r="P16" s="43" t="s">
        <v>686</v>
      </c>
      <c r="Q16" s="890">
        <f t="shared" si="0"/>
        <v>64.339726027397262</v>
      </c>
      <c r="R16" s="371"/>
      <c r="S16" s="1119">
        <f>SUM(Q16:Q17)</f>
        <v>64.339726027397262</v>
      </c>
      <c r="T16" s="1122">
        <v>20</v>
      </c>
      <c r="U16" s="18"/>
      <c r="V16" s="20"/>
      <c r="W16" s="18"/>
      <c r="X16" s="18"/>
      <c r="Y16" s="18"/>
      <c r="Z16" s="18"/>
      <c r="AA16" s="18"/>
      <c r="AB16" s="18"/>
      <c r="AC16" s="18"/>
    </row>
    <row r="17" spans="1:29" ht="319.5" thickBot="1">
      <c r="A17" s="1145"/>
      <c r="B17" s="1110"/>
      <c r="C17" s="883" t="s">
        <v>1523</v>
      </c>
      <c r="D17" s="872" t="s">
        <v>1524</v>
      </c>
      <c r="E17" s="872" t="s">
        <v>1525</v>
      </c>
      <c r="F17" s="872" t="s">
        <v>1526</v>
      </c>
      <c r="G17" s="872">
        <v>2570477</v>
      </c>
      <c r="H17" s="883" t="s">
        <v>184</v>
      </c>
      <c r="I17" s="872" t="s">
        <v>231</v>
      </c>
      <c r="J17" s="872" t="s">
        <v>1527</v>
      </c>
      <c r="K17" s="250" t="s">
        <v>816</v>
      </c>
      <c r="L17" s="887">
        <v>41267</v>
      </c>
      <c r="M17" s="887">
        <v>41479</v>
      </c>
      <c r="N17" s="890">
        <f t="shared" si="1"/>
        <v>6.9698630136986299</v>
      </c>
      <c r="O17" s="880" t="s">
        <v>943</v>
      </c>
      <c r="P17" s="888" t="s">
        <v>173</v>
      </c>
      <c r="Q17" s="890">
        <f t="shared" si="0"/>
        <v>0</v>
      </c>
      <c r="R17" s="870" t="s">
        <v>1528</v>
      </c>
      <c r="S17" s="1153"/>
      <c r="T17" s="1154"/>
      <c r="U17" s="18"/>
      <c r="V17" s="20"/>
      <c r="W17" s="18"/>
      <c r="X17" s="18"/>
      <c r="Y17" s="18"/>
      <c r="Z17" s="18"/>
      <c r="AA17" s="18"/>
      <c r="AB17" s="18"/>
      <c r="AC17" s="18"/>
    </row>
    <row r="18" spans="1:29" ht="15.75" customHeight="1" thickBot="1">
      <c r="A18" s="1149"/>
      <c r="B18" s="27"/>
      <c r="C18" s="28"/>
      <c r="D18" s="29"/>
      <c r="E18" s="29"/>
      <c r="F18" s="29"/>
      <c r="G18" s="29"/>
      <c r="H18" s="29"/>
      <c r="I18" s="28"/>
      <c r="J18" s="28"/>
      <c r="K18" s="28"/>
      <c r="L18" s="28"/>
      <c r="M18" s="28"/>
      <c r="N18" s="30"/>
      <c r="O18" s="30"/>
      <c r="P18" s="206"/>
      <c r="R18" s="1151" t="s">
        <v>562</v>
      </c>
      <c r="S18" s="1152"/>
      <c r="T18" s="210">
        <f>SUM(T12:T16)</f>
        <v>49</v>
      </c>
      <c r="U18" s="18"/>
      <c r="V18" s="18"/>
      <c r="W18" s="18"/>
      <c r="X18" s="18"/>
      <c r="Y18" s="18"/>
      <c r="Z18" s="18"/>
      <c r="AA18" s="18"/>
      <c r="AB18" s="18"/>
      <c r="AC18" s="18"/>
    </row>
    <row r="19" spans="1:29">
      <c r="A19" s="1150"/>
      <c r="B19" s="27"/>
      <c r="C19" s="28"/>
      <c r="D19" s="29"/>
      <c r="E19" s="29"/>
      <c r="F19" s="29"/>
      <c r="G19" s="29"/>
      <c r="H19" s="29"/>
      <c r="I19" s="32"/>
      <c r="J19" s="32"/>
      <c r="K19" s="32"/>
      <c r="L19" s="32"/>
      <c r="M19" s="32"/>
      <c r="N19" s="30"/>
      <c r="O19" s="30"/>
      <c r="P19" s="31"/>
      <c r="Q19" s="30"/>
      <c r="R19" s="28"/>
      <c r="S19" s="28"/>
      <c r="T19" s="18"/>
      <c r="U19" s="18"/>
      <c r="V19" s="18"/>
      <c r="W19" s="18"/>
      <c r="X19" s="18"/>
      <c r="Y19" s="18"/>
      <c r="Z19" s="18"/>
      <c r="AA19" s="18"/>
      <c r="AB19" s="18"/>
      <c r="AC19" s="18"/>
    </row>
    <row r="20" spans="1:29">
      <c r="A20" s="884"/>
      <c r="B20" s="27"/>
      <c r="C20" s="28"/>
      <c r="D20" s="29"/>
      <c r="E20" s="29"/>
      <c r="F20" s="29"/>
      <c r="G20" s="29"/>
      <c r="H20" s="29"/>
      <c r="I20" s="32"/>
      <c r="J20" s="32"/>
      <c r="K20" s="32"/>
      <c r="L20" s="32"/>
      <c r="M20" s="32"/>
      <c r="N20" s="30"/>
      <c r="O20" s="30"/>
      <c r="P20" s="31"/>
      <c r="Q20" s="30"/>
      <c r="R20" s="28"/>
      <c r="S20" s="28"/>
      <c r="T20" s="18"/>
      <c r="U20" s="18"/>
      <c r="V20" s="18"/>
      <c r="W20" s="18"/>
      <c r="X20" s="18"/>
      <c r="Y20" s="18"/>
      <c r="Z20" s="18"/>
      <c r="AA20" s="18"/>
      <c r="AB20" s="18"/>
      <c r="AC20" s="18"/>
    </row>
    <row r="21" spans="1:29" ht="15.75" customHeight="1">
      <c r="A21" s="27"/>
      <c r="B21" s="27"/>
      <c r="C21" s="27"/>
      <c r="D21" s="27"/>
      <c r="E21" s="27"/>
      <c r="F21" s="27"/>
      <c r="G21" s="27"/>
      <c r="H21" s="27"/>
      <c r="J21" s="202" t="s">
        <v>563</v>
      </c>
      <c r="K21" s="202" t="s">
        <v>564</v>
      </c>
      <c r="L21" s="202" t="s">
        <v>506</v>
      </c>
      <c r="M21" s="32"/>
      <c r="N21" s="27"/>
      <c r="O21" s="27"/>
      <c r="P21" s="27"/>
      <c r="Q21" s="27"/>
      <c r="R21" s="27"/>
      <c r="S21" s="27"/>
      <c r="T21" s="18"/>
      <c r="U21" s="18"/>
      <c r="V21" s="18"/>
      <c r="W21" s="18"/>
      <c r="X21" s="18"/>
      <c r="Y21" s="18"/>
      <c r="Z21" s="18"/>
      <c r="AA21" s="18"/>
      <c r="AB21" s="18"/>
      <c r="AC21" s="18"/>
    </row>
    <row r="22" spans="1:29" ht="15.75" customHeight="1">
      <c r="A22" s="27"/>
      <c r="B22" s="27"/>
      <c r="C22" s="27"/>
      <c r="D22" s="27"/>
      <c r="E22" s="27"/>
      <c r="F22" s="27"/>
      <c r="G22" s="27"/>
      <c r="H22" s="27"/>
      <c r="J22" s="1116" t="s">
        <v>935</v>
      </c>
      <c r="K22" s="203" t="s">
        <v>566</v>
      </c>
      <c r="L22" s="203">
        <v>5</v>
      </c>
      <c r="M22" s="32"/>
      <c r="N22" s="27"/>
      <c r="O22" s="27"/>
      <c r="P22" s="27"/>
      <c r="Q22" s="27"/>
      <c r="R22" s="27"/>
      <c r="S22" s="27"/>
      <c r="T22" s="18"/>
      <c r="U22" s="18"/>
      <c r="V22" s="18"/>
      <c r="W22" s="18"/>
      <c r="X22" s="18"/>
      <c r="Y22" s="18"/>
      <c r="Z22" s="18"/>
      <c r="AA22" s="18"/>
      <c r="AB22" s="18"/>
      <c r="AC22" s="18"/>
    </row>
    <row r="23" spans="1:29" ht="15.75" customHeight="1">
      <c r="A23" s="18"/>
      <c r="B23" s="18"/>
      <c r="C23" s="18"/>
      <c r="D23" s="18"/>
      <c r="E23" s="18"/>
      <c r="F23" s="18"/>
      <c r="G23" s="18"/>
      <c r="H23" s="18"/>
      <c r="J23" s="1117"/>
      <c r="K23" s="203" t="s">
        <v>567</v>
      </c>
      <c r="L23" s="203">
        <v>9</v>
      </c>
      <c r="M23" s="32"/>
      <c r="N23" s="18"/>
      <c r="O23" s="18"/>
      <c r="P23" s="18"/>
      <c r="Q23" s="18"/>
      <c r="R23" s="18"/>
      <c r="S23" s="18"/>
      <c r="T23" s="18"/>
      <c r="U23" s="18"/>
      <c r="V23" s="18"/>
      <c r="W23" s="18"/>
      <c r="X23" s="18"/>
      <c r="Y23" s="18"/>
      <c r="Z23" s="18"/>
      <c r="AA23" s="18"/>
      <c r="AB23" s="18"/>
      <c r="AC23" s="18"/>
    </row>
    <row r="24" spans="1:29" ht="15.75" customHeight="1">
      <c r="A24" s="18"/>
      <c r="B24" s="18"/>
      <c r="C24" s="18"/>
      <c r="D24" s="18"/>
      <c r="E24" s="18"/>
      <c r="F24" s="18"/>
      <c r="G24" s="18"/>
      <c r="H24" s="18"/>
      <c r="J24" s="1116" t="s">
        <v>156</v>
      </c>
      <c r="K24" s="203" t="s">
        <v>566</v>
      </c>
      <c r="L24" s="203">
        <v>5</v>
      </c>
      <c r="M24" s="32"/>
      <c r="N24" s="18"/>
      <c r="O24" s="18"/>
      <c r="P24" s="18"/>
      <c r="Q24" s="18"/>
      <c r="R24" s="18"/>
      <c r="S24" s="18"/>
      <c r="T24" s="18"/>
      <c r="U24" s="18"/>
      <c r="V24" s="18"/>
      <c r="W24" s="18"/>
      <c r="X24" s="18"/>
      <c r="Y24" s="18"/>
      <c r="Z24" s="18"/>
      <c r="AA24" s="18"/>
      <c r="AB24" s="18"/>
      <c r="AC24" s="18"/>
    </row>
    <row r="25" spans="1:29" ht="15.75" customHeight="1">
      <c r="A25" s="18"/>
      <c r="B25" s="18"/>
      <c r="C25" s="18"/>
      <c r="D25" s="18"/>
      <c r="E25" s="18"/>
      <c r="F25" s="18"/>
      <c r="G25" s="18"/>
      <c r="H25" s="18"/>
      <c r="J25" s="1118"/>
      <c r="K25" s="203" t="s">
        <v>567</v>
      </c>
      <c r="L25" s="203">
        <v>10</v>
      </c>
      <c r="M25" s="32"/>
      <c r="N25" s="18"/>
      <c r="O25" s="18"/>
      <c r="P25" s="18"/>
      <c r="Q25" s="18"/>
      <c r="R25" s="18"/>
      <c r="S25" s="18"/>
      <c r="T25" s="18"/>
      <c r="U25" s="18"/>
      <c r="V25" s="18"/>
      <c r="W25" s="18"/>
      <c r="X25" s="18"/>
      <c r="Y25" s="18"/>
      <c r="Z25" s="18"/>
      <c r="AA25" s="18"/>
      <c r="AB25" s="18"/>
      <c r="AC25" s="18"/>
    </row>
    <row r="26" spans="1:29" ht="15.75" customHeight="1">
      <c r="A26" s="18"/>
      <c r="B26" s="18"/>
      <c r="C26" s="18"/>
      <c r="D26" s="18"/>
      <c r="E26" s="18"/>
      <c r="F26" s="18"/>
      <c r="G26" s="18"/>
      <c r="H26" s="18"/>
      <c r="J26" s="1118"/>
      <c r="K26" s="203" t="s">
        <v>568</v>
      </c>
      <c r="L26" s="203">
        <v>15</v>
      </c>
      <c r="M26" s="32"/>
      <c r="N26" s="18"/>
      <c r="O26" s="18"/>
      <c r="P26" s="18"/>
      <c r="Q26" s="18"/>
      <c r="R26" s="18"/>
      <c r="S26" s="18"/>
      <c r="T26" s="18"/>
      <c r="U26" s="18"/>
      <c r="V26" s="18"/>
      <c r="W26" s="18"/>
      <c r="X26" s="18"/>
      <c r="Y26" s="18"/>
      <c r="Z26" s="18"/>
      <c r="AA26" s="18"/>
      <c r="AB26" s="18"/>
      <c r="AC26" s="18"/>
    </row>
    <row r="27" spans="1:29" ht="15.75" customHeight="1">
      <c r="A27" s="18"/>
      <c r="B27" s="18"/>
      <c r="C27" s="18"/>
      <c r="D27" s="18"/>
      <c r="E27" s="18"/>
      <c r="F27" s="18"/>
      <c r="G27" s="18"/>
      <c r="H27" s="18"/>
      <c r="J27" s="1117"/>
      <c r="K27" s="204" t="s">
        <v>569</v>
      </c>
      <c r="L27" s="204">
        <v>20</v>
      </c>
      <c r="M27" s="18"/>
      <c r="N27" s="18"/>
      <c r="O27" s="18"/>
      <c r="P27" s="18"/>
      <c r="Q27" s="18"/>
      <c r="R27" s="18"/>
      <c r="S27" s="18"/>
      <c r="T27" s="18"/>
      <c r="U27" s="18"/>
      <c r="V27" s="18"/>
      <c r="W27" s="18"/>
      <c r="X27" s="18"/>
      <c r="Y27" s="18"/>
      <c r="Z27" s="18"/>
      <c r="AA27" s="18"/>
      <c r="AB27" s="18"/>
      <c r="AC27" s="18"/>
    </row>
    <row r="28" spans="1:29" ht="15.75" customHeight="1">
      <c r="A28" s="18"/>
      <c r="B28" s="18"/>
      <c r="C28" s="18"/>
      <c r="D28" s="18"/>
      <c r="E28" s="18"/>
      <c r="F28" s="18"/>
      <c r="G28" s="18"/>
      <c r="H28" s="18"/>
      <c r="J28" s="1107" t="s">
        <v>157</v>
      </c>
      <c r="K28" s="203" t="s">
        <v>566</v>
      </c>
      <c r="L28" s="203">
        <v>5</v>
      </c>
      <c r="M28" s="18"/>
      <c r="N28" s="18"/>
      <c r="O28" s="18"/>
      <c r="P28" s="18"/>
      <c r="Q28" s="18"/>
      <c r="R28" s="18"/>
      <c r="S28" s="18"/>
      <c r="T28" s="18"/>
      <c r="U28" s="18"/>
      <c r="V28" s="18"/>
      <c r="W28" s="18"/>
      <c r="X28" s="18"/>
      <c r="Y28" s="18"/>
      <c r="Z28" s="18"/>
      <c r="AA28" s="18"/>
      <c r="AB28" s="18"/>
      <c r="AC28" s="18"/>
    </row>
    <row r="29" spans="1:29" ht="15.75" customHeight="1">
      <c r="A29" s="18"/>
      <c r="B29" s="18"/>
      <c r="C29" s="18"/>
      <c r="D29" s="18"/>
      <c r="E29" s="18"/>
      <c r="F29" s="18"/>
      <c r="G29" s="18"/>
      <c r="H29" s="18"/>
      <c r="J29" s="1108"/>
      <c r="K29" s="203" t="s">
        <v>567</v>
      </c>
      <c r="L29" s="203">
        <v>10</v>
      </c>
      <c r="M29" s="18"/>
      <c r="N29" s="18"/>
      <c r="O29" s="18"/>
      <c r="P29" s="18"/>
      <c r="Q29" s="18"/>
      <c r="R29" s="18"/>
      <c r="S29" s="18"/>
      <c r="T29" s="18"/>
      <c r="U29" s="18"/>
      <c r="V29" s="18"/>
      <c r="W29" s="18"/>
      <c r="X29" s="18"/>
      <c r="Y29" s="18"/>
      <c r="Z29" s="18"/>
      <c r="AA29" s="18"/>
      <c r="AB29" s="18"/>
      <c r="AC29" s="18"/>
    </row>
    <row r="30" spans="1:29" ht="15.75" customHeight="1">
      <c r="A30" s="18"/>
      <c r="B30" s="18"/>
      <c r="C30" s="18"/>
      <c r="D30" s="18"/>
      <c r="E30" s="18"/>
      <c r="F30" s="18"/>
      <c r="G30" s="18"/>
      <c r="H30" s="18"/>
      <c r="J30" s="1108"/>
      <c r="K30" s="203" t="s">
        <v>568</v>
      </c>
      <c r="L30" s="203">
        <v>15</v>
      </c>
      <c r="M30" s="18"/>
      <c r="N30" s="18"/>
      <c r="O30" s="18"/>
      <c r="P30" s="18"/>
      <c r="Q30" s="18"/>
      <c r="R30" s="18"/>
      <c r="S30" s="18"/>
      <c r="T30" s="18"/>
      <c r="U30" s="18"/>
      <c r="V30" s="18"/>
      <c r="W30" s="18"/>
      <c r="X30" s="18"/>
      <c r="Y30" s="18"/>
      <c r="Z30" s="18"/>
      <c r="AA30" s="18"/>
      <c r="AB30" s="18"/>
      <c r="AC30" s="18"/>
    </row>
    <row r="31" spans="1:29" ht="15.75" customHeight="1">
      <c r="A31" s="18"/>
      <c r="B31" s="18"/>
      <c r="C31" s="18"/>
      <c r="D31" s="18"/>
      <c r="E31" s="18"/>
      <c r="F31" s="18"/>
      <c r="G31" s="18"/>
      <c r="H31" s="18"/>
      <c r="J31" s="1109"/>
      <c r="K31" s="204" t="s">
        <v>569</v>
      </c>
      <c r="L31" s="204">
        <v>20</v>
      </c>
      <c r="M31" s="18"/>
      <c r="N31" s="18"/>
      <c r="O31" s="18"/>
      <c r="P31" s="18"/>
      <c r="Q31" s="18"/>
      <c r="R31" s="18"/>
      <c r="S31" s="18"/>
      <c r="T31" s="18"/>
      <c r="U31" s="18"/>
      <c r="V31" s="18"/>
      <c r="W31" s="18"/>
      <c r="X31" s="18"/>
      <c r="Y31" s="18"/>
      <c r="Z31" s="18"/>
      <c r="AA31" s="18"/>
      <c r="AB31" s="18"/>
      <c r="AC31" s="18"/>
    </row>
    <row r="32" spans="1:29" ht="15.75" customHeight="1">
      <c r="A32" s="18"/>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row>
    <row r="33" spans="1:29" ht="15.75" customHeight="1">
      <c r="A33" s="18"/>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row>
    <row r="34" spans="1:29" ht="15.75" customHeight="1">
      <c r="A34" s="18"/>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row>
    <row r="35" spans="1:29" ht="15.75" customHeight="1">
      <c r="A35" s="18"/>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row>
    <row r="36" spans="1:29" ht="15.75" customHeight="1">
      <c r="A36" s="18"/>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row>
    <row r="37" spans="1:29" ht="15.75" customHeight="1">
      <c r="A37" s="18"/>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row>
    <row r="38" spans="1:29" ht="15.75" customHeight="1">
      <c r="A38" s="18"/>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row>
    <row r="39" spans="1:29" ht="15.75" customHeight="1">
      <c r="A39" s="18"/>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row>
    <row r="40" spans="1:29" ht="15.75" customHeight="1">
      <c r="A40" s="18"/>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row>
    <row r="41" spans="1:29" ht="15.75" customHeight="1">
      <c r="A41" s="18"/>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row>
    <row r="42" spans="1:29" ht="15.75" customHeight="1">
      <c r="A42" s="18"/>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row>
    <row r="43" spans="1:29" ht="15.75" customHeight="1">
      <c r="A43" s="18"/>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row>
    <row r="44" spans="1:29" ht="15.75" customHeight="1">
      <c r="A44" s="18"/>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row>
    <row r="45" spans="1:29" ht="15.75" customHeight="1">
      <c r="A45" s="18"/>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row>
    <row r="46" spans="1:29" ht="15.75" customHeight="1">
      <c r="A46" s="18"/>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row>
    <row r="47" spans="1:29" ht="15.75" customHeight="1">
      <c r="A47" s="18"/>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row>
    <row r="48" spans="1:29" ht="15.75" customHeight="1">
      <c r="A48" s="18"/>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row>
    <row r="49" spans="1:29" ht="15.75" customHeight="1">
      <c r="A49" s="18"/>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row>
    <row r="50" spans="1:29" ht="15.75" customHeight="1">
      <c r="A50" s="18"/>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row>
    <row r="51" spans="1:29" ht="15.75" customHeight="1">
      <c r="A51" s="18"/>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row>
    <row r="52" spans="1:29" ht="15.75" customHeight="1">
      <c r="A52" s="18"/>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row>
    <row r="53" spans="1:29" ht="15.75" customHeight="1">
      <c r="A53" s="18"/>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row>
    <row r="54" spans="1:29" ht="15.75" customHeight="1">
      <c r="A54" s="18"/>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row>
    <row r="55" spans="1:29" ht="15.75" customHeight="1">
      <c r="A55" s="18"/>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row>
    <row r="56" spans="1:29" ht="15.75" customHeight="1">
      <c r="A56" s="18"/>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row>
    <row r="57" spans="1:29" ht="15.75" customHeight="1">
      <c r="A57" s="18"/>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row>
    <row r="58" spans="1:29" ht="15.75" customHeight="1">
      <c r="A58" s="18"/>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row>
    <row r="59" spans="1:29" ht="15.75" customHeight="1">
      <c r="A59" s="18"/>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row>
    <row r="60" spans="1:29" ht="15.75" customHeight="1">
      <c r="A60" s="18"/>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row>
    <row r="61" spans="1:29" ht="15.75" customHeight="1">
      <c r="A61" s="18"/>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row>
    <row r="62" spans="1:29" ht="15.75" customHeight="1">
      <c r="A62" s="18"/>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row>
    <row r="63" spans="1:29" ht="15.75" customHeight="1">
      <c r="A63" s="18"/>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row>
    <row r="64" spans="1:29" ht="15.75" customHeight="1">
      <c r="A64" s="18"/>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row>
    <row r="65" spans="1:29" ht="15.75" customHeight="1">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row>
    <row r="66" spans="1:29" ht="15.75" customHeight="1">
      <c r="A66" s="18"/>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row>
    <row r="67" spans="1:29" ht="15.75" customHeight="1">
      <c r="A67" s="18"/>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row>
    <row r="68" spans="1:29" ht="15.75" customHeight="1">
      <c r="A68" s="18"/>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row>
    <row r="69" spans="1:29" ht="15.75" customHeight="1">
      <c r="A69" s="18"/>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row>
    <row r="70" spans="1:29" ht="15.75" customHeight="1">
      <c r="A70" s="18"/>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row>
    <row r="71" spans="1:29" ht="15.75" customHeight="1">
      <c r="A71" s="18"/>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row>
    <row r="72" spans="1:29" ht="15.75" customHeight="1">
      <c r="A72" s="18"/>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row>
    <row r="73" spans="1:29" ht="15.75" customHeight="1">
      <c r="A73" s="18"/>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row>
    <row r="74" spans="1:29" ht="15.75" customHeight="1">
      <c r="A74" s="18"/>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row>
    <row r="75" spans="1:29" ht="15.75" customHeight="1">
      <c r="A75" s="18"/>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row>
    <row r="76" spans="1:29" ht="15.75" customHeight="1">
      <c r="A76" s="18"/>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row>
    <row r="77" spans="1:29" ht="15.75" customHeight="1">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row>
    <row r="78" spans="1:29" ht="15.75" customHeight="1">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row>
    <row r="79" spans="1:29" ht="15.75" customHeight="1">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row>
    <row r="80" spans="1:29" ht="15.75" customHeight="1">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row>
    <row r="81" spans="1:29" ht="15.75" customHeight="1">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row>
    <row r="82" spans="1:29" ht="15.75" customHeight="1">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row>
    <row r="83" spans="1:29" ht="15.75" customHeight="1">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row>
    <row r="84" spans="1:29" ht="15.75" customHeight="1">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row>
    <row r="85" spans="1:29" ht="15.75" customHeight="1">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row>
    <row r="86" spans="1:29" ht="15.75" customHeight="1">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row>
    <row r="87" spans="1:29" ht="15.75" customHeight="1">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row>
    <row r="88" spans="1:29" ht="15.75" customHeight="1">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row>
    <row r="89" spans="1:29" ht="15.75" customHeight="1">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row>
    <row r="90" spans="1:29" ht="15.75" customHeight="1">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row>
    <row r="91" spans="1:29" ht="15.75" customHeight="1">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row>
    <row r="92" spans="1:29" ht="15.75" customHeight="1">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row>
    <row r="93" spans="1:29" ht="15.75" customHeight="1">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row>
    <row r="94" spans="1:29" ht="15.75" customHeight="1">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row>
    <row r="95" spans="1:29" ht="15.75" customHeight="1">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row>
    <row r="96" spans="1:29" ht="15.75" customHeight="1">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row>
    <row r="97" spans="1:29" ht="15.75" customHeight="1">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row>
    <row r="98" spans="1:29" ht="15.75" customHeight="1">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row>
    <row r="99" spans="1:29" ht="15.75" customHeight="1">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row>
    <row r="100" spans="1:29" ht="15.75" customHeight="1">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row>
    <row r="101" spans="1:29" ht="15.75" customHeight="1">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row>
    <row r="102" spans="1:29" ht="15.75" customHeight="1">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row>
    <row r="103" spans="1:29" ht="15.75" customHeight="1">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row>
    <row r="104" spans="1:29" ht="15.75" customHeight="1">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row>
    <row r="105" spans="1:29" ht="15.75" customHeight="1">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row>
    <row r="106" spans="1:29" ht="15.75" customHeight="1">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row>
    <row r="107" spans="1:29" ht="15.75" customHeight="1">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row>
    <row r="108" spans="1:29" ht="15.75" customHeight="1">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row>
    <row r="109" spans="1:29" ht="15.75" customHeight="1">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row>
    <row r="110" spans="1:29" ht="15.75" customHeight="1">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row>
    <row r="111" spans="1:29" ht="15.75" customHeight="1">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row>
    <row r="112" spans="1:29" ht="15.75" customHeight="1">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row>
    <row r="113" spans="1:29" ht="15.75" customHeight="1">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row>
    <row r="114" spans="1:29" ht="15.75" customHeight="1">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row>
    <row r="115" spans="1:29" ht="15.75" customHeight="1">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row>
    <row r="116" spans="1:29" ht="15.75" customHeight="1">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row>
    <row r="117" spans="1:29" ht="15.75" customHeight="1">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row>
    <row r="118" spans="1:29" ht="15.75" customHeight="1">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row>
    <row r="119" spans="1:29" ht="15.75" customHeight="1">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row>
    <row r="120" spans="1:29" ht="15.75" customHeight="1">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row>
    <row r="121" spans="1:29" ht="15.75" customHeight="1">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row>
    <row r="122" spans="1:29" ht="15.75" customHeight="1">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row>
    <row r="123" spans="1:29" ht="15.75" customHeight="1">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row>
    <row r="124" spans="1:29" ht="15.75" customHeight="1">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row>
    <row r="125" spans="1:29" ht="15.75" customHeight="1">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row>
    <row r="126" spans="1:29" ht="15.75" customHeight="1">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row>
    <row r="127" spans="1:29" ht="15.75" customHeight="1">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row>
    <row r="128" spans="1:29" ht="15.75" customHeight="1">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row>
    <row r="129" spans="1:29" ht="15.75" customHeight="1">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row>
    <row r="130" spans="1:29" ht="15.75" customHeight="1">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row>
    <row r="131" spans="1:29" ht="15.75" customHeight="1">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row>
    <row r="132" spans="1:29" ht="15.75" customHeight="1">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row>
    <row r="133" spans="1:29" ht="15.75" customHeight="1">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row>
    <row r="134" spans="1:29" ht="15.75" customHeight="1">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row>
    <row r="135" spans="1:29" ht="15.75" customHeight="1">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row>
    <row r="136" spans="1:29" ht="15.75" customHeight="1">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row>
    <row r="137" spans="1:29" ht="15.75" customHeight="1">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row>
    <row r="138" spans="1:29" ht="15.75" customHeight="1">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row>
    <row r="139" spans="1:29" ht="15.75" customHeight="1">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row>
    <row r="140" spans="1:29" ht="15.75" customHeight="1">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row>
    <row r="141" spans="1:29" ht="15.75" customHeight="1">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row>
    <row r="142" spans="1:29" ht="15.75" customHeight="1">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row>
    <row r="143" spans="1:29" ht="15.75" customHeight="1">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row>
    <row r="144" spans="1:29" ht="15.75" customHeight="1">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row>
    <row r="145" spans="1:29" ht="15.75" customHeight="1">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row>
    <row r="146" spans="1:29" ht="15.75" customHeight="1">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row>
    <row r="147" spans="1:29" ht="15.75" customHeight="1">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row>
    <row r="148" spans="1:29" ht="15.75" customHeight="1">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row>
    <row r="149" spans="1:29" ht="15.75" customHeight="1">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row>
    <row r="150" spans="1:29" ht="15.75" customHeight="1">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row>
    <row r="151" spans="1:29" ht="15.75" customHeight="1">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row>
    <row r="152" spans="1:29" ht="15.75" customHeight="1">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row>
    <row r="153" spans="1:29" ht="15.75" customHeight="1">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row>
    <row r="154" spans="1:29" ht="15.75" customHeight="1">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row>
    <row r="155" spans="1:29" ht="15.75" customHeight="1">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row>
    <row r="156" spans="1:29" ht="15.75" customHeight="1">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row>
    <row r="157" spans="1:29" ht="15.75" customHeight="1">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row>
    <row r="158" spans="1:29" ht="15.75" customHeight="1">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row>
    <row r="159" spans="1:29" ht="15.75" customHeight="1">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row>
    <row r="160" spans="1:29" ht="15.75" customHeight="1">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row>
    <row r="161" spans="1:29" ht="15.75" customHeight="1">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row>
    <row r="162" spans="1:29" ht="15.75" customHeight="1">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row>
    <row r="163" spans="1:29" ht="15.75" customHeight="1">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row>
    <row r="164" spans="1:29" ht="15.75" customHeight="1">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row>
    <row r="165" spans="1:29" ht="15.75" customHeight="1">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row>
    <row r="166" spans="1:29" ht="15.75" customHeight="1">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row>
    <row r="167" spans="1:29" ht="15.75" customHeight="1">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row>
    <row r="168" spans="1:29" ht="15.75" customHeight="1">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row>
    <row r="169" spans="1:29" ht="15.75" customHeight="1">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row>
    <row r="170" spans="1:29" ht="15.75" customHeight="1">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row>
    <row r="171" spans="1:29" ht="15.75" customHeight="1">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row>
    <row r="172" spans="1:29" ht="15.75" customHeight="1">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row>
    <row r="173" spans="1:29" ht="15.75" customHeight="1">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row>
    <row r="174" spans="1:29" ht="15.75" customHeight="1">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row>
    <row r="175" spans="1:29" ht="15.75" customHeight="1">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row>
    <row r="176" spans="1:29" ht="15.75" customHeight="1">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row>
    <row r="177" spans="1:29" ht="15.75" customHeight="1">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row>
    <row r="178" spans="1:29" ht="15.75" customHeight="1">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row>
    <row r="179" spans="1:29" ht="15.75" customHeight="1">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row>
    <row r="180" spans="1:29" ht="15.75" customHeight="1">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row>
    <row r="181" spans="1:29" ht="15.75" customHeight="1">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row>
    <row r="182" spans="1:29" ht="15.75" customHeight="1">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row>
    <row r="183" spans="1:29" ht="15.75" customHeight="1">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row>
    <row r="184" spans="1:29" ht="15.75" customHeight="1">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row>
    <row r="185" spans="1:29" ht="15.75" customHeight="1">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row>
    <row r="186" spans="1:29" ht="15.75" customHeight="1">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row>
    <row r="187" spans="1:29" ht="15.75" customHeight="1">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row>
    <row r="188" spans="1:29" ht="15.75" customHeight="1">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row>
    <row r="189" spans="1:29" ht="15.75" customHeight="1">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row>
    <row r="190" spans="1:29" ht="15.75" customHeight="1">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row>
    <row r="191" spans="1:29" ht="15.75" customHeight="1">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row>
    <row r="192" spans="1:29" ht="15.75" customHeight="1">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row>
    <row r="193" spans="1:29" ht="15.75" customHeight="1">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row>
    <row r="194" spans="1:29" ht="15.75" customHeight="1">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row>
    <row r="195" spans="1:29" ht="15.75" customHeight="1">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row>
    <row r="196" spans="1:29" ht="15.75" customHeight="1">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row>
    <row r="197" spans="1:29" ht="15.75" customHeight="1">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row>
    <row r="198" spans="1:29" ht="15.75" customHeight="1">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row>
    <row r="199" spans="1:29" ht="15.75" customHeight="1">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row>
    <row r="200" spans="1:29" ht="15.75" customHeight="1">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row>
    <row r="201" spans="1:29" ht="15.75" customHeight="1">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row>
    <row r="202" spans="1:29" ht="15.75" customHeight="1">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row>
    <row r="203" spans="1:29" ht="15.75" customHeight="1">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row>
    <row r="204" spans="1:29" ht="15.75" customHeight="1">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row>
    <row r="205" spans="1:29" ht="15.75" customHeight="1">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row>
    <row r="206" spans="1:29" ht="15.75" customHeight="1">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row>
    <row r="207" spans="1:29" ht="15.75" customHeight="1">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row>
    <row r="208" spans="1:29" ht="15.75" customHeight="1">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row>
    <row r="209" spans="1:29" ht="15.75" customHeight="1">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row>
    <row r="210" spans="1:29" ht="15.75" customHeight="1">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row>
    <row r="211" spans="1:29" ht="15.75" customHeight="1">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row>
    <row r="212" spans="1:29" ht="15.75" customHeight="1">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row>
    <row r="213" spans="1:29" ht="15.75" customHeight="1">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row>
    <row r="214" spans="1:29" ht="15.75" customHeight="1">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row>
    <row r="215" spans="1:29" ht="15.75" customHeight="1">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row>
    <row r="216" spans="1:29" ht="15.75" customHeight="1">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row>
    <row r="217" spans="1:29" ht="15.75" customHeight="1">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row>
    <row r="218" spans="1:29" ht="15.75" customHeight="1">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row>
    <row r="219" spans="1:29" ht="15.75" customHeight="1">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row>
    <row r="220" spans="1:29" ht="15.75" customHeight="1">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row>
    <row r="221" spans="1:29" ht="15.75" customHeight="1"/>
    <row r="222" spans="1:29" ht="15.75" customHeight="1"/>
    <row r="223" spans="1:29" ht="15.75" customHeight="1"/>
    <row r="224" spans="1: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sheetData>
  <mergeCells count="19">
    <mergeCell ref="A7:S7"/>
    <mergeCell ref="A1:S1"/>
    <mergeCell ref="A2:S2"/>
    <mergeCell ref="A3:S3"/>
    <mergeCell ref="A4:S4"/>
    <mergeCell ref="A5:S5"/>
    <mergeCell ref="A8:T8"/>
    <mergeCell ref="A10:A11"/>
    <mergeCell ref="B10:B11"/>
    <mergeCell ref="C10:T10"/>
    <mergeCell ref="A16:A17"/>
    <mergeCell ref="B16:B17"/>
    <mergeCell ref="S16:S17"/>
    <mergeCell ref="T16:T17"/>
    <mergeCell ref="A18:A19"/>
    <mergeCell ref="R18:S18"/>
    <mergeCell ref="J22:J23"/>
    <mergeCell ref="J24:J27"/>
    <mergeCell ref="J28:J31"/>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994"/>
  <sheetViews>
    <sheetView topLeftCell="V11" zoomScale="86" zoomScaleNormal="86" workbookViewId="0">
      <selection activeCell="X16" sqref="X16"/>
    </sheetView>
  </sheetViews>
  <sheetFormatPr baseColWidth="10" defaultColWidth="14.42578125" defaultRowHeight="15"/>
  <cols>
    <col min="1" max="1" width="2.85546875" style="114" customWidth="1"/>
    <col min="2" max="2" width="15" style="114" customWidth="1"/>
    <col min="3" max="3" width="12.7109375" style="114" customWidth="1"/>
    <col min="4" max="6" width="17" style="114" customWidth="1"/>
    <col min="7" max="7" width="48.85546875" style="114" bestFit="1" customWidth="1"/>
    <col min="8" max="8" width="52.140625" style="114" customWidth="1"/>
    <col min="9" max="10" width="40.7109375" style="114" customWidth="1"/>
    <col min="11" max="12" width="18.42578125" style="114" customWidth="1"/>
    <col min="13" max="14" width="21.85546875" style="114" customWidth="1"/>
    <col min="15" max="16" width="18.42578125" style="114" customWidth="1"/>
    <col min="17" max="17" width="20.5703125" style="114" customWidth="1"/>
    <col min="18" max="18" width="20.7109375" style="114" customWidth="1"/>
    <col min="19" max="20" width="36.85546875" style="114" customWidth="1"/>
    <col min="21" max="21" width="28.42578125" style="114" customWidth="1"/>
    <col min="22" max="27" width="26.140625" style="114" customWidth="1"/>
    <col min="28" max="28" width="33.140625" style="114" customWidth="1"/>
    <col min="29" max="29" width="22.5703125" style="114" customWidth="1"/>
    <col min="30" max="16384" width="14.42578125" style="114"/>
  </cols>
  <sheetData>
    <row r="1" spans="1:29" ht="18" customHeight="1">
      <c r="A1" s="3"/>
      <c r="B1" s="1157" t="s">
        <v>666</v>
      </c>
      <c r="C1" s="1037"/>
      <c r="D1" s="1037"/>
      <c r="E1" s="1037"/>
      <c r="F1" s="1037"/>
      <c r="G1" s="1037"/>
      <c r="H1" s="1037"/>
      <c r="I1" s="1037"/>
      <c r="K1" s="1037" t="s">
        <v>0</v>
      </c>
      <c r="L1" s="1037"/>
      <c r="M1" s="1037"/>
      <c r="N1" s="1037"/>
      <c r="O1" s="1037"/>
      <c r="P1" s="1037"/>
      <c r="Q1" s="1037"/>
      <c r="R1" s="1037"/>
      <c r="U1" s="1037" t="s">
        <v>0</v>
      </c>
      <c r="V1" s="1037"/>
      <c r="W1" s="1037"/>
      <c r="X1" s="1037"/>
      <c r="Y1" s="1037"/>
      <c r="Z1" s="1037"/>
      <c r="AA1" s="1037"/>
      <c r="AB1" s="1037"/>
      <c r="AC1" s="1037"/>
    </row>
    <row r="2" spans="1:29" ht="12.75" customHeight="1">
      <c r="A2" s="3"/>
      <c r="B2" s="1037" t="s">
        <v>1</v>
      </c>
      <c r="C2" s="1037"/>
      <c r="D2" s="1037"/>
      <c r="E2" s="1037"/>
      <c r="F2" s="1037"/>
      <c r="G2" s="1037"/>
      <c r="H2" s="1037"/>
      <c r="I2" s="1037"/>
      <c r="K2" s="1037" t="s">
        <v>1</v>
      </c>
      <c r="L2" s="1037"/>
      <c r="M2" s="1037"/>
      <c r="N2" s="1037"/>
      <c r="O2" s="1037"/>
      <c r="P2" s="1037"/>
      <c r="Q2" s="1037"/>
      <c r="R2" s="1037"/>
      <c r="U2" s="1037" t="s">
        <v>1</v>
      </c>
      <c r="V2" s="1037"/>
      <c r="W2" s="1037"/>
      <c r="X2" s="1037"/>
      <c r="Y2" s="1037"/>
      <c r="Z2" s="1037"/>
      <c r="AA2" s="1037"/>
      <c r="AB2" s="1037"/>
      <c r="AC2" s="1037"/>
    </row>
    <row r="3" spans="1:29" ht="36.75" customHeight="1">
      <c r="A3" s="3"/>
      <c r="B3" s="1037" t="s">
        <v>2</v>
      </c>
      <c r="C3" s="1037"/>
      <c r="D3" s="1037"/>
      <c r="E3" s="1037"/>
      <c r="F3" s="1037"/>
      <c r="G3" s="1037"/>
      <c r="H3" s="1037"/>
      <c r="I3" s="1037"/>
      <c r="K3" s="1037" t="s">
        <v>2</v>
      </c>
      <c r="L3" s="1037"/>
      <c r="M3" s="1037"/>
      <c r="N3" s="1037"/>
      <c r="O3" s="1037"/>
      <c r="P3" s="1037"/>
      <c r="Q3" s="1037"/>
      <c r="R3" s="1037"/>
      <c r="U3" s="1037" t="s">
        <v>2</v>
      </c>
      <c r="V3" s="1037"/>
      <c r="W3" s="1037"/>
      <c r="X3" s="1037"/>
      <c r="Y3" s="1037"/>
      <c r="Z3" s="1037"/>
      <c r="AA3" s="1037"/>
      <c r="AB3" s="1037"/>
      <c r="AC3" s="1037"/>
    </row>
    <row r="4" spans="1:29" ht="21" customHeight="1">
      <c r="A4" s="5"/>
      <c r="B4" s="1037" t="s">
        <v>48</v>
      </c>
      <c r="C4" s="1037"/>
      <c r="D4" s="1037"/>
      <c r="E4" s="1037"/>
      <c r="F4" s="1037"/>
      <c r="G4" s="1037"/>
      <c r="H4" s="1037"/>
      <c r="I4" s="1037"/>
      <c r="K4" s="1037" t="s">
        <v>48</v>
      </c>
      <c r="L4" s="1037"/>
      <c r="M4" s="1037"/>
      <c r="N4" s="1037"/>
      <c r="O4" s="1037"/>
      <c r="P4" s="1037"/>
      <c r="Q4" s="1037"/>
      <c r="R4" s="1037"/>
      <c r="U4" s="1037" t="s">
        <v>48</v>
      </c>
      <c r="V4" s="1037"/>
      <c r="W4" s="1037"/>
      <c r="X4" s="1037"/>
      <c r="Y4" s="1037"/>
      <c r="Z4" s="1037"/>
      <c r="AA4" s="1037"/>
      <c r="AB4" s="1037"/>
      <c r="AC4" s="1037"/>
    </row>
    <row r="5" spans="1:29" ht="23.25" customHeight="1">
      <c r="A5" s="6"/>
      <c r="B5" s="1037" t="s">
        <v>56</v>
      </c>
      <c r="C5" s="1037"/>
      <c r="D5" s="1037"/>
      <c r="E5" s="1037"/>
      <c r="F5" s="1037"/>
      <c r="G5" s="1037"/>
      <c r="H5" s="1037"/>
      <c r="I5" s="1037"/>
      <c r="K5" s="1037" t="s">
        <v>56</v>
      </c>
      <c r="L5" s="1037"/>
      <c r="M5" s="1037"/>
      <c r="N5" s="1037"/>
      <c r="O5" s="1037"/>
      <c r="P5" s="1037"/>
      <c r="Q5" s="1037"/>
      <c r="R5" s="1037"/>
      <c r="S5" s="1037"/>
      <c r="U5" s="1037" t="s">
        <v>56</v>
      </c>
      <c r="V5" s="1037"/>
      <c r="W5" s="1037"/>
      <c r="X5" s="1037"/>
      <c r="Y5" s="1037"/>
      <c r="Z5" s="1037"/>
      <c r="AA5" s="1037"/>
      <c r="AB5" s="1037"/>
      <c r="AC5" s="1037"/>
    </row>
    <row r="6" spans="1:29" ht="18.75" customHeight="1">
      <c r="A6" s="1"/>
      <c r="B6" s="1037" t="s">
        <v>51</v>
      </c>
      <c r="C6" s="1037"/>
      <c r="D6" s="1037"/>
      <c r="E6" s="1037"/>
      <c r="F6" s="1037"/>
      <c r="G6" s="1037" t="s">
        <v>759</v>
      </c>
      <c r="H6" s="1037"/>
      <c r="I6" s="1037"/>
      <c r="J6" s="1"/>
      <c r="K6" s="1037" t="s">
        <v>51</v>
      </c>
      <c r="L6" s="1037"/>
      <c r="M6" s="1037"/>
      <c r="N6" s="1037"/>
      <c r="O6" s="1037"/>
      <c r="P6" s="1037" t="str">
        <f>G6</f>
        <v>SCAIN ADMINISTRACIÒN E INGENIERÌA S.A.S</v>
      </c>
      <c r="Q6" s="1037"/>
      <c r="R6" s="1037"/>
      <c r="S6" s="1"/>
      <c r="T6" s="1"/>
      <c r="U6" s="1037" t="s">
        <v>51</v>
      </c>
      <c r="V6" s="1037"/>
      <c r="W6" s="1037"/>
      <c r="X6" s="1037"/>
      <c r="Y6" s="1037"/>
      <c r="Z6" s="1037" t="s">
        <v>902</v>
      </c>
      <c r="AA6" s="1037"/>
      <c r="AB6" s="1037"/>
      <c r="AC6" s="1037"/>
    </row>
    <row r="7" spans="1:29" s="15" customFormat="1" ht="18" customHeight="1">
      <c r="A7" s="7"/>
      <c r="B7" s="14"/>
      <c r="C7" s="7"/>
      <c r="D7" s="7"/>
      <c r="E7" s="7"/>
      <c r="F7" s="7"/>
      <c r="G7" s="7" t="s">
        <v>54</v>
      </c>
      <c r="H7" s="7" t="s">
        <v>53</v>
      </c>
      <c r="I7" s="7"/>
      <c r="J7" s="7"/>
      <c r="K7" s="7"/>
      <c r="L7" s="7"/>
      <c r="M7" s="7"/>
      <c r="N7" s="7"/>
      <c r="O7" s="7"/>
      <c r="P7" s="7"/>
      <c r="Q7" s="7"/>
      <c r="R7" s="7"/>
      <c r="S7" s="7" t="s">
        <v>52</v>
      </c>
      <c r="T7" s="7" t="s">
        <v>52</v>
      </c>
      <c r="U7" s="7"/>
      <c r="V7" s="7"/>
      <c r="W7" s="7"/>
      <c r="X7" s="7"/>
      <c r="Y7" s="7"/>
      <c r="Z7" s="7"/>
      <c r="AA7" s="7"/>
      <c r="AB7" s="7"/>
      <c r="AC7" s="7"/>
    </row>
    <row r="8" spans="1:29" s="17" customFormat="1" ht="198.75" customHeight="1">
      <c r="A8" s="8"/>
      <c r="B8" s="9" t="s">
        <v>3</v>
      </c>
      <c r="C8" s="9" t="s">
        <v>4</v>
      </c>
      <c r="D8" s="9" t="s">
        <v>5</v>
      </c>
      <c r="E8" s="9" t="s">
        <v>117</v>
      </c>
      <c r="F8" s="9" t="s">
        <v>116</v>
      </c>
      <c r="G8" s="9" t="s">
        <v>57</v>
      </c>
      <c r="H8" s="9" t="s">
        <v>47</v>
      </c>
      <c r="I8" s="9" t="s">
        <v>6</v>
      </c>
      <c r="J8" s="9" t="s">
        <v>49</v>
      </c>
      <c r="K8" s="9" t="s">
        <v>50</v>
      </c>
      <c r="L8" s="9" t="s">
        <v>111</v>
      </c>
      <c r="M8" s="9" t="s">
        <v>7</v>
      </c>
      <c r="N8" s="9" t="s">
        <v>119</v>
      </c>
      <c r="O8" s="9" t="s">
        <v>8</v>
      </c>
      <c r="P8" s="130" t="s">
        <v>9</v>
      </c>
      <c r="Q8" s="9" t="s">
        <v>118</v>
      </c>
      <c r="R8" s="9" t="s">
        <v>120</v>
      </c>
      <c r="S8" s="9" t="s">
        <v>121</v>
      </c>
      <c r="T8" s="130" t="s">
        <v>115</v>
      </c>
      <c r="U8" s="109" t="s">
        <v>108</v>
      </c>
      <c r="V8" s="109" t="s">
        <v>55</v>
      </c>
      <c r="W8" s="109" t="s">
        <v>150</v>
      </c>
      <c r="X8" s="109" t="s">
        <v>112</v>
      </c>
      <c r="Y8" s="109" t="s">
        <v>151</v>
      </c>
      <c r="Z8" s="109" t="s">
        <v>668</v>
      </c>
      <c r="AA8" s="109" t="s">
        <v>445</v>
      </c>
      <c r="AB8" s="109" t="s">
        <v>669</v>
      </c>
      <c r="AC8" s="109" t="s">
        <v>10</v>
      </c>
    </row>
    <row r="9" spans="1:29" ht="235.5" customHeight="1">
      <c r="A9" s="10"/>
      <c r="B9" s="110">
        <v>1</v>
      </c>
      <c r="C9" s="16">
        <v>29</v>
      </c>
      <c r="D9" s="16">
        <v>46</v>
      </c>
      <c r="E9" s="598" t="s">
        <v>760</v>
      </c>
      <c r="F9" s="16" t="s">
        <v>761</v>
      </c>
      <c r="G9" s="16">
        <v>80101500</v>
      </c>
      <c r="H9" s="16" t="s">
        <v>762</v>
      </c>
      <c r="I9" s="16" t="s">
        <v>162</v>
      </c>
      <c r="J9" s="16" t="s">
        <v>763</v>
      </c>
      <c r="K9" s="16" t="s">
        <v>249</v>
      </c>
      <c r="L9" s="16" t="s">
        <v>764</v>
      </c>
      <c r="M9" s="212">
        <v>0.6</v>
      </c>
      <c r="N9" s="236"/>
      <c r="O9" s="213">
        <v>40401</v>
      </c>
      <c r="P9" s="213">
        <v>41962</v>
      </c>
      <c r="Q9" s="16" t="s">
        <v>254</v>
      </c>
      <c r="R9" s="236">
        <v>41969</v>
      </c>
      <c r="S9" s="236" t="s">
        <v>162</v>
      </c>
      <c r="T9" s="235" t="s">
        <v>162</v>
      </c>
      <c r="U9" s="16">
        <v>2014</v>
      </c>
      <c r="V9" s="121">
        <v>10710775377</v>
      </c>
      <c r="W9" s="175">
        <f>V9/VLOOKUP(U9,lov_smmlv,2)*sm_2019</f>
        <v>14398337186.681318</v>
      </c>
      <c r="X9" s="124">
        <v>0.6</v>
      </c>
      <c r="Y9" s="175">
        <f>X9*W9</f>
        <v>8639002312.008791</v>
      </c>
      <c r="Z9" s="124">
        <v>1</v>
      </c>
      <c r="AA9" s="175">
        <f>(PPTO_oficial*Z9)</f>
        <v>868283941</v>
      </c>
      <c r="AB9" s="175" t="s">
        <v>162</v>
      </c>
      <c r="AC9" s="16"/>
    </row>
    <row r="10" spans="1:29" ht="213" customHeight="1">
      <c r="A10" s="10"/>
      <c r="B10" s="110">
        <v>2</v>
      </c>
      <c r="C10" s="16" t="s">
        <v>765</v>
      </c>
      <c r="D10" s="16">
        <v>32</v>
      </c>
      <c r="E10" s="16" t="s">
        <v>766</v>
      </c>
      <c r="F10" s="16" t="s">
        <v>761</v>
      </c>
      <c r="G10" s="16">
        <v>80101600</v>
      </c>
      <c r="H10" s="16" t="s">
        <v>767</v>
      </c>
      <c r="I10" s="16" t="s">
        <v>162</v>
      </c>
      <c r="J10" s="16" t="s">
        <v>763</v>
      </c>
      <c r="K10" s="16" t="s">
        <v>249</v>
      </c>
      <c r="L10" s="16" t="s">
        <v>768</v>
      </c>
      <c r="M10" s="212">
        <v>1</v>
      </c>
      <c r="N10" s="236"/>
      <c r="O10" s="213">
        <v>40907</v>
      </c>
      <c r="P10" s="213">
        <v>41623</v>
      </c>
      <c r="Q10" s="16" t="s">
        <v>166</v>
      </c>
      <c r="R10" s="213">
        <v>42101</v>
      </c>
      <c r="S10" s="16" t="s">
        <v>162</v>
      </c>
      <c r="T10" s="235" t="s">
        <v>162</v>
      </c>
      <c r="U10" s="16">
        <v>2013</v>
      </c>
      <c r="V10" s="121">
        <v>4949543903</v>
      </c>
      <c r="W10" s="175">
        <f>V10/VLOOKUP(U10,lov_smmlv,2)*sm_2019</f>
        <v>6953005086.9834576</v>
      </c>
      <c r="X10" s="124">
        <v>1</v>
      </c>
      <c r="Y10" s="175">
        <f>X10*W10</f>
        <v>6953005086.9834576</v>
      </c>
      <c r="Z10" s="124">
        <v>1</v>
      </c>
      <c r="AA10" s="175">
        <f>(PPTO_oficial*Z10)</f>
        <v>868283941</v>
      </c>
      <c r="AB10" s="175" t="s">
        <v>162</v>
      </c>
      <c r="AC10" s="16"/>
    </row>
    <row r="11" spans="1:29" ht="292.5" customHeight="1">
      <c r="A11" s="10"/>
      <c r="B11" s="110">
        <v>3</v>
      </c>
      <c r="C11" s="16">
        <v>21</v>
      </c>
      <c r="D11" s="16">
        <v>25</v>
      </c>
      <c r="E11" s="16" t="s">
        <v>769</v>
      </c>
      <c r="F11" s="16" t="s">
        <v>770</v>
      </c>
      <c r="G11" s="16">
        <v>80101600</v>
      </c>
      <c r="H11" s="16" t="s">
        <v>771</v>
      </c>
      <c r="I11" s="16" t="s">
        <v>162</v>
      </c>
      <c r="J11" s="16" t="s">
        <v>772</v>
      </c>
      <c r="K11" s="16" t="s">
        <v>773</v>
      </c>
      <c r="L11" s="16" t="s">
        <v>768</v>
      </c>
      <c r="M11" s="212">
        <v>0.6</v>
      </c>
      <c r="N11" s="213">
        <v>41271</v>
      </c>
      <c r="O11" s="213">
        <v>41285</v>
      </c>
      <c r="P11" s="213">
        <v>41528</v>
      </c>
      <c r="Q11" s="235" t="s">
        <v>166</v>
      </c>
      <c r="R11" s="213">
        <v>41544</v>
      </c>
      <c r="S11" s="16" t="s">
        <v>162</v>
      </c>
      <c r="T11" s="235" t="s">
        <v>162</v>
      </c>
      <c r="U11" s="16">
        <v>2013</v>
      </c>
      <c r="V11" s="121">
        <v>2291516200</v>
      </c>
      <c r="W11" s="175">
        <f>V11/VLOOKUP(U11,lov_smmlv,2)*sm_2019</f>
        <v>3219069091.5677695</v>
      </c>
      <c r="X11" s="124">
        <v>0.6</v>
      </c>
      <c r="Y11" s="175">
        <f>X11*W11</f>
        <v>1931441454.9406617</v>
      </c>
      <c r="Z11" s="124">
        <v>1</v>
      </c>
      <c r="AA11" s="175">
        <f>(PPTO_oficial*Z11)</f>
        <v>868283941</v>
      </c>
      <c r="AB11" s="175" t="s">
        <v>162</v>
      </c>
      <c r="AC11" s="235" t="s">
        <v>1358</v>
      </c>
    </row>
    <row r="12" spans="1:29" ht="18.75" customHeight="1">
      <c r="A12" s="1"/>
      <c r="B12" s="11" t="s">
        <v>11</v>
      </c>
      <c r="C12" s="1"/>
      <c r="D12" s="1"/>
      <c r="E12" s="1"/>
      <c r="F12" s="1"/>
      <c r="G12" s="1"/>
      <c r="H12" s="1"/>
      <c r="I12" s="1"/>
      <c r="J12" s="1"/>
      <c r="K12" s="1"/>
      <c r="L12" s="1"/>
      <c r="M12" s="1"/>
      <c r="N12" s="1"/>
      <c r="O12" s="1"/>
      <c r="P12" s="1"/>
      <c r="Q12" s="1"/>
      <c r="R12" s="1"/>
      <c r="S12" s="1"/>
      <c r="T12" s="1"/>
      <c r="U12" s="1131" t="s">
        <v>365</v>
      </c>
      <c r="V12" s="1132"/>
      <c r="W12" s="1132"/>
      <c r="X12" s="1132"/>
      <c r="Y12" s="1132"/>
      <c r="Z12" s="1132"/>
      <c r="AA12" s="1132"/>
      <c r="AB12" s="1132"/>
      <c r="AC12" s="1"/>
    </row>
    <row r="13" spans="1:29" ht="12.7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row>
    <row r="14" spans="1:29" ht="12.75" customHeight="1">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row>
    <row r="15" spans="1:29" ht="12.75" customHeight="1">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row>
    <row r="16" spans="1:29" ht="12.75" customHeight="1">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row>
    <row r="17" spans="1:29" ht="12.75" customHeight="1">
      <c r="A17" s="1"/>
      <c r="B17" s="1"/>
      <c r="C17" s="1"/>
      <c r="D17" s="1"/>
      <c r="E17" s="1"/>
      <c r="F17" s="1"/>
      <c r="G17" s="1"/>
      <c r="H17" s="1"/>
      <c r="I17" s="1"/>
      <c r="J17" s="1"/>
      <c r="K17" s="1"/>
      <c r="L17" s="1"/>
      <c r="M17" s="1"/>
      <c r="N17" s="1"/>
      <c r="O17" s="1"/>
      <c r="P17" s="1"/>
      <c r="Q17" s="1"/>
      <c r="R17" s="1"/>
      <c r="S17" s="1"/>
      <c r="T17" s="1"/>
      <c r="U17" s="12"/>
      <c r="V17" s="12"/>
      <c r="W17" s="12"/>
      <c r="X17" s="12"/>
      <c r="Y17" s="12"/>
      <c r="Z17" s="12"/>
      <c r="AA17" s="12"/>
      <c r="AB17" s="12"/>
      <c r="AC17" s="1"/>
    </row>
    <row r="18" spans="1:29" ht="12.75" customHeight="1">
      <c r="A18" s="1"/>
      <c r="B18" s="1"/>
      <c r="C18" s="1"/>
      <c r="D18" s="1"/>
      <c r="E18" s="1"/>
      <c r="F18" s="1"/>
      <c r="G18" s="1"/>
      <c r="H18" s="1"/>
      <c r="I18" s="1"/>
      <c r="J18" s="1"/>
      <c r="K18" s="1"/>
      <c r="L18" s="1"/>
      <c r="M18" s="1"/>
      <c r="N18" s="1"/>
      <c r="O18" s="1"/>
      <c r="P18" s="1"/>
      <c r="Q18" s="1"/>
      <c r="R18" s="1"/>
      <c r="S18" s="1"/>
      <c r="T18" s="1"/>
      <c r="U18" s="12"/>
      <c r="V18" s="12"/>
      <c r="W18" s="12"/>
      <c r="X18" s="12"/>
      <c r="Y18" s="12"/>
      <c r="Z18" s="12"/>
      <c r="AA18" s="12"/>
      <c r="AB18" s="12"/>
      <c r="AC18" s="1"/>
    </row>
    <row r="19" spans="1:29" ht="12.75" customHeight="1">
      <c r="A19" s="1"/>
      <c r="B19" s="1"/>
      <c r="C19" s="1"/>
      <c r="D19" s="1"/>
      <c r="E19" s="1"/>
      <c r="F19" s="1"/>
      <c r="G19" s="1"/>
      <c r="H19" s="1"/>
      <c r="I19" s="1"/>
      <c r="J19" s="1"/>
      <c r="K19" s="1"/>
      <c r="L19" s="1"/>
      <c r="M19" s="1"/>
      <c r="N19" s="1"/>
      <c r="O19" s="1"/>
      <c r="P19" s="1"/>
      <c r="Q19" s="1"/>
      <c r="R19" s="1"/>
      <c r="S19" s="1"/>
      <c r="T19" s="1"/>
      <c r="U19" s="12"/>
      <c r="V19" s="12"/>
      <c r="W19" s="12"/>
      <c r="X19" s="12"/>
      <c r="Y19" s="12"/>
      <c r="Z19" s="12"/>
      <c r="AA19" s="12"/>
      <c r="AB19" s="12"/>
      <c r="AC19" s="1"/>
    </row>
    <row r="20" spans="1:29" ht="12.75" customHeight="1">
      <c r="A20" s="1"/>
      <c r="B20" s="1"/>
      <c r="C20" s="1"/>
      <c r="D20" s="1"/>
      <c r="E20" s="1"/>
      <c r="F20" s="1"/>
      <c r="G20" s="1"/>
      <c r="H20" s="1"/>
      <c r="I20" s="1"/>
      <c r="J20" s="1"/>
      <c r="K20" s="1"/>
      <c r="L20" s="1"/>
      <c r="M20" s="1"/>
      <c r="N20" s="1"/>
      <c r="O20" s="1"/>
      <c r="P20" s="1"/>
      <c r="Q20" s="1"/>
      <c r="R20" s="1"/>
      <c r="S20" s="1"/>
      <c r="T20" s="1"/>
      <c r="U20" s="12"/>
      <c r="V20" s="12"/>
      <c r="W20" s="12"/>
      <c r="X20" s="12"/>
      <c r="Y20" s="12"/>
      <c r="Z20" s="12"/>
      <c r="AA20" s="12"/>
      <c r="AB20" s="12"/>
      <c r="AC20" s="1"/>
    </row>
    <row r="21" spans="1:29" ht="12.75" customHeight="1">
      <c r="A21" s="1"/>
      <c r="B21" s="1"/>
      <c r="C21" s="1"/>
      <c r="D21" s="1"/>
      <c r="E21" s="1"/>
      <c r="F21" s="1"/>
      <c r="G21" s="1"/>
      <c r="H21" s="1"/>
      <c r="I21" s="1"/>
      <c r="J21" s="1"/>
      <c r="K21" s="1"/>
      <c r="L21" s="1"/>
      <c r="M21" s="1"/>
      <c r="N21" s="1"/>
      <c r="O21" s="1"/>
      <c r="P21" s="1"/>
      <c r="Q21" s="1"/>
      <c r="R21" s="1"/>
      <c r="S21" s="1"/>
      <c r="T21" s="1"/>
      <c r="U21" s="12"/>
      <c r="V21" s="12"/>
      <c r="W21" s="12"/>
      <c r="X21" s="12"/>
      <c r="Y21" s="12"/>
      <c r="Z21" s="12"/>
      <c r="AA21" s="12"/>
      <c r="AB21" s="12"/>
      <c r="AC21" s="1"/>
    </row>
    <row r="22" spans="1:29" ht="12.75" customHeight="1">
      <c r="A22" s="1"/>
      <c r="B22" s="1"/>
      <c r="C22" s="1"/>
      <c r="D22" s="1"/>
      <c r="E22" s="1"/>
      <c r="F22" s="1"/>
      <c r="G22" s="1"/>
      <c r="H22" s="1"/>
      <c r="I22" s="1"/>
      <c r="J22" s="1"/>
      <c r="K22" s="1"/>
      <c r="L22" s="1"/>
      <c r="M22" s="1"/>
      <c r="N22" s="1"/>
      <c r="O22" s="1"/>
      <c r="P22" s="1"/>
      <c r="Q22" s="1"/>
      <c r="R22" s="1"/>
      <c r="S22" s="1"/>
      <c r="T22" s="1"/>
      <c r="U22" s="12"/>
      <c r="V22" s="12"/>
      <c r="W22" s="12"/>
      <c r="X22" s="12"/>
      <c r="Y22" s="12"/>
      <c r="Z22" s="12"/>
      <c r="AA22" s="12"/>
      <c r="AB22" s="12"/>
      <c r="AC22" s="1"/>
    </row>
    <row r="23" spans="1:29" ht="12.75" customHeight="1">
      <c r="A23" s="1"/>
      <c r="B23" s="1"/>
      <c r="C23" s="1"/>
      <c r="D23" s="1"/>
      <c r="E23" s="1"/>
      <c r="F23" s="1"/>
      <c r="G23" s="1"/>
      <c r="H23" s="1"/>
      <c r="I23" s="1"/>
      <c r="J23" s="1"/>
      <c r="K23" s="1"/>
      <c r="L23" s="1"/>
      <c r="M23" s="1"/>
      <c r="N23" s="1"/>
      <c r="O23" s="1"/>
      <c r="P23" s="1"/>
      <c r="Q23" s="1"/>
      <c r="R23" s="1"/>
      <c r="S23" s="1"/>
      <c r="T23" s="1"/>
      <c r="U23" s="12"/>
      <c r="V23" s="12"/>
      <c r="W23" s="12"/>
      <c r="X23" s="12"/>
      <c r="Y23" s="12"/>
      <c r="Z23" s="12"/>
      <c r="AA23" s="12"/>
      <c r="AB23" s="12"/>
      <c r="AC23" s="1"/>
    </row>
    <row r="24" spans="1:29" ht="12.7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row>
    <row r="25" spans="1:29"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row>
    <row r="26" spans="1:29"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row>
    <row r="27" spans="1:29"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row>
    <row r="28" spans="1:29"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row>
    <row r="29" spans="1: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row>
    <row r="30" spans="1:29"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row>
    <row r="31" spans="1:29"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row>
    <row r="32" spans="1:29"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row>
    <row r="33" spans="1:29" ht="12.75" customHeight="1">
      <c r="A33" s="1"/>
      <c r="B33" s="13"/>
      <c r="C33" s="1"/>
      <c r="D33" s="1"/>
      <c r="E33" s="1"/>
      <c r="F33" s="1"/>
      <c r="G33" s="1"/>
      <c r="H33" s="1"/>
      <c r="I33" s="1"/>
      <c r="J33" s="1"/>
      <c r="K33" s="1"/>
      <c r="L33" s="1"/>
      <c r="M33" s="1"/>
      <c r="N33" s="1"/>
      <c r="O33" s="1"/>
      <c r="P33" s="1"/>
      <c r="Q33" s="1"/>
      <c r="R33" s="1"/>
      <c r="S33" s="1"/>
      <c r="T33" s="1"/>
      <c r="U33" s="1"/>
      <c r="V33" s="1"/>
      <c r="W33" s="1"/>
      <c r="X33" s="1"/>
      <c r="Y33" s="1"/>
      <c r="Z33" s="1"/>
      <c r="AA33" s="1"/>
      <c r="AB33" s="1"/>
      <c r="AC33" s="1"/>
    </row>
    <row r="34" spans="1:29"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row>
    <row r="35" spans="1:29"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row>
    <row r="36" spans="1:29"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row>
    <row r="37" spans="1:29"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row>
    <row r="38" spans="1:29"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row>
    <row r="39" spans="1:2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row>
    <row r="40" spans="1:29"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row>
    <row r="41" spans="1:29"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row>
    <row r="42" spans="1:29"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row>
    <row r="43" spans="1:29" ht="12.75" hidden="1" customHeight="1">
      <c r="A43" s="1"/>
      <c r="B43" s="8" t="s">
        <v>12</v>
      </c>
      <c r="C43" s="8" t="s">
        <v>13</v>
      </c>
      <c r="D43" s="8" t="s">
        <v>14</v>
      </c>
      <c r="E43" s="8"/>
      <c r="F43" s="8"/>
      <c r="G43" s="8"/>
      <c r="H43" s="8"/>
      <c r="I43" s="8"/>
      <c r="J43" s="8"/>
      <c r="K43" s="8"/>
      <c r="L43" s="8"/>
      <c r="M43" s="8"/>
      <c r="N43" s="8"/>
      <c r="O43" s="8"/>
      <c r="P43" s="8"/>
      <c r="Q43" s="8"/>
      <c r="R43" s="8"/>
      <c r="S43" s="8"/>
      <c r="T43" s="8"/>
      <c r="U43" s="1"/>
      <c r="V43" s="1"/>
      <c r="W43" s="1"/>
      <c r="X43" s="1"/>
      <c r="Y43" s="1"/>
      <c r="Z43" s="1"/>
      <c r="AA43" s="1"/>
      <c r="AB43" s="1"/>
      <c r="AC43" s="1"/>
    </row>
    <row r="44" spans="1:29" ht="12.75" hidden="1" customHeight="1">
      <c r="A44" s="1"/>
      <c r="B44" s="13" t="s">
        <v>15</v>
      </c>
      <c r="C44" s="13"/>
      <c r="D44" s="13" t="s">
        <v>16</v>
      </c>
      <c r="E44" s="13"/>
      <c r="F44" s="13"/>
      <c r="G44" s="13"/>
      <c r="H44" s="13"/>
      <c r="I44" s="13"/>
      <c r="J44" s="13"/>
      <c r="K44" s="13"/>
      <c r="L44" s="13"/>
      <c r="M44" s="13"/>
      <c r="N44" s="13"/>
      <c r="O44" s="13"/>
      <c r="P44" s="13"/>
      <c r="Q44" s="13"/>
      <c r="R44" s="13"/>
      <c r="S44" s="13"/>
      <c r="T44" s="13"/>
      <c r="U44" s="1"/>
      <c r="V44" s="1"/>
      <c r="W44" s="1"/>
      <c r="X44" s="1"/>
      <c r="Y44" s="1"/>
      <c r="Z44" s="1"/>
      <c r="AA44" s="1"/>
      <c r="AB44" s="1"/>
      <c r="AC44" s="1"/>
    </row>
    <row r="45" spans="1:29" ht="12.75" hidden="1" customHeight="1">
      <c r="A45" s="1"/>
      <c r="B45" s="13">
        <v>80101500</v>
      </c>
      <c r="C45" s="13" t="s">
        <v>17</v>
      </c>
      <c r="D45" s="13" t="s">
        <v>18</v>
      </c>
      <c r="E45" s="13"/>
      <c r="F45" s="13"/>
      <c r="G45" s="13"/>
      <c r="H45" s="13"/>
      <c r="I45" s="13"/>
      <c r="J45" s="13"/>
      <c r="K45" s="13"/>
      <c r="L45" s="13"/>
      <c r="M45" s="13"/>
      <c r="N45" s="13"/>
      <c r="O45" s="13"/>
      <c r="P45" s="13"/>
      <c r="Q45" s="13"/>
      <c r="R45" s="13"/>
      <c r="S45" s="13"/>
      <c r="T45" s="13"/>
      <c r="U45" s="1"/>
      <c r="V45" s="1"/>
      <c r="W45" s="1"/>
      <c r="X45" s="1"/>
      <c r="Y45" s="1"/>
      <c r="Z45" s="1"/>
      <c r="AA45" s="1"/>
      <c r="AB45" s="1"/>
      <c r="AC45" s="1"/>
    </row>
    <row r="46" spans="1:29" ht="12.75" hidden="1" customHeight="1">
      <c r="A46" s="1"/>
      <c r="B46" s="13">
        <v>80101509</v>
      </c>
      <c r="C46" s="13" t="s">
        <v>19</v>
      </c>
      <c r="D46" s="13" t="s">
        <v>20</v>
      </c>
      <c r="E46" s="13"/>
      <c r="F46" s="13"/>
      <c r="G46" s="13"/>
      <c r="H46" s="13"/>
      <c r="I46" s="13"/>
      <c r="J46" s="13"/>
      <c r="K46" s="13"/>
      <c r="L46" s="13"/>
      <c r="M46" s="13"/>
      <c r="N46" s="13"/>
      <c r="O46" s="13"/>
      <c r="P46" s="13"/>
      <c r="Q46" s="13"/>
      <c r="R46" s="13"/>
      <c r="S46" s="13"/>
      <c r="T46" s="13"/>
      <c r="U46" s="1"/>
      <c r="V46" s="1"/>
      <c r="W46" s="1"/>
      <c r="X46" s="1"/>
      <c r="Y46" s="1"/>
      <c r="Z46" s="1"/>
      <c r="AA46" s="1"/>
      <c r="AB46" s="1"/>
      <c r="AC46" s="1"/>
    </row>
    <row r="47" spans="1:29" ht="12.75" hidden="1" customHeight="1">
      <c r="A47" s="1"/>
      <c r="B47" s="13">
        <v>80101600</v>
      </c>
      <c r="C47" s="13" t="s">
        <v>21</v>
      </c>
      <c r="D47" s="13" t="s">
        <v>22</v>
      </c>
      <c r="E47" s="13"/>
      <c r="F47" s="13"/>
      <c r="G47" s="13"/>
      <c r="H47" s="13"/>
      <c r="I47" s="13"/>
      <c r="J47" s="13"/>
      <c r="K47" s="13"/>
      <c r="L47" s="13"/>
      <c r="M47" s="13"/>
      <c r="N47" s="13"/>
      <c r="O47" s="13"/>
      <c r="P47" s="13"/>
      <c r="Q47" s="13"/>
      <c r="R47" s="13"/>
      <c r="S47" s="13"/>
      <c r="T47" s="13"/>
      <c r="U47" s="1"/>
      <c r="V47" s="1"/>
      <c r="W47" s="1"/>
      <c r="X47" s="1"/>
      <c r="Y47" s="1"/>
      <c r="Z47" s="1"/>
      <c r="AA47" s="1"/>
      <c r="AB47" s="1"/>
      <c r="AC47" s="1"/>
    </row>
    <row r="48" spans="1:29" ht="12.75" hidden="1" customHeight="1">
      <c r="A48" s="1"/>
      <c r="B48" s="13">
        <v>80101604</v>
      </c>
      <c r="C48" s="13" t="s">
        <v>23</v>
      </c>
      <c r="D48" s="13" t="s">
        <v>24</v>
      </c>
      <c r="E48" s="13"/>
      <c r="F48" s="13"/>
      <c r="G48" s="13"/>
      <c r="H48" s="13"/>
      <c r="I48" s="13"/>
      <c r="J48" s="13"/>
      <c r="K48" s="13"/>
      <c r="L48" s="13"/>
      <c r="M48" s="13"/>
      <c r="N48" s="13"/>
      <c r="O48" s="13"/>
      <c r="P48" s="13"/>
      <c r="Q48" s="13"/>
      <c r="R48" s="13"/>
      <c r="S48" s="13"/>
      <c r="T48" s="13"/>
      <c r="U48" s="1"/>
      <c r="V48" s="1"/>
      <c r="W48" s="1"/>
      <c r="X48" s="1"/>
      <c r="Y48" s="1"/>
      <c r="Z48" s="1"/>
      <c r="AA48" s="1"/>
      <c r="AB48" s="1"/>
      <c r="AC48" s="1"/>
    </row>
    <row r="49" spans="1:29" ht="12.75" hidden="1" customHeight="1">
      <c r="A49" s="1"/>
      <c r="B49" s="13">
        <v>81131500</v>
      </c>
      <c r="C49" s="13" t="s">
        <v>25</v>
      </c>
      <c r="D49" s="13" t="s">
        <v>26</v>
      </c>
      <c r="E49" s="13"/>
      <c r="F49" s="13"/>
      <c r="G49" s="13"/>
      <c r="H49" s="13"/>
      <c r="I49" s="13"/>
      <c r="J49" s="13"/>
      <c r="K49" s="13"/>
      <c r="L49" s="13"/>
      <c r="M49" s="13"/>
      <c r="N49" s="13"/>
      <c r="O49" s="13"/>
      <c r="P49" s="13"/>
      <c r="Q49" s="13"/>
      <c r="R49" s="13"/>
      <c r="S49" s="13"/>
      <c r="T49" s="13"/>
      <c r="U49" s="1"/>
      <c r="V49" s="1"/>
      <c r="W49" s="1"/>
      <c r="X49" s="1"/>
      <c r="Y49" s="1"/>
      <c r="Z49" s="1"/>
      <c r="AA49" s="1"/>
      <c r="AB49" s="1"/>
      <c r="AC49" s="1"/>
    </row>
    <row r="50" spans="1:29" ht="12.75" hidden="1" customHeight="1">
      <c r="A50" s="1"/>
      <c r="B50" s="13">
        <v>81131501</v>
      </c>
      <c r="C50" s="13" t="s">
        <v>27</v>
      </c>
      <c r="D50" s="13" t="s">
        <v>28</v>
      </c>
      <c r="E50" s="13"/>
      <c r="F50" s="13"/>
      <c r="G50" s="13"/>
      <c r="H50" s="13"/>
      <c r="I50" s="13"/>
      <c r="J50" s="13"/>
      <c r="K50" s="13"/>
      <c r="L50" s="13"/>
      <c r="M50" s="13"/>
      <c r="N50" s="13"/>
      <c r="O50" s="13"/>
      <c r="P50" s="13"/>
      <c r="Q50" s="13"/>
      <c r="R50" s="13"/>
      <c r="S50" s="13"/>
      <c r="T50" s="13"/>
      <c r="U50" s="1"/>
      <c r="V50" s="1"/>
      <c r="W50" s="1"/>
      <c r="X50" s="1"/>
      <c r="Y50" s="1"/>
      <c r="Z50" s="1"/>
      <c r="AA50" s="1"/>
      <c r="AB50" s="1"/>
      <c r="AC50" s="1"/>
    </row>
    <row r="51" spans="1:29" ht="12.75" hidden="1" customHeight="1">
      <c r="A51" s="1"/>
      <c r="B51" s="13">
        <v>81131502</v>
      </c>
      <c r="C51" s="13" t="s">
        <v>29</v>
      </c>
      <c r="D51" s="13" t="s">
        <v>30</v>
      </c>
      <c r="E51" s="13"/>
      <c r="F51" s="13"/>
      <c r="G51" s="13"/>
      <c r="H51" s="13"/>
      <c r="I51" s="13"/>
      <c r="J51" s="13"/>
      <c r="K51" s="13"/>
      <c r="L51" s="13"/>
      <c r="M51" s="13"/>
      <c r="N51" s="13"/>
      <c r="O51" s="13"/>
      <c r="P51" s="13"/>
      <c r="Q51" s="13"/>
      <c r="R51" s="13"/>
      <c r="S51" s="13"/>
      <c r="T51" s="13"/>
      <c r="U51" s="1"/>
      <c r="V51" s="1"/>
      <c r="W51" s="1"/>
      <c r="X51" s="1"/>
      <c r="Y51" s="1"/>
      <c r="Z51" s="1"/>
      <c r="AA51" s="1"/>
      <c r="AB51" s="1"/>
      <c r="AC51" s="1"/>
    </row>
    <row r="52" spans="1:29" ht="12.75" hidden="1" customHeight="1">
      <c r="A52" s="1"/>
      <c r="B52" s="13">
        <v>81131503</v>
      </c>
      <c r="C52" s="13" t="s">
        <v>31</v>
      </c>
      <c r="D52" s="13" t="s">
        <v>32</v>
      </c>
      <c r="E52" s="13"/>
      <c r="F52" s="13"/>
      <c r="G52" s="13"/>
      <c r="H52" s="13"/>
      <c r="I52" s="13"/>
      <c r="J52" s="13"/>
      <c r="K52" s="13"/>
      <c r="L52" s="13"/>
      <c r="M52" s="13"/>
      <c r="N52" s="13"/>
      <c r="O52" s="13"/>
      <c r="P52" s="13"/>
      <c r="Q52" s="13"/>
      <c r="R52" s="13"/>
      <c r="S52" s="13"/>
      <c r="T52" s="13"/>
      <c r="U52" s="1"/>
      <c r="V52" s="1"/>
      <c r="W52" s="1"/>
      <c r="X52" s="1"/>
      <c r="Y52" s="1"/>
      <c r="Z52" s="1"/>
      <c r="AA52" s="1"/>
      <c r="AB52" s="1"/>
      <c r="AC52" s="1"/>
    </row>
    <row r="53" spans="1:29" ht="12.75" hidden="1" customHeight="1">
      <c r="A53" s="1"/>
      <c r="B53" s="13">
        <v>81131504</v>
      </c>
      <c r="C53" s="13" t="s">
        <v>33</v>
      </c>
      <c r="D53" s="13" t="s">
        <v>34</v>
      </c>
      <c r="E53" s="13"/>
      <c r="F53" s="13"/>
      <c r="G53" s="13"/>
      <c r="H53" s="13"/>
      <c r="I53" s="13"/>
      <c r="J53" s="13"/>
      <c r="K53" s="13"/>
      <c r="L53" s="13"/>
      <c r="M53" s="13"/>
      <c r="N53" s="13"/>
      <c r="O53" s="13"/>
      <c r="P53" s="13"/>
      <c r="Q53" s="13"/>
      <c r="R53" s="13"/>
      <c r="S53" s="13"/>
      <c r="T53" s="13"/>
      <c r="U53" s="1"/>
      <c r="V53" s="1"/>
      <c r="W53" s="1"/>
      <c r="X53" s="1"/>
      <c r="Y53" s="1"/>
      <c r="Z53" s="1"/>
      <c r="AA53" s="1"/>
      <c r="AB53" s="1"/>
      <c r="AC53" s="1"/>
    </row>
    <row r="54" spans="1:29" ht="12.75" hidden="1" customHeight="1">
      <c r="A54" s="1"/>
      <c r="B54" s="13">
        <v>81131505</v>
      </c>
      <c r="C54" s="13" t="s">
        <v>35</v>
      </c>
      <c r="D54" s="13" t="s">
        <v>36</v>
      </c>
      <c r="E54" s="13"/>
      <c r="F54" s="13"/>
      <c r="G54" s="13"/>
      <c r="H54" s="13"/>
      <c r="I54" s="13"/>
      <c r="J54" s="13"/>
      <c r="K54" s="13"/>
      <c r="L54" s="13"/>
      <c r="M54" s="13"/>
      <c r="N54" s="13"/>
      <c r="O54" s="13"/>
      <c r="P54" s="13"/>
      <c r="Q54" s="13"/>
      <c r="R54" s="13"/>
      <c r="S54" s="13"/>
      <c r="T54" s="13"/>
      <c r="U54" s="1"/>
      <c r="V54" s="1"/>
      <c r="W54" s="1"/>
      <c r="X54" s="1"/>
      <c r="Y54" s="1"/>
      <c r="Z54" s="1"/>
      <c r="AA54" s="1"/>
      <c r="AB54" s="1"/>
      <c r="AC54" s="1"/>
    </row>
    <row r="55" spans="1:29" ht="12.75" hidden="1" customHeight="1">
      <c r="A55" s="1"/>
      <c r="B55" s="13">
        <v>84111600</v>
      </c>
      <c r="C55" s="13" t="s">
        <v>37</v>
      </c>
      <c r="D55" s="13" t="s">
        <v>38</v>
      </c>
      <c r="E55" s="13"/>
      <c r="F55" s="13"/>
      <c r="G55" s="13"/>
      <c r="H55" s="13"/>
      <c r="I55" s="13"/>
      <c r="J55" s="13"/>
      <c r="K55" s="13"/>
      <c r="L55" s="13"/>
      <c r="M55" s="13"/>
      <c r="N55" s="13"/>
      <c r="O55" s="13"/>
      <c r="P55" s="13"/>
      <c r="Q55" s="13"/>
      <c r="R55" s="13"/>
      <c r="S55" s="13"/>
      <c r="T55" s="13"/>
      <c r="U55" s="1"/>
      <c r="V55" s="1"/>
      <c r="W55" s="1"/>
      <c r="X55" s="1"/>
      <c r="Y55" s="1"/>
      <c r="Z55" s="1"/>
      <c r="AA55" s="1"/>
      <c r="AB55" s="1"/>
      <c r="AC55" s="1"/>
    </row>
    <row r="56" spans="1:29" ht="12.75" hidden="1" customHeight="1">
      <c r="A56" s="1"/>
      <c r="B56" s="13">
        <v>84111601</v>
      </c>
      <c r="C56" s="13" t="s">
        <v>39</v>
      </c>
      <c r="D56" s="13" t="s">
        <v>40</v>
      </c>
      <c r="E56" s="13"/>
      <c r="F56" s="13"/>
      <c r="G56" s="13"/>
      <c r="H56" s="13"/>
      <c r="I56" s="13"/>
      <c r="J56" s="13"/>
      <c r="K56" s="13"/>
      <c r="L56" s="13"/>
      <c r="M56" s="13"/>
      <c r="N56" s="13"/>
      <c r="O56" s="13"/>
      <c r="P56" s="13"/>
      <c r="Q56" s="13"/>
      <c r="R56" s="13"/>
      <c r="S56" s="13"/>
      <c r="T56" s="13"/>
      <c r="U56" s="1"/>
      <c r="V56" s="1"/>
      <c r="W56" s="1"/>
      <c r="X56" s="1"/>
      <c r="Y56" s="1"/>
      <c r="Z56" s="1"/>
      <c r="AA56" s="1"/>
      <c r="AB56" s="1"/>
      <c r="AC56" s="1"/>
    </row>
    <row r="57" spans="1:29" ht="12.75" hidden="1" customHeight="1">
      <c r="A57" s="1"/>
      <c r="B57" s="13">
        <v>84111602</v>
      </c>
      <c r="C57" s="13" t="s">
        <v>41</v>
      </c>
      <c r="D57" s="13" t="s">
        <v>42</v>
      </c>
      <c r="E57" s="13"/>
      <c r="F57" s="13"/>
      <c r="G57" s="13"/>
      <c r="H57" s="13"/>
      <c r="I57" s="13"/>
      <c r="J57" s="13"/>
      <c r="K57" s="13"/>
      <c r="L57" s="13"/>
      <c r="M57" s="13"/>
      <c r="N57" s="13"/>
      <c r="O57" s="13"/>
      <c r="P57" s="13"/>
      <c r="Q57" s="13"/>
      <c r="R57" s="13"/>
      <c r="S57" s="13"/>
      <c r="T57" s="13"/>
      <c r="U57" s="1"/>
      <c r="V57" s="1"/>
      <c r="W57" s="1"/>
      <c r="X57" s="1"/>
      <c r="Y57" s="1"/>
      <c r="Z57" s="1"/>
      <c r="AA57" s="1"/>
      <c r="AB57" s="1"/>
      <c r="AC57" s="1"/>
    </row>
    <row r="58" spans="1:29" ht="12.75" hidden="1" customHeight="1">
      <c r="A58" s="1"/>
      <c r="B58" s="13">
        <v>93151600</v>
      </c>
      <c r="C58" s="13" t="s">
        <v>43</v>
      </c>
      <c r="D58" s="13" t="s">
        <v>44</v>
      </c>
      <c r="E58" s="13"/>
      <c r="F58" s="13"/>
      <c r="G58" s="13"/>
      <c r="H58" s="13"/>
      <c r="I58" s="13"/>
      <c r="J58" s="13"/>
      <c r="K58" s="13"/>
      <c r="L58" s="13"/>
      <c r="M58" s="13"/>
      <c r="N58" s="13"/>
      <c r="O58" s="13"/>
      <c r="P58" s="13"/>
      <c r="Q58" s="13"/>
      <c r="R58" s="13"/>
      <c r="S58" s="13"/>
      <c r="T58" s="13"/>
      <c r="U58" s="1"/>
      <c r="V58" s="1"/>
      <c r="W58" s="1"/>
      <c r="X58" s="1"/>
      <c r="Y58" s="1"/>
      <c r="Z58" s="1"/>
      <c r="AA58" s="1"/>
      <c r="AB58" s="1"/>
      <c r="AC58" s="1"/>
    </row>
    <row r="59" spans="1:29" ht="12.75" hidden="1" customHeight="1">
      <c r="A59" s="1"/>
      <c r="B59" s="13">
        <v>93151607</v>
      </c>
      <c r="C59" s="13" t="s">
        <v>45</v>
      </c>
      <c r="D59" s="13" t="s">
        <v>46</v>
      </c>
      <c r="E59" s="13"/>
      <c r="F59" s="13"/>
      <c r="G59" s="13"/>
      <c r="H59" s="13"/>
      <c r="I59" s="13"/>
      <c r="J59" s="13"/>
      <c r="K59" s="13"/>
      <c r="L59" s="13"/>
      <c r="M59" s="13"/>
      <c r="N59" s="13"/>
      <c r="O59" s="13"/>
      <c r="P59" s="13"/>
      <c r="Q59" s="13"/>
      <c r="R59" s="13"/>
      <c r="S59" s="13"/>
      <c r="T59" s="13"/>
      <c r="U59" s="1"/>
      <c r="V59" s="1"/>
      <c r="W59" s="1"/>
      <c r="X59" s="1"/>
      <c r="Y59" s="1"/>
      <c r="Z59" s="1"/>
      <c r="AA59" s="1"/>
      <c r="AB59" s="1"/>
      <c r="AC59" s="1"/>
    </row>
    <row r="60" spans="1:29" ht="12.75" hidden="1"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1:29"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row>
    <row r="66" spans="1:29"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row>
    <row r="67" spans="1:29"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row>
    <row r="68" spans="1:29"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row>
    <row r="69" spans="1:2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row>
    <row r="70" spans="1:29"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row>
    <row r="71" spans="1:29"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row>
    <row r="72" spans="1:29"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row>
    <row r="73" spans="1:29"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row>
    <row r="74" spans="1:29"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row>
    <row r="75" spans="1:29"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row>
    <row r="76" spans="1:29"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row>
    <row r="77" spans="1:29"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row>
    <row r="78" spans="1:29"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row>
    <row r="79" spans="1:2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row>
    <row r="80" spans="1:29"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row>
    <row r="81" spans="1:29"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row>
    <row r="82" spans="1:29"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row>
    <row r="83" spans="1:29"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row>
    <row r="84" spans="1:29"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row>
    <row r="85" spans="1:29"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row>
    <row r="86" spans="1:29"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row>
    <row r="87" spans="1:29"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row>
    <row r="88" spans="1:29"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row>
    <row r="89" spans="1:2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row>
    <row r="90" spans="1:29"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row>
    <row r="91" spans="1:29"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row>
    <row r="92" spans="1:29"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row>
    <row r="93" spans="1:29"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row>
    <row r="94" spans="1:29"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row>
    <row r="95" spans="1:29"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row>
    <row r="96" spans="1:29"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row>
    <row r="97" spans="1:29"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row>
    <row r="98" spans="1:29"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row>
    <row r="99" spans="1:2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row>
    <row r="100" spans="1:29"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row>
    <row r="101" spans="1:29"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row>
    <row r="102" spans="1:29"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row>
    <row r="103" spans="1:29"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row>
    <row r="104" spans="1:29"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row>
    <row r="105" spans="1:29"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row>
    <row r="106" spans="1:29"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row>
    <row r="107" spans="1:29"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row>
    <row r="108" spans="1:29"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row>
    <row r="109" spans="1:2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row>
    <row r="110" spans="1:29"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row>
    <row r="111" spans="1:29"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row>
    <row r="112" spans="1:29"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row>
    <row r="113" spans="1:29"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row>
    <row r="114" spans="1:29"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row>
    <row r="115" spans="1:29"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row>
    <row r="116" spans="1:29"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row>
    <row r="117" spans="1:29"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row>
    <row r="118" spans="1:29"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row>
    <row r="119" spans="1:2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row>
    <row r="120" spans="1:29"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row>
    <row r="121" spans="1:29"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row>
    <row r="122" spans="1:29"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row>
    <row r="123" spans="1:29"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row>
    <row r="124" spans="1:29"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row>
    <row r="125" spans="1:29"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row>
    <row r="126" spans="1:29"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row>
    <row r="127" spans="1:29"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row>
    <row r="128" spans="1:29"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row>
    <row r="129" spans="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row>
    <row r="130" spans="1:29"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row>
    <row r="131" spans="1:29"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row>
    <row r="132" spans="1:29"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row>
    <row r="133" spans="1:29"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row>
    <row r="134" spans="1:29"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row>
    <row r="135" spans="1:29"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row>
    <row r="136" spans="1:29"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row>
    <row r="137" spans="1:29"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row>
    <row r="138" spans="1:29"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row>
    <row r="139" spans="1:2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row>
    <row r="140" spans="1:29"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row>
    <row r="141" spans="1:29"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row>
    <row r="142" spans="1:29"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row>
    <row r="143" spans="1:29"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row>
    <row r="144" spans="1:29"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row>
    <row r="145" spans="1:29"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row>
    <row r="146" spans="1:29"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row>
    <row r="147" spans="1:29"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row>
    <row r="148" spans="1:29"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row>
    <row r="149" spans="1:2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row>
    <row r="150" spans="1:29"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row>
    <row r="151" spans="1:29"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row>
    <row r="152" spans="1:29"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row>
    <row r="153" spans="1:29"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row>
    <row r="154" spans="1:29"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row>
    <row r="155" spans="1:29"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row>
    <row r="156" spans="1:29"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row>
    <row r="157" spans="1:29"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row>
    <row r="158" spans="1:29"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row>
    <row r="159" spans="1:2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row>
    <row r="160" spans="1:29"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row>
    <row r="161" spans="1:29"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row>
    <row r="162" spans="1:29"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row>
    <row r="163" spans="1:29"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row>
    <row r="164" spans="1:29"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row>
    <row r="165" spans="1:29"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row>
    <row r="166" spans="1:29"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row>
    <row r="167" spans="1:29"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row>
    <row r="168" spans="1:29"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row>
    <row r="169" spans="1:2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row>
    <row r="170" spans="1:29"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row>
    <row r="171" spans="1:29"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row>
    <row r="172" spans="1:29"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row>
    <row r="173" spans="1:29"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row>
    <row r="174" spans="1:29"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row>
    <row r="175" spans="1:29"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row>
    <row r="176" spans="1:29"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row>
    <row r="177" spans="1:29"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row>
    <row r="178" spans="1:29"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row>
    <row r="179" spans="1:2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row>
    <row r="180" spans="1:29"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row>
    <row r="181" spans="1:29"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row>
    <row r="182" spans="1:29"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row>
    <row r="183" spans="1:29"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row>
    <row r="184" spans="1:29"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row>
    <row r="185" spans="1:29"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row>
    <row r="186" spans="1:29"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row>
    <row r="187" spans="1:29"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row>
    <row r="188" spans="1:29"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row>
    <row r="189" spans="1:2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row>
    <row r="190" spans="1:29"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row>
    <row r="191" spans="1:29"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row>
    <row r="192" spans="1:29"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row>
    <row r="193" spans="1:29"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row>
    <row r="194" spans="1:29"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row>
    <row r="195" spans="1:29"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row>
    <row r="196" spans="1:29"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row>
    <row r="197" spans="1:29"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row>
    <row r="198" spans="1:29"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row>
    <row r="199" spans="1:2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row>
    <row r="200" spans="1:29"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row>
    <row r="201" spans="1:29"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row>
    <row r="202" spans="1:29"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row>
    <row r="203" spans="1:29"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row>
    <row r="204" spans="1:29"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row>
    <row r="205" spans="1:29"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row>
    <row r="206" spans="1:29"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row>
    <row r="207" spans="1:29"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row>
    <row r="208" spans="1:29"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row>
    <row r="209" spans="1:2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row>
    <row r="210" spans="1:29"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row>
    <row r="211" spans="1:29"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row>
    <row r="212" spans="1:29"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row>
    <row r="213" spans="1:29"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row>
    <row r="214" spans="1:29"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row>
    <row r="215" spans="1:29"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row>
    <row r="216" spans="1:29"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row>
    <row r="217" spans="1:29"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row>
    <row r="218" spans="1:29"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row>
    <row r="219" spans="1:2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row>
    <row r="220" spans="1:29"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row>
    <row r="221" spans="1:29"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row>
    <row r="222" spans="1:29"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row>
    <row r="223" spans="1:29"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row>
    <row r="224" spans="1:29"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row>
    <row r="225" spans="1:29"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row>
    <row r="226" spans="1:29"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row>
    <row r="227" spans="1:29"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row>
    <row r="228" spans="1:29"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spans="1: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row>
    <row r="230" spans="1:29"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row>
    <row r="231" spans="1:29"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row>
    <row r="232" spans="1:29"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row>
    <row r="233" spans="1:29"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row>
    <row r="234" spans="1:29"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row>
    <row r="235" spans="1:29"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row>
    <row r="236" spans="1:29"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row>
    <row r="237" spans="1:29"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row>
    <row r="238" spans="1:29"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row>
    <row r="239" spans="1:2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row>
    <row r="240" spans="1:29"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row>
    <row r="241" spans="1:29"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row>
    <row r="242" spans="1:29"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row>
    <row r="243" spans="1:29"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row>
    <row r="244" spans="1:29"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row>
    <row r="245" spans="1:29"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row>
    <row r="246" spans="1:29"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row>
    <row r="247" spans="1:29"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row>
    <row r="248" spans="1:29"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row>
    <row r="249" spans="1:2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row>
    <row r="250" spans="1:29"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row>
    <row r="251" spans="1:29"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row>
    <row r="252" spans="1:29"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row>
    <row r="253" spans="1:29"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row>
    <row r="254" spans="1:29"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row>
    <row r="255" spans="1:29"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row>
    <row r="256" spans="1:29"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row>
    <row r="257" spans="1:29"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row>
    <row r="258" spans="1:29"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row>
    <row r="259" spans="1:2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row>
    <row r="260" spans="1:29"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row>
    <row r="261" spans="1:29"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row>
    <row r="262" spans="1:29"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row>
    <row r="263" spans="1:29"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row>
    <row r="264" spans="1:29"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row>
    <row r="265" spans="1:29"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row>
    <row r="266" spans="1:29"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row>
    <row r="267" spans="1:29"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row>
    <row r="268" spans="1:29"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row>
    <row r="269" spans="1:2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row>
    <row r="270" spans="1:29"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row>
    <row r="271" spans="1:29"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row>
    <row r="272" spans="1:29"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row>
    <row r="273" spans="1:29"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row>
    <row r="274" spans="1:29"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row>
    <row r="275" spans="1:29"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row>
    <row r="276" spans="1:29"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row>
    <row r="277" spans="1:29"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row>
    <row r="278" spans="1:29"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spans="1:2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row>
    <row r="280" spans="1:29"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row>
    <row r="281" spans="1:29"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row>
    <row r="282" spans="1:29"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row>
    <row r="283" spans="1:29"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row>
    <row r="284" spans="1:29"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row>
    <row r="285" spans="1:29"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row>
    <row r="286" spans="1:29"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row>
    <row r="287" spans="1:29"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row>
    <row r="288" spans="1:29"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row>
    <row r="289" spans="1:2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row>
    <row r="290" spans="1:29"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row>
    <row r="291" spans="1:29"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spans="1:29"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spans="1:29"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spans="1:29"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spans="1:29"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spans="1:29"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spans="1:29"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spans="1:29"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spans="1:2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spans="1:29"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spans="1:29"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spans="1:29"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spans="1:29"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spans="1:29"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spans="1:29"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spans="1:29"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spans="1:29"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spans="1:29"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spans="1:2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spans="1:29"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spans="1:29"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spans="1:29"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spans="1:29"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spans="1:29"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spans="1:29"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spans="1:29"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spans="1:29"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spans="1:29"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spans="1:2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spans="1:29"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spans="1:29"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spans="1:29"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spans="1:29"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spans="1:29"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spans="1:29"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spans="1:29"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spans="1:29"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spans="1:29"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spans="1: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spans="1:29"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spans="1:29"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spans="1:29"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spans="1:29"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spans="1:29"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spans="1:29"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spans="1:29"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spans="1:29"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spans="1:29"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spans="1:2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spans="1:29"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spans="1:29"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spans="1:29"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spans="1:29"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spans="1:29"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spans="1:29"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spans="1:29"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spans="1:29"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spans="1:29"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spans="1:2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spans="1:29"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spans="1:29"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spans="1:29"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spans="1:29"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spans="1:29"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spans="1:29"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spans="1:29"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spans="1:29"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spans="1:29"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spans="1:2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spans="1:29"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spans="1:29"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spans="1:29"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spans="1:29"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spans="1:29"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spans="1:29"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spans="1:29"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spans="1:29"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spans="1:29"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spans="1:2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spans="1:29"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spans="1:29"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spans="1:29"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spans="1:29"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spans="1:29"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spans="1:29"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spans="1:29"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spans="1:29"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spans="1:29"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spans="1:2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spans="1:29"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spans="1:29"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spans="1:29"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spans="1:29"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spans="1:29"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spans="1:29"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spans="1:29"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spans="1:29"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spans="1:29"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spans="1:2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spans="1:29"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spans="1:29"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spans="1:29"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spans="1:29"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spans="1:29"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spans="1:29"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spans="1:29"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spans="1:29"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spans="1:29"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spans="1:2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spans="1:29"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spans="1:29"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spans="1:29"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spans="1:29"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spans="1:29"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spans="1:29"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spans="1:29"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spans="1:29"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spans="1:29"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spans="1:2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spans="1:29"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spans="1:29"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spans="1:29"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spans="1:29"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spans="1:29"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spans="1:29"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spans="1:29"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spans="1:29"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spans="1:29"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spans="1:2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spans="1:29"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spans="1:29"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spans="1:29"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spans="1:29"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spans="1:29"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spans="1:29"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spans="1:29"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spans="1:29"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spans="1:29"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spans="1: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spans="1:29"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spans="1:29"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spans="1:29"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spans="1:29"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spans="1:29"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spans="1:29"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spans="1:29"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spans="1:29"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spans="1:29"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spans="1:2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spans="1:29"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spans="1:29"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spans="1:29"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spans="1:29"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spans="1:29"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spans="1:29"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spans="1:29"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spans="1:29"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spans="1:29"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spans="1:2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spans="1:29"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spans="1:29"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spans="1:29"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spans="1:29"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spans="1:29"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spans="1:29"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spans="1:29"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spans="1:29"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spans="1:29"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spans="1:2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spans="1:29"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spans="1:29"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spans="1:29"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spans="1:29"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spans="1:29"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spans="1:29"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spans="1:29"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spans="1:29"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spans="1:29"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spans="1:2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spans="1:29"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spans="1:29"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spans="1:29"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spans="1:29"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spans="1:29"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spans="1:29"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spans="1:29"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spans="1:29"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spans="1:29"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spans="1:2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spans="1:29"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spans="1:29"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spans="1:29"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spans="1:29"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spans="1:29"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spans="1:29"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spans="1:29"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spans="1:29"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spans="1:29"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spans="1:2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spans="1:29"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spans="1:29"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spans="1:29"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spans="1:29"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spans="1:29"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spans="1:29"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spans="1:29"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spans="1:29"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spans="1:29"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spans="1:2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spans="1:29"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spans="1:29"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spans="1:29"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spans="1:29"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spans="1:29"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spans="1:29"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spans="1:29"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spans="1:29"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spans="1:29"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spans="1:2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spans="1:29"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spans="1:29"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spans="1:29"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spans="1:29"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spans="1:29"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spans="1:29"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spans="1:29"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spans="1:29"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spans="1:29"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spans="1:2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spans="1:29"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spans="1:29"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spans="1:29"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spans="1:29"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spans="1:29"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spans="1:29"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spans="1:29"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spans="1:29"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spans="1:29"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spans="1: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spans="1:29"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spans="1:29"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spans="1:29"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spans="1:29"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spans="1:29"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spans="1:29"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spans="1:29"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spans="1:29"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spans="1:29"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spans="1:2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spans="1:29"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spans="1:29"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spans="1:29"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spans="1:29"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spans="1:29"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spans="1:29"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spans="1:29"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spans="1:29"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spans="1:29"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spans="1:2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spans="1:29"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spans="1:29"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spans="1:29"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spans="1:29"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spans="1:29"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spans="1:29"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spans="1:29"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spans="1:29"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spans="1:29"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spans="1:2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spans="1:29"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spans="1:29"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spans="1:29"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spans="1:29"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spans="1:29"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spans="1:29"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spans="1:29"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spans="1:29"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spans="1:29"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spans="1:2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spans="1:29"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spans="1:29"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spans="1:29"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spans="1:29"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spans="1:29"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spans="1:29"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spans="1:29"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spans="1:29"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spans="1:29"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spans="1:2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spans="1:29"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spans="1:29"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spans="1:29"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spans="1:29"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spans="1:29"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spans="1:29"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spans="1:29"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spans="1:29"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spans="1:29"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spans="1:2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spans="1:29"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spans="1:29"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spans="1:29"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spans="1:29"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spans="1:29"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spans="1:29"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spans="1:29"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spans="1:29"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spans="1:29"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spans="1:2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spans="1:29"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spans="1:29"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spans="1:29"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spans="1:29"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spans="1:29"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spans="1:29"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spans="1:29"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spans="1:29"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spans="1:29"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spans="1:2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spans="1:29"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spans="1:29"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spans="1:29"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spans="1:29"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spans="1:29"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spans="1:29"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spans="1:29"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spans="1:29"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spans="1:29"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spans="1:2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spans="1:29"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spans="1:29"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spans="1:29"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spans="1:29"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spans="1:29"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spans="1:29"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spans="1:29"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spans="1:29"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spans="1:29"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spans="1: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spans="1:29"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spans="1:29"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spans="1:29"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spans="1:29"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spans="1:29"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spans="1:29"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spans="1:29"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spans="1:29"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spans="1:29"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spans="1:2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spans="1:29"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spans="1:29"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spans="1:29"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spans="1:29"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spans="1:29"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spans="1:29"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spans="1:29"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spans="1:29"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spans="1:29"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spans="1:2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spans="1:29"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spans="1:29"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spans="1:29"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spans="1:29"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spans="1:29"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spans="1:29"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spans="1:29"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spans="1:29"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spans="1:29"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spans="1:2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spans="1:29"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spans="1:29"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spans="1:29"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spans="1:29"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spans="1:29"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spans="1:29"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spans="1:29"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spans="1:29"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spans="1:29"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spans="1:2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spans="1:29"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spans="1:29"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spans="1:29"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spans="1:29"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spans="1:29"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spans="1:29"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spans="1:29"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spans="1:29"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spans="1:29"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spans="1:2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spans="1:29"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spans="1:29"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spans="1:29"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spans="1:29"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spans="1:29"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spans="1:29"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spans="1:29"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spans="1:29"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spans="1:29"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spans="1:2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spans="1:29"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spans="1:29"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spans="1:29"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spans="1:29"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spans="1:29"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spans="1:29"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spans="1:29"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spans="1:29"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spans="1:29"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spans="1:2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spans="1:29"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spans="1:29"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spans="1:29"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spans="1:29"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spans="1:29"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spans="1:29"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spans="1:29"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spans="1:29"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spans="1:29"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spans="1:2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spans="1:29"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spans="1:29"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spans="1:29"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spans="1:29"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spans="1:29"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spans="1:29"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spans="1:29"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spans="1:29"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spans="1:29"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spans="1:2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spans="1:29"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spans="1:29"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spans="1:29"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spans="1:29"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spans="1:29"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spans="1:29"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spans="1:29"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spans="1:29"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spans="1:29"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spans="1: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spans="1:29"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spans="1:29"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spans="1:29"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spans="1:29"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spans="1:29"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spans="1:29"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spans="1:29"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spans="1:29"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spans="1:29"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spans="1:2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spans="1:29"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spans="1:29"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spans="1:29"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spans="1:29"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spans="1:29"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spans="1:29"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spans="1:29"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spans="1:29"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spans="1:29"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spans="1:2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spans="1:29"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spans="1:29"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spans="1:29"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spans="1:29"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spans="1:29"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spans="1:29"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spans="1:29"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spans="1:29"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spans="1:29"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spans="1:2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spans="1:29"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spans="1:29"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spans="1:29"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spans="1:29"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spans="1:29"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spans="1:29"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spans="1:29"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spans="1:29"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spans="1:29"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spans="1:2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spans="1:29"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spans="1:29"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spans="1:29"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spans="1:29"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spans="1:29"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spans="1:29"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spans="1:29"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spans="1:29"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spans="1:29"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spans="1:2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spans="1:29"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spans="1:29"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spans="1:29"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spans="1:29"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spans="1:29"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spans="1:29"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spans="1:29"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spans="1:29"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spans="1:29"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spans="1:2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spans="1:29"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spans="1:29"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spans="1:29"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spans="1:29"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spans="1:29"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spans="1:29"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spans="1:29"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spans="1:29"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spans="1:29"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spans="1:2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spans="1:29"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spans="1:29"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spans="1:29"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spans="1:29"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spans="1:29"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spans="1:29"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spans="1:29"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spans="1:29"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spans="1:29"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spans="1:2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spans="1:29"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spans="1:29"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spans="1:29"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spans="1:29"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spans="1:29"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spans="1:29"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spans="1:29"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spans="1:29"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spans="1:29"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spans="1:2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spans="1:29"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spans="1:29"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spans="1:29"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spans="1:29"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spans="1:29"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spans="1:29"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spans="1:29"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spans="1:29"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spans="1:29"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spans="1: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spans="1:29"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spans="1:29"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spans="1:29"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spans="1:29"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spans="1:29"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spans="1:29"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spans="1:29"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spans="1:29"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spans="1:29"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spans="1:2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spans="1:29"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spans="1:29"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spans="1:29"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spans="1:29"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spans="1:29"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spans="1:29"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spans="1:29"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spans="1:29"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spans="1:29"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spans="1:2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spans="1:29"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spans="1:29"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spans="1:29"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spans="1:29"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spans="1:29"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spans="1:29"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spans="1:29"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spans="1:29"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spans="1:29"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spans="1:2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spans="1:29"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spans="1:29"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spans="1:29"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spans="1:29"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spans="1:29"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spans="1:29"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spans="1:29"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spans="1:29"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spans="1:29"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spans="1:2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spans="1:29"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spans="1:29"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spans="1:29"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spans="1:29"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spans="1:29"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spans="1:29"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spans="1:29"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spans="1:29"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spans="1:29"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spans="1:2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spans="1:29"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spans="1:29"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spans="1:29"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spans="1:29"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spans="1:29"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spans="1:29"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spans="1:29"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spans="1:29"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spans="1:29"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spans="1:2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spans="1:29"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spans="1:29"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spans="1:29"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spans="1:29"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spans="1:29"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spans="1:29"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spans="1:29"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spans="1:29"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spans="1:29"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spans="1:2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spans="1:29"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spans="1:29"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spans="1:29"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spans="1:29"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spans="1:29"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spans="1:29"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spans="1:29"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spans="1:29"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spans="1:29"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spans="1:2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spans="1:29"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spans="1:29"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spans="1:29"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spans="1:29"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spans="1:29"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spans="1:29"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spans="1:29"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spans="1:29"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spans="1:29"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spans="1:2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spans="1:29"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spans="1:29"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spans="1:29"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spans="1:29"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spans="1:29"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spans="1:29"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spans="1:29"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spans="1:29"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spans="1:29"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spans="1: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spans="1:29"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spans="1:29"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spans="1:29"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spans="1:29"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spans="1:29"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spans="1:29"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spans="1:29"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spans="1:29"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spans="1:29"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spans="1:2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spans="1:29"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spans="1:29"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spans="1:29"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spans="1:29"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spans="1:29"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spans="1:29"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spans="1:29"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spans="1:29"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spans="1:29"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spans="1:2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spans="1:29"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spans="1:29"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spans="1:29"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spans="1:29"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spans="1:29"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spans="1:29"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spans="1:29"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spans="1:29"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spans="1:29"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spans="1:2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spans="1:29"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spans="1:29"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spans="1:29"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spans="1:29"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spans="1:29"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spans="1:29"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spans="1:29"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spans="1:29"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spans="1:29"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spans="1:2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spans="1:29"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spans="1:29"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spans="1:29"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spans="1:29"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spans="1:29"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spans="1:29"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spans="1:29"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spans="1:29"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spans="1:29"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spans="1:2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spans="1:29"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spans="1:29"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spans="1:29"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spans="1:29"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spans="1:29"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spans="1:29"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spans="1:29"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spans="1:29"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spans="1:29"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spans="1:2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spans="1:29"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spans="1:29"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spans="1:29"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spans="1:29"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row r="994" spans="1:29"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row>
  </sheetData>
  <mergeCells count="22">
    <mergeCell ref="U12:AB12"/>
    <mergeCell ref="B5:I5"/>
    <mergeCell ref="K5:S5"/>
    <mergeCell ref="U5:AC5"/>
    <mergeCell ref="B6:F6"/>
    <mergeCell ref="G6:I6"/>
    <mergeCell ref="K6:O6"/>
    <mergeCell ref="P6:R6"/>
    <mergeCell ref="U6:Y6"/>
    <mergeCell ref="Z6:AC6"/>
    <mergeCell ref="B3:I3"/>
    <mergeCell ref="K3:R3"/>
    <mergeCell ref="U3:AC3"/>
    <mergeCell ref="B4:I4"/>
    <mergeCell ref="K4:R4"/>
    <mergeCell ref="U4:AC4"/>
    <mergeCell ref="B1:I1"/>
    <mergeCell ref="K1:R1"/>
    <mergeCell ref="U1:AC1"/>
    <mergeCell ref="B2:I2"/>
    <mergeCell ref="K2:R2"/>
    <mergeCell ref="U2:AC2"/>
  </mergeCells>
  <conditionalFormatting sqref="U10:X10 U9:V9 X9 U11:V11 X11">
    <cfRule type="containsText" dxfId="257" priority="21" operator="containsText" text="NO">
      <formula>NOT(ISERROR(SEARCH(("NO"),(U9))))</formula>
    </cfRule>
  </conditionalFormatting>
  <conditionalFormatting sqref="U10:X10 U9:V9 X9 U11:V11 X11">
    <cfRule type="cellIs" dxfId="256" priority="22" operator="equal">
      <formula>"""no"""</formula>
    </cfRule>
  </conditionalFormatting>
  <conditionalFormatting sqref="Z9:Z11">
    <cfRule type="containsText" dxfId="255" priority="19" operator="containsText" text="NO">
      <formula>NOT(ISERROR(SEARCH(("NO"),(Z9))))</formula>
    </cfRule>
  </conditionalFormatting>
  <conditionalFormatting sqref="Z9:Z11">
    <cfRule type="cellIs" dxfId="254" priority="20" operator="equal">
      <formula>"""no"""</formula>
    </cfRule>
  </conditionalFormatting>
  <conditionalFormatting sqref="AB9:AB11">
    <cfRule type="containsText" dxfId="253" priority="17" operator="containsText" text="NO">
      <formula>NOT(ISERROR(SEARCH(("NO"),(AB9))))</formula>
    </cfRule>
  </conditionalFormatting>
  <conditionalFormatting sqref="AB9:AB11">
    <cfRule type="cellIs" dxfId="252" priority="18" operator="equal">
      <formula>"""no"""</formula>
    </cfRule>
  </conditionalFormatting>
  <conditionalFormatting sqref="W9:W10">
    <cfRule type="containsText" dxfId="251" priority="15" operator="containsText" text="NO">
      <formula>NOT(ISERROR(SEARCH(("NO"),(W9))))</formula>
    </cfRule>
  </conditionalFormatting>
  <conditionalFormatting sqref="W9:W10">
    <cfRule type="cellIs" dxfId="250" priority="16" operator="equal">
      <formula>"""no"""</formula>
    </cfRule>
  </conditionalFormatting>
  <conditionalFormatting sqref="Y9">
    <cfRule type="containsText" dxfId="249" priority="13" operator="containsText" text="NO">
      <formula>NOT(ISERROR(SEARCH(("NO"),(Y9))))</formula>
    </cfRule>
  </conditionalFormatting>
  <conditionalFormatting sqref="Y9">
    <cfRule type="cellIs" dxfId="248" priority="14" operator="equal">
      <formula>"""no"""</formula>
    </cfRule>
  </conditionalFormatting>
  <conditionalFormatting sqref="AA9">
    <cfRule type="containsText" dxfId="247" priority="11" operator="containsText" text="NO">
      <formula>NOT(ISERROR(SEARCH(("NO"),(AA9))))</formula>
    </cfRule>
  </conditionalFormatting>
  <conditionalFormatting sqref="AA9">
    <cfRule type="cellIs" dxfId="246" priority="12" operator="equal">
      <formula>"""no"""</formula>
    </cfRule>
  </conditionalFormatting>
  <conditionalFormatting sqref="W11">
    <cfRule type="containsText" dxfId="245" priority="9" operator="containsText" text="NO">
      <formula>NOT(ISERROR(SEARCH(("NO"),(W11))))</formula>
    </cfRule>
  </conditionalFormatting>
  <conditionalFormatting sqref="W11">
    <cfRule type="cellIs" dxfId="244" priority="10" operator="equal">
      <formula>"""no"""</formula>
    </cfRule>
  </conditionalFormatting>
  <conditionalFormatting sqref="Y10">
    <cfRule type="containsText" dxfId="243" priority="7" operator="containsText" text="NO">
      <formula>NOT(ISERROR(SEARCH(("NO"),(Y10))))</formula>
    </cfRule>
  </conditionalFormatting>
  <conditionalFormatting sqref="Y10">
    <cfRule type="cellIs" dxfId="242" priority="8" operator="equal">
      <formula>"""no"""</formula>
    </cfRule>
  </conditionalFormatting>
  <conditionalFormatting sqref="Y11">
    <cfRule type="containsText" dxfId="241" priority="5" operator="containsText" text="NO">
      <formula>NOT(ISERROR(SEARCH(("NO"),(Y11))))</formula>
    </cfRule>
  </conditionalFormatting>
  <conditionalFormatting sqref="Y11">
    <cfRule type="cellIs" dxfId="240" priority="6" operator="equal">
      <formula>"""no"""</formula>
    </cfRule>
  </conditionalFormatting>
  <conditionalFormatting sqref="AA10">
    <cfRule type="containsText" dxfId="239" priority="3" operator="containsText" text="NO">
      <formula>NOT(ISERROR(SEARCH(("NO"),(AA10))))</formula>
    </cfRule>
  </conditionalFormatting>
  <conditionalFormatting sqref="AA10">
    <cfRule type="cellIs" dxfId="238" priority="4" operator="equal">
      <formula>"""no"""</formula>
    </cfRule>
  </conditionalFormatting>
  <conditionalFormatting sqref="AA11">
    <cfRule type="containsText" dxfId="237" priority="1" operator="containsText" text="NO">
      <formula>NOT(ISERROR(SEARCH(("NO"),(AA11))))</formula>
    </cfRule>
  </conditionalFormatting>
  <conditionalFormatting sqref="AA11">
    <cfRule type="cellIs" dxfId="236" priority="2" operator="equal">
      <formula>"""no"""</formula>
    </cfRule>
  </conditionalFormatting>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914"/>
  <sheetViews>
    <sheetView topLeftCell="AG37" zoomScale="80" zoomScaleNormal="80" workbookViewId="0">
      <selection activeCell="AJ40" sqref="AJ40"/>
    </sheetView>
  </sheetViews>
  <sheetFormatPr baseColWidth="10" defaultColWidth="14.42578125" defaultRowHeight="15"/>
  <cols>
    <col min="1" max="1" width="17.42578125" style="56" customWidth="1"/>
    <col min="2" max="4" width="19.5703125" style="56" customWidth="1"/>
    <col min="5" max="5" width="20.5703125" style="56" customWidth="1"/>
    <col min="6" max="6" width="9.7109375" style="56" bestFit="1" customWidth="1"/>
    <col min="7" max="7" width="24.28515625" style="56" customWidth="1"/>
    <col min="8" max="8" width="9.7109375" style="56" bestFit="1" customWidth="1"/>
    <col min="9" max="9" width="11.85546875" style="56" customWidth="1"/>
    <col min="10" max="12" width="24.28515625" style="56" customWidth="1"/>
    <col min="13" max="13" width="11.28515625" style="56" customWidth="1"/>
    <col min="14" max="14" width="26" style="56" customWidth="1"/>
    <col min="15" max="15" width="8.5703125" style="56" bestFit="1" customWidth="1"/>
    <col min="16" max="18" width="19.5703125" style="56" customWidth="1"/>
    <col min="19" max="19" width="13.85546875" style="56" customWidth="1"/>
    <col min="20" max="20" width="10.28515625" style="56" customWidth="1"/>
    <col min="21" max="22" width="15.7109375" style="56" bestFit="1" customWidth="1"/>
    <col min="23" max="23" width="14.28515625" style="56" customWidth="1"/>
    <col min="24" max="24" width="17.140625" style="56" customWidth="1"/>
    <col min="25" max="25" width="11.42578125" style="56" customWidth="1"/>
    <col min="26" max="26" width="14.28515625" style="56" customWidth="1"/>
    <col min="27" max="27" width="10" style="56" customWidth="1"/>
    <col min="28" max="28" width="23.7109375" style="56" customWidth="1"/>
    <col min="29" max="29" width="27.140625" style="56" customWidth="1"/>
    <col min="30" max="31" width="11.85546875" style="56" customWidth="1"/>
    <col min="32" max="32" width="16.7109375" style="56" customWidth="1"/>
    <col min="33" max="33" width="17.5703125" style="646" customWidth="1"/>
    <col min="34" max="34" width="19.85546875" style="56" customWidth="1"/>
    <col min="35" max="35" width="38.7109375" style="56" customWidth="1"/>
    <col min="36" max="36" width="13.5703125" style="56" customWidth="1"/>
    <col min="37" max="37" width="14.42578125" style="646" bestFit="1" customWidth="1"/>
    <col min="38" max="38" width="12.140625" style="646" customWidth="1"/>
    <col min="39" max="39" width="18.42578125" style="56" customWidth="1"/>
    <col min="40" max="40" width="18.28515625" style="56" customWidth="1"/>
    <col min="41" max="41" width="11.5703125" style="57" customWidth="1"/>
    <col min="42" max="42" width="20.28515625" style="57" customWidth="1"/>
    <col min="43" max="43" width="24.7109375" style="56" customWidth="1"/>
    <col min="44" max="44" width="17.5703125" style="326" customWidth="1"/>
    <col min="45" max="45" width="33.28515625" style="56" customWidth="1"/>
    <col min="46" max="46" width="28.28515625" style="57" customWidth="1"/>
    <col min="47" max="47" width="41.28515625" style="56" customWidth="1"/>
    <col min="48" max="16384" width="14.42578125" style="56"/>
  </cols>
  <sheetData>
    <row r="1" spans="1:46" ht="12.75" customHeigh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641"/>
      <c r="AH1" s="36"/>
      <c r="AI1" s="36"/>
      <c r="AJ1" s="36"/>
      <c r="AK1" s="641"/>
      <c r="AL1" s="641"/>
      <c r="AM1" s="36"/>
      <c r="AN1" s="36"/>
      <c r="AO1" s="38"/>
      <c r="AP1" s="38"/>
      <c r="AQ1" s="36"/>
      <c r="AR1" s="49"/>
      <c r="AS1" s="37"/>
      <c r="AT1" s="38"/>
    </row>
    <row r="2" spans="1:46" ht="12.7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641"/>
      <c r="AH2" s="36"/>
      <c r="AI2" s="36"/>
      <c r="AJ2" s="36"/>
      <c r="AK2" s="641"/>
      <c r="AL2" s="641"/>
      <c r="AM2" s="36"/>
      <c r="AN2" s="36"/>
      <c r="AO2" s="38"/>
      <c r="AP2" s="38"/>
      <c r="AQ2" s="36"/>
      <c r="AR2" s="49"/>
      <c r="AS2" s="37"/>
      <c r="AT2" s="38"/>
    </row>
    <row r="3" spans="1:46"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641"/>
      <c r="AH3" s="36"/>
      <c r="AI3" s="36"/>
      <c r="AJ3" s="36"/>
      <c r="AK3" s="641"/>
      <c r="AL3" s="641"/>
      <c r="AM3" s="36"/>
      <c r="AN3" s="36"/>
      <c r="AO3" s="38"/>
      <c r="AP3" s="38"/>
      <c r="AQ3" s="36"/>
      <c r="AR3" s="49"/>
      <c r="AS3" s="37"/>
      <c r="AT3" s="38"/>
    </row>
    <row r="4" spans="1:46" ht="12.75" customHeight="1">
      <c r="A4" s="36"/>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36"/>
      <c r="AD4" s="36"/>
      <c r="AE4" s="36"/>
      <c r="AF4" s="36"/>
      <c r="AG4" s="641"/>
      <c r="AH4" s="36"/>
      <c r="AI4" s="36"/>
      <c r="AJ4" s="36"/>
      <c r="AK4" s="641"/>
      <c r="AL4" s="641"/>
      <c r="AM4" s="36"/>
      <c r="AN4" s="36"/>
      <c r="AO4" s="38"/>
      <c r="AP4" s="38"/>
      <c r="AQ4" s="36"/>
      <c r="AR4" s="49"/>
      <c r="AS4" s="37"/>
      <c r="AT4" s="38"/>
    </row>
    <row r="5" spans="1:46" ht="12.75" customHeight="1">
      <c r="A5" s="1041" t="s">
        <v>58</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38"/>
    </row>
    <row r="6" spans="1:46" ht="12.75" customHeight="1">
      <c r="A6" s="1043" t="s">
        <v>2</v>
      </c>
      <c r="B6" s="1042"/>
      <c r="C6" s="1042"/>
      <c r="D6" s="1042"/>
      <c r="E6" s="1042"/>
      <c r="F6" s="1042"/>
      <c r="G6" s="1042"/>
      <c r="H6" s="1042"/>
      <c r="I6" s="1042"/>
      <c r="J6" s="1042"/>
      <c r="K6" s="1042"/>
      <c r="L6" s="1042"/>
      <c r="M6" s="1042"/>
      <c r="N6" s="1042"/>
      <c r="O6" s="1042"/>
      <c r="P6" s="1042"/>
      <c r="Q6" s="1042"/>
      <c r="R6" s="1042"/>
      <c r="S6" s="1042"/>
      <c r="T6" s="1042"/>
      <c r="U6" s="1042"/>
      <c r="V6" s="1042"/>
      <c r="W6" s="1042"/>
      <c r="X6" s="1042"/>
      <c r="Y6" s="1042"/>
      <c r="Z6" s="1042"/>
      <c r="AA6" s="1042"/>
      <c r="AB6" s="1042"/>
      <c r="AC6" s="1042"/>
      <c r="AD6" s="1042"/>
      <c r="AE6" s="1042"/>
      <c r="AF6" s="1042"/>
      <c r="AG6" s="1042"/>
      <c r="AH6" s="1042"/>
      <c r="AI6" s="1042"/>
      <c r="AJ6" s="1042"/>
      <c r="AK6" s="1042"/>
      <c r="AL6" s="1042"/>
      <c r="AM6" s="1042"/>
      <c r="AN6" s="1042"/>
      <c r="AO6" s="1042"/>
      <c r="AP6" s="1042"/>
      <c r="AQ6" s="1042"/>
      <c r="AR6" s="1042"/>
      <c r="AS6" s="1042"/>
      <c r="AT6" s="38"/>
    </row>
    <row r="7" spans="1:46" ht="12.75" customHeight="1">
      <c r="A7" s="39"/>
      <c r="B7" s="526"/>
      <c r="C7" s="526"/>
      <c r="D7" s="526"/>
      <c r="E7" s="526"/>
      <c r="F7" s="526"/>
      <c r="G7" s="526"/>
      <c r="H7" s="526"/>
      <c r="I7" s="526"/>
      <c r="J7" s="526"/>
      <c r="K7" s="526"/>
      <c r="L7" s="526"/>
      <c r="M7" s="526"/>
      <c r="N7" s="526"/>
      <c r="O7" s="526"/>
      <c r="P7" s="526"/>
      <c r="Q7" s="526"/>
      <c r="R7" s="526"/>
      <c r="S7" s="526"/>
      <c r="T7" s="526"/>
      <c r="U7" s="526"/>
      <c r="V7" s="526"/>
      <c r="W7" s="526"/>
      <c r="X7" s="526"/>
      <c r="Y7" s="526"/>
      <c r="Z7" s="526"/>
      <c r="AA7" s="526"/>
      <c r="AB7" s="526"/>
      <c r="AC7" s="526"/>
      <c r="AD7" s="526"/>
      <c r="AE7" s="526"/>
      <c r="AF7" s="526"/>
      <c r="AG7" s="527"/>
      <c r="AH7" s="526"/>
      <c r="AI7" s="526"/>
      <c r="AJ7" s="526"/>
      <c r="AK7" s="233"/>
      <c r="AL7" s="233"/>
      <c r="AM7" s="526"/>
      <c r="AN7" s="526"/>
      <c r="AO7" s="51"/>
      <c r="AP7" s="51"/>
      <c r="AQ7" s="526"/>
      <c r="AR7" s="49"/>
      <c r="AS7" s="37"/>
      <c r="AT7" s="38"/>
    </row>
    <row r="8" spans="1:46" ht="12.75" customHeight="1">
      <c r="A8" s="1043" t="s">
        <v>48</v>
      </c>
      <c r="B8" s="1042"/>
      <c r="C8" s="1042"/>
      <c r="D8" s="1042"/>
      <c r="E8" s="1042"/>
      <c r="F8" s="1042"/>
      <c r="G8" s="1042"/>
      <c r="H8" s="1042"/>
      <c r="I8" s="1042"/>
      <c r="J8" s="1042"/>
      <c r="K8" s="1042"/>
      <c r="L8" s="1042"/>
      <c r="M8" s="1042"/>
      <c r="N8" s="1042"/>
      <c r="O8" s="1042"/>
      <c r="P8" s="1042"/>
      <c r="Q8" s="1042"/>
      <c r="R8" s="1042"/>
      <c r="S8" s="1042"/>
      <c r="T8" s="1042"/>
      <c r="U8" s="1042"/>
      <c r="V8" s="1042"/>
      <c r="W8" s="1042"/>
      <c r="X8" s="1042"/>
      <c r="Y8" s="1042"/>
      <c r="Z8" s="1042"/>
      <c r="AA8" s="1042"/>
      <c r="AB8" s="1042"/>
      <c r="AC8" s="1042"/>
      <c r="AD8" s="1042"/>
      <c r="AE8" s="1042"/>
      <c r="AF8" s="1042"/>
      <c r="AG8" s="1042"/>
      <c r="AH8" s="1042"/>
      <c r="AI8" s="1042"/>
      <c r="AJ8" s="1042"/>
      <c r="AK8" s="1042"/>
      <c r="AL8" s="1042"/>
      <c r="AM8" s="1042"/>
      <c r="AN8" s="1042"/>
      <c r="AO8" s="1042"/>
      <c r="AP8" s="1042"/>
      <c r="AQ8" s="1042"/>
      <c r="AR8" s="1042"/>
      <c r="AS8" s="1042"/>
      <c r="AT8" s="38"/>
    </row>
    <row r="9" spans="1:46" ht="12.75" customHeight="1">
      <c r="A9" s="1043" t="s">
        <v>63</v>
      </c>
      <c r="B9" s="1042"/>
      <c r="C9" s="1042"/>
      <c r="D9" s="1042"/>
      <c r="E9" s="1042"/>
      <c r="F9" s="1042"/>
      <c r="G9" s="1042"/>
      <c r="H9" s="1042"/>
      <c r="I9" s="1042"/>
      <c r="J9" s="1042"/>
      <c r="K9" s="1042"/>
      <c r="L9" s="1042"/>
      <c r="M9" s="1042"/>
      <c r="N9" s="1042"/>
      <c r="O9" s="1042"/>
      <c r="P9" s="1042"/>
      <c r="Q9" s="1042"/>
      <c r="R9" s="1042"/>
      <c r="S9" s="1042"/>
      <c r="T9" s="1042"/>
      <c r="U9" s="1042"/>
      <c r="V9" s="1042"/>
      <c r="W9" s="1042"/>
      <c r="X9" s="1042"/>
      <c r="Y9" s="1042"/>
      <c r="Z9" s="1042"/>
      <c r="AA9" s="1042"/>
      <c r="AB9" s="1042"/>
      <c r="AC9" s="1042"/>
      <c r="AD9" s="1042"/>
      <c r="AE9" s="1042"/>
      <c r="AF9" s="1042"/>
      <c r="AG9" s="1042"/>
      <c r="AH9" s="1042"/>
      <c r="AI9" s="1042"/>
      <c r="AJ9" s="1042"/>
      <c r="AK9" s="1042"/>
      <c r="AL9" s="1042"/>
      <c r="AM9" s="1042"/>
      <c r="AN9" s="1042"/>
      <c r="AO9" s="1042"/>
      <c r="AP9" s="1042"/>
      <c r="AQ9" s="1042"/>
      <c r="AR9" s="1042"/>
      <c r="AS9" s="1042"/>
      <c r="AT9" s="38"/>
    </row>
    <row r="10" spans="1:46" ht="12.75" customHeight="1">
      <c r="A10" s="36"/>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641"/>
      <c r="AH10" s="36"/>
      <c r="AI10" s="36"/>
      <c r="AJ10" s="36"/>
      <c r="AK10" s="641"/>
      <c r="AL10" s="641"/>
      <c r="AM10" s="36"/>
      <c r="AN10" s="36"/>
      <c r="AO10" s="38"/>
      <c r="AP10" s="38"/>
      <c r="AQ10" s="36"/>
      <c r="AR10" s="49"/>
      <c r="AS10" s="37"/>
      <c r="AT10" s="38"/>
    </row>
    <row r="11" spans="1:46" ht="12.75" customHeight="1">
      <c r="A11" s="39" t="s">
        <v>774</v>
      </c>
      <c r="B11" s="36"/>
      <c r="C11" s="36"/>
      <c r="D11" s="36"/>
      <c r="E11" s="36"/>
      <c r="F11" s="36"/>
      <c r="G11" s="36"/>
      <c r="H11" s="36"/>
      <c r="I11" s="36"/>
      <c r="J11" s="36"/>
      <c r="K11" s="36"/>
      <c r="L11" s="36"/>
      <c r="M11" s="36"/>
      <c r="N11" s="36"/>
      <c r="O11" s="36"/>
      <c r="P11" s="36"/>
      <c r="Q11" s="36"/>
      <c r="R11" s="36"/>
      <c r="S11" s="36"/>
      <c r="T11" s="37"/>
      <c r="U11" s="40"/>
      <c r="V11" s="40"/>
      <c r="W11" s="40"/>
      <c r="X11" s="40"/>
      <c r="Y11" s="40"/>
      <c r="Z11" s="40"/>
      <c r="AA11" s="41"/>
      <c r="AB11" s="41"/>
      <c r="AC11" s="41"/>
      <c r="AD11" s="41"/>
      <c r="AE11" s="41"/>
      <c r="AF11" s="41"/>
      <c r="AG11" s="647"/>
      <c r="AH11" s="41"/>
      <c r="AI11" s="41"/>
      <c r="AJ11" s="41"/>
      <c r="AK11" s="641"/>
      <c r="AL11" s="641"/>
      <c r="AM11" s="41"/>
      <c r="AN11" s="41"/>
      <c r="AO11" s="50"/>
      <c r="AP11" s="50"/>
      <c r="AQ11" s="41"/>
      <c r="AR11" s="49"/>
      <c r="AS11" s="37"/>
      <c r="AT11" s="38"/>
    </row>
    <row r="12" spans="1:46" ht="12.75" customHeight="1">
      <c r="A12" s="61" t="s">
        <v>64</v>
      </c>
      <c r="B12" s="62"/>
      <c r="C12" s="62"/>
      <c r="D12" s="62"/>
      <c r="E12" s="62"/>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62"/>
      <c r="AQ12" s="62"/>
      <c r="AR12" s="547"/>
      <c r="AS12" s="62"/>
      <c r="AT12" s="62"/>
    </row>
    <row r="13" spans="1:46" ht="12.75" customHeight="1">
      <c r="A13" s="63" t="s">
        <v>84</v>
      </c>
      <c r="B13" s="36"/>
      <c r="C13" s="63" t="s">
        <v>84</v>
      </c>
      <c r="D13" s="63" t="s">
        <v>84</v>
      </c>
      <c r="E13" s="63" t="s">
        <v>85</v>
      </c>
      <c r="F13" s="36"/>
      <c r="G13" s="63" t="s">
        <v>87</v>
      </c>
      <c r="H13" s="63"/>
      <c r="I13" s="63"/>
      <c r="J13" s="63" t="s">
        <v>85</v>
      </c>
      <c r="K13" s="63" t="s">
        <v>84</v>
      </c>
      <c r="L13" s="63" t="s">
        <v>85</v>
      </c>
      <c r="M13" s="36"/>
      <c r="N13" s="63" t="s">
        <v>87</v>
      </c>
      <c r="O13" s="36"/>
      <c r="P13" s="36"/>
      <c r="Q13" s="63" t="s">
        <v>87</v>
      </c>
      <c r="R13" s="63" t="s">
        <v>87</v>
      </c>
      <c r="S13" s="63"/>
      <c r="T13" s="36"/>
      <c r="U13" s="63" t="s">
        <v>87</v>
      </c>
      <c r="V13" s="36"/>
      <c r="W13" s="63" t="s">
        <v>87</v>
      </c>
      <c r="X13" s="63" t="s">
        <v>87</v>
      </c>
      <c r="Y13" s="63"/>
      <c r="Z13" s="63" t="s">
        <v>87</v>
      </c>
      <c r="AA13" s="36"/>
      <c r="AB13" s="63" t="s">
        <v>87</v>
      </c>
      <c r="AC13" s="63" t="s">
        <v>87</v>
      </c>
      <c r="AD13" s="63" t="s">
        <v>87</v>
      </c>
      <c r="AE13" s="63" t="s">
        <v>87</v>
      </c>
      <c r="AF13" s="63" t="s">
        <v>87</v>
      </c>
      <c r="AG13" s="63" t="s">
        <v>87</v>
      </c>
      <c r="AH13" s="63" t="s">
        <v>87</v>
      </c>
      <c r="AI13" s="63" t="s">
        <v>87</v>
      </c>
      <c r="AJ13" s="63" t="s">
        <v>87</v>
      </c>
      <c r="AK13" s="642" t="s">
        <v>87</v>
      </c>
      <c r="AL13" s="642" t="s">
        <v>87</v>
      </c>
      <c r="AM13" s="63" t="s">
        <v>87</v>
      </c>
      <c r="AN13" s="63"/>
      <c r="AO13" s="64" t="s">
        <v>84</v>
      </c>
      <c r="AP13" s="64" t="s">
        <v>87</v>
      </c>
      <c r="AQ13" s="36"/>
      <c r="AR13" s="49"/>
      <c r="AS13" s="37"/>
      <c r="AT13" s="38"/>
    </row>
    <row r="14" spans="1:46" ht="12.75" customHeight="1">
      <c r="A14" s="65"/>
      <c r="B14" s="65"/>
      <c r="C14" s="1135" t="s">
        <v>65</v>
      </c>
      <c r="D14" s="1135"/>
      <c r="E14" s="1135"/>
      <c r="F14" s="1135"/>
      <c r="G14" s="1135"/>
      <c r="H14" s="1135"/>
      <c r="I14" s="1135"/>
      <c r="J14" s="1136" t="s">
        <v>66</v>
      </c>
      <c r="K14" s="1136"/>
      <c r="L14" s="1136"/>
      <c r="M14" s="1136"/>
      <c r="N14" s="1136"/>
      <c r="O14" s="1136"/>
      <c r="P14" s="1136"/>
      <c r="Q14" s="1137" t="s">
        <v>67</v>
      </c>
      <c r="R14" s="1137"/>
      <c r="S14" s="1137"/>
      <c r="T14" s="1137"/>
      <c r="U14" s="1137"/>
      <c r="V14" s="1137"/>
      <c r="W14" s="75" t="s">
        <v>68</v>
      </c>
      <c r="X14" s="75"/>
      <c r="Y14" s="75"/>
      <c r="Z14" s="75"/>
      <c r="AA14" s="75"/>
      <c r="AB14" s="1138" t="s">
        <v>69</v>
      </c>
      <c r="AC14" s="1138"/>
      <c r="AD14" s="1138"/>
      <c r="AE14" s="1138"/>
      <c r="AF14" s="1138"/>
      <c r="AG14" s="1138"/>
      <c r="AH14" s="1138"/>
      <c r="AI14" s="1138"/>
      <c r="AJ14" s="1138"/>
      <c r="AK14" s="1138"/>
      <c r="AL14" s="1138"/>
      <c r="AM14" s="1138"/>
      <c r="AN14" s="1138"/>
      <c r="AO14" s="1138"/>
      <c r="AP14" s="535"/>
      <c r="AQ14" s="447" t="s">
        <v>103</v>
      </c>
      <c r="AR14" s="680"/>
      <c r="AS14" s="77"/>
      <c r="AT14" s="78"/>
    </row>
    <row r="15" spans="1:46" ht="102">
      <c r="A15" s="66" t="s">
        <v>61</v>
      </c>
      <c r="B15" s="66" t="s">
        <v>59</v>
      </c>
      <c r="C15" s="67" t="s">
        <v>86</v>
      </c>
      <c r="D15" s="67" t="s">
        <v>122</v>
      </c>
      <c r="E15" s="67" t="s">
        <v>90</v>
      </c>
      <c r="F15" s="137" t="s">
        <v>70</v>
      </c>
      <c r="G15" s="137" t="s">
        <v>92</v>
      </c>
      <c r="H15" s="137" t="s">
        <v>70</v>
      </c>
      <c r="I15" s="67" t="s">
        <v>71</v>
      </c>
      <c r="J15" s="68" t="s">
        <v>88</v>
      </c>
      <c r="K15" s="68" t="s">
        <v>123</v>
      </c>
      <c r="L15" s="68" t="s">
        <v>89</v>
      </c>
      <c r="M15" s="68" t="s">
        <v>70</v>
      </c>
      <c r="N15" s="68" t="s">
        <v>91</v>
      </c>
      <c r="O15" s="68" t="s">
        <v>70</v>
      </c>
      <c r="P15" s="68" t="s">
        <v>71</v>
      </c>
      <c r="Q15" s="69" t="s">
        <v>101</v>
      </c>
      <c r="R15" s="69" t="s">
        <v>93</v>
      </c>
      <c r="S15" s="69" t="s">
        <v>72</v>
      </c>
      <c r="T15" s="69" t="s">
        <v>73</v>
      </c>
      <c r="U15" s="69" t="s">
        <v>94</v>
      </c>
      <c r="V15" s="69" t="s">
        <v>70</v>
      </c>
      <c r="W15" s="70" t="s">
        <v>96</v>
      </c>
      <c r="X15" s="70" t="s">
        <v>95</v>
      </c>
      <c r="Y15" s="70" t="s">
        <v>73</v>
      </c>
      <c r="Z15" s="70" t="s">
        <v>74</v>
      </c>
      <c r="AA15" s="70" t="s">
        <v>73</v>
      </c>
      <c r="AB15" s="71" t="s">
        <v>60</v>
      </c>
      <c r="AC15" s="71" t="s">
        <v>75</v>
      </c>
      <c r="AD15" s="71" t="s">
        <v>76</v>
      </c>
      <c r="AE15" s="71" t="s">
        <v>77</v>
      </c>
      <c r="AF15" s="71" t="s">
        <v>124</v>
      </c>
      <c r="AG15" s="71" t="s">
        <v>78</v>
      </c>
      <c r="AH15" s="71" t="s">
        <v>79</v>
      </c>
      <c r="AI15" s="71" t="s">
        <v>62</v>
      </c>
      <c r="AJ15" s="71" t="s">
        <v>73</v>
      </c>
      <c r="AK15" s="643" t="s">
        <v>97</v>
      </c>
      <c r="AL15" s="643" t="s">
        <v>98</v>
      </c>
      <c r="AM15" s="71" t="s">
        <v>154</v>
      </c>
      <c r="AN15" s="71" t="s">
        <v>155</v>
      </c>
      <c r="AO15" s="71" t="s">
        <v>99</v>
      </c>
      <c r="AP15" s="71" t="s">
        <v>80</v>
      </c>
      <c r="AQ15" s="72" t="s">
        <v>81</v>
      </c>
      <c r="AR15" s="72" t="s">
        <v>100</v>
      </c>
      <c r="AS15" s="73" t="s">
        <v>82</v>
      </c>
      <c r="AT15" s="72" t="s">
        <v>681</v>
      </c>
    </row>
    <row r="16" spans="1:46" ht="409.6" customHeight="1">
      <c r="A16" s="1054" t="s">
        <v>105</v>
      </c>
      <c r="B16" s="1056" t="s">
        <v>788</v>
      </c>
      <c r="C16" s="1056" t="s">
        <v>775</v>
      </c>
      <c r="D16" s="1056" t="s">
        <v>776</v>
      </c>
      <c r="E16" s="1056" t="s">
        <v>162</v>
      </c>
      <c r="F16" s="1056">
        <v>15</v>
      </c>
      <c r="G16" s="1056" t="s">
        <v>184</v>
      </c>
      <c r="H16" s="1056" t="s">
        <v>184</v>
      </c>
      <c r="I16" s="1056" t="s">
        <v>162</v>
      </c>
      <c r="J16" s="1056" t="s">
        <v>777</v>
      </c>
      <c r="K16" s="1056" t="s">
        <v>778</v>
      </c>
      <c r="L16" s="1056" t="s">
        <v>162</v>
      </c>
      <c r="M16" s="1056">
        <v>21</v>
      </c>
      <c r="N16" s="1056" t="s">
        <v>184</v>
      </c>
      <c r="O16" s="1056" t="s">
        <v>184</v>
      </c>
      <c r="P16" s="1056" t="s">
        <v>162</v>
      </c>
      <c r="Q16" s="1056" t="s">
        <v>779</v>
      </c>
      <c r="R16" s="1059" t="s">
        <v>162</v>
      </c>
      <c r="S16" s="1061">
        <v>35201</v>
      </c>
      <c r="T16" s="1056">
        <v>17</v>
      </c>
      <c r="U16" s="1056" t="s">
        <v>162</v>
      </c>
      <c r="V16" s="1056">
        <v>19</v>
      </c>
      <c r="W16" s="1056" t="s">
        <v>780</v>
      </c>
      <c r="X16" s="1056" t="s">
        <v>162</v>
      </c>
      <c r="Y16" s="1056">
        <v>13</v>
      </c>
      <c r="Z16" s="1056" t="s">
        <v>162</v>
      </c>
      <c r="AA16" s="1140">
        <v>11</v>
      </c>
      <c r="AB16" s="612" t="s">
        <v>781</v>
      </c>
      <c r="AC16" s="562" t="s">
        <v>782</v>
      </c>
      <c r="AD16" s="562" t="s">
        <v>783</v>
      </c>
      <c r="AE16" s="562" t="s">
        <v>784</v>
      </c>
      <c r="AF16" s="562" t="s">
        <v>184</v>
      </c>
      <c r="AG16" s="613" t="s">
        <v>785</v>
      </c>
      <c r="AH16" s="613" t="s">
        <v>184</v>
      </c>
      <c r="AI16" s="613" t="s">
        <v>786</v>
      </c>
      <c r="AJ16" s="613" t="s">
        <v>787</v>
      </c>
      <c r="AK16" s="644">
        <v>39603</v>
      </c>
      <c r="AL16" s="644">
        <v>39813</v>
      </c>
      <c r="AM16" s="614">
        <f>_xlfn.DAYS(AL16,AK16)/365*12</f>
        <v>6.9041095890410951</v>
      </c>
      <c r="AN16" s="1082">
        <f>SUM(AM16:AM21)</f>
        <v>42.608219178082194</v>
      </c>
      <c r="AO16" s="1069" t="s">
        <v>102</v>
      </c>
      <c r="AP16" s="615" t="s">
        <v>162</v>
      </c>
      <c r="AQ16" s="1174" t="s">
        <v>903</v>
      </c>
      <c r="AR16" s="613" t="s">
        <v>184</v>
      </c>
      <c r="AS16" s="1174" t="s">
        <v>1359</v>
      </c>
      <c r="AT16" s="1074" t="s">
        <v>162</v>
      </c>
    </row>
    <row r="17" spans="1:46" ht="348.75" customHeight="1">
      <c r="A17" s="1055"/>
      <c r="B17" s="1057"/>
      <c r="C17" s="1057"/>
      <c r="D17" s="1057"/>
      <c r="E17" s="1057"/>
      <c r="F17" s="1057"/>
      <c r="G17" s="1057"/>
      <c r="H17" s="1057"/>
      <c r="I17" s="1057"/>
      <c r="J17" s="1057"/>
      <c r="K17" s="1057"/>
      <c r="L17" s="1057"/>
      <c r="M17" s="1057"/>
      <c r="N17" s="1057"/>
      <c r="O17" s="1057"/>
      <c r="P17" s="1057"/>
      <c r="Q17" s="1057"/>
      <c r="R17" s="1060"/>
      <c r="S17" s="1062"/>
      <c r="T17" s="1057"/>
      <c r="U17" s="1057"/>
      <c r="V17" s="1057"/>
      <c r="W17" s="1057"/>
      <c r="X17" s="1057"/>
      <c r="Y17" s="1057"/>
      <c r="Z17" s="1057"/>
      <c r="AA17" s="1141"/>
      <c r="AB17" s="616"/>
      <c r="AC17" s="617"/>
      <c r="AD17" s="617"/>
      <c r="AE17" s="617"/>
      <c r="AF17" s="617"/>
      <c r="AG17" s="613" t="s">
        <v>789</v>
      </c>
      <c r="AH17" s="613" t="s">
        <v>184</v>
      </c>
      <c r="AI17" s="613" t="s">
        <v>790</v>
      </c>
      <c r="AJ17" s="613" t="s">
        <v>791</v>
      </c>
      <c r="AK17" s="644">
        <v>39814</v>
      </c>
      <c r="AL17" s="644">
        <v>40059</v>
      </c>
      <c r="AM17" s="614">
        <f>_xlfn.DAYS(AL17,AK17)/365*12</f>
        <v>8.0547945205479454</v>
      </c>
      <c r="AN17" s="1083"/>
      <c r="AO17" s="1070"/>
      <c r="AP17" s="615"/>
      <c r="AQ17" s="1175"/>
      <c r="AR17" s="613" t="s">
        <v>184</v>
      </c>
      <c r="AS17" s="1189"/>
      <c r="AT17" s="1075"/>
    </row>
    <row r="18" spans="1:46" ht="409.6" customHeight="1">
      <c r="A18" s="1055"/>
      <c r="B18" s="1057"/>
      <c r="C18" s="1057"/>
      <c r="D18" s="1057"/>
      <c r="E18" s="1057"/>
      <c r="F18" s="1057"/>
      <c r="G18" s="1057"/>
      <c r="H18" s="1057"/>
      <c r="I18" s="1057"/>
      <c r="J18" s="1057"/>
      <c r="K18" s="1057"/>
      <c r="L18" s="1057"/>
      <c r="M18" s="1057"/>
      <c r="N18" s="1057"/>
      <c r="O18" s="1057"/>
      <c r="P18" s="1057"/>
      <c r="Q18" s="1057"/>
      <c r="R18" s="1060"/>
      <c r="S18" s="1062"/>
      <c r="T18" s="1057"/>
      <c r="U18" s="1057"/>
      <c r="V18" s="1057"/>
      <c r="W18" s="1057"/>
      <c r="X18" s="1057"/>
      <c r="Y18" s="1057"/>
      <c r="Z18" s="1057"/>
      <c r="AA18" s="1141"/>
      <c r="AB18" s="616"/>
      <c r="AC18" s="617"/>
      <c r="AD18" s="617"/>
      <c r="AE18" s="617"/>
      <c r="AF18" s="617"/>
      <c r="AG18" s="613" t="s">
        <v>789</v>
      </c>
      <c r="AH18" s="613" t="s">
        <v>184</v>
      </c>
      <c r="AI18" s="613" t="s">
        <v>792</v>
      </c>
      <c r="AJ18" s="618" t="s">
        <v>793</v>
      </c>
      <c r="AK18" s="644">
        <v>40060</v>
      </c>
      <c r="AL18" s="644">
        <v>40421</v>
      </c>
      <c r="AM18" s="614">
        <f>_xlfn.DAYS(AL18,AK18)/365*12</f>
        <v>11.868493150684932</v>
      </c>
      <c r="AN18" s="1083"/>
      <c r="AO18" s="1070"/>
      <c r="AP18" s="615" t="s">
        <v>162</v>
      </c>
      <c r="AQ18" s="1175"/>
      <c r="AR18" s="613" t="s">
        <v>184</v>
      </c>
      <c r="AS18" s="1189"/>
      <c r="AT18" s="1075"/>
    </row>
    <row r="19" spans="1:46" ht="251.25" customHeight="1">
      <c r="A19" s="1055"/>
      <c r="B19" s="1057"/>
      <c r="C19" s="1057"/>
      <c r="D19" s="1057"/>
      <c r="E19" s="1057"/>
      <c r="F19" s="1057"/>
      <c r="G19" s="1057"/>
      <c r="H19" s="1057"/>
      <c r="I19" s="1057"/>
      <c r="J19" s="1057"/>
      <c r="K19" s="1057"/>
      <c r="L19" s="1057"/>
      <c r="M19" s="1057"/>
      <c r="N19" s="1057"/>
      <c r="O19" s="1057"/>
      <c r="P19" s="1057"/>
      <c r="Q19" s="1057"/>
      <c r="R19" s="1060"/>
      <c r="S19" s="1062"/>
      <c r="T19" s="1057"/>
      <c r="U19" s="1057"/>
      <c r="V19" s="1057"/>
      <c r="W19" s="1057"/>
      <c r="X19" s="1057"/>
      <c r="Y19" s="1057"/>
      <c r="Z19" s="1057"/>
      <c r="AA19" s="1141"/>
      <c r="AB19" s="1162"/>
      <c r="AC19" s="1163"/>
      <c r="AD19" s="1163"/>
      <c r="AE19" s="1163"/>
      <c r="AF19" s="1163"/>
      <c r="AG19" s="1173" t="s">
        <v>789</v>
      </c>
      <c r="AH19" s="1061" t="s">
        <v>184</v>
      </c>
      <c r="AI19" s="1158" t="s">
        <v>792</v>
      </c>
      <c r="AJ19" s="1160" t="s">
        <v>794</v>
      </c>
      <c r="AK19" s="1167">
        <v>40428</v>
      </c>
      <c r="AL19" s="1170">
        <v>40908</v>
      </c>
      <c r="AM19" s="1164">
        <f>_xlfn.DAYS(AL19,AK19)/365*12</f>
        <v>15.780821917808218</v>
      </c>
      <c r="AN19" s="1083"/>
      <c r="AO19" s="1070"/>
      <c r="AP19" s="1069" t="s">
        <v>162</v>
      </c>
      <c r="AQ19" s="1175"/>
      <c r="AR19" s="613" t="s">
        <v>184</v>
      </c>
      <c r="AS19" s="1189"/>
      <c r="AT19" s="1075"/>
    </row>
    <row r="20" spans="1:46" ht="69.75" customHeight="1">
      <c r="A20" s="1055"/>
      <c r="B20" s="1057"/>
      <c r="C20" s="1057"/>
      <c r="D20" s="1057"/>
      <c r="E20" s="1057"/>
      <c r="F20" s="1057"/>
      <c r="G20" s="1057"/>
      <c r="H20" s="1057"/>
      <c r="I20" s="1057"/>
      <c r="J20" s="1057"/>
      <c r="K20" s="1057"/>
      <c r="L20" s="1057"/>
      <c r="M20" s="1057"/>
      <c r="N20" s="1057"/>
      <c r="O20" s="1057"/>
      <c r="P20" s="1057"/>
      <c r="Q20" s="1057"/>
      <c r="R20" s="1060"/>
      <c r="S20" s="1062"/>
      <c r="T20" s="1057"/>
      <c r="U20" s="1057"/>
      <c r="V20" s="1057"/>
      <c r="W20" s="1057"/>
      <c r="X20" s="1057"/>
      <c r="Y20" s="1057"/>
      <c r="Z20" s="1057"/>
      <c r="AA20" s="1141"/>
      <c r="AB20" s="1162"/>
      <c r="AC20" s="1163"/>
      <c r="AD20" s="1163"/>
      <c r="AE20" s="1163"/>
      <c r="AF20" s="1163"/>
      <c r="AG20" s="1163"/>
      <c r="AH20" s="1062"/>
      <c r="AI20" s="1159"/>
      <c r="AJ20" s="1161"/>
      <c r="AK20" s="1168"/>
      <c r="AL20" s="1171"/>
      <c r="AM20" s="1165"/>
      <c r="AN20" s="1083"/>
      <c r="AO20" s="1070"/>
      <c r="AP20" s="1070"/>
      <c r="AQ20" s="1175"/>
      <c r="AR20" s="800"/>
      <c r="AS20" s="1189"/>
      <c r="AT20" s="1075"/>
    </row>
    <row r="21" spans="1:46" ht="69.75" customHeight="1">
      <c r="A21" s="1055"/>
      <c r="B21" s="1057"/>
      <c r="C21" s="1057"/>
      <c r="D21" s="1057"/>
      <c r="E21" s="1057"/>
      <c r="F21" s="1057"/>
      <c r="G21" s="1057"/>
      <c r="H21" s="1057"/>
      <c r="I21" s="1057"/>
      <c r="J21" s="1057"/>
      <c r="K21" s="1057"/>
      <c r="L21" s="1057"/>
      <c r="M21" s="1057"/>
      <c r="N21" s="1057"/>
      <c r="O21" s="1057"/>
      <c r="P21" s="1057"/>
      <c r="Q21" s="1057"/>
      <c r="R21" s="1060"/>
      <c r="S21" s="1062"/>
      <c r="T21" s="1057"/>
      <c r="U21" s="1057"/>
      <c r="V21" s="1057"/>
      <c r="W21" s="1057"/>
      <c r="X21" s="1057"/>
      <c r="Y21" s="1057"/>
      <c r="Z21" s="1057"/>
      <c r="AA21" s="1141"/>
      <c r="AB21" s="1162"/>
      <c r="AC21" s="1163"/>
      <c r="AD21" s="1163"/>
      <c r="AE21" s="1163"/>
      <c r="AF21" s="1163"/>
      <c r="AG21" s="1163"/>
      <c r="AH21" s="1062"/>
      <c r="AI21" s="1159"/>
      <c r="AJ21" s="1161"/>
      <c r="AK21" s="1169"/>
      <c r="AL21" s="1172"/>
      <c r="AM21" s="1165"/>
      <c r="AN21" s="1083"/>
      <c r="AO21" s="1070"/>
      <c r="AP21" s="1070"/>
      <c r="AQ21" s="1175"/>
      <c r="AR21" s="800"/>
      <c r="AS21" s="1189"/>
      <c r="AT21" s="1075"/>
    </row>
    <row r="22" spans="1:46" ht="6" hidden="1" customHeight="1">
      <c r="A22" s="1055"/>
      <c r="B22" s="1057"/>
      <c r="C22" s="1057"/>
      <c r="D22" s="1057"/>
      <c r="E22" s="1057"/>
      <c r="F22" s="1057"/>
      <c r="G22" s="1057"/>
      <c r="H22" s="1057"/>
      <c r="I22" s="1057"/>
      <c r="J22" s="1057"/>
      <c r="K22" s="1057"/>
      <c r="L22" s="1057"/>
      <c r="M22" s="1057"/>
      <c r="N22" s="1057"/>
      <c r="O22" s="1057"/>
      <c r="P22" s="1057"/>
      <c r="Q22" s="1057"/>
      <c r="R22" s="1060"/>
      <c r="S22" s="1062"/>
      <c r="T22" s="1057"/>
      <c r="U22" s="1057"/>
      <c r="V22" s="1057"/>
      <c r="W22" s="1057"/>
      <c r="X22" s="1057"/>
      <c r="Y22" s="1057"/>
      <c r="Z22" s="1057"/>
      <c r="AA22" s="1141"/>
      <c r="AB22" s="616"/>
      <c r="AC22" s="617"/>
      <c r="AD22" s="617"/>
      <c r="AE22" s="617"/>
      <c r="AF22" s="617"/>
      <c r="AG22" s="617"/>
      <c r="AH22" s="620"/>
      <c r="AI22" s="621"/>
      <c r="AJ22" s="620"/>
      <c r="AK22" s="622"/>
      <c r="AL22" s="623"/>
      <c r="AM22" s="624"/>
      <c r="AN22" s="1083"/>
      <c r="AO22" s="1070"/>
      <c r="AP22" s="1070"/>
      <c r="AQ22" s="619"/>
      <c r="AR22" s="800"/>
      <c r="AS22" s="1189"/>
      <c r="AT22" s="1075"/>
    </row>
    <row r="23" spans="1:46" ht="251.25" hidden="1" customHeight="1">
      <c r="A23" s="1055"/>
      <c r="B23" s="1057"/>
      <c r="C23" s="1057"/>
      <c r="D23" s="1057"/>
      <c r="E23" s="1057"/>
      <c r="F23" s="1057"/>
      <c r="G23" s="1057"/>
      <c r="H23" s="1057"/>
      <c r="I23" s="1057"/>
      <c r="J23" s="1057"/>
      <c r="K23" s="1057"/>
      <c r="L23" s="1057"/>
      <c r="M23" s="1057"/>
      <c r="N23" s="1057"/>
      <c r="O23" s="1057"/>
      <c r="P23" s="1057"/>
      <c r="Q23" s="1057"/>
      <c r="R23" s="1060"/>
      <c r="S23" s="1062"/>
      <c r="T23" s="1057"/>
      <c r="U23" s="1057"/>
      <c r="V23" s="1057"/>
      <c r="W23" s="1057"/>
      <c r="X23" s="1057"/>
      <c r="Y23" s="1057"/>
      <c r="Z23" s="1057"/>
      <c r="AA23" s="1141"/>
      <c r="AB23" s="616"/>
      <c r="AC23" s="617"/>
      <c r="AD23" s="617"/>
      <c r="AE23" s="617"/>
      <c r="AF23" s="617"/>
      <c r="AG23" s="617"/>
      <c r="AH23" s="620"/>
      <c r="AI23" s="621"/>
      <c r="AJ23" s="620"/>
      <c r="AK23" s="622"/>
      <c r="AL23" s="623"/>
      <c r="AM23" s="624"/>
      <c r="AN23" s="1083"/>
      <c r="AO23" s="1070"/>
      <c r="AP23" s="1070"/>
      <c r="AQ23" s="619"/>
      <c r="AR23" s="800"/>
      <c r="AS23" s="1189"/>
      <c r="AT23" s="1075"/>
    </row>
    <row r="24" spans="1:46" ht="62.25" hidden="1" customHeight="1">
      <c r="A24" s="1145"/>
      <c r="B24" s="1110"/>
      <c r="C24" s="1110"/>
      <c r="D24" s="1110"/>
      <c r="E24" s="1110"/>
      <c r="F24" s="1110"/>
      <c r="G24" s="1110"/>
      <c r="H24" s="1110"/>
      <c r="I24" s="1110"/>
      <c r="J24" s="1110"/>
      <c r="K24" s="1110"/>
      <c r="L24" s="1110"/>
      <c r="M24" s="1110"/>
      <c r="N24" s="1110"/>
      <c r="O24" s="1110"/>
      <c r="P24" s="1110"/>
      <c r="Q24" s="1110"/>
      <c r="R24" s="1143"/>
      <c r="S24" s="1176"/>
      <c r="T24" s="1110"/>
      <c r="U24" s="1110"/>
      <c r="V24" s="1110"/>
      <c r="W24" s="1110"/>
      <c r="X24" s="1110"/>
      <c r="Y24" s="1110"/>
      <c r="Z24" s="1110"/>
      <c r="AA24" s="1142"/>
      <c r="AB24" s="625"/>
      <c r="AC24" s="626"/>
      <c r="AD24" s="626"/>
      <c r="AE24" s="626"/>
      <c r="AF24" s="626"/>
      <c r="AG24" s="626"/>
      <c r="AH24" s="627"/>
      <c r="AI24" s="628"/>
      <c r="AJ24" s="627"/>
      <c r="AK24" s="629"/>
      <c r="AL24" s="630"/>
      <c r="AM24" s="631"/>
      <c r="AN24" s="1084"/>
      <c r="AO24" s="1166"/>
      <c r="AP24" s="1166"/>
      <c r="AQ24" s="632"/>
      <c r="AR24" s="801"/>
      <c r="AS24" s="1190"/>
      <c r="AT24" s="1076"/>
    </row>
    <row r="25" spans="1:46" s="499" customFormat="1" ht="12.75" customHeight="1">
      <c r="A25" s="543"/>
      <c r="B25" s="543"/>
      <c r="C25" s="543"/>
      <c r="D25" s="543"/>
      <c r="E25" s="543"/>
      <c r="F25" s="543"/>
      <c r="G25" s="543"/>
      <c r="H25" s="543"/>
      <c r="I25" s="543"/>
      <c r="J25" s="543"/>
      <c r="K25" s="543"/>
      <c r="L25" s="543"/>
      <c r="M25" s="543"/>
      <c r="N25" s="543"/>
      <c r="O25" s="543"/>
      <c r="P25" s="543"/>
      <c r="Q25" s="543"/>
      <c r="R25" s="543"/>
      <c r="S25" s="543"/>
      <c r="T25" s="543"/>
      <c r="U25" s="543"/>
      <c r="V25" s="543"/>
      <c r="W25" s="543"/>
      <c r="X25" s="543"/>
      <c r="Y25" s="543"/>
      <c r="Z25" s="543"/>
      <c r="AA25" s="543"/>
      <c r="AB25" s="543"/>
      <c r="AC25" s="543"/>
      <c r="AD25" s="543"/>
      <c r="AE25" s="543"/>
      <c r="AF25" s="543"/>
      <c r="AG25" s="575"/>
      <c r="AH25" s="543"/>
      <c r="AI25" s="640"/>
      <c r="AJ25" s="543"/>
      <c r="AK25" s="575"/>
      <c r="AL25" s="575"/>
      <c r="AM25" s="543"/>
      <c r="AN25" s="543"/>
      <c r="AO25" s="543"/>
      <c r="AP25" s="543"/>
      <c r="AQ25" s="543"/>
      <c r="AR25" s="576"/>
      <c r="AS25" s="543"/>
      <c r="AT25" s="543"/>
    </row>
    <row r="26" spans="1:46" ht="197.25" customHeight="1">
      <c r="A26" s="1179" t="s">
        <v>104</v>
      </c>
      <c r="B26" s="1177" t="s">
        <v>795</v>
      </c>
      <c r="C26" s="1177" t="s">
        <v>796</v>
      </c>
      <c r="D26" s="1177" t="s">
        <v>797</v>
      </c>
      <c r="E26" s="1177" t="s">
        <v>162</v>
      </c>
      <c r="F26" s="1177">
        <v>52</v>
      </c>
      <c r="G26" s="1178" t="s">
        <v>184</v>
      </c>
      <c r="H26" s="1177" t="s">
        <v>184</v>
      </c>
      <c r="I26" s="1177" t="s">
        <v>162</v>
      </c>
      <c r="J26" s="1177" t="s">
        <v>338</v>
      </c>
      <c r="K26" s="1177" t="s">
        <v>797</v>
      </c>
      <c r="L26" s="1177" t="s">
        <v>162</v>
      </c>
      <c r="M26" s="1177">
        <v>53</v>
      </c>
      <c r="N26" s="1177" t="s">
        <v>184</v>
      </c>
      <c r="O26" s="1177" t="s">
        <v>184</v>
      </c>
      <c r="P26" s="1177" t="s">
        <v>162</v>
      </c>
      <c r="Q26" s="1177" t="s">
        <v>798</v>
      </c>
      <c r="R26" s="1177" t="s">
        <v>162</v>
      </c>
      <c r="S26" s="1188">
        <v>40246</v>
      </c>
      <c r="T26" s="1177">
        <v>57</v>
      </c>
      <c r="U26" s="1086" t="s">
        <v>162</v>
      </c>
      <c r="V26" s="1177" t="s">
        <v>184</v>
      </c>
      <c r="W26" s="1177" t="s">
        <v>799</v>
      </c>
      <c r="X26" s="1177" t="s">
        <v>162</v>
      </c>
      <c r="Y26" s="1177">
        <v>51</v>
      </c>
      <c r="Z26" s="1063" t="s">
        <v>162</v>
      </c>
      <c r="AA26" s="1111">
        <v>49</v>
      </c>
      <c r="AB26" s="216" t="s">
        <v>800</v>
      </c>
      <c r="AC26" s="216" t="s">
        <v>782</v>
      </c>
      <c r="AD26" s="55" t="s">
        <v>801</v>
      </c>
      <c r="AE26" s="55" t="s">
        <v>802</v>
      </c>
      <c r="AF26" s="539" t="s">
        <v>184</v>
      </c>
      <c r="AG26" s="539" t="s">
        <v>803</v>
      </c>
      <c r="AH26" s="42" t="s">
        <v>804</v>
      </c>
      <c r="AI26" s="633" t="s">
        <v>805</v>
      </c>
      <c r="AJ26" s="42" t="s">
        <v>806</v>
      </c>
      <c r="AK26" s="607">
        <v>39184</v>
      </c>
      <c r="AL26" s="607">
        <v>39450</v>
      </c>
      <c r="AM26" s="201">
        <f t="shared" ref="AM26:AM30" si="0">_xlfn.DAYS(AL26,AK26)/365*12</f>
        <v>8.7452054794520553</v>
      </c>
      <c r="AN26" s="1139">
        <f>SUM(AM26:AM31)</f>
        <v>53.950684931506849</v>
      </c>
      <c r="AO26" s="1133" t="s">
        <v>106</v>
      </c>
      <c r="AP26" s="534" t="s">
        <v>162</v>
      </c>
      <c r="AQ26" s="240"/>
      <c r="AR26" s="613" t="s">
        <v>184</v>
      </c>
      <c r="AS26" s="1191" t="s">
        <v>1360</v>
      </c>
      <c r="AT26" s="1180" t="s">
        <v>162</v>
      </c>
    </row>
    <row r="27" spans="1:46" ht="192.75" customHeight="1">
      <c r="A27" s="1179"/>
      <c r="B27" s="1177"/>
      <c r="C27" s="1177"/>
      <c r="D27" s="1177"/>
      <c r="E27" s="1177"/>
      <c r="F27" s="1177"/>
      <c r="G27" s="1178"/>
      <c r="H27" s="1177"/>
      <c r="I27" s="1177"/>
      <c r="J27" s="1177"/>
      <c r="K27" s="1177"/>
      <c r="L27" s="1177"/>
      <c r="M27" s="1177"/>
      <c r="N27" s="1177"/>
      <c r="O27" s="1177"/>
      <c r="P27" s="1177"/>
      <c r="Q27" s="1177"/>
      <c r="R27" s="1177"/>
      <c r="S27" s="1177"/>
      <c r="T27" s="1177"/>
      <c r="U27" s="1086"/>
      <c r="V27" s="1177"/>
      <c r="W27" s="1177"/>
      <c r="X27" s="1177"/>
      <c r="Y27" s="1177"/>
      <c r="Z27" s="1063"/>
      <c r="AA27" s="1111"/>
      <c r="AB27" s="216" t="s">
        <v>800</v>
      </c>
      <c r="AC27" s="216" t="s">
        <v>782</v>
      </c>
      <c r="AD27" s="55" t="s">
        <v>807</v>
      </c>
      <c r="AE27" s="55" t="s">
        <v>802</v>
      </c>
      <c r="AF27" s="539" t="s">
        <v>184</v>
      </c>
      <c r="AG27" s="539" t="s">
        <v>803</v>
      </c>
      <c r="AH27" s="42" t="s">
        <v>804</v>
      </c>
      <c r="AI27" s="602" t="s">
        <v>808</v>
      </c>
      <c r="AJ27" s="42" t="s">
        <v>806</v>
      </c>
      <c r="AK27" s="607">
        <v>39451</v>
      </c>
      <c r="AL27" s="607">
        <v>39606</v>
      </c>
      <c r="AM27" s="201">
        <f t="shared" si="0"/>
        <v>5.095890410958904</v>
      </c>
      <c r="AN27" s="1139"/>
      <c r="AO27" s="1133"/>
      <c r="AP27" s="534" t="s">
        <v>162</v>
      </c>
      <c r="AQ27" s="240" t="s">
        <v>904</v>
      </c>
      <c r="AR27" s="613" t="s">
        <v>184</v>
      </c>
      <c r="AS27" s="1192"/>
      <c r="AT27" s="1181"/>
    </row>
    <row r="28" spans="1:46" ht="192.75" customHeight="1">
      <c r="A28" s="1179"/>
      <c r="B28" s="1177"/>
      <c r="C28" s="1177"/>
      <c r="D28" s="1177"/>
      <c r="E28" s="1177"/>
      <c r="F28" s="1177"/>
      <c r="G28" s="1178"/>
      <c r="H28" s="1177"/>
      <c r="I28" s="1177"/>
      <c r="J28" s="1177"/>
      <c r="K28" s="1177"/>
      <c r="L28" s="1177"/>
      <c r="M28" s="1177"/>
      <c r="N28" s="1177"/>
      <c r="O28" s="1177"/>
      <c r="P28" s="1177"/>
      <c r="Q28" s="1177"/>
      <c r="R28" s="1177"/>
      <c r="S28" s="1177"/>
      <c r="T28" s="1177"/>
      <c r="U28" s="1086"/>
      <c r="V28" s="1177"/>
      <c r="W28" s="1177"/>
      <c r="X28" s="1177"/>
      <c r="Y28" s="1177"/>
      <c r="Z28" s="1063"/>
      <c r="AA28" s="1111"/>
      <c r="AB28" s="1182" t="s">
        <v>800</v>
      </c>
      <c r="AC28" s="1182" t="s">
        <v>782</v>
      </c>
      <c r="AD28" s="1173" t="s">
        <v>807</v>
      </c>
      <c r="AE28" s="1173" t="s">
        <v>802</v>
      </c>
      <c r="AF28" s="1173" t="s">
        <v>184</v>
      </c>
      <c r="AG28" s="1173" t="s">
        <v>809</v>
      </c>
      <c r="AH28" s="1061" t="s">
        <v>804</v>
      </c>
      <c r="AI28" s="1185" t="s">
        <v>810</v>
      </c>
      <c r="AJ28" s="1061" t="s">
        <v>806</v>
      </c>
      <c r="AK28" s="607">
        <v>39607</v>
      </c>
      <c r="AL28" s="607">
        <v>39794</v>
      </c>
      <c r="AM28" s="201">
        <f t="shared" si="0"/>
        <v>6.1479452054794521</v>
      </c>
      <c r="AN28" s="1139"/>
      <c r="AO28" s="1133"/>
      <c r="AP28" s="534" t="s">
        <v>162</v>
      </c>
      <c r="AQ28" s="240" t="s">
        <v>905</v>
      </c>
      <c r="AR28" s="613" t="s">
        <v>184</v>
      </c>
      <c r="AS28" s="1192"/>
      <c r="AT28" s="1181"/>
    </row>
    <row r="29" spans="1:46" ht="192.75" customHeight="1">
      <c r="A29" s="1179"/>
      <c r="B29" s="1177"/>
      <c r="C29" s="1177"/>
      <c r="D29" s="1177"/>
      <c r="E29" s="1177"/>
      <c r="F29" s="1177"/>
      <c r="G29" s="1178"/>
      <c r="H29" s="1177"/>
      <c r="I29" s="1177"/>
      <c r="J29" s="1177"/>
      <c r="K29" s="1177"/>
      <c r="L29" s="1177"/>
      <c r="M29" s="1177"/>
      <c r="N29" s="1177"/>
      <c r="O29" s="1177"/>
      <c r="P29" s="1177"/>
      <c r="Q29" s="1177"/>
      <c r="R29" s="1177"/>
      <c r="S29" s="1177"/>
      <c r="T29" s="1177"/>
      <c r="U29" s="1086"/>
      <c r="V29" s="1177"/>
      <c r="W29" s="1177"/>
      <c r="X29" s="1177"/>
      <c r="Y29" s="1177"/>
      <c r="Z29" s="1063"/>
      <c r="AA29" s="1111"/>
      <c r="AB29" s="1162"/>
      <c r="AC29" s="1162"/>
      <c r="AD29" s="1163"/>
      <c r="AE29" s="1163"/>
      <c r="AF29" s="1163"/>
      <c r="AG29" s="1163"/>
      <c r="AH29" s="1062"/>
      <c r="AI29" s="1186"/>
      <c r="AJ29" s="1062"/>
      <c r="AK29" s="607">
        <v>39813</v>
      </c>
      <c r="AL29" s="607">
        <v>40178</v>
      </c>
      <c r="AM29" s="201">
        <f t="shared" si="0"/>
        <v>12</v>
      </c>
      <c r="AN29" s="1139"/>
      <c r="AO29" s="1133"/>
      <c r="AP29" s="534" t="s">
        <v>162</v>
      </c>
      <c r="AQ29" s="240"/>
      <c r="AR29" s="613" t="s">
        <v>184</v>
      </c>
      <c r="AS29" s="1192"/>
      <c r="AT29" s="1181"/>
    </row>
    <row r="30" spans="1:46" ht="276.75" customHeight="1">
      <c r="A30" s="1179"/>
      <c r="B30" s="1177"/>
      <c r="C30" s="1177"/>
      <c r="D30" s="1177"/>
      <c r="E30" s="1177"/>
      <c r="F30" s="1177"/>
      <c r="G30" s="1178"/>
      <c r="H30" s="1177"/>
      <c r="I30" s="1177"/>
      <c r="J30" s="1177"/>
      <c r="K30" s="1177"/>
      <c r="L30" s="1177"/>
      <c r="M30" s="1177"/>
      <c r="N30" s="1177"/>
      <c r="O30" s="1177"/>
      <c r="P30" s="1177"/>
      <c r="Q30" s="1177"/>
      <c r="R30" s="1177"/>
      <c r="S30" s="1177"/>
      <c r="T30" s="1177"/>
      <c r="U30" s="1086"/>
      <c r="V30" s="1177"/>
      <c r="W30" s="1177"/>
      <c r="X30" s="1177"/>
      <c r="Y30" s="1177"/>
      <c r="Z30" s="1063"/>
      <c r="AA30" s="1111"/>
      <c r="AB30" s="1162"/>
      <c r="AC30" s="1162"/>
      <c r="AD30" s="1163"/>
      <c r="AE30" s="1163"/>
      <c r="AF30" s="1163"/>
      <c r="AG30" s="1163"/>
      <c r="AH30" s="1062"/>
      <c r="AI30" s="1186"/>
      <c r="AJ30" s="1062"/>
      <c r="AK30" s="1170">
        <v>40273</v>
      </c>
      <c r="AL30" s="1170">
        <v>40941</v>
      </c>
      <c r="AM30" s="1048">
        <f t="shared" si="0"/>
        <v>21.961643835616439</v>
      </c>
      <c r="AN30" s="1139"/>
      <c r="AO30" s="1133"/>
      <c r="AP30" s="1069" t="s">
        <v>162</v>
      </c>
      <c r="AQ30" s="1074"/>
      <c r="AR30" s="1074" t="s">
        <v>184</v>
      </c>
      <c r="AS30" s="1192"/>
      <c r="AT30" s="1181"/>
    </row>
    <row r="31" spans="1:46" ht="68.25" customHeight="1">
      <c r="A31" s="1179"/>
      <c r="B31" s="1177"/>
      <c r="C31" s="1177"/>
      <c r="D31" s="1177"/>
      <c r="E31" s="1177"/>
      <c r="F31" s="1177"/>
      <c r="G31" s="1178"/>
      <c r="H31" s="1177"/>
      <c r="I31" s="1177"/>
      <c r="J31" s="1177"/>
      <c r="K31" s="1177"/>
      <c r="L31" s="1177"/>
      <c r="M31" s="1177"/>
      <c r="N31" s="1177"/>
      <c r="O31" s="1177"/>
      <c r="P31" s="1177"/>
      <c r="Q31" s="1177"/>
      <c r="R31" s="1177"/>
      <c r="S31" s="1177"/>
      <c r="T31" s="1177"/>
      <c r="U31" s="1086"/>
      <c r="V31" s="1177"/>
      <c r="W31" s="1177"/>
      <c r="X31" s="1177"/>
      <c r="Y31" s="1177"/>
      <c r="Z31" s="1063"/>
      <c r="AA31" s="1111"/>
      <c r="AB31" s="1183"/>
      <c r="AC31" s="1183"/>
      <c r="AD31" s="1184"/>
      <c r="AE31" s="1184"/>
      <c r="AF31" s="1184"/>
      <c r="AG31" s="1184"/>
      <c r="AH31" s="1176"/>
      <c r="AI31" s="1187"/>
      <c r="AJ31" s="1176"/>
      <c r="AK31" s="1172"/>
      <c r="AL31" s="1172"/>
      <c r="AM31" s="1050"/>
      <c r="AN31" s="1139"/>
      <c r="AO31" s="1133"/>
      <c r="AP31" s="1166"/>
      <c r="AQ31" s="1076"/>
      <c r="AR31" s="1076"/>
      <c r="AS31" s="1193"/>
      <c r="AT31" s="1181"/>
    </row>
    <row r="32" spans="1:46" s="499" customFormat="1" ht="12.75" customHeight="1">
      <c r="A32" s="543"/>
      <c r="B32" s="543"/>
      <c r="C32" s="543"/>
      <c r="D32" s="543"/>
      <c r="E32" s="543"/>
      <c r="F32" s="543"/>
      <c r="G32" s="543"/>
      <c r="H32" s="543"/>
      <c r="I32" s="543"/>
      <c r="J32" s="543"/>
      <c r="K32" s="543"/>
      <c r="L32" s="543"/>
      <c r="M32" s="543"/>
      <c r="N32" s="543"/>
      <c r="O32" s="543"/>
      <c r="P32" s="543"/>
      <c r="Q32" s="543"/>
      <c r="R32" s="543"/>
      <c r="S32" s="543"/>
      <c r="T32" s="543"/>
      <c r="U32" s="543"/>
      <c r="V32" s="543"/>
      <c r="W32" s="543"/>
      <c r="X32" s="543"/>
      <c r="Y32" s="543"/>
      <c r="Z32" s="543"/>
      <c r="AA32" s="543"/>
      <c r="AB32" s="543"/>
      <c r="AC32" s="543"/>
      <c r="AD32" s="543"/>
      <c r="AE32" s="543"/>
      <c r="AF32" s="543"/>
      <c r="AG32" s="575"/>
      <c r="AH32" s="543"/>
      <c r="AI32" s="543"/>
      <c r="AJ32" s="543"/>
      <c r="AK32" s="575"/>
      <c r="AL32" s="575"/>
      <c r="AM32" s="543"/>
      <c r="AN32" s="543"/>
      <c r="AO32" s="543"/>
      <c r="AP32" s="543"/>
      <c r="AQ32" s="543"/>
      <c r="AR32" s="576"/>
      <c r="AS32" s="543"/>
      <c r="AT32" s="1181"/>
    </row>
    <row r="33" spans="1:46" ht="69" customHeight="1">
      <c r="A33" s="1081" t="s">
        <v>107</v>
      </c>
      <c r="B33" s="1063" t="s">
        <v>811</v>
      </c>
      <c r="C33" s="1063" t="s">
        <v>812</v>
      </c>
      <c r="D33" s="1063" t="s">
        <v>813</v>
      </c>
      <c r="E33" s="1063" t="s">
        <v>162</v>
      </c>
      <c r="F33" s="1063">
        <v>9</v>
      </c>
      <c r="G33" s="1063" t="s">
        <v>184</v>
      </c>
      <c r="H33" s="1063" t="s">
        <v>184</v>
      </c>
      <c r="I33" s="1063" t="s">
        <v>162</v>
      </c>
      <c r="J33" s="1063" t="s">
        <v>814</v>
      </c>
      <c r="K33" s="1063" t="s">
        <v>813</v>
      </c>
      <c r="L33" s="1063" t="s">
        <v>162</v>
      </c>
      <c r="M33" s="1063">
        <v>11</v>
      </c>
      <c r="N33" s="1063" t="s">
        <v>184</v>
      </c>
      <c r="O33" s="1063" t="s">
        <v>184</v>
      </c>
      <c r="P33" s="1063" t="s">
        <v>162</v>
      </c>
      <c r="Q33" s="1063" t="s">
        <v>184</v>
      </c>
      <c r="R33" s="1063" t="s">
        <v>184</v>
      </c>
      <c r="S33" s="1063" t="s">
        <v>184</v>
      </c>
      <c r="T33" s="1063" t="s">
        <v>184</v>
      </c>
      <c r="U33" s="1063" t="s">
        <v>184</v>
      </c>
      <c r="V33" s="1063" t="s">
        <v>184</v>
      </c>
      <c r="W33" s="1063" t="s">
        <v>799</v>
      </c>
      <c r="X33" s="1063" t="s">
        <v>162</v>
      </c>
      <c r="Y33" s="1063">
        <v>7</v>
      </c>
      <c r="Z33" s="1063" t="s">
        <v>162</v>
      </c>
      <c r="AA33" s="1111">
        <v>5</v>
      </c>
      <c r="AB33" s="216" t="s">
        <v>815</v>
      </c>
      <c r="AC33" s="55" t="s">
        <v>816</v>
      </c>
      <c r="AD33" s="55" t="s">
        <v>817</v>
      </c>
      <c r="AE33" s="55" t="s">
        <v>818</v>
      </c>
      <c r="AF33" s="539" t="s">
        <v>184</v>
      </c>
      <c r="AG33" s="539" t="s">
        <v>438</v>
      </c>
      <c r="AH33" s="42" t="s">
        <v>184</v>
      </c>
      <c r="AI33" s="42" t="s">
        <v>819</v>
      </c>
      <c r="AJ33" s="42" t="s">
        <v>820</v>
      </c>
      <c r="AK33" s="607">
        <v>41780</v>
      </c>
      <c r="AL33" s="607">
        <v>41793</v>
      </c>
      <c r="AM33" s="201">
        <f t="shared" ref="AM33:AM37" si="1">_xlfn.DAYS(AL33,AK33)/365*12</f>
        <v>0.42739726027397262</v>
      </c>
      <c r="AN33" s="1139">
        <f>SUM(AM33:AM37)</f>
        <v>39.68219178082191</v>
      </c>
      <c r="AO33" s="1133" t="s">
        <v>106</v>
      </c>
      <c r="AP33" s="534" t="s">
        <v>162</v>
      </c>
      <c r="AQ33" s="536" t="s">
        <v>184</v>
      </c>
      <c r="AR33" s="613" t="s">
        <v>184</v>
      </c>
      <c r="AS33" s="1074" t="s">
        <v>184</v>
      </c>
      <c r="AT33" s="1074" t="s">
        <v>162</v>
      </c>
    </row>
    <row r="34" spans="1:46" ht="192.75" customHeight="1">
      <c r="A34" s="1081"/>
      <c r="B34" s="1063"/>
      <c r="C34" s="1063"/>
      <c r="D34" s="1063"/>
      <c r="E34" s="1063"/>
      <c r="F34" s="1063"/>
      <c r="G34" s="1063"/>
      <c r="H34" s="1063"/>
      <c r="I34" s="1063"/>
      <c r="J34" s="1063"/>
      <c r="K34" s="1063"/>
      <c r="L34" s="1063"/>
      <c r="M34" s="1063"/>
      <c r="N34" s="1063"/>
      <c r="O34" s="1063"/>
      <c r="P34" s="1063"/>
      <c r="Q34" s="1063"/>
      <c r="R34" s="1063"/>
      <c r="S34" s="1063"/>
      <c r="T34" s="1063"/>
      <c r="U34" s="1063"/>
      <c r="V34" s="1063"/>
      <c r="W34" s="1063"/>
      <c r="X34" s="1063"/>
      <c r="Y34" s="1063"/>
      <c r="Z34" s="1063"/>
      <c r="AA34" s="1111"/>
      <c r="AB34" s="216" t="s">
        <v>821</v>
      </c>
      <c r="AC34" s="55" t="s">
        <v>782</v>
      </c>
      <c r="AD34" s="55" t="s">
        <v>822</v>
      </c>
      <c r="AE34" s="55" t="s">
        <v>818</v>
      </c>
      <c r="AF34" s="539" t="s">
        <v>184</v>
      </c>
      <c r="AG34" s="539" t="s">
        <v>823</v>
      </c>
      <c r="AH34" s="42" t="s">
        <v>184</v>
      </c>
      <c r="AI34" s="1061" t="s">
        <v>824</v>
      </c>
      <c r="AJ34" s="42" t="s">
        <v>825</v>
      </c>
      <c r="AK34" s="607">
        <v>40060</v>
      </c>
      <c r="AL34" s="607">
        <v>40427</v>
      </c>
      <c r="AM34" s="201">
        <f t="shared" si="1"/>
        <v>12.065753424657533</v>
      </c>
      <c r="AN34" s="1139"/>
      <c r="AO34" s="1133"/>
      <c r="AP34" s="534" t="s">
        <v>162</v>
      </c>
      <c r="AQ34" s="536" t="s">
        <v>184</v>
      </c>
      <c r="AR34" s="613" t="s">
        <v>184</v>
      </c>
      <c r="AS34" s="1075"/>
      <c r="AT34" s="1075"/>
    </row>
    <row r="35" spans="1:46" ht="69" customHeight="1">
      <c r="A35" s="1081"/>
      <c r="B35" s="1063"/>
      <c r="C35" s="1063"/>
      <c r="D35" s="1063"/>
      <c r="E35" s="1063"/>
      <c r="F35" s="1063"/>
      <c r="G35" s="1063"/>
      <c r="H35" s="1063"/>
      <c r="I35" s="1063"/>
      <c r="J35" s="1063"/>
      <c r="K35" s="1063"/>
      <c r="L35" s="1063"/>
      <c r="M35" s="1063"/>
      <c r="N35" s="1063"/>
      <c r="O35" s="1063"/>
      <c r="P35" s="1063"/>
      <c r="Q35" s="1063"/>
      <c r="R35" s="1063"/>
      <c r="S35" s="1063"/>
      <c r="T35" s="1063"/>
      <c r="U35" s="1063"/>
      <c r="V35" s="1063"/>
      <c r="W35" s="1063"/>
      <c r="X35" s="1063"/>
      <c r="Y35" s="1063"/>
      <c r="Z35" s="1063"/>
      <c r="AA35" s="1111"/>
      <c r="AB35" s="216" t="s">
        <v>821</v>
      </c>
      <c r="AC35" s="55" t="s">
        <v>782</v>
      </c>
      <c r="AD35" s="55" t="s">
        <v>822</v>
      </c>
      <c r="AE35" s="55" t="s">
        <v>818</v>
      </c>
      <c r="AF35" s="539" t="s">
        <v>184</v>
      </c>
      <c r="AG35" s="539" t="s">
        <v>823</v>
      </c>
      <c r="AH35" s="42" t="s">
        <v>184</v>
      </c>
      <c r="AI35" s="1062"/>
      <c r="AJ35" s="42" t="s">
        <v>820</v>
      </c>
      <c r="AK35" s="645">
        <v>40428</v>
      </c>
      <c r="AL35" s="645">
        <v>40906</v>
      </c>
      <c r="AM35" s="201">
        <f t="shared" si="1"/>
        <v>15.715068493150685</v>
      </c>
      <c r="AN35" s="1139"/>
      <c r="AO35" s="1133"/>
      <c r="AP35" s="534" t="s">
        <v>162</v>
      </c>
      <c r="AQ35" s="536" t="s">
        <v>184</v>
      </c>
      <c r="AR35" s="613" t="s">
        <v>184</v>
      </c>
      <c r="AS35" s="1075"/>
      <c r="AT35" s="1075"/>
    </row>
    <row r="36" spans="1:46" ht="69" customHeight="1">
      <c r="A36" s="1081"/>
      <c r="B36" s="1063"/>
      <c r="C36" s="1063"/>
      <c r="D36" s="1063"/>
      <c r="E36" s="1063"/>
      <c r="F36" s="1063"/>
      <c r="G36" s="1063"/>
      <c r="H36" s="1063"/>
      <c r="I36" s="1063"/>
      <c r="J36" s="1063"/>
      <c r="K36" s="1063"/>
      <c r="L36" s="1063"/>
      <c r="M36" s="1063"/>
      <c r="N36" s="1063"/>
      <c r="O36" s="1063"/>
      <c r="P36" s="1063"/>
      <c r="Q36" s="1063"/>
      <c r="R36" s="1063"/>
      <c r="S36" s="1063"/>
      <c r="T36" s="1063"/>
      <c r="U36" s="1063"/>
      <c r="V36" s="1063"/>
      <c r="W36" s="1063"/>
      <c r="X36" s="1063"/>
      <c r="Y36" s="1063"/>
      <c r="Z36" s="1063"/>
      <c r="AA36" s="1111"/>
      <c r="AB36" s="216" t="s">
        <v>821</v>
      </c>
      <c r="AC36" s="55" t="s">
        <v>782</v>
      </c>
      <c r="AD36" s="55" t="s">
        <v>822</v>
      </c>
      <c r="AE36" s="55" t="s">
        <v>818</v>
      </c>
      <c r="AF36" s="539" t="s">
        <v>184</v>
      </c>
      <c r="AG36" s="539" t="s">
        <v>823</v>
      </c>
      <c r="AH36" s="42" t="s">
        <v>184</v>
      </c>
      <c r="AI36" s="1062"/>
      <c r="AJ36" s="42" t="s">
        <v>820</v>
      </c>
      <c r="AK36" s="607">
        <v>40907</v>
      </c>
      <c r="AL36" s="607">
        <v>41167</v>
      </c>
      <c r="AM36" s="201">
        <f t="shared" si="1"/>
        <v>8.5479452054794507</v>
      </c>
      <c r="AN36" s="1139"/>
      <c r="AO36" s="1133"/>
      <c r="AP36" s="534" t="s">
        <v>162</v>
      </c>
      <c r="AQ36" s="536" t="s">
        <v>184</v>
      </c>
      <c r="AR36" s="613" t="s">
        <v>184</v>
      </c>
      <c r="AS36" s="1075"/>
      <c r="AT36" s="1075"/>
    </row>
    <row r="37" spans="1:46" ht="69" customHeight="1">
      <c r="A37" s="1081"/>
      <c r="B37" s="1063"/>
      <c r="C37" s="1063"/>
      <c r="D37" s="1063"/>
      <c r="E37" s="1063"/>
      <c r="F37" s="1063"/>
      <c r="G37" s="1063"/>
      <c r="H37" s="1063"/>
      <c r="I37" s="1063"/>
      <c r="J37" s="1063"/>
      <c r="K37" s="1063"/>
      <c r="L37" s="1063"/>
      <c r="M37" s="1063"/>
      <c r="N37" s="1063"/>
      <c r="O37" s="1063"/>
      <c r="P37" s="1063"/>
      <c r="Q37" s="1063"/>
      <c r="R37" s="1063"/>
      <c r="S37" s="1063"/>
      <c r="T37" s="1063"/>
      <c r="U37" s="1063"/>
      <c r="V37" s="1063"/>
      <c r="W37" s="1063"/>
      <c r="X37" s="1063"/>
      <c r="Y37" s="1063"/>
      <c r="Z37" s="1063"/>
      <c r="AA37" s="1111"/>
      <c r="AB37" s="216" t="s">
        <v>821</v>
      </c>
      <c r="AC37" s="55" t="s">
        <v>782</v>
      </c>
      <c r="AD37" s="55" t="s">
        <v>822</v>
      </c>
      <c r="AE37" s="55" t="s">
        <v>818</v>
      </c>
      <c r="AF37" s="539" t="s">
        <v>184</v>
      </c>
      <c r="AG37" s="539" t="s">
        <v>826</v>
      </c>
      <c r="AH37" s="42" t="s">
        <v>184</v>
      </c>
      <c r="AI37" s="1176"/>
      <c r="AJ37" s="42" t="s">
        <v>820</v>
      </c>
      <c r="AK37" s="607">
        <v>41275</v>
      </c>
      <c r="AL37" s="607">
        <v>41364</v>
      </c>
      <c r="AM37" s="201">
        <f t="shared" si="1"/>
        <v>2.9260273972602739</v>
      </c>
      <c r="AN37" s="1139"/>
      <c r="AO37" s="1133"/>
      <c r="AP37" s="534" t="s">
        <v>162</v>
      </c>
      <c r="AQ37" s="536" t="s">
        <v>184</v>
      </c>
      <c r="AR37" s="613" t="s">
        <v>184</v>
      </c>
      <c r="AS37" s="1076"/>
      <c r="AT37" s="1076"/>
    </row>
    <row r="38" spans="1:46" ht="54.75" customHeight="1">
      <c r="A38" s="37"/>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48"/>
      <c r="AH38" s="37"/>
      <c r="AI38" s="37"/>
      <c r="AJ38" s="37"/>
      <c r="AK38" s="48"/>
      <c r="AL38" s="48"/>
      <c r="AM38" s="37"/>
      <c r="AN38" s="37"/>
      <c r="AO38" s="38"/>
      <c r="AP38" s="38"/>
      <c r="AQ38" s="37"/>
      <c r="AR38" s="49"/>
      <c r="AS38" s="37"/>
      <c r="AT38" s="38"/>
    </row>
    <row r="39" spans="1:46" ht="12.75" customHeight="1">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48"/>
      <c r="AH39" s="37"/>
      <c r="AI39" s="37"/>
      <c r="AJ39" s="37"/>
      <c r="AK39" s="48"/>
      <c r="AL39" s="48"/>
      <c r="AM39" s="37"/>
      <c r="AN39" s="37"/>
      <c r="AO39" s="38"/>
      <c r="AP39" s="38"/>
      <c r="AQ39" s="37"/>
      <c r="AR39" s="49"/>
      <c r="AS39" s="37"/>
      <c r="AT39" s="38"/>
    </row>
    <row r="40" spans="1:46" ht="12.75" customHeight="1">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48"/>
      <c r="AH40" s="37"/>
      <c r="AI40" s="37"/>
      <c r="AJ40" s="37"/>
      <c r="AK40" s="48"/>
      <c r="AL40" s="48"/>
      <c r="AM40" s="37"/>
      <c r="AN40" s="37"/>
      <c r="AO40" s="38"/>
      <c r="AP40" s="38"/>
      <c r="AQ40" s="37"/>
      <c r="AR40" s="49"/>
      <c r="AS40" s="37"/>
      <c r="AT40" s="38"/>
    </row>
    <row r="41" spans="1:46" ht="12.75" customHeight="1">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48"/>
      <c r="AH41" s="37"/>
      <c r="AI41" s="37"/>
      <c r="AJ41" s="37"/>
      <c r="AK41" s="48"/>
      <c r="AL41" s="48"/>
      <c r="AM41" s="37"/>
      <c r="AN41" s="37"/>
      <c r="AO41" s="38"/>
      <c r="AP41" s="38"/>
      <c r="AQ41" s="37"/>
      <c r="AR41" s="49"/>
      <c r="AS41" s="37"/>
      <c r="AT41" s="38"/>
    </row>
    <row r="42" spans="1:46" ht="12.75" customHeight="1">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48"/>
      <c r="AH42" s="37"/>
      <c r="AI42" s="37"/>
      <c r="AJ42" s="37"/>
      <c r="AK42" s="48"/>
      <c r="AL42" s="48"/>
      <c r="AM42" s="37"/>
      <c r="AN42" s="37"/>
      <c r="AO42" s="38"/>
      <c r="AP42" s="38"/>
      <c r="AQ42" s="37"/>
      <c r="AR42" s="49"/>
      <c r="AS42" s="37"/>
      <c r="AT42" s="38"/>
    </row>
    <row r="43" spans="1:46" ht="12.75" customHeight="1">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48"/>
      <c r="AH43" s="37"/>
      <c r="AI43" s="37"/>
      <c r="AJ43" s="37"/>
      <c r="AK43" s="48"/>
      <c r="AL43" s="48"/>
      <c r="AM43" s="37"/>
      <c r="AN43" s="37"/>
      <c r="AO43" s="38"/>
      <c r="AP43" s="38"/>
      <c r="AQ43" s="37"/>
      <c r="AR43" s="49"/>
      <c r="AS43" s="37"/>
      <c r="AT43" s="38"/>
    </row>
    <row r="44" spans="1:46" ht="12.75" customHeight="1">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48"/>
      <c r="AH44" s="37"/>
      <c r="AI44" s="37"/>
      <c r="AJ44" s="37"/>
      <c r="AK44" s="48"/>
      <c r="AL44" s="48"/>
      <c r="AM44" s="37"/>
      <c r="AN44" s="37"/>
      <c r="AO44" s="38"/>
      <c r="AP44" s="38"/>
      <c r="AQ44" s="37"/>
      <c r="AR44" s="49"/>
      <c r="AS44" s="37"/>
      <c r="AT44" s="38"/>
    </row>
    <row r="45" spans="1:46" ht="12.75" customHeight="1">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48"/>
      <c r="AH45" s="37"/>
      <c r="AI45" s="37"/>
      <c r="AJ45" s="37"/>
      <c r="AK45" s="48"/>
      <c r="AL45" s="48"/>
      <c r="AM45" s="37"/>
      <c r="AN45" s="37"/>
      <c r="AO45" s="38"/>
      <c r="AP45" s="38"/>
      <c r="AQ45" s="37"/>
      <c r="AR45" s="49"/>
      <c r="AS45" s="37"/>
      <c r="AT45" s="38"/>
    </row>
    <row r="46" spans="1:46" ht="12.75" customHeight="1">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48"/>
      <c r="AH46" s="37"/>
      <c r="AI46" s="37"/>
      <c r="AJ46" s="37"/>
      <c r="AK46" s="48"/>
      <c r="AL46" s="48"/>
      <c r="AM46" s="37"/>
      <c r="AN46" s="37"/>
      <c r="AO46" s="38"/>
      <c r="AP46" s="38"/>
      <c r="AQ46" s="37"/>
      <c r="AR46" s="49"/>
      <c r="AS46" s="37"/>
      <c r="AT46" s="38"/>
    </row>
    <row r="47" spans="1:46" ht="12.75" customHeight="1">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48"/>
      <c r="AH47" s="37"/>
      <c r="AI47" s="37"/>
      <c r="AJ47" s="37"/>
      <c r="AK47" s="48"/>
      <c r="AL47" s="48"/>
      <c r="AM47" s="37"/>
      <c r="AN47" s="37"/>
      <c r="AO47" s="38"/>
      <c r="AP47" s="38"/>
      <c r="AQ47" s="37"/>
      <c r="AR47" s="49"/>
      <c r="AS47" s="37"/>
      <c r="AT47" s="38"/>
    </row>
    <row r="48" spans="1:46" ht="12.75" customHeight="1">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48"/>
      <c r="AH48" s="37"/>
      <c r="AI48" s="37"/>
      <c r="AJ48" s="37"/>
      <c r="AK48" s="48"/>
      <c r="AL48" s="48"/>
      <c r="AM48" s="37"/>
      <c r="AN48" s="37"/>
      <c r="AO48" s="38"/>
      <c r="AP48" s="38"/>
      <c r="AQ48" s="37"/>
      <c r="AR48" s="49"/>
      <c r="AS48" s="37"/>
      <c r="AT48" s="38"/>
    </row>
    <row r="49" spans="1:46" ht="12.75" customHeight="1">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48"/>
      <c r="AH49" s="37"/>
      <c r="AI49" s="37"/>
      <c r="AJ49" s="37"/>
      <c r="AK49" s="48"/>
      <c r="AL49" s="48"/>
      <c r="AM49" s="37"/>
      <c r="AN49" s="37"/>
      <c r="AO49" s="38"/>
      <c r="AP49" s="38"/>
      <c r="AQ49" s="37"/>
      <c r="AR49" s="49"/>
      <c r="AS49" s="37"/>
      <c r="AT49" s="38"/>
    </row>
    <row r="50" spans="1:46" ht="12.75" customHeight="1">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48"/>
      <c r="AH50" s="37"/>
      <c r="AI50" s="37"/>
      <c r="AJ50" s="37"/>
      <c r="AK50" s="48"/>
      <c r="AL50" s="48"/>
      <c r="AM50" s="37"/>
      <c r="AN50" s="37"/>
      <c r="AO50" s="38"/>
      <c r="AP50" s="38"/>
      <c r="AQ50" s="37"/>
      <c r="AR50" s="49"/>
      <c r="AS50" s="37"/>
      <c r="AT50" s="38"/>
    </row>
    <row r="51" spans="1:46" ht="12.75" customHeight="1">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48"/>
      <c r="AH51" s="37"/>
      <c r="AI51" s="37"/>
      <c r="AJ51" s="37"/>
      <c r="AK51" s="48"/>
      <c r="AL51" s="48"/>
      <c r="AM51" s="37"/>
      <c r="AN51" s="37"/>
      <c r="AO51" s="38"/>
      <c r="AP51" s="38"/>
      <c r="AQ51" s="37"/>
      <c r="AR51" s="49"/>
      <c r="AS51" s="37"/>
      <c r="AT51" s="38"/>
    </row>
    <row r="52" spans="1:46" ht="12.75" customHeight="1">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48"/>
      <c r="AH52" s="37"/>
      <c r="AI52" s="37"/>
      <c r="AJ52" s="37"/>
      <c r="AK52" s="48"/>
      <c r="AL52" s="48"/>
      <c r="AM52" s="37"/>
      <c r="AN52" s="37"/>
      <c r="AO52" s="38"/>
      <c r="AP52" s="38"/>
      <c r="AQ52" s="37"/>
      <c r="AR52" s="49"/>
      <c r="AS52" s="37"/>
      <c r="AT52" s="38"/>
    </row>
    <row r="53" spans="1:46" ht="12.75" customHeight="1">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48"/>
      <c r="AH53" s="37"/>
      <c r="AI53" s="37"/>
      <c r="AJ53" s="37"/>
      <c r="AK53" s="48"/>
      <c r="AL53" s="48"/>
      <c r="AM53" s="37"/>
      <c r="AN53" s="37"/>
      <c r="AO53" s="38"/>
      <c r="AP53" s="38"/>
      <c r="AQ53" s="37"/>
      <c r="AR53" s="49"/>
      <c r="AS53" s="37"/>
      <c r="AT53" s="38"/>
    </row>
    <row r="54" spans="1:46" ht="12.75" customHeight="1">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48"/>
      <c r="AH54" s="37"/>
      <c r="AI54" s="37"/>
      <c r="AJ54" s="37"/>
      <c r="AK54" s="48"/>
      <c r="AL54" s="48"/>
      <c r="AM54" s="37"/>
      <c r="AN54" s="37"/>
      <c r="AO54" s="38"/>
      <c r="AP54" s="38"/>
      <c r="AQ54" s="37"/>
      <c r="AR54" s="49"/>
      <c r="AS54" s="37"/>
      <c r="AT54" s="38"/>
    </row>
    <row r="55" spans="1:46" ht="12.75" customHeight="1">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48"/>
      <c r="AH55" s="37"/>
      <c r="AI55" s="37"/>
      <c r="AJ55" s="37"/>
      <c r="AK55" s="48"/>
      <c r="AL55" s="48"/>
      <c r="AM55" s="37"/>
      <c r="AN55" s="37"/>
      <c r="AO55" s="38"/>
      <c r="AP55" s="38"/>
      <c r="AQ55" s="37"/>
      <c r="AR55" s="49"/>
      <c r="AS55" s="37"/>
      <c r="AT55" s="38"/>
    </row>
    <row r="56" spans="1:46" ht="12.75" customHeight="1">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48"/>
      <c r="AH56" s="37"/>
      <c r="AI56" s="37"/>
      <c r="AJ56" s="37"/>
      <c r="AK56" s="48"/>
      <c r="AL56" s="48"/>
      <c r="AM56" s="37"/>
      <c r="AN56" s="37"/>
      <c r="AO56" s="38"/>
      <c r="AP56" s="38"/>
      <c r="AQ56" s="37"/>
      <c r="AR56" s="49"/>
      <c r="AS56" s="37"/>
      <c r="AT56" s="38"/>
    </row>
    <row r="57" spans="1:46" ht="12.75" customHeight="1">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48"/>
      <c r="AH57" s="37"/>
      <c r="AI57" s="37"/>
      <c r="AJ57" s="37"/>
      <c r="AK57" s="48"/>
      <c r="AL57" s="48"/>
      <c r="AM57" s="37"/>
      <c r="AN57" s="37"/>
      <c r="AO57" s="38"/>
      <c r="AP57" s="38"/>
      <c r="AQ57" s="37"/>
      <c r="AR57" s="49"/>
      <c r="AS57" s="37"/>
      <c r="AT57" s="38"/>
    </row>
    <row r="58" spans="1:46" ht="12.75" customHeight="1">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48"/>
      <c r="AH58" s="37"/>
      <c r="AI58" s="37"/>
      <c r="AJ58" s="37"/>
      <c r="AK58" s="48"/>
      <c r="AL58" s="48"/>
      <c r="AM58" s="37"/>
      <c r="AN58" s="37"/>
      <c r="AO58" s="38"/>
      <c r="AP58" s="38"/>
      <c r="AQ58" s="37"/>
      <c r="AR58" s="49"/>
      <c r="AS58" s="37"/>
      <c r="AT58" s="38"/>
    </row>
    <row r="59" spans="1:46" ht="12.75" customHeight="1">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48"/>
      <c r="AH59" s="37"/>
      <c r="AI59" s="37"/>
      <c r="AJ59" s="37"/>
      <c r="AK59" s="48"/>
      <c r="AL59" s="48"/>
      <c r="AM59" s="37"/>
      <c r="AN59" s="37"/>
      <c r="AO59" s="38"/>
      <c r="AP59" s="38"/>
      <c r="AQ59" s="37"/>
      <c r="AR59" s="49"/>
      <c r="AS59" s="37"/>
      <c r="AT59" s="38"/>
    </row>
    <row r="60" spans="1:46" ht="12.75" customHeight="1">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48"/>
      <c r="AH60" s="37"/>
      <c r="AI60" s="37"/>
      <c r="AJ60" s="37"/>
      <c r="AK60" s="48"/>
      <c r="AL60" s="48"/>
      <c r="AM60" s="37"/>
      <c r="AN60" s="37"/>
      <c r="AO60" s="38"/>
      <c r="AP60" s="38"/>
      <c r="AQ60" s="37"/>
      <c r="AR60" s="49"/>
      <c r="AS60" s="37"/>
      <c r="AT60" s="38"/>
    </row>
    <row r="61" spans="1:46" ht="12.75" customHeight="1">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48"/>
      <c r="AH61" s="37"/>
      <c r="AI61" s="37"/>
      <c r="AJ61" s="37"/>
      <c r="AK61" s="48"/>
      <c r="AL61" s="48"/>
      <c r="AM61" s="37"/>
      <c r="AN61" s="37"/>
      <c r="AO61" s="38"/>
      <c r="AP61" s="38"/>
      <c r="AQ61" s="37"/>
      <c r="AR61" s="49"/>
      <c r="AS61" s="37"/>
      <c r="AT61" s="38"/>
    </row>
    <row r="62" spans="1:46" ht="12.75" customHeight="1">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48"/>
      <c r="AH62" s="37"/>
      <c r="AI62" s="37"/>
      <c r="AJ62" s="37"/>
      <c r="AK62" s="48"/>
      <c r="AL62" s="48"/>
      <c r="AM62" s="37"/>
      <c r="AN62" s="37"/>
      <c r="AO62" s="38"/>
      <c r="AP62" s="38"/>
      <c r="AQ62" s="37"/>
      <c r="AR62" s="49"/>
      <c r="AS62" s="37"/>
      <c r="AT62" s="38"/>
    </row>
    <row r="63" spans="1:46" ht="12.75" customHeight="1">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48"/>
      <c r="AH63" s="37"/>
      <c r="AI63" s="37"/>
      <c r="AJ63" s="37"/>
      <c r="AK63" s="48"/>
      <c r="AL63" s="48"/>
      <c r="AM63" s="37"/>
      <c r="AN63" s="37"/>
      <c r="AO63" s="38"/>
      <c r="AP63" s="38"/>
      <c r="AQ63" s="37"/>
      <c r="AR63" s="49"/>
      <c r="AS63" s="37"/>
      <c r="AT63" s="38"/>
    </row>
    <row r="64" spans="1:46" ht="12.75" customHeight="1">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48"/>
      <c r="AH64" s="37"/>
      <c r="AI64" s="37"/>
      <c r="AJ64" s="37"/>
      <c r="AK64" s="48"/>
      <c r="AL64" s="48"/>
      <c r="AM64" s="37"/>
      <c r="AN64" s="37"/>
      <c r="AO64" s="38"/>
      <c r="AP64" s="38"/>
      <c r="AQ64" s="37"/>
      <c r="AR64" s="49"/>
      <c r="AS64" s="37"/>
      <c r="AT64" s="38"/>
    </row>
    <row r="65" spans="1:46" ht="12.75" customHeight="1">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48"/>
      <c r="AH65" s="37"/>
      <c r="AI65" s="37"/>
      <c r="AJ65" s="37"/>
      <c r="AK65" s="48"/>
      <c r="AL65" s="48"/>
      <c r="AM65" s="37"/>
      <c r="AN65" s="37"/>
      <c r="AO65" s="38"/>
      <c r="AP65" s="38"/>
      <c r="AQ65" s="37"/>
      <c r="AR65" s="49"/>
      <c r="AS65" s="37"/>
      <c r="AT65" s="38"/>
    </row>
    <row r="66" spans="1:46" ht="12.75" customHeight="1">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48"/>
      <c r="AH66" s="37"/>
      <c r="AI66" s="37"/>
      <c r="AJ66" s="37"/>
      <c r="AK66" s="48"/>
      <c r="AL66" s="48"/>
      <c r="AM66" s="37"/>
      <c r="AN66" s="37"/>
      <c r="AO66" s="38"/>
      <c r="AP66" s="38"/>
      <c r="AQ66" s="37"/>
      <c r="AR66" s="49"/>
      <c r="AS66" s="37"/>
      <c r="AT66" s="38"/>
    </row>
    <row r="67" spans="1:46" ht="12.75" customHeight="1">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48"/>
      <c r="AH67" s="37"/>
      <c r="AI67" s="37"/>
      <c r="AJ67" s="37"/>
      <c r="AK67" s="48"/>
      <c r="AL67" s="48"/>
      <c r="AM67" s="37"/>
      <c r="AN67" s="37"/>
      <c r="AO67" s="38"/>
      <c r="AP67" s="38"/>
      <c r="AQ67" s="37"/>
      <c r="AR67" s="49"/>
      <c r="AS67" s="37"/>
      <c r="AT67" s="38"/>
    </row>
    <row r="68" spans="1:46" ht="12.75" customHeight="1">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48"/>
      <c r="AH68" s="37"/>
      <c r="AI68" s="37"/>
      <c r="AJ68" s="37"/>
      <c r="AK68" s="48"/>
      <c r="AL68" s="48"/>
      <c r="AM68" s="37"/>
      <c r="AN68" s="37"/>
      <c r="AO68" s="38"/>
      <c r="AP68" s="38"/>
      <c r="AQ68" s="37"/>
      <c r="AR68" s="49"/>
      <c r="AS68" s="37"/>
      <c r="AT68" s="38"/>
    </row>
    <row r="69" spans="1:46" ht="12.75" customHeight="1">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48"/>
      <c r="AH69" s="37"/>
      <c r="AI69" s="37"/>
      <c r="AJ69" s="37"/>
      <c r="AK69" s="48"/>
      <c r="AL69" s="48"/>
      <c r="AM69" s="37"/>
      <c r="AN69" s="37"/>
      <c r="AO69" s="38"/>
      <c r="AP69" s="38"/>
      <c r="AQ69" s="37"/>
      <c r="AR69" s="49"/>
      <c r="AS69" s="37"/>
      <c r="AT69" s="38"/>
    </row>
    <row r="70" spans="1:46" ht="12.75" customHeight="1">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48"/>
      <c r="AH70" s="37"/>
      <c r="AI70" s="37"/>
      <c r="AJ70" s="37"/>
      <c r="AK70" s="48"/>
      <c r="AL70" s="48"/>
      <c r="AM70" s="37"/>
      <c r="AN70" s="37"/>
      <c r="AO70" s="38"/>
      <c r="AP70" s="38"/>
      <c r="AQ70" s="37"/>
      <c r="AR70" s="49"/>
      <c r="AS70" s="37"/>
      <c r="AT70" s="38"/>
    </row>
    <row r="71" spans="1:46" ht="12.75" customHeight="1">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48"/>
      <c r="AH71" s="37"/>
      <c r="AI71" s="37"/>
      <c r="AJ71" s="37"/>
      <c r="AK71" s="48"/>
      <c r="AL71" s="48"/>
      <c r="AM71" s="37"/>
      <c r="AN71" s="37"/>
      <c r="AO71" s="38"/>
      <c r="AP71" s="38"/>
      <c r="AQ71" s="37"/>
      <c r="AR71" s="49"/>
      <c r="AS71" s="37"/>
      <c r="AT71" s="38"/>
    </row>
    <row r="72" spans="1:46" ht="12.75" customHeight="1">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48"/>
      <c r="AH72" s="37"/>
      <c r="AI72" s="37"/>
      <c r="AJ72" s="37"/>
      <c r="AK72" s="48"/>
      <c r="AL72" s="48"/>
      <c r="AM72" s="37"/>
      <c r="AN72" s="37"/>
      <c r="AO72" s="38"/>
      <c r="AP72" s="38"/>
      <c r="AQ72" s="37"/>
      <c r="AR72" s="49"/>
      <c r="AS72" s="37"/>
      <c r="AT72" s="38"/>
    </row>
    <row r="73" spans="1:46" ht="12.75" customHeight="1">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48"/>
      <c r="AH73" s="37"/>
      <c r="AI73" s="37"/>
      <c r="AJ73" s="37"/>
      <c r="AK73" s="48"/>
      <c r="AL73" s="48"/>
      <c r="AM73" s="37"/>
      <c r="AN73" s="37"/>
      <c r="AO73" s="38"/>
      <c r="AP73" s="38"/>
      <c r="AQ73" s="37"/>
      <c r="AR73" s="49"/>
      <c r="AS73" s="37"/>
      <c r="AT73" s="38"/>
    </row>
    <row r="74" spans="1:46" ht="12.75" customHeight="1">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48"/>
      <c r="AH74" s="37"/>
      <c r="AI74" s="37"/>
      <c r="AJ74" s="37"/>
      <c r="AK74" s="48"/>
      <c r="AL74" s="48"/>
      <c r="AM74" s="37"/>
      <c r="AN74" s="37"/>
      <c r="AO74" s="38"/>
      <c r="AP74" s="38"/>
      <c r="AQ74" s="37"/>
      <c r="AR74" s="49"/>
      <c r="AS74" s="37"/>
      <c r="AT74" s="38"/>
    </row>
    <row r="75" spans="1:46" ht="12.75" customHeight="1">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48"/>
      <c r="AH75" s="37"/>
      <c r="AI75" s="37"/>
      <c r="AJ75" s="37"/>
      <c r="AK75" s="48"/>
      <c r="AL75" s="48"/>
      <c r="AM75" s="37"/>
      <c r="AN75" s="37"/>
      <c r="AO75" s="38"/>
      <c r="AP75" s="38"/>
      <c r="AQ75" s="37"/>
      <c r="AR75" s="49"/>
      <c r="AS75" s="37"/>
      <c r="AT75" s="38"/>
    </row>
    <row r="76" spans="1:46" ht="12.75" customHeight="1">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48"/>
      <c r="AH76" s="37"/>
      <c r="AI76" s="37"/>
      <c r="AJ76" s="37"/>
      <c r="AK76" s="48"/>
      <c r="AL76" s="48"/>
      <c r="AM76" s="37"/>
      <c r="AN76" s="37"/>
      <c r="AO76" s="38"/>
      <c r="AP76" s="38"/>
      <c r="AQ76" s="37"/>
      <c r="AR76" s="49"/>
      <c r="AS76" s="37"/>
      <c r="AT76" s="38"/>
    </row>
    <row r="77" spans="1:46" ht="12.75" customHeight="1">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48"/>
      <c r="AH77" s="37"/>
      <c r="AI77" s="37"/>
      <c r="AJ77" s="37"/>
      <c r="AK77" s="48"/>
      <c r="AL77" s="48"/>
      <c r="AM77" s="37"/>
      <c r="AN77" s="37"/>
      <c r="AO77" s="38"/>
      <c r="AP77" s="38"/>
      <c r="AQ77" s="37"/>
      <c r="AR77" s="49"/>
      <c r="AS77" s="37"/>
      <c r="AT77" s="38"/>
    </row>
    <row r="78" spans="1:46" ht="12.75" customHeight="1">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48"/>
      <c r="AH78" s="37"/>
      <c r="AI78" s="37"/>
      <c r="AJ78" s="37"/>
      <c r="AK78" s="48"/>
      <c r="AL78" s="48"/>
      <c r="AM78" s="37"/>
      <c r="AN78" s="37"/>
      <c r="AO78" s="38"/>
      <c r="AP78" s="38"/>
      <c r="AQ78" s="37"/>
      <c r="AR78" s="49"/>
      <c r="AS78" s="37"/>
      <c r="AT78" s="38"/>
    </row>
    <row r="79" spans="1:46" ht="12.75" customHeight="1">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48"/>
      <c r="AH79" s="37"/>
      <c r="AI79" s="37"/>
      <c r="AJ79" s="37"/>
      <c r="AK79" s="48"/>
      <c r="AL79" s="48"/>
      <c r="AM79" s="37"/>
      <c r="AN79" s="37"/>
      <c r="AO79" s="38"/>
      <c r="AP79" s="38"/>
      <c r="AQ79" s="37"/>
      <c r="AR79" s="49"/>
      <c r="AS79" s="37"/>
      <c r="AT79" s="38"/>
    </row>
    <row r="80" spans="1:46" ht="12.75" customHeight="1">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48"/>
      <c r="AH80" s="37"/>
      <c r="AI80" s="37"/>
      <c r="AJ80" s="37"/>
      <c r="AK80" s="48"/>
      <c r="AL80" s="48"/>
      <c r="AM80" s="37"/>
      <c r="AN80" s="37"/>
      <c r="AO80" s="38"/>
      <c r="AP80" s="38"/>
      <c r="AQ80" s="37"/>
      <c r="AR80" s="49"/>
      <c r="AS80" s="37"/>
      <c r="AT80" s="38"/>
    </row>
    <row r="81" spans="1:46" ht="12.75" customHeight="1">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48"/>
      <c r="AH81" s="37"/>
      <c r="AI81" s="37"/>
      <c r="AJ81" s="37"/>
      <c r="AK81" s="48"/>
      <c r="AL81" s="48"/>
      <c r="AM81" s="37"/>
      <c r="AN81" s="37"/>
      <c r="AO81" s="38"/>
      <c r="AP81" s="38"/>
      <c r="AQ81" s="37"/>
      <c r="AR81" s="49"/>
      <c r="AS81" s="37"/>
      <c r="AT81" s="38"/>
    </row>
    <row r="82" spans="1:46" ht="12.75" customHeight="1">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48"/>
      <c r="AH82" s="37"/>
      <c r="AI82" s="37"/>
      <c r="AJ82" s="37"/>
      <c r="AK82" s="48"/>
      <c r="AL82" s="48"/>
      <c r="AM82" s="37"/>
      <c r="AN82" s="37"/>
      <c r="AO82" s="38"/>
      <c r="AP82" s="38"/>
      <c r="AQ82" s="37"/>
      <c r="AR82" s="49"/>
      <c r="AS82" s="37"/>
      <c r="AT82" s="38"/>
    </row>
    <row r="83" spans="1:46" ht="12.75" customHeight="1">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48"/>
      <c r="AH83" s="37"/>
      <c r="AI83" s="37"/>
      <c r="AJ83" s="37"/>
      <c r="AK83" s="48"/>
      <c r="AL83" s="48"/>
      <c r="AM83" s="37"/>
      <c r="AN83" s="37"/>
      <c r="AO83" s="38"/>
      <c r="AP83" s="38"/>
      <c r="AQ83" s="37"/>
      <c r="AR83" s="49"/>
      <c r="AS83" s="37"/>
      <c r="AT83" s="38"/>
    </row>
    <row r="84" spans="1:46" ht="12.75" customHeight="1">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48"/>
      <c r="AH84" s="37"/>
      <c r="AI84" s="37"/>
      <c r="AJ84" s="37"/>
      <c r="AK84" s="48"/>
      <c r="AL84" s="48"/>
      <c r="AM84" s="37"/>
      <c r="AN84" s="37"/>
      <c r="AO84" s="38"/>
      <c r="AP84" s="38"/>
      <c r="AQ84" s="37"/>
      <c r="AR84" s="49"/>
      <c r="AS84" s="37"/>
      <c r="AT84" s="38"/>
    </row>
    <row r="85" spans="1:46" ht="12.75" customHeight="1">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48"/>
      <c r="AH85" s="37"/>
      <c r="AI85" s="37"/>
      <c r="AJ85" s="37"/>
      <c r="AK85" s="48"/>
      <c r="AL85" s="48"/>
      <c r="AM85" s="37"/>
      <c r="AN85" s="37"/>
      <c r="AO85" s="38"/>
      <c r="AP85" s="38"/>
      <c r="AQ85" s="37"/>
      <c r="AR85" s="49"/>
      <c r="AS85" s="37"/>
      <c r="AT85" s="38"/>
    </row>
    <row r="86" spans="1:46" ht="12.75" customHeight="1">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48"/>
      <c r="AH86" s="37"/>
      <c r="AI86" s="37"/>
      <c r="AJ86" s="37"/>
      <c r="AK86" s="48"/>
      <c r="AL86" s="48"/>
      <c r="AM86" s="37"/>
      <c r="AN86" s="37"/>
      <c r="AO86" s="38"/>
      <c r="AP86" s="38"/>
      <c r="AQ86" s="37"/>
      <c r="AR86" s="49"/>
      <c r="AS86" s="37"/>
      <c r="AT86" s="38"/>
    </row>
    <row r="87" spans="1:46" ht="12.75" customHeight="1">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48"/>
      <c r="AH87" s="37"/>
      <c r="AI87" s="37"/>
      <c r="AJ87" s="37"/>
      <c r="AK87" s="48"/>
      <c r="AL87" s="48"/>
      <c r="AM87" s="37"/>
      <c r="AN87" s="37"/>
      <c r="AO87" s="38"/>
      <c r="AP87" s="38"/>
      <c r="AQ87" s="37"/>
      <c r="AR87" s="49"/>
      <c r="AS87" s="37"/>
      <c r="AT87" s="38"/>
    </row>
    <row r="88" spans="1:46" ht="12.75" customHeight="1">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48"/>
      <c r="AH88" s="37"/>
      <c r="AI88" s="37"/>
      <c r="AJ88" s="37"/>
      <c r="AK88" s="48"/>
      <c r="AL88" s="48"/>
      <c r="AM88" s="37"/>
      <c r="AN88" s="37"/>
      <c r="AO88" s="38"/>
      <c r="AP88" s="38"/>
      <c r="AQ88" s="37"/>
      <c r="AR88" s="49"/>
      <c r="AS88" s="37"/>
      <c r="AT88" s="38"/>
    </row>
    <row r="89" spans="1:46" ht="12.75" customHeight="1">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48"/>
      <c r="AH89" s="37"/>
      <c r="AI89" s="37"/>
      <c r="AJ89" s="37"/>
      <c r="AK89" s="48"/>
      <c r="AL89" s="48"/>
      <c r="AM89" s="37"/>
      <c r="AN89" s="37"/>
      <c r="AO89" s="38"/>
      <c r="AP89" s="38"/>
      <c r="AQ89" s="37"/>
      <c r="AR89" s="49"/>
      <c r="AS89" s="37"/>
      <c r="AT89" s="38"/>
    </row>
    <row r="90" spans="1:46" ht="12.75" customHeight="1">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48"/>
      <c r="AH90" s="37"/>
      <c r="AI90" s="37"/>
      <c r="AJ90" s="37"/>
      <c r="AK90" s="48"/>
      <c r="AL90" s="48"/>
      <c r="AM90" s="37"/>
      <c r="AN90" s="37"/>
      <c r="AO90" s="38"/>
      <c r="AP90" s="38"/>
      <c r="AQ90" s="37"/>
      <c r="AR90" s="49"/>
      <c r="AS90" s="37"/>
      <c r="AT90" s="38"/>
    </row>
    <row r="91" spans="1:46" ht="12.75" customHeight="1">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48"/>
      <c r="AH91" s="37"/>
      <c r="AI91" s="37"/>
      <c r="AJ91" s="37"/>
      <c r="AK91" s="48"/>
      <c r="AL91" s="48"/>
      <c r="AM91" s="37"/>
      <c r="AN91" s="37"/>
      <c r="AO91" s="38"/>
      <c r="AP91" s="38"/>
      <c r="AQ91" s="37"/>
      <c r="AR91" s="49"/>
      <c r="AS91" s="37"/>
      <c r="AT91" s="38"/>
    </row>
    <row r="92" spans="1:46" ht="12.75" customHeight="1">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48"/>
      <c r="AH92" s="37"/>
      <c r="AI92" s="37"/>
      <c r="AJ92" s="37"/>
      <c r="AK92" s="48"/>
      <c r="AL92" s="48"/>
      <c r="AM92" s="37"/>
      <c r="AN92" s="37"/>
      <c r="AO92" s="38"/>
      <c r="AP92" s="38"/>
      <c r="AQ92" s="37"/>
      <c r="AR92" s="49"/>
      <c r="AS92" s="37"/>
      <c r="AT92" s="38"/>
    </row>
    <row r="93" spans="1:46" ht="12.7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48"/>
      <c r="AH93" s="37"/>
      <c r="AI93" s="37"/>
      <c r="AJ93" s="37"/>
      <c r="AK93" s="48"/>
      <c r="AL93" s="48"/>
      <c r="AM93" s="37"/>
      <c r="AN93" s="37"/>
      <c r="AO93" s="38"/>
      <c r="AP93" s="38"/>
      <c r="AQ93" s="37"/>
      <c r="AR93" s="49"/>
      <c r="AS93" s="37"/>
      <c r="AT93" s="38"/>
    </row>
    <row r="94" spans="1:46" ht="12.7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48"/>
      <c r="AH94" s="37"/>
      <c r="AI94" s="37"/>
      <c r="AJ94" s="37"/>
      <c r="AK94" s="48"/>
      <c r="AL94" s="48"/>
      <c r="AM94" s="37"/>
      <c r="AN94" s="37"/>
      <c r="AO94" s="38"/>
      <c r="AP94" s="38"/>
      <c r="AQ94" s="37"/>
      <c r="AR94" s="49"/>
      <c r="AS94" s="37"/>
      <c r="AT94" s="38"/>
    </row>
    <row r="95" spans="1:46" ht="12.7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48"/>
      <c r="AH95" s="37"/>
      <c r="AI95" s="37"/>
      <c r="AJ95" s="37"/>
      <c r="AK95" s="48"/>
      <c r="AL95" s="48"/>
      <c r="AM95" s="37"/>
      <c r="AN95" s="37"/>
      <c r="AO95" s="38"/>
      <c r="AP95" s="38"/>
      <c r="AQ95" s="37"/>
      <c r="AR95" s="49"/>
      <c r="AS95" s="37"/>
      <c r="AT95" s="38"/>
    </row>
    <row r="96" spans="1:46" ht="12.7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48"/>
      <c r="AH96" s="37"/>
      <c r="AI96" s="37"/>
      <c r="AJ96" s="37"/>
      <c r="AK96" s="48"/>
      <c r="AL96" s="48"/>
      <c r="AM96" s="37"/>
      <c r="AN96" s="37"/>
      <c r="AO96" s="38"/>
      <c r="AP96" s="38"/>
      <c r="AQ96" s="37"/>
      <c r="AR96" s="49"/>
      <c r="AS96" s="37"/>
      <c r="AT96" s="38"/>
    </row>
    <row r="97" spans="1:46" ht="12.7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48"/>
      <c r="AH97" s="37"/>
      <c r="AI97" s="37"/>
      <c r="AJ97" s="37"/>
      <c r="AK97" s="48"/>
      <c r="AL97" s="48"/>
      <c r="AM97" s="37"/>
      <c r="AN97" s="37"/>
      <c r="AO97" s="38"/>
      <c r="AP97" s="38"/>
      <c r="AQ97" s="37"/>
      <c r="AR97" s="49"/>
      <c r="AS97" s="37"/>
      <c r="AT97" s="38"/>
    </row>
    <row r="98" spans="1:46" ht="12.7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48"/>
      <c r="AH98" s="37"/>
      <c r="AI98" s="37"/>
      <c r="AJ98" s="37"/>
      <c r="AK98" s="48"/>
      <c r="AL98" s="48"/>
      <c r="AM98" s="37"/>
      <c r="AN98" s="37"/>
      <c r="AO98" s="38"/>
      <c r="AP98" s="38"/>
      <c r="AQ98" s="37"/>
      <c r="AR98" s="49"/>
      <c r="AS98" s="37"/>
      <c r="AT98" s="38"/>
    </row>
    <row r="99" spans="1:46" ht="12.7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48"/>
      <c r="AH99" s="37"/>
      <c r="AI99" s="37"/>
      <c r="AJ99" s="37"/>
      <c r="AK99" s="48"/>
      <c r="AL99" s="48"/>
      <c r="AM99" s="37"/>
      <c r="AN99" s="37"/>
      <c r="AO99" s="38"/>
      <c r="AP99" s="38"/>
      <c r="AQ99" s="37"/>
      <c r="AR99" s="49"/>
      <c r="AS99" s="37"/>
      <c r="AT99" s="38"/>
    </row>
    <row r="100" spans="1:46" ht="12.7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48"/>
      <c r="AH100" s="37"/>
      <c r="AI100" s="37"/>
      <c r="AJ100" s="37"/>
      <c r="AK100" s="48"/>
      <c r="AL100" s="48"/>
      <c r="AM100" s="37"/>
      <c r="AN100" s="37"/>
      <c r="AO100" s="38"/>
      <c r="AP100" s="38"/>
      <c r="AQ100" s="37"/>
      <c r="AR100" s="49"/>
      <c r="AS100" s="37"/>
      <c r="AT100" s="38"/>
    </row>
    <row r="101" spans="1:46" ht="12.7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48"/>
      <c r="AH101" s="37"/>
      <c r="AI101" s="37"/>
      <c r="AJ101" s="37"/>
      <c r="AK101" s="48"/>
      <c r="AL101" s="48"/>
      <c r="AM101" s="37"/>
      <c r="AN101" s="37"/>
      <c r="AO101" s="38"/>
      <c r="AP101" s="38"/>
      <c r="AQ101" s="37"/>
      <c r="AR101" s="49"/>
      <c r="AS101" s="37"/>
      <c r="AT101" s="38"/>
    </row>
    <row r="102" spans="1:46" ht="12.7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48"/>
      <c r="AH102" s="37"/>
      <c r="AI102" s="37"/>
      <c r="AJ102" s="37"/>
      <c r="AK102" s="48"/>
      <c r="AL102" s="48"/>
      <c r="AM102" s="37"/>
      <c r="AN102" s="37"/>
      <c r="AO102" s="38"/>
      <c r="AP102" s="38"/>
      <c r="AQ102" s="37"/>
      <c r="AR102" s="49"/>
      <c r="AS102" s="37"/>
      <c r="AT102" s="38"/>
    </row>
    <row r="103" spans="1:46" ht="12.7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48"/>
      <c r="AH103" s="37"/>
      <c r="AI103" s="37"/>
      <c r="AJ103" s="37"/>
      <c r="AK103" s="48"/>
      <c r="AL103" s="48"/>
      <c r="AM103" s="37"/>
      <c r="AN103" s="37"/>
      <c r="AO103" s="38"/>
      <c r="AP103" s="38"/>
      <c r="AQ103" s="37"/>
      <c r="AR103" s="49"/>
      <c r="AS103" s="37"/>
      <c r="AT103" s="38"/>
    </row>
    <row r="104" spans="1:46" ht="12.7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48"/>
      <c r="AH104" s="37"/>
      <c r="AI104" s="37"/>
      <c r="AJ104" s="37"/>
      <c r="AK104" s="48"/>
      <c r="AL104" s="48"/>
      <c r="AM104" s="37"/>
      <c r="AN104" s="37"/>
      <c r="AO104" s="38"/>
      <c r="AP104" s="38"/>
      <c r="AQ104" s="37"/>
      <c r="AR104" s="49"/>
      <c r="AS104" s="37"/>
      <c r="AT104" s="38"/>
    </row>
    <row r="105" spans="1:46" ht="12.7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48"/>
      <c r="AH105" s="37"/>
      <c r="AI105" s="37"/>
      <c r="AJ105" s="37"/>
      <c r="AK105" s="48"/>
      <c r="AL105" s="48"/>
      <c r="AM105" s="37"/>
      <c r="AN105" s="37"/>
      <c r="AO105" s="38"/>
      <c r="AP105" s="38"/>
      <c r="AQ105" s="37"/>
      <c r="AR105" s="49"/>
      <c r="AS105" s="37"/>
      <c r="AT105" s="38"/>
    </row>
    <row r="106" spans="1:46" ht="12.7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48"/>
      <c r="AH106" s="37"/>
      <c r="AI106" s="37"/>
      <c r="AJ106" s="37"/>
      <c r="AK106" s="48"/>
      <c r="AL106" s="48"/>
      <c r="AM106" s="37"/>
      <c r="AN106" s="37"/>
      <c r="AO106" s="38"/>
      <c r="AP106" s="38"/>
      <c r="AQ106" s="37"/>
      <c r="AR106" s="49"/>
      <c r="AS106" s="37"/>
      <c r="AT106" s="38"/>
    </row>
    <row r="107" spans="1:46" ht="12.7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48"/>
      <c r="AH107" s="37"/>
      <c r="AI107" s="37"/>
      <c r="AJ107" s="37"/>
      <c r="AK107" s="48"/>
      <c r="AL107" s="48"/>
      <c r="AM107" s="37"/>
      <c r="AN107" s="37"/>
      <c r="AO107" s="38"/>
      <c r="AP107" s="38"/>
      <c r="AQ107" s="37"/>
      <c r="AR107" s="49"/>
      <c r="AS107" s="37"/>
      <c r="AT107" s="38"/>
    </row>
    <row r="108" spans="1:46" ht="12.7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48"/>
      <c r="AH108" s="37"/>
      <c r="AI108" s="37"/>
      <c r="AJ108" s="37"/>
      <c r="AK108" s="48"/>
      <c r="AL108" s="48"/>
      <c r="AM108" s="37"/>
      <c r="AN108" s="37"/>
      <c r="AO108" s="38"/>
      <c r="AP108" s="38"/>
      <c r="AQ108" s="37"/>
      <c r="AR108" s="49"/>
      <c r="AS108" s="37"/>
      <c r="AT108" s="38"/>
    </row>
    <row r="109" spans="1:46" ht="12.7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48"/>
      <c r="AH109" s="37"/>
      <c r="AI109" s="37"/>
      <c r="AJ109" s="37"/>
      <c r="AK109" s="48"/>
      <c r="AL109" s="48"/>
      <c r="AM109" s="37"/>
      <c r="AN109" s="37"/>
      <c r="AO109" s="38"/>
      <c r="AP109" s="38"/>
      <c r="AQ109" s="37"/>
      <c r="AR109" s="49"/>
      <c r="AS109" s="37"/>
      <c r="AT109" s="38"/>
    </row>
    <row r="110" spans="1:46" ht="12.7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48"/>
      <c r="AH110" s="37"/>
      <c r="AI110" s="37"/>
      <c r="AJ110" s="37"/>
      <c r="AK110" s="48"/>
      <c r="AL110" s="48"/>
      <c r="AM110" s="37"/>
      <c r="AN110" s="37"/>
      <c r="AO110" s="38"/>
      <c r="AP110" s="38"/>
      <c r="AQ110" s="37"/>
      <c r="AR110" s="49"/>
      <c r="AS110" s="37"/>
      <c r="AT110" s="38"/>
    </row>
    <row r="111" spans="1:46" ht="12.7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48"/>
      <c r="AH111" s="37"/>
      <c r="AI111" s="37"/>
      <c r="AJ111" s="37"/>
      <c r="AK111" s="48"/>
      <c r="AL111" s="48"/>
      <c r="AM111" s="37"/>
      <c r="AN111" s="37"/>
      <c r="AO111" s="38"/>
      <c r="AP111" s="38"/>
      <c r="AQ111" s="37"/>
      <c r="AR111" s="49"/>
      <c r="AS111" s="37"/>
      <c r="AT111" s="38"/>
    </row>
    <row r="112" spans="1:46" ht="12.7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48"/>
      <c r="AH112" s="37"/>
      <c r="AI112" s="37"/>
      <c r="AJ112" s="37"/>
      <c r="AK112" s="48"/>
      <c r="AL112" s="48"/>
      <c r="AM112" s="37"/>
      <c r="AN112" s="37"/>
      <c r="AO112" s="38"/>
      <c r="AP112" s="38"/>
      <c r="AQ112" s="37"/>
      <c r="AR112" s="49"/>
      <c r="AS112" s="37"/>
      <c r="AT112" s="38"/>
    </row>
    <row r="113" spans="1:46" ht="12.7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48"/>
      <c r="AH113" s="37"/>
      <c r="AI113" s="37"/>
      <c r="AJ113" s="37"/>
      <c r="AK113" s="48"/>
      <c r="AL113" s="48"/>
      <c r="AM113" s="37"/>
      <c r="AN113" s="37"/>
      <c r="AO113" s="38"/>
      <c r="AP113" s="38"/>
      <c r="AQ113" s="37"/>
      <c r="AR113" s="49"/>
      <c r="AS113" s="37"/>
      <c r="AT113" s="38"/>
    </row>
    <row r="114" spans="1:46" ht="12.7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48"/>
      <c r="AH114" s="37"/>
      <c r="AI114" s="37"/>
      <c r="AJ114" s="37"/>
      <c r="AK114" s="48"/>
      <c r="AL114" s="48"/>
      <c r="AM114" s="37"/>
      <c r="AN114" s="37"/>
      <c r="AO114" s="38"/>
      <c r="AP114" s="38"/>
      <c r="AQ114" s="37"/>
      <c r="AR114" s="49"/>
      <c r="AS114" s="37"/>
      <c r="AT114" s="38"/>
    </row>
    <row r="115" spans="1:46" ht="12.7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48"/>
      <c r="AH115" s="37"/>
      <c r="AI115" s="37"/>
      <c r="AJ115" s="37"/>
      <c r="AK115" s="48"/>
      <c r="AL115" s="48"/>
      <c r="AM115" s="37"/>
      <c r="AN115" s="37"/>
      <c r="AO115" s="38"/>
      <c r="AP115" s="38"/>
      <c r="AQ115" s="37"/>
      <c r="AR115" s="49"/>
      <c r="AS115" s="37"/>
      <c r="AT115" s="38"/>
    </row>
    <row r="116" spans="1:46" ht="12.7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48"/>
      <c r="AH116" s="37"/>
      <c r="AI116" s="37"/>
      <c r="AJ116" s="37"/>
      <c r="AK116" s="48"/>
      <c r="AL116" s="48"/>
      <c r="AM116" s="37"/>
      <c r="AN116" s="37"/>
      <c r="AO116" s="38"/>
      <c r="AP116" s="38"/>
      <c r="AQ116" s="37"/>
      <c r="AR116" s="49"/>
      <c r="AS116" s="37"/>
      <c r="AT116" s="38"/>
    </row>
    <row r="117" spans="1:46" ht="12.7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48"/>
      <c r="AH117" s="37"/>
      <c r="AI117" s="37"/>
      <c r="AJ117" s="37"/>
      <c r="AK117" s="48"/>
      <c r="AL117" s="48"/>
      <c r="AM117" s="37"/>
      <c r="AN117" s="37"/>
      <c r="AO117" s="38"/>
      <c r="AP117" s="38"/>
      <c r="AQ117" s="37"/>
      <c r="AR117" s="49"/>
      <c r="AS117" s="37"/>
      <c r="AT117" s="38"/>
    </row>
    <row r="118" spans="1:46" ht="12.7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48"/>
      <c r="AH118" s="37"/>
      <c r="AI118" s="37"/>
      <c r="AJ118" s="37"/>
      <c r="AK118" s="48"/>
      <c r="AL118" s="48"/>
      <c r="AM118" s="37"/>
      <c r="AN118" s="37"/>
      <c r="AO118" s="38"/>
      <c r="AP118" s="38"/>
      <c r="AQ118" s="37"/>
      <c r="AR118" s="49"/>
      <c r="AS118" s="37"/>
      <c r="AT118" s="38"/>
    </row>
    <row r="119" spans="1:46" ht="12.7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48"/>
      <c r="AH119" s="37"/>
      <c r="AI119" s="37"/>
      <c r="AJ119" s="37"/>
      <c r="AK119" s="48"/>
      <c r="AL119" s="48"/>
      <c r="AM119" s="37"/>
      <c r="AN119" s="37"/>
      <c r="AO119" s="38"/>
      <c r="AP119" s="38"/>
      <c r="AQ119" s="37"/>
      <c r="AR119" s="49"/>
      <c r="AS119" s="37"/>
      <c r="AT119" s="38"/>
    </row>
    <row r="120" spans="1:46" ht="12.7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48"/>
      <c r="AH120" s="37"/>
      <c r="AI120" s="37"/>
      <c r="AJ120" s="37"/>
      <c r="AK120" s="48"/>
      <c r="AL120" s="48"/>
      <c r="AM120" s="37"/>
      <c r="AN120" s="37"/>
      <c r="AO120" s="38"/>
      <c r="AP120" s="38"/>
      <c r="AQ120" s="37"/>
      <c r="AR120" s="49"/>
      <c r="AS120" s="37"/>
      <c r="AT120" s="38"/>
    </row>
    <row r="121" spans="1:46" ht="12.7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48"/>
      <c r="AH121" s="37"/>
      <c r="AI121" s="37"/>
      <c r="AJ121" s="37"/>
      <c r="AK121" s="48"/>
      <c r="AL121" s="48"/>
      <c r="AM121" s="37"/>
      <c r="AN121" s="37"/>
      <c r="AO121" s="38"/>
      <c r="AP121" s="38"/>
      <c r="AQ121" s="37"/>
      <c r="AR121" s="49"/>
      <c r="AS121" s="37"/>
      <c r="AT121" s="38"/>
    </row>
    <row r="122" spans="1:46" ht="12.7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48"/>
      <c r="AH122" s="37"/>
      <c r="AI122" s="37"/>
      <c r="AJ122" s="37"/>
      <c r="AK122" s="48"/>
      <c r="AL122" s="48"/>
      <c r="AM122" s="37"/>
      <c r="AN122" s="37"/>
      <c r="AO122" s="38"/>
      <c r="AP122" s="38"/>
      <c r="AQ122" s="37"/>
      <c r="AR122" s="49"/>
      <c r="AS122" s="37"/>
      <c r="AT122" s="38"/>
    </row>
    <row r="123" spans="1:46" ht="12.7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48"/>
      <c r="AH123" s="37"/>
      <c r="AI123" s="37"/>
      <c r="AJ123" s="37"/>
      <c r="AK123" s="48"/>
      <c r="AL123" s="48"/>
      <c r="AM123" s="37"/>
      <c r="AN123" s="37"/>
      <c r="AO123" s="38"/>
      <c r="AP123" s="38"/>
      <c r="AQ123" s="37"/>
      <c r="AR123" s="49"/>
      <c r="AS123" s="37"/>
      <c r="AT123" s="38"/>
    </row>
    <row r="124" spans="1:46" ht="12.7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48"/>
      <c r="AH124" s="37"/>
      <c r="AI124" s="37"/>
      <c r="AJ124" s="37"/>
      <c r="AK124" s="48"/>
      <c r="AL124" s="48"/>
      <c r="AM124" s="37"/>
      <c r="AN124" s="37"/>
      <c r="AO124" s="38"/>
      <c r="AP124" s="38"/>
      <c r="AQ124" s="37"/>
      <c r="AR124" s="49"/>
      <c r="AS124" s="37"/>
      <c r="AT124" s="38"/>
    </row>
    <row r="125" spans="1:46" ht="12.7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48"/>
      <c r="AH125" s="37"/>
      <c r="AI125" s="37"/>
      <c r="AJ125" s="37"/>
      <c r="AK125" s="48"/>
      <c r="AL125" s="48"/>
      <c r="AM125" s="37"/>
      <c r="AN125" s="37"/>
      <c r="AO125" s="38"/>
      <c r="AP125" s="38"/>
      <c r="AQ125" s="37"/>
      <c r="AR125" s="49"/>
      <c r="AS125" s="37"/>
      <c r="AT125" s="38"/>
    </row>
    <row r="126" spans="1:46" ht="12.7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48"/>
      <c r="AH126" s="37"/>
      <c r="AI126" s="37"/>
      <c r="AJ126" s="37"/>
      <c r="AK126" s="48"/>
      <c r="AL126" s="48"/>
      <c r="AM126" s="37"/>
      <c r="AN126" s="37"/>
      <c r="AO126" s="38"/>
      <c r="AP126" s="38"/>
      <c r="AQ126" s="37"/>
      <c r="AR126" s="49"/>
      <c r="AS126" s="37"/>
      <c r="AT126" s="38"/>
    </row>
    <row r="127" spans="1:46" ht="12.7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48"/>
      <c r="AH127" s="37"/>
      <c r="AI127" s="37"/>
      <c r="AJ127" s="37"/>
      <c r="AK127" s="48"/>
      <c r="AL127" s="48"/>
      <c r="AM127" s="37"/>
      <c r="AN127" s="37"/>
      <c r="AO127" s="38"/>
      <c r="AP127" s="38"/>
      <c r="AQ127" s="37"/>
      <c r="AR127" s="49"/>
      <c r="AS127" s="37"/>
      <c r="AT127" s="38"/>
    </row>
    <row r="128" spans="1:46" ht="12.7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48"/>
      <c r="AH128" s="37"/>
      <c r="AI128" s="37"/>
      <c r="AJ128" s="37"/>
      <c r="AK128" s="48"/>
      <c r="AL128" s="48"/>
      <c r="AM128" s="37"/>
      <c r="AN128" s="37"/>
      <c r="AO128" s="38"/>
      <c r="AP128" s="38"/>
      <c r="AQ128" s="37"/>
      <c r="AR128" s="49"/>
      <c r="AS128" s="37"/>
      <c r="AT128" s="38"/>
    </row>
    <row r="129" spans="1:46" ht="12.7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48"/>
      <c r="AH129" s="37"/>
      <c r="AI129" s="37"/>
      <c r="AJ129" s="37"/>
      <c r="AK129" s="48"/>
      <c r="AL129" s="48"/>
      <c r="AM129" s="37"/>
      <c r="AN129" s="37"/>
      <c r="AO129" s="38"/>
      <c r="AP129" s="38"/>
      <c r="AQ129" s="37"/>
      <c r="AR129" s="49"/>
      <c r="AS129" s="37"/>
      <c r="AT129" s="38"/>
    </row>
    <row r="130" spans="1:46" ht="12.7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48"/>
      <c r="AH130" s="37"/>
      <c r="AI130" s="37"/>
      <c r="AJ130" s="37"/>
      <c r="AK130" s="48"/>
      <c r="AL130" s="48"/>
      <c r="AM130" s="37"/>
      <c r="AN130" s="37"/>
      <c r="AO130" s="38"/>
      <c r="AP130" s="38"/>
      <c r="AQ130" s="37"/>
      <c r="AR130" s="49"/>
      <c r="AS130" s="37"/>
      <c r="AT130" s="38"/>
    </row>
    <row r="131" spans="1:46" ht="12.7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48"/>
      <c r="AH131" s="37"/>
      <c r="AI131" s="37"/>
      <c r="AJ131" s="37"/>
      <c r="AK131" s="48"/>
      <c r="AL131" s="48"/>
      <c r="AM131" s="37"/>
      <c r="AN131" s="37"/>
      <c r="AO131" s="38"/>
      <c r="AP131" s="38"/>
      <c r="AQ131" s="37"/>
      <c r="AR131" s="49"/>
      <c r="AS131" s="37"/>
      <c r="AT131" s="38"/>
    </row>
    <row r="132" spans="1:46" ht="12.7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48"/>
      <c r="AH132" s="37"/>
      <c r="AI132" s="37"/>
      <c r="AJ132" s="37"/>
      <c r="AK132" s="48"/>
      <c r="AL132" s="48"/>
      <c r="AM132" s="37"/>
      <c r="AN132" s="37"/>
      <c r="AO132" s="38"/>
      <c r="AP132" s="38"/>
      <c r="AQ132" s="37"/>
      <c r="AR132" s="49"/>
      <c r="AS132" s="37"/>
      <c r="AT132" s="38"/>
    </row>
    <row r="133" spans="1:46" ht="12.7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48"/>
      <c r="AH133" s="37"/>
      <c r="AI133" s="37"/>
      <c r="AJ133" s="37"/>
      <c r="AK133" s="48"/>
      <c r="AL133" s="48"/>
      <c r="AM133" s="37"/>
      <c r="AN133" s="37"/>
      <c r="AO133" s="38"/>
      <c r="AP133" s="38"/>
      <c r="AQ133" s="37"/>
      <c r="AR133" s="49"/>
      <c r="AS133" s="37"/>
      <c r="AT133" s="38"/>
    </row>
    <row r="134" spans="1:46" ht="12.7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48"/>
      <c r="AH134" s="37"/>
      <c r="AI134" s="37"/>
      <c r="AJ134" s="37"/>
      <c r="AK134" s="48"/>
      <c r="AL134" s="48"/>
      <c r="AM134" s="37"/>
      <c r="AN134" s="37"/>
      <c r="AO134" s="38"/>
      <c r="AP134" s="38"/>
      <c r="AQ134" s="37"/>
      <c r="AR134" s="49"/>
      <c r="AS134" s="37"/>
      <c r="AT134" s="38"/>
    </row>
    <row r="135" spans="1:46" ht="12.7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48"/>
      <c r="AH135" s="37"/>
      <c r="AI135" s="37"/>
      <c r="AJ135" s="37"/>
      <c r="AK135" s="48"/>
      <c r="AL135" s="48"/>
      <c r="AM135" s="37"/>
      <c r="AN135" s="37"/>
      <c r="AO135" s="38"/>
      <c r="AP135" s="38"/>
      <c r="AQ135" s="37"/>
      <c r="AR135" s="49"/>
      <c r="AS135" s="37"/>
      <c r="AT135" s="38"/>
    </row>
    <row r="136" spans="1:46" ht="12.7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48"/>
      <c r="AH136" s="37"/>
      <c r="AI136" s="37"/>
      <c r="AJ136" s="37"/>
      <c r="AK136" s="48"/>
      <c r="AL136" s="48"/>
      <c r="AM136" s="37"/>
      <c r="AN136" s="37"/>
      <c r="AO136" s="38"/>
      <c r="AP136" s="38"/>
      <c r="AQ136" s="37"/>
      <c r="AR136" s="49"/>
      <c r="AS136" s="37"/>
      <c r="AT136" s="38"/>
    </row>
    <row r="137" spans="1:46" ht="12.7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48"/>
      <c r="AH137" s="37"/>
      <c r="AI137" s="37"/>
      <c r="AJ137" s="37"/>
      <c r="AK137" s="48"/>
      <c r="AL137" s="48"/>
      <c r="AM137" s="37"/>
      <c r="AN137" s="37"/>
      <c r="AO137" s="38"/>
      <c r="AP137" s="38"/>
      <c r="AQ137" s="37"/>
      <c r="AR137" s="49"/>
      <c r="AS137" s="37"/>
      <c r="AT137" s="38"/>
    </row>
    <row r="138" spans="1:46" ht="12.7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48"/>
      <c r="AH138" s="37"/>
      <c r="AI138" s="37"/>
      <c r="AJ138" s="37"/>
      <c r="AK138" s="48"/>
      <c r="AL138" s="48"/>
      <c r="AM138" s="37"/>
      <c r="AN138" s="37"/>
      <c r="AO138" s="38"/>
      <c r="AP138" s="38"/>
      <c r="AQ138" s="37"/>
      <c r="AR138" s="49"/>
      <c r="AS138" s="37"/>
      <c r="AT138" s="38"/>
    </row>
    <row r="139" spans="1:46" ht="12.7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48"/>
      <c r="AH139" s="37"/>
      <c r="AI139" s="37"/>
      <c r="AJ139" s="37"/>
      <c r="AK139" s="48"/>
      <c r="AL139" s="48"/>
      <c r="AM139" s="37"/>
      <c r="AN139" s="37"/>
      <c r="AO139" s="38"/>
      <c r="AP139" s="38"/>
      <c r="AQ139" s="37"/>
      <c r="AR139" s="49"/>
      <c r="AS139" s="37"/>
      <c r="AT139" s="38"/>
    </row>
    <row r="140" spans="1:46" ht="12.7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48"/>
      <c r="AH140" s="37"/>
      <c r="AI140" s="37"/>
      <c r="AJ140" s="37"/>
      <c r="AK140" s="48"/>
      <c r="AL140" s="48"/>
      <c r="AM140" s="37"/>
      <c r="AN140" s="37"/>
      <c r="AO140" s="38"/>
      <c r="AP140" s="38"/>
      <c r="AQ140" s="37"/>
      <c r="AR140" s="49"/>
      <c r="AS140" s="37"/>
      <c r="AT140" s="38"/>
    </row>
    <row r="141" spans="1:46" ht="12.7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48"/>
      <c r="AH141" s="37"/>
      <c r="AI141" s="37"/>
      <c r="AJ141" s="37"/>
      <c r="AK141" s="48"/>
      <c r="AL141" s="48"/>
      <c r="AM141" s="37"/>
      <c r="AN141" s="37"/>
      <c r="AO141" s="38"/>
      <c r="AP141" s="38"/>
      <c r="AQ141" s="37"/>
      <c r="AR141" s="49"/>
      <c r="AS141" s="37"/>
      <c r="AT141" s="38"/>
    </row>
    <row r="142" spans="1:46" ht="12.7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48"/>
      <c r="AH142" s="37"/>
      <c r="AI142" s="37"/>
      <c r="AJ142" s="37"/>
      <c r="AK142" s="48"/>
      <c r="AL142" s="48"/>
      <c r="AM142" s="37"/>
      <c r="AN142" s="37"/>
      <c r="AO142" s="38"/>
      <c r="AP142" s="38"/>
      <c r="AQ142" s="37"/>
      <c r="AR142" s="49"/>
      <c r="AS142" s="37"/>
      <c r="AT142" s="38"/>
    </row>
    <row r="143" spans="1:46" ht="12.7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48"/>
      <c r="AH143" s="37"/>
      <c r="AI143" s="37"/>
      <c r="AJ143" s="37"/>
      <c r="AK143" s="48"/>
      <c r="AL143" s="48"/>
      <c r="AM143" s="37"/>
      <c r="AN143" s="37"/>
      <c r="AO143" s="38"/>
      <c r="AP143" s="38"/>
      <c r="AQ143" s="37"/>
      <c r="AR143" s="49"/>
      <c r="AS143" s="37"/>
      <c r="AT143" s="38"/>
    </row>
    <row r="144" spans="1:46" ht="12.7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48"/>
      <c r="AH144" s="37"/>
      <c r="AI144" s="37"/>
      <c r="AJ144" s="37"/>
      <c r="AK144" s="48"/>
      <c r="AL144" s="48"/>
      <c r="AM144" s="37"/>
      <c r="AN144" s="37"/>
      <c r="AO144" s="38"/>
      <c r="AP144" s="38"/>
      <c r="AQ144" s="37"/>
      <c r="AR144" s="49"/>
      <c r="AS144" s="37"/>
      <c r="AT144" s="38"/>
    </row>
    <row r="145" spans="1:46" ht="12.7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48"/>
      <c r="AH145" s="37"/>
      <c r="AI145" s="37"/>
      <c r="AJ145" s="37"/>
      <c r="AK145" s="48"/>
      <c r="AL145" s="48"/>
      <c r="AM145" s="37"/>
      <c r="AN145" s="37"/>
      <c r="AO145" s="38"/>
      <c r="AP145" s="38"/>
      <c r="AQ145" s="37"/>
      <c r="AR145" s="49"/>
      <c r="AS145" s="37"/>
      <c r="AT145" s="38"/>
    </row>
    <row r="146" spans="1:46" ht="12.7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48"/>
      <c r="AH146" s="37"/>
      <c r="AI146" s="37"/>
      <c r="AJ146" s="37"/>
      <c r="AK146" s="48"/>
      <c r="AL146" s="48"/>
      <c r="AM146" s="37"/>
      <c r="AN146" s="37"/>
      <c r="AO146" s="38"/>
      <c r="AP146" s="38"/>
      <c r="AQ146" s="37"/>
      <c r="AR146" s="49"/>
      <c r="AS146" s="37"/>
      <c r="AT146" s="38"/>
    </row>
    <row r="147" spans="1:46" ht="12.7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48"/>
      <c r="AH147" s="37"/>
      <c r="AI147" s="37"/>
      <c r="AJ147" s="37"/>
      <c r="AK147" s="48"/>
      <c r="AL147" s="48"/>
      <c r="AM147" s="37"/>
      <c r="AN147" s="37"/>
      <c r="AO147" s="38"/>
      <c r="AP147" s="38"/>
      <c r="AQ147" s="37"/>
      <c r="AR147" s="49"/>
      <c r="AS147" s="37"/>
      <c r="AT147" s="38"/>
    </row>
    <row r="148" spans="1:46" ht="12.7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48"/>
      <c r="AH148" s="37"/>
      <c r="AI148" s="37"/>
      <c r="AJ148" s="37"/>
      <c r="AK148" s="48"/>
      <c r="AL148" s="48"/>
      <c r="AM148" s="37"/>
      <c r="AN148" s="37"/>
      <c r="AO148" s="38"/>
      <c r="AP148" s="38"/>
      <c r="AQ148" s="37"/>
      <c r="AR148" s="49"/>
      <c r="AS148" s="37"/>
      <c r="AT148" s="38"/>
    </row>
    <row r="149" spans="1:46" ht="12.7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48"/>
      <c r="AH149" s="37"/>
      <c r="AI149" s="37"/>
      <c r="AJ149" s="37"/>
      <c r="AK149" s="48"/>
      <c r="AL149" s="48"/>
      <c r="AM149" s="37"/>
      <c r="AN149" s="37"/>
      <c r="AO149" s="38"/>
      <c r="AP149" s="38"/>
      <c r="AQ149" s="37"/>
      <c r="AR149" s="49"/>
      <c r="AS149" s="37"/>
      <c r="AT149" s="38"/>
    </row>
    <row r="150" spans="1:46" ht="12.7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48"/>
      <c r="AH150" s="37"/>
      <c r="AI150" s="37"/>
      <c r="AJ150" s="37"/>
      <c r="AK150" s="48"/>
      <c r="AL150" s="48"/>
      <c r="AM150" s="37"/>
      <c r="AN150" s="37"/>
      <c r="AO150" s="38"/>
      <c r="AP150" s="38"/>
      <c r="AQ150" s="37"/>
      <c r="AR150" s="49"/>
      <c r="AS150" s="37"/>
      <c r="AT150" s="38"/>
    </row>
    <row r="151" spans="1:46" ht="12.7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48"/>
      <c r="AH151" s="37"/>
      <c r="AI151" s="37"/>
      <c r="AJ151" s="37"/>
      <c r="AK151" s="48"/>
      <c r="AL151" s="48"/>
      <c r="AM151" s="37"/>
      <c r="AN151" s="37"/>
      <c r="AO151" s="38"/>
      <c r="AP151" s="38"/>
      <c r="AQ151" s="37"/>
      <c r="AR151" s="49"/>
      <c r="AS151" s="37"/>
      <c r="AT151" s="38"/>
    </row>
    <row r="152" spans="1:46" ht="12.7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48"/>
      <c r="AH152" s="37"/>
      <c r="AI152" s="37"/>
      <c r="AJ152" s="37"/>
      <c r="AK152" s="48"/>
      <c r="AL152" s="48"/>
      <c r="AM152" s="37"/>
      <c r="AN152" s="37"/>
      <c r="AO152" s="38"/>
      <c r="AP152" s="38"/>
      <c r="AQ152" s="37"/>
      <c r="AR152" s="49"/>
      <c r="AS152" s="37"/>
      <c r="AT152" s="38"/>
    </row>
    <row r="153" spans="1:46" ht="12.7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48"/>
      <c r="AH153" s="37"/>
      <c r="AI153" s="37"/>
      <c r="AJ153" s="37"/>
      <c r="AK153" s="48"/>
      <c r="AL153" s="48"/>
      <c r="AM153" s="37"/>
      <c r="AN153" s="37"/>
      <c r="AO153" s="38"/>
      <c r="AP153" s="38"/>
      <c r="AQ153" s="37"/>
      <c r="AR153" s="49"/>
      <c r="AS153" s="37"/>
      <c r="AT153" s="38"/>
    </row>
    <row r="154" spans="1:46" ht="12.7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48"/>
      <c r="AH154" s="37"/>
      <c r="AI154" s="37"/>
      <c r="AJ154" s="37"/>
      <c r="AK154" s="48"/>
      <c r="AL154" s="48"/>
      <c r="AM154" s="37"/>
      <c r="AN154" s="37"/>
      <c r="AO154" s="38"/>
      <c r="AP154" s="38"/>
      <c r="AQ154" s="37"/>
      <c r="AR154" s="49"/>
      <c r="AS154" s="37"/>
      <c r="AT154" s="38"/>
    </row>
    <row r="155" spans="1:46" ht="12.7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48"/>
      <c r="AH155" s="37"/>
      <c r="AI155" s="37"/>
      <c r="AJ155" s="37"/>
      <c r="AK155" s="48"/>
      <c r="AL155" s="48"/>
      <c r="AM155" s="37"/>
      <c r="AN155" s="37"/>
      <c r="AO155" s="38"/>
      <c r="AP155" s="38"/>
      <c r="AQ155" s="37"/>
      <c r="AR155" s="49"/>
      <c r="AS155" s="37"/>
      <c r="AT155" s="38"/>
    </row>
    <row r="156" spans="1:46" ht="12.7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48"/>
      <c r="AH156" s="37"/>
      <c r="AI156" s="37"/>
      <c r="AJ156" s="37"/>
      <c r="AK156" s="48"/>
      <c r="AL156" s="48"/>
      <c r="AM156" s="37"/>
      <c r="AN156" s="37"/>
      <c r="AO156" s="38"/>
      <c r="AP156" s="38"/>
      <c r="AQ156" s="37"/>
      <c r="AR156" s="49"/>
      <c r="AS156" s="37"/>
      <c r="AT156" s="38"/>
    </row>
    <row r="157" spans="1:46" ht="12.7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48"/>
      <c r="AH157" s="37"/>
      <c r="AI157" s="37"/>
      <c r="AJ157" s="37"/>
      <c r="AK157" s="48"/>
      <c r="AL157" s="48"/>
      <c r="AM157" s="37"/>
      <c r="AN157" s="37"/>
      <c r="AO157" s="38"/>
      <c r="AP157" s="38"/>
      <c r="AQ157" s="37"/>
      <c r="AR157" s="49"/>
      <c r="AS157" s="37"/>
      <c r="AT157" s="38"/>
    </row>
    <row r="158" spans="1:46" ht="12.7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48"/>
      <c r="AH158" s="37"/>
      <c r="AI158" s="37"/>
      <c r="AJ158" s="37"/>
      <c r="AK158" s="48"/>
      <c r="AL158" s="48"/>
      <c r="AM158" s="37"/>
      <c r="AN158" s="37"/>
      <c r="AO158" s="38"/>
      <c r="AP158" s="38"/>
      <c r="AQ158" s="37"/>
      <c r="AR158" s="49"/>
      <c r="AS158" s="37"/>
      <c r="AT158" s="38"/>
    </row>
    <row r="159" spans="1:46" ht="12.7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48"/>
      <c r="AH159" s="37"/>
      <c r="AI159" s="37"/>
      <c r="AJ159" s="37"/>
      <c r="AK159" s="48"/>
      <c r="AL159" s="48"/>
      <c r="AM159" s="37"/>
      <c r="AN159" s="37"/>
      <c r="AO159" s="38"/>
      <c r="AP159" s="38"/>
      <c r="AQ159" s="37"/>
      <c r="AR159" s="49"/>
      <c r="AS159" s="37"/>
      <c r="AT159" s="38"/>
    </row>
    <row r="160" spans="1:46" ht="12.7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48"/>
      <c r="AH160" s="37"/>
      <c r="AI160" s="37"/>
      <c r="AJ160" s="37"/>
      <c r="AK160" s="48"/>
      <c r="AL160" s="48"/>
      <c r="AM160" s="37"/>
      <c r="AN160" s="37"/>
      <c r="AO160" s="38"/>
      <c r="AP160" s="38"/>
      <c r="AQ160" s="37"/>
      <c r="AR160" s="49"/>
      <c r="AS160" s="37"/>
      <c r="AT160" s="38"/>
    </row>
    <row r="161" spans="1:46" ht="12.7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48"/>
      <c r="AH161" s="37"/>
      <c r="AI161" s="37"/>
      <c r="AJ161" s="37"/>
      <c r="AK161" s="48"/>
      <c r="AL161" s="48"/>
      <c r="AM161" s="37"/>
      <c r="AN161" s="37"/>
      <c r="AO161" s="38"/>
      <c r="AP161" s="38"/>
      <c r="AQ161" s="37"/>
      <c r="AR161" s="49"/>
      <c r="AS161" s="37"/>
      <c r="AT161" s="38"/>
    </row>
    <row r="162" spans="1:46" ht="12.7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48"/>
      <c r="AH162" s="37"/>
      <c r="AI162" s="37"/>
      <c r="AJ162" s="37"/>
      <c r="AK162" s="48"/>
      <c r="AL162" s="48"/>
      <c r="AM162" s="37"/>
      <c r="AN162" s="37"/>
      <c r="AO162" s="38"/>
      <c r="AP162" s="38"/>
      <c r="AQ162" s="37"/>
      <c r="AR162" s="49"/>
      <c r="AS162" s="37"/>
      <c r="AT162" s="38"/>
    </row>
    <row r="163" spans="1:46" ht="12.7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48"/>
      <c r="AH163" s="37"/>
      <c r="AI163" s="37"/>
      <c r="AJ163" s="37"/>
      <c r="AK163" s="48"/>
      <c r="AL163" s="48"/>
      <c r="AM163" s="37"/>
      <c r="AN163" s="37"/>
      <c r="AO163" s="38"/>
      <c r="AP163" s="38"/>
      <c r="AQ163" s="37"/>
      <c r="AR163" s="49"/>
      <c r="AS163" s="37"/>
      <c r="AT163" s="38"/>
    </row>
    <row r="164" spans="1:46" ht="12.7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48"/>
      <c r="AH164" s="37"/>
      <c r="AI164" s="37"/>
      <c r="AJ164" s="37"/>
      <c r="AK164" s="48"/>
      <c r="AL164" s="48"/>
      <c r="AM164" s="37"/>
      <c r="AN164" s="37"/>
      <c r="AO164" s="38"/>
      <c r="AP164" s="38"/>
      <c r="AQ164" s="37"/>
      <c r="AR164" s="49"/>
      <c r="AS164" s="37"/>
      <c r="AT164" s="38"/>
    </row>
    <row r="165" spans="1:46" ht="12.7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48"/>
      <c r="AH165" s="37"/>
      <c r="AI165" s="37"/>
      <c r="AJ165" s="37"/>
      <c r="AK165" s="48"/>
      <c r="AL165" s="48"/>
      <c r="AM165" s="37"/>
      <c r="AN165" s="37"/>
      <c r="AO165" s="38"/>
      <c r="AP165" s="38"/>
      <c r="AQ165" s="37"/>
      <c r="AR165" s="49"/>
      <c r="AS165" s="37"/>
      <c r="AT165" s="38"/>
    </row>
    <row r="166" spans="1:46" ht="12.7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48"/>
      <c r="AH166" s="37"/>
      <c r="AI166" s="37"/>
      <c r="AJ166" s="37"/>
      <c r="AK166" s="48"/>
      <c r="AL166" s="48"/>
      <c r="AM166" s="37"/>
      <c r="AN166" s="37"/>
      <c r="AO166" s="38"/>
      <c r="AP166" s="38"/>
      <c r="AQ166" s="37"/>
      <c r="AR166" s="49"/>
      <c r="AS166" s="37"/>
      <c r="AT166" s="38"/>
    </row>
    <row r="167" spans="1:46" ht="12.7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48"/>
      <c r="AH167" s="37"/>
      <c r="AI167" s="37"/>
      <c r="AJ167" s="37"/>
      <c r="AK167" s="48"/>
      <c r="AL167" s="48"/>
      <c r="AM167" s="37"/>
      <c r="AN167" s="37"/>
      <c r="AO167" s="38"/>
      <c r="AP167" s="38"/>
      <c r="AQ167" s="37"/>
      <c r="AR167" s="49"/>
      <c r="AS167" s="37"/>
      <c r="AT167" s="38"/>
    </row>
    <row r="168" spans="1:46" ht="12.7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48"/>
      <c r="AH168" s="37"/>
      <c r="AI168" s="37"/>
      <c r="AJ168" s="37"/>
      <c r="AK168" s="48"/>
      <c r="AL168" s="48"/>
      <c r="AM168" s="37"/>
      <c r="AN168" s="37"/>
      <c r="AO168" s="38"/>
      <c r="AP168" s="38"/>
      <c r="AQ168" s="37"/>
      <c r="AR168" s="49"/>
      <c r="AS168" s="37"/>
      <c r="AT168" s="38"/>
    </row>
    <row r="169" spans="1:46" ht="12.7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48"/>
      <c r="AH169" s="37"/>
      <c r="AI169" s="37"/>
      <c r="AJ169" s="37"/>
      <c r="AK169" s="48"/>
      <c r="AL169" s="48"/>
      <c r="AM169" s="37"/>
      <c r="AN169" s="37"/>
      <c r="AO169" s="38"/>
      <c r="AP169" s="38"/>
      <c r="AQ169" s="37"/>
      <c r="AR169" s="49"/>
      <c r="AS169" s="37"/>
      <c r="AT169" s="38"/>
    </row>
    <row r="170" spans="1:46" ht="12.7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48"/>
      <c r="AH170" s="37"/>
      <c r="AI170" s="37"/>
      <c r="AJ170" s="37"/>
      <c r="AK170" s="48"/>
      <c r="AL170" s="48"/>
      <c r="AM170" s="37"/>
      <c r="AN170" s="37"/>
      <c r="AO170" s="38"/>
      <c r="AP170" s="38"/>
      <c r="AQ170" s="37"/>
      <c r="AR170" s="49"/>
      <c r="AS170" s="37"/>
      <c r="AT170" s="38"/>
    </row>
    <row r="171" spans="1:46" ht="12.7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48"/>
      <c r="AH171" s="37"/>
      <c r="AI171" s="37"/>
      <c r="AJ171" s="37"/>
      <c r="AK171" s="48"/>
      <c r="AL171" s="48"/>
      <c r="AM171" s="37"/>
      <c r="AN171" s="37"/>
      <c r="AO171" s="38"/>
      <c r="AP171" s="38"/>
      <c r="AQ171" s="37"/>
      <c r="AR171" s="49"/>
      <c r="AS171" s="37"/>
      <c r="AT171" s="38"/>
    </row>
    <row r="172" spans="1:46" ht="12.7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48"/>
      <c r="AH172" s="37"/>
      <c r="AI172" s="37"/>
      <c r="AJ172" s="37"/>
      <c r="AK172" s="48"/>
      <c r="AL172" s="48"/>
      <c r="AM172" s="37"/>
      <c r="AN172" s="37"/>
      <c r="AO172" s="38"/>
      <c r="AP172" s="38"/>
      <c r="AQ172" s="37"/>
      <c r="AR172" s="49"/>
      <c r="AS172" s="37"/>
      <c r="AT172" s="38"/>
    </row>
    <row r="173" spans="1:46" ht="12.7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48"/>
      <c r="AH173" s="37"/>
      <c r="AI173" s="37"/>
      <c r="AJ173" s="37"/>
      <c r="AK173" s="48"/>
      <c r="AL173" s="48"/>
      <c r="AM173" s="37"/>
      <c r="AN173" s="37"/>
      <c r="AO173" s="38"/>
      <c r="AP173" s="38"/>
      <c r="AQ173" s="37"/>
      <c r="AR173" s="49"/>
      <c r="AS173" s="37"/>
      <c r="AT173" s="38"/>
    </row>
    <row r="174" spans="1:46" ht="12.7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48"/>
      <c r="AH174" s="37"/>
      <c r="AI174" s="37"/>
      <c r="AJ174" s="37"/>
      <c r="AK174" s="48"/>
      <c r="AL174" s="48"/>
      <c r="AM174" s="37"/>
      <c r="AN174" s="37"/>
      <c r="AO174" s="38"/>
      <c r="AP174" s="38"/>
      <c r="AQ174" s="37"/>
      <c r="AR174" s="49"/>
      <c r="AS174" s="37"/>
      <c r="AT174" s="38"/>
    </row>
    <row r="175" spans="1:46" ht="12.7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48"/>
      <c r="AH175" s="37"/>
      <c r="AI175" s="37"/>
      <c r="AJ175" s="37"/>
      <c r="AK175" s="48"/>
      <c r="AL175" s="48"/>
      <c r="AM175" s="37"/>
      <c r="AN175" s="37"/>
      <c r="AO175" s="38"/>
      <c r="AP175" s="38"/>
      <c r="AQ175" s="37"/>
      <c r="AR175" s="49"/>
      <c r="AS175" s="37"/>
      <c r="AT175" s="38"/>
    </row>
    <row r="176" spans="1:46" ht="12.7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48"/>
      <c r="AH176" s="37"/>
      <c r="AI176" s="37"/>
      <c r="AJ176" s="37"/>
      <c r="AK176" s="48"/>
      <c r="AL176" s="48"/>
      <c r="AM176" s="37"/>
      <c r="AN176" s="37"/>
      <c r="AO176" s="38"/>
      <c r="AP176" s="38"/>
      <c r="AQ176" s="37"/>
      <c r="AR176" s="49"/>
      <c r="AS176" s="37"/>
      <c r="AT176" s="38"/>
    </row>
    <row r="177" spans="1:46" ht="12.7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48"/>
      <c r="AH177" s="37"/>
      <c r="AI177" s="37"/>
      <c r="AJ177" s="37"/>
      <c r="AK177" s="48"/>
      <c r="AL177" s="48"/>
      <c r="AM177" s="37"/>
      <c r="AN177" s="37"/>
      <c r="AO177" s="38"/>
      <c r="AP177" s="38"/>
      <c r="AQ177" s="37"/>
      <c r="AR177" s="49"/>
      <c r="AS177" s="37"/>
      <c r="AT177" s="38"/>
    </row>
    <row r="178" spans="1:46" ht="12.7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48"/>
      <c r="AH178" s="37"/>
      <c r="AI178" s="37"/>
      <c r="AJ178" s="37"/>
      <c r="AK178" s="48"/>
      <c r="AL178" s="48"/>
      <c r="AM178" s="37"/>
      <c r="AN178" s="37"/>
      <c r="AO178" s="38"/>
      <c r="AP178" s="38"/>
      <c r="AQ178" s="37"/>
      <c r="AR178" s="49"/>
      <c r="AS178" s="37"/>
      <c r="AT178" s="38"/>
    </row>
    <row r="179" spans="1:46" ht="12.7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48"/>
      <c r="AH179" s="37"/>
      <c r="AI179" s="37"/>
      <c r="AJ179" s="37"/>
      <c r="AK179" s="48"/>
      <c r="AL179" s="48"/>
      <c r="AM179" s="37"/>
      <c r="AN179" s="37"/>
      <c r="AO179" s="38"/>
      <c r="AP179" s="38"/>
      <c r="AQ179" s="37"/>
      <c r="AR179" s="49"/>
      <c r="AS179" s="37"/>
      <c r="AT179" s="38"/>
    </row>
    <row r="180" spans="1:46" ht="12.7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48"/>
      <c r="AH180" s="37"/>
      <c r="AI180" s="37"/>
      <c r="AJ180" s="37"/>
      <c r="AK180" s="48"/>
      <c r="AL180" s="48"/>
      <c r="AM180" s="37"/>
      <c r="AN180" s="37"/>
      <c r="AO180" s="38"/>
      <c r="AP180" s="38"/>
      <c r="AQ180" s="37"/>
      <c r="AR180" s="49"/>
      <c r="AS180" s="37"/>
      <c r="AT180" s="38"/>
    </row>
    <row r="181" spans="1:46" ht="12.7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48"/>
      <c r="AH181" s="37"/>
      <c r="AI181" s="37"/>
      <c r="AJ181" s="37"/>
      <c r="AK181" s="48"/>
      <c r="AL181" s="48"/>
      <c r="AM181" s="37"/>
      <c r="AN181" s="37"/>
      <c r="AO181" s="38"/>
      <c r="AP181" s="38"/>
      <c r="AQ181" s="37"/>
      <c r="AR181" s="49"/>
      <c r="AS181" s="37"/>
      <c r="AT181" s="38"/>
    </row>
    <row r="182" spans="1:46" ht="12.7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48"/>
      <c r="AH182" s="37"/>
      <c r="AI182" s="37"/>
      <c r="AJ182" s="37"/>
      <c r="AK182" s="48"/>
      <c r="AL182" s="48"/>
      <c r="AM182" s="37"/>
      <c r="AN182" s="37"/>
      <c r="AO182" s="38"/>
      <c r="AP182" s="38"/>
      <c r="AQ182" s="37"/>
      <c r="AR182" s="49"/>
      <c r="AS182" s="37"/>
      <c r="AT182" s="38"/>
    </row>
    <row r="183" spans="1:46" ht="12.7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48"/>
      <c r="AH183" s="37"/>
      <c r="AI183" s="37"/>
      <c r="AJ183" s="37"/>
      <c r="AK183" s="48"/>
      <c r="AL183" s="48"/>
      <c r="AM183" s="37"/>
      <c r="AN183" s="37"/>
      <c r="AO183" s="38"/>
      <c r="AP183" s="38"/>
      <c r="AQ183" s="37"/>
      <c r="AR183" s="49"/>
      <c r="AS183" s="37"/>
      <c r="AT183" s="38"/>
    </row>
    <row r="184" spans="1:46" ht="12.7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48"/>
      <c r="AH184" s="37"/>
      <c r="AI184" s="37"/>
      <c r="AJ184" s="37"/>
      <c r="AK184" s="48"/>
      <c r="AL184" s="48"/>
      <c r="AM184" s="37"/>
      <c r="AN184" s="37"/>
      <c r="AO184" s="38"/>
      <c r="AP184" s="38"/>
      <c r="AQ184" s="37"/>
      <c r="AR184" s="49"/>
      <c r="AS184" s="37"/>
      <c r="AT184" s="38"/>
    </row>
    <row r="185" spans="1:46" ht="12.7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48"/>
      <c r="AH185" s="37"/>
      <c r="AI185" s="37"/>
      <c r="AJ185" s="37"/>
      <c r="AK185" s="48"/>
      <c r="AL185" s="48"/>
      <c r="AM185" s="37"/>
      <c r="AN185" s="37"/>
      <c r="AO185" s="38"/>
      <c r="AP185" s="38"/>
      <c r="AQ185" s="37"/>
      <c r="AR185" s="49"/>
      <c r="AS185" s="37"/>
      <c r="AT185" s="38"/>
    </row>
    <row r="186" spans="1:46" ht="12.7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48"/>
      <c r="AH186" s="37"/>
      <c r="AI186" s="37"/>
      <c r="AJ186" s="37"/>
      <c r="AK186" s="48"/>
      <c r="AL186" s="48"/>
      <c r="AM186" s="37"/>
      <c r="AN186" s="37"/>
      <c r="AO186" s="38"/>
      <c r="AP186" s="38"/>
      <c r="AQ186" s="37"/>
      <c r="AR186" s="49"/>
      <c r="AS186" s="37"/>
      <c r="AT186" s="38"/>
    </row>
    <row r="187" spans="1:46" ht="12.7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48"/>
      <c r="AH187" s="37"/>
      <c r="AI187" s="37"/>
      <c r="AJ187" s="37"/>
      <c r="AK187" s="48"/>
      <c r="AL187" s="48"/>
      <c r="AM187" s="37"/>
      <c r="AN187" s="37"/>
      <c r="AO187" s="38"/>
      <c r="AP187" s="38"/>
      <c r="AQ187" s="37"/>
      <c r="AR187" s="49"/>
      <c r="AS187" s="37"/>
      <c r="AT187" s="38"/>
    </row>
    <row r="188" spans="1:46" ht="12.7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48"/>
      <c r="AH188" s="37"/>
      <c r="AI188" s="37"/>
      <c r="AJ188" s="37"/>
      <c r="AK188" s="48"/>
      <c r="AL188" s="48"/>
      <c r="AM188" s="37"/>
      <c r="AN188" s="37"/>
      <c r="AO188" s="38"/>
      <c r="AP188" s="38"/>
      <c r="AQ188" s="37"/>
      <c r="AR188" s="49"/>
      <c r="AS188" s="37"/>
      <c r="AT188" s="38"/>
    </row>
    <row r="189" spans="1:46" ht="12.7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48"/>
      <c r="AH189" s="37"/>
      <c r="AI189" s="37"/>
      <c r="AJ189" s="37"/>
      <c r="AK189" s="48"/>
      <c r="AL189" s="48"/>
      <c r="AM189" s="37"/>
      <c r="AN189" s="37"/>
      <c r="AO189" s="38"/>
      <c r="AP189" s="38"/>
      <c r="AQ189" s="37"/>
      <c r="AR189" s="49"/>
      <c r="AS189" s="37"/>
      <c r="AT189" s="38"/>
    </row>
    <row r="190" spans="1:46" ht="12.7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48"/>
      <c r="AH190" s="37"/>
      <c r="AI190" s="37"/>
      <c r="AJ190" s="37"/>
      <c r="AK190" s="48"/>
      <c r="AL190" s="48"/>
      <c r="AM190" s="37"/>
      <c r="AN190" s="37"/>
      <c r="AO190" s="38"/>
      <c r="AP190" s="38"/>
      <c r="AQ190" s="37"/>
      <c r="AR190" s="49"/>
      <c r="AS190" s="37"/>
      <c r="AT190" s="38"/>
    </row>
    <row r="191" spans="1:46" ht="12.7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48"/>
      <c r="AH191" s="37"/>
      <c r="AI191" s="37"/>
      <c r="AJ191" s="37"/>
      <c r="AK191" s="48"/>
      <c r="AL191" s="48"/>
      <c r="AM191" s="37"/>
      <c r="AN191" s="37"/>
      <c r="AO191" s="38"/>
      <c r="AP191" s="38"/>
      <c r="AQ191" s="37"/>
      <c r="AR191" s="49"/>
      <c r="AS191" s="37"/>
      <c r="AT191" s="38"/>
    </row>
    <row r="192" spans="1:46" ht="12.7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48"/>
      <c r="AH192" s="37"/>
      <c r="AI192" s="37"/>
      <c r="AJ192" s="37"/>
      <c r="AK192" s="48"/>
      <c r="AL192" s="48"/>
      <c r="AM192" s="37"/>
      <c r="AN192" s="37"/>
      <c r="AO192" s="38"/>
      <c r="AP192" s="38"/>
      <c r="AQ192" s="37"/>
      <c r="AR192" s="49"/>
      <c r="AS192" s="37"/>
      <c r="AT192" s="38"/>
    </row>
    <row r="193" spans="1:46" ht="12.7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48"/>
      <c r="AH193" s="37"/>
      <c r="AI193" s="37"/>
      <c r="AJ193" s="37"/>
      <c r="AK193" s="48"/>
      <c r="AL193" s="48"/>
      <c r="AM193" s="37"/>
      <c r="AN193" s="37"/>
      <c r="AO193" s="38"/>
      <c r="AP193" s="38"/>
      <c r="AQ193" s="37"/>
      <c r="AR193" s="49"/>
      <c r="AS193" s="37"/>
      <c r="AT193" s="38"/>
    </row>
    <row r="194" spans="1:46" ht="12.7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48"/>
      <c r="AH194" s="37"/>
      <c r="AI194" s="37"/>
      <c r="AJ194" s="37"/>
      <c r="AK194" s="48"/>
      <c r="AL194" s="48"/>
      <c r="AM194" s="37"/>
      <c r="AN194" s="37"/>
      <c r="AO194" s="38"/>
      <c r="AP194" s="38"/>
      <c r="AQ194" s="37"/>
      <c r="AR194" s="49"/>
      <c r="AS194" s="37"/>
      <c r="AT194" s="38"/>
    </row>
    <row r="195" spans="1:46" ht="12.7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48"/>
      <c r="AH195" s="37"/>
      <c r="AI195" s="37"/>
      <c r="AJ195" s="37"/>
      <c r="AK195" s="48"/>
      <c r="AL195" s="48"/>
      <c r="AM195" s="37"/>
      <c r="AN195" s="37"/>
      <c r="AO195" s="38"/>
      <c r="AP195" s="38"/>
      <c r="AQ195" s="37"/>
      <c r="AR195" s="49"/>
      <c r="AS195" s="37"/>
      <c r="AT195" s="38"/>
    </row>
    <row r="196" spans="1:46" ht="12.7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48"/>
      <c r="AH196" s="37"/>
      <c r="AI196" s="37"/>
      <c r="AJ196" s="37"/>
      <c r="AK196" s="48"/>
      <c r="AL196" s="48"/>
      <c r="AM196" s="37"/>
      <c r="AN196" s="37"/>
      <c r="AO196" s="38"/>
      <c r="AP196" s="38"/>
      <c r="AQ196" s="37"/>
      <c r="AR196" s="49"/>
      <c r="AS196" s="37"/>
      <c r="AT196" s="38"/>
    </row>
    <row r="197" spans="1:46" ht="12.7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48"/>
      <c r="AH197" s="37"/>
      <c r="AI197" s="37"/>
      <c r="AJ197" s="37"/>
      <c r="AK197" s="48"/>
      <c r="AL197" s="48"/>
      <c r="AM197" s="37"/>
      <c r="AN197" s="37"/>
      <c r="AO197" s="38"/>
      <c r="AP197" s="38"/>
      <c r="AQ197" s="37"/>
      <c r="AR197" s="49"/>
      <c r="AS197" s="37"/>
      <c r="AT197" s="38"/>
    </row>
    <row r="198" spans="1:46" ht="12.7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48"/>
      <c r="AH198" s="37"/>
      <c r="AI198" s="37"/>
      <c r="AJ198" s="37"/>
      <c r="AK198" s="48"/>
      <c r="AL198" s="48"/>
      <c r="AM198" s="37"/>
      <c r="AN198" s="37"/>
      <c r="AO198" s="38"/>
      <c r="AP198" s="38"/>
      <c r="AQ198" s="37"/>
      <c r="AR198" s="49"/>
      <c r="AS198" s="37"/>
      <c r="AT198" s="38"/>
    </row>
    <row r="199" spans="1:46" ht="12.7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48"/>
      <c r="AH199" s="37"/>
      <c r="AI199" s="37"/>
      <c r="AJ199" s="37"/>
      <c r="AK199" s="48"/>
      <c r="AL199" s="48"/>
      <c r="AM199" s="37"/>
      <c r="AN199" s="37"/>
      <c r="AO199" s="38"/>
      <c r="AP199" s="38"/>
      <c r="AQ199" s="37"/>
      <c r="AR199" s="49"/>
      <c r="AS199" s="37"/>
      <c r="AT199" s="38"/>
    </row>
    <row r="200" spans="1:46" ht="12.7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48"/>
      <c r="AH200" s="37"/>
      <c r="AI200" s="37"/>
      <c r="AJ200" s="37"/>
      <c r="AK200" s="48"/>
      <c r="AL200" s="48"/>
      <c r="AM200" s="37"/>
      <c r="AN200" s="37"/>
      <c r="AO200" s="38"/>
      <c r="AP200" s="38"/>
      <c r="AQ200" s="37"/>
      <c r="AR200" s="49"/>
      <c r="AS200" s="37"/>
      <c r="AT200" s="38"/>
    </row>
    <row r="201" spans="1:46" ht="12.7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48"/>
      <c r="AH201" s="37"/>
      <c r="AI201" s="37"/>
      <c r="AJ201" s="37"/>
      <c r="AK201" s="48"/>
      <c r="AL201" s="48"/>
      <c r="AM201" s="37"/>
      <c r="AN201" s="37"/>
      <c r="AO201" s="38"/>
      <c r="AP201" s="38"/>
      <c r="AQ201" s="37"/>
      <c r="AR201" s="49"/>
      <c r="AS201" s="37"/>
      <c r="AT201" s="38"/>
    </row>
    <row r="202" spans="1:46" ht="12.7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48"/>
      <c r="AH202" s="37"/>
      <c r="AI202" s="37"/>
      <c r="AJ202" s="37"/>
      <c r="AK202" s="48"/>
      <c r="AL202" s="48"/>
      <c r="AM202" s="37"/>
      <c r="AN202" s="37"/>
      <c r="AO202" s="38"/>
      <c r="AP202" s="38"/>
      <c r="AQ202" s="37"/>
      <c r="AR202" s="49"/>
      <c r="AS202" s="37"/>
      <c r="AT202" s="38"/>
    </row>
    <row r="203" spans="1:46" ht="12.7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48"/>
      <c r="AH203" s="37"/>
      <c r="AI203" s="37"/>
      <c r="AJ203" s="37"/>
      <c r="AK203" s="48"/>
      <c r="AL203" s="48"/>
      <c r="AM203" s="37"/>
      <c r="AN203" s="37"/>
      <c r="AO203" s="38"/>
      <c r="AP203" s="38"/>
      <c r="AQ203" s="37"/>
      <c r="AR203" s="49"/>
      <c r="AS203" s="37"/>
      <c r="AT203" s="38"/>
    </row>
    <row r="204" spans="1:46" ht="12.7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48"/>
      <c r="AH204" s="37"/>
      <c r="AI204" s="37"/>
      <c r="AJ204" s="37"/>
      <c r="AK204" s="48"/>
      <c r="AL204" s="48"/>
      <c r="AM204" s="37"/>
      <c r="AN204" s="37"/>
      <c r="AO204" s="38"/>
      <c r="AP204" s="38"/>
      <c r="AQ204" s="37"/>
      <c r="AR204" s="49"/>
      <c r="AS204" s="37"/>
      <c r="AT204" s="38"/>
    </row>
    <row r="205" spans="1:46" ht="12.7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48"/>
      <c r="AH205" s="37"/>
      <c r="AI205" s="37"/>
      <c r="AJ205" s="37"/>
      <c r="AK205" s="48"/>
      <c r="AL205" s="48"/>
      <c r="AM205" s="37"/>
      <c r="AN205" s="37"/>
      <c r="AO205" s="38"/>
      <c r="AP205" s="38"/>
      <c r="AQ205" s="37"/>
      <c r="AR205" s="49"/>
      <c r="AS205" s="37"/>
      <c r="AT205" s="38"/>
    </row>
    <row r="206" spans="1:46" ht="12.7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48"/>
      <c r="AH206" s="37"/>
      <c r="AI206" s="37"/>
      <c r="AJ206" s="37"/>
      <c r="AK206" s="48"/>
      <c r="AL206" s="48"/>
      <c r="AM206" s="37"/>
      <c r="AN206" s="37"/>
      <c r="AO206" s="38"/>
      <c r="AP206" s="38"/>
      <c r="AQ206" s="37"/>
      <c r="AR206" s="49"/>
      <c r="AS206" s="37"/>
      <c r="AT206" s="38"/>
    </row>
    <row r="207" spans="1:46" ht="12.7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48"/>
      <c r="AH207" s="37"/>
      <c r="AI207" s="37"/>
      <c r="AJ207" s="37"/>
      <c r="AK207" s="48"/>
      <c r="AL207" s="48"/>
      <c r="AM207" s="37"/>
      <c r="AN207" s="37"/>
      <c r="AO207" s="38"/>
      <c r="AP207" s="38"/>
      <c r="AQ207" s="37"/>
      <c r="AR207" s="49"/>
      <c r="AS207" s="37"/>
      <c r="AT207" s="38"/>
    </row>
    <row r="208" spans="1:46" ht="12.7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48"/>
      <c r="AH208" s="37"/>
      <c r="AI208" s="37"/>
      <c r="AJ208" s="37"/>
      <c r="AK208" s="48"/>
      <c r="AL208" s="48"/>
      <c r="AM208" s="37"/>
      <c r="AN208" s="37"/>
      <c r="AO208" s="38"/>
      <c r="AP208" s="38"/>
      <c r="AQ208" s="37"/>
      <c r="AR208" s="49"/>
      <c r="AS208" s="37"/>
      <c r="AT208" s="38"/>
    </row>
    <row r="209" spans="1:46" ht="12.7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48"/>
      <c r="AH209" s="37"/>
      <c r="AI209" s="37"/>
      <c r="AJ209" s="37"/>
      <c r="AK209" s="48"/>
      <c r="AL209" s="48"/>
      <c r="AM209" s="37"/>
      <c r="AN209" s="37"/>
      <c r="AO209" s="38"/>
      <c r="AP209" s="38"/>
      <c r="AQ209" s="37"/>
      <c r="AR209" s="49"/>
      <c r="AS209" s="37"/>
      <c r="AT209" s="38"/>
    </row>
    <row r="210" spans="1:46" ht="12.7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48"/>
      <c r="AH210" s="37"/>
      <c r="AI210" s="37"/>
      <c r="AJ210" s="37"/>
      <c r="AK210" s="48"/>
      <c r="AL210" s="48"/>
      <c r="AM210" s="37"/>
      <c r="AN210" s="37"/>
      <c r="AO210" s="38"/>
      <c r="AP210" s="38"/>
      <c r="AQ210" s="37"/>
      <c r="AR210" s="49"/>
      <c r="AS210" s="37"/>
      <c r="AT210" s="38"/>
    </row>
    <row r="211" spans="1:46" ht="12.7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48"/>
      <c r="AH211" s="37"/>
      <c r="AI211" s="37"/>
      <c r="AJ211" s="37"/>
      <c r="AK211" s="48"/>
      <c r="AL211" s="48"/>
      <c r="AM211" s="37"/>
      <c r="AN211" s="37"/>
      <c r="AO211" s="38"/>
      <c r="AP211" s="38"/>
      <c r="AQ211" s="37"/>
      <c r="AR211" s="49"/>
      <c r="AS211" s="37"/>
      <c r="AT211" s="38"/>
    </row>
    <row r="212" spans="1:46" ht="12.7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48"/>
      <c r="AH212" s="37"/>
      <c r="AI212" s="37"/>
      <c r="AJ212" s="37"/>
      <c r="AK212" s="48"/>
      <c r="AL212" s="48"/>
      <c r="AM212" s="37"/>
      <c r="AN212" s="37"/>
      <c r="AO212" s="38"/>
      <c r="AP212" s="38"/>
      <c r="AQ212" s="37"/>
      <c r="AR212" s="49"/>
      <c r="AS212" s="37"/>
      <c r="AT212" s="38"/>
    </row>
    <row r="213" spans="1:46" ht="12.75"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48"/>
      <c r="AH213" s="37"/>
      <c r="AI213" s="37"/>
      <c r="AJ213" s="37"/>
      <c r="AK213" s="48"/>
      <c r="AL213" s="48"/>
      <c r="AM213" s="37"/>
      <c r="AN213" s="37"/>
      <c r="AO213" s="38"/>
      <c r="AP213" s="38"/>
      <c r="AQ213" s="37"/>
      <c r="AR213" s="49"/>
      <c r="AS213" s="37"/>
      <c r="AT213" s="38"/>
    </row>
    <row r="214" spans="1:46" ht="12.75"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48"/>
      <c r="AH214" s="37"/>
      <c r="AI214" s="37"/>
      <c r="AJ214" s="37"/>
      <c r="AK214" s="48"/>
      <c r="AL214" s="48"/>
      <c r="AM214" s="37"/>
      <c r="AN214" s="37"/>
      <c r="AO214" s="38"/>
      <c r="AP214" s="38"/>
      <c r="AQ214" s="37"/>
      <c r="AR214" s="49"/>
      <c r="AS214" s="37"/>
      <c r="AT214" s="38"/>
    </row>
    <row r="215" spans="1:46" ht="12.75"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48"/>
      <c r="AH215" s="37"/>
      <c r="AI215" s="37"/>
      <c r="AJ215" s="37"/>
      <c r="AK215" s="48"/>
      <c r="AL215" s="48"/>
      <c r="AM215" s="37"/>
      <c r="AN215" s="37"/>
      <c r="AO215" s="38"/>
      <c r="AP215" s="38"/>
      <c r="AQ215" s="37"/>
      <c r="AR215" s="49"/>
      <c r="AS215" s="37"/>
      <c r="AT215" s="38"/>
    </row>
    <row r="216" spans="1:46" ht="12.75"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48"/>
      <c r="AH216" s="37"/>
      <c r="AI216" s="37"/>
      <c r="AJ216" s="37"/>
      <c r="AK216" s="48"/>
      <c r="AL216" s="48"/>
      <c r="AM216" s="37"/>
      <c r="AN216" s="37"/>
      <c r="AO216" s="38"/>
      <c r="AP216" s="38"/>
      <c r="AQ216" s="37"/>
      <c r="AR216" s="49"/>
      <c r="AS216" s="37"/>
      <c r="AT216" s="38"/>
    </row>
    <row r="217" spans="1:46" ht="12.75"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48"/>
      <c r="AH217" s="37"/>
      <c r="AI217" s="37"/>
      <c r="AJ217" s="37"/>
      <c r="AK217" s="48"/>
      <c r="AL217" s="48"/>
      <c r="AM217" s="37"/>
      <c r="AN217" s="37"/>
      <c r="AO217" s="38"/>
      <c r="AP217" s="38"/>
      <c r="AQ217" s="37"/>
      <c r="AR217" s="49"/>
      <c r="AS217" s="37"/>
      <c r="AT217" s="38"/>
    </row>
    <row r="218" spans="1:46" ht="12.75"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48"/>
      <c r="AH218" s="37"/>
      <c r="AI218" s="37"/>
      <c r="AJ218" s="37"/>
      <c r="AK218" s="48"/>
      <c r="AL218" s="48"/>
      <c r="AM218" s="37"/>
      <c r="AN218" s="37"/>
      <c r="AO218" s="38"/>
      <c r="AP218" s="38"/>
      <c r="AQ218" s="37"/>
      <c r="AR218" s="49"/>
      <c r="AS218" s="37"/>
      <c r="AT218" s="38"/>
    </row>
    <row r="219" spans="1:46" ht="12.75"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48"/>
      <c r="AH219" s="37"/>
      <c r="AI219" s="37"/>
      <c r="AJ219" s="37"/>
      <c r="AK219" s="48"/>
      <c r="AL219" s="48"/>
      <c r="AM219" s="37"/>
      <c r="AN219" s="37"/>
      <c r="AO219" s="38"/>
      <c r="AP219" s="38"/>
      <c r="AQ219" s="37"/>
      <c r="AR219" s="49"/>
      <c r="AS219" s="37"/>
      <c r="AT219" s="38"/>
    </row>
    <row r="220" spans="1:46" ht="12.75"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48"/>
      <c r="AH220" s="37"/>
      <c r="AI220" s="37"/>
      <c r="AJ220" s="37"/>
      <c r="AK220" s="48"/>
      <c r="AL220" s="48"/>
      <c r="AM220" s="37"/>
      <c r="AN220" s="37"/>
      <c r="AO220" s="38"/>
      <c r="AP220" s="38"/>
      <c r="AQ220" s="37"/>
      <c r="AR220" s="49"/>
      <c r="AS220" s="37"/>
      <c r="AT220" s="38"/>
    </row>
    <row r="221" spans="1:46" ht="12.75"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48"/>
      <c r="AH221" s="37"/>
      <c r="AI221" s="37"/>
      <c r="AJ221" s="37"/>
      <c r="AK221" s="48"/>
      <c r="AL221" s="48"/>
      <c r="AM221" s="37"/>
      <c r="AN221" s="37"/>
      <c r="AO221" s="38"/>
      <c r="AP221" s="38"/>
      <c r="AQ221" s="37"/>
      <c r="AR221" s="49"/>
      <c r="AS221" s="37"/>
      <c r="AT221" s="38"/>
    </row>
    <row r="222" spans="1:46" ht="12.75"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48"/>
      <c r="AH222" s="37"/>
      <c r="AI222" s="37"/>
      <c r="AJ222" s="37"/>
      <c r="AK222" s="48"/>
      <c r="AL222" s="48"/>
      <c r="AM222" s="37"/>
      <c r="AN222" s="37"/>
      <c r="AO222" s="38"/>
      <c r="AP222" s="38"/>
      <c r="AQ222" s="37"/>
      <c r="AR222" s="49"/>
      <c r="AS222" s="37"/>
      <c r="AT222" s="38"/>
    </row>
    <row r="223" spans="1:46" ht="12.75"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48"/>
      <c r="AH223" s="37"/>
      <c r="AI223" s="37"/>
      <c r="AJ223" s="37"/>
      <c r="AK223" s="48"/>
      <c r="AL223" s="48"/>
      <c r="AM223" s="37"/>
      <c r="AN223" s="37"/>
      <c r="AO223" s="38"/>
      <c r="AP223" s="38"/>
      <c r="AQ223" s="37"/>
      <c r="AR223" s="49"/>
      <c r="AS223" s="37"/>
      <c r="AT223" s="38"/>
    </row>
    <row r="224" spans="1:46" ht="12.75"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48"/>
      <c r="AH224" s="37"/>
      <c r="AI224" s="37"/>
      <c r="AJ224" s="37"/>
      <c r="AK224" s="48"/>
      <c r="AL224" s="48"/>
      <c r="AM224" s="37"/>
      <c r="AN224" s="37"/>
      <c r="AO224" s="38"/>
      <c r="AP224" s="38"/>
      <c r="AQ224" s="37"/>
      <c r="AR224" s="49"/>
      <c r="AS224" s="37"/>
      <c r="AT224" s="38"/>
    </row>
    <row r="225" spans="1:46" ht="12.75"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48"/>
      <c r="AH225" s="37"/>
      <c r="AI225" s="37"/>
      <c r="AJ225" s="37"/>
      <c r="AK225" s="48"/>
      <c r="AL225" s="48"/>
      <c r="AM225" s="37"/>
      <c r="AN225" s="37"/>
      <c r="AO225" s="38"/>
      <c r="AP225" s="38"/>
      <c r="AQ225" s="37"/>
      <c r="AR225" s="49"/>
      <c r="AS225" s="37"/>
      <c r="AT225" s="38"/>
    </row>
    <row r="226" spans="1:46" ht="12.75"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48"/>
      <c r="AH226" s="37"/>
      <c r="AI226" s="37"/>
      <c r="AJ226" s="37"/>
      <c r="AK226" s="48"/>
      <c r="AL226" s="48"/>
      <c r="AM226" s="37"/>
      <c r="AN226" s="37"/>
      <c r="AO226" s="38"/>
      <c r="AP226" s="38"/>
      <c r="AQ226" s="37"/>
      <c r="AR226" s="49"/>
      <c r="AS226" s="37"/>
      <c r="AT226" s="38"/>
    </row>
    <row r="227" spans="1:46" ht="12.75"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48"/>
      <c r="AH227" s="37"/>
      <c r="AI227" s="37"/>
      <c r="AJ227" s="37"/>
      <c r="AK227" s="48"/>
      <c r="AL227" s="48"/>
      <c r="AM227" s="37"/>
      <c r="AN227" s="37"/>
      <c r="AO227" s="38"/>
      <c r="AP227" s="38"/>
      <c r="AQ227" s="37"/>
      <c r="AR227" s="49"/>
      <c r="AS227" s="37"/>
      <c r="AT227" s="38"/>
    </row>
    <row r="228" spans="1:46" ht="12.75"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48"/>
      <c r="AH228" s="37"/>
      <c r="AI228" s="37"/>
      <c r="AJ228" s="37"/>
      <c r="AK228" s="48"/>
      <c r="AL228" s="48"/>
      <c r="AM228" s="37"/>
      <c r="AN228" s="37"/>
      <c r="AO228" s="38"/>
      <c r="AP228" s="38"/>
      <c r="AQ228" s="37"/>
      <c r="AR228" s="49"/>
      <c r="AS228" s="37"/>
      <c r="AT228" s="38"/>
    </row>
    <row r="229" spans="1:46" ht="12.75"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48"/>
      <c r="AH229" s="37"/>
      <c r="AI229" s="37"/>
      <c r="AJ229" s="37"/>
      <c r="AK229" s="48"/>
      <c r="AL229" s="48"/>
      <c r="AM229" s="37"/>
      <c r="AN229" s="37"/>
      <c r="AO229" s="38"/>
      <c r="AP229" s="38"/>
      <c r="AQ229" s="37"/>
      <c r="AR229" s="49"/>
      <c r="AS229" s="37"/>
      <c r="AT229" s="38"/>
    </row>
    <row r="230" spans="1:46" ht="12.75"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48"/>
      <c r="AH230" s="37"/>
      <c r="AI230" s="37"/>
      <c r="AJ230" s="37"/>
      <c r="AK230" s="48"/>
      <c r="AL230" s="48"/>
      <c r="AM230" s="37"/>
      <c r="AN230" s="37"/>
      <c r="AO230" s="38"/>
      <c r="AP230" s="38"/>
      <c r="AQ230" s="37"/>
      <c r="AR230" s="49"/>
      <c r="AS230" s="37"/>
      <c r="AT230" s="38"/>
    </row>
    <row r="231" spans="1:46" ht="12.75"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48"/>
      <c r="AH231" s="37"/>
      <c r="AI231" s="37"/>
      <c r="AJ231" s="37"/>
      <c r="AK231" s="48"/>
      <c r="AL231" s="48"/>
      <c r="AM231" s="37"/>
      <c r="AN231" s="37"/>
      <c r="AO231" s="38"/>
      <c r="AP231" s="38"/>
      <c r="AQ231" s="37"/>
      <c r="AR231" s="49"/>
      <c r="AS231" s="37"/>
      <c r="AT231" s="38"/>
    </row>
    <row r="232" spans="1:46" ht="12.75"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48"/>
      <c r="AH232" s="37"/>
      <c r="AI232" s="37"/>
      <c r="AJ232" s="37"/>
      <c r="AK232" s="48"/>
      <c r="AL232" s="48"/>
      <c r="AM232" s="37"/>
      <c r="AN232" s="37"/>
      <c r="AO232" s="38"/>
      <c r="AP232" s="38"/>
      <c r="AQ232" s="37"/>
      <c r="AR232" s="49"/>
      <c r="AS232" s="37"/>
      <c r="AT232" s="38"/>
    </row>
    <row r="233" spans="1:46" ht="12.75"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48"/>
      <c r="AH233" s="37"/>
      <c r="AI233" s="37"/>
      <c r="AJ233" s="37"/>
      <c r="AK233" s="48"/>
      <c r="AL233" s="48"/>
      <c r="AM233" s="37"/>
      <c r="AN233" s="37"/>
      <c r="AO233" s="38"/>
      <c r="AP233" s="38"/>
      <c r="AQ233" s="37"/>
      <c r="AR233" s="49"/>
      <c r="AS233" s="37"/>
      <c r="AT233" s="38"/>
    </row>
    <row r="234" spans="1:46" ht="12.75"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48"/>
      <c r="AH234" s="37"/>
      <c r="AI234" s="37"/>
      <c r="AJ234" s="37"/>
      <c r="AK234" s="48"/>
      <c r="AL234" s="48"/>
      <c r="AM234" s="37"/>
      <c r="AN234" s="37"/>
      <c r="AO234" s="38"/>
      <c r="AP234" s="38"/>
      <c r="AQ234" s="37"/>
      <c r="AR234" s="49"/>
      <c r="AS234" s="37"/>
      <c r="AT234" s="38"/>
    </row>
    <row r="235" spans="1:46" ht="12.75"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48"/>
      <c r="AH235" s="37"/>
      <c r="AI235" s="37"/>
      <c r="AJ235" s="37"/>
      <c r="AK235" s="48"/>
      <c r="AL235" s="48"/>
      <c r="AM235" s="37"/>
      <c r="AN235" s="37"/>
      <c r="AO235" s="38"/>
      <c r="AP235" s="38"/>
      <c r="AQ235" s="37"/>
      <c r="AR235" s="49"/>
      <c r="AS235" s="37"/>
      <c r="AT235" s="38"/>
    </row>
    <row r="236" spans="1:46" ht="12.75"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48"/>
      <c r="AH236" s="37"/>
      <c r="AI236" s="37"/>
      <c r="AJ236" s="37"/>
      <c r="AK236" s="48"/>
      <c r="AL236" s="48"/>
      <c r="AM236" s="37"/>
      <c r="AN236" s="37"/>
      <c r="AO236" s="38"/>
      <c r="AP236" s="38"/>
      <c r="AQ236" s="37"/>
      <c r="AR236" s="49"/>
      <c r="AS236" s="37"/>
      <c r="AT236" s="38"/>
    </row>
    <row r="237" spans="1:46" ht="12.75"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48"/>
      <c r="AH237" s="37"/>
      <c r="AI237" s="37"/>
      <c r="AJ237" s="37"/>
      <c r="AK237" s="48"/>
      <c r="AL237" s="48"/>
      <c r="AM237" s="37"/>
      <c r="AN237" s="37"/>
      <c r="AO237" s="38"/>
      <c r="AP237" s="38"/>
      <c r="AQ237" s="37"/>
      <c r="AR237" s="49"/>
      <c r="AS237" s="37"/>
      <c r="AT237" s="38"/>
    </row>
    <row r="238" spans="1:46" ht="12.75"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48"/>
      <c r="AH238" s="37"/>
      <c r="AI238" s="37"/>
      <c r="AJ238" s="37"/>
      <c r="AK238" s="48"/>
      <c r="AL238" s="48"/>
      <c r="AM238" s="37"/>
      <c r="AN238" s="37"/>
      <c r="AO238" s="38"/>
      <c r="AP238" s="38"/>
      <c r="AQ238" s="37"/>
      <c r="AR238" s="49"/>
      <c r="AS238" s="37"/>
      <c r="AT238" s="38"/>
    </row>
    <row r="239" spans="1:46" ht="12.75"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48"/>
      <c r="AH239" s="37"/>
      <c r="AI239" s="37"/>
      <c r="AJ239" s="37"/>
      <c r="AK239" s="48"/>
      <c r="AL239" s="48"/>
      <c r="AM239" s="37"/>
      <c r="AN239" s="37"/>
      <c r="AO239" s="38"/>
      <c r="AP239" s="38"/>
      <c r="AQ239" s="37"/>
      <c r="AR239" s="49"/>
      <c r="AS239" s="37"/>
      <c r="AT239" s="38"/>
    </row>
    <row r="240" spans="1:46" ht="12.75"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48"/>
      <c r="AH240" s="37"/>
      <c r="AI240" s="37"/>
      <c r="AJ240" s="37"/>
      <c r="AK240" s="48"/>
      <c r="AL240" s="48"/>
      <c r="AM240" s="37"/>
      <c r="AN240" s="37"/>
      <c r="AO240" s="38"/>
      <c r="AP240" s="38"/>
      <c r="AQ240" s="37"/>
      <c r="AR240" s="49"/>
      <c r="AS240" s="37"/>
      <c r="AT240" s="38"/>
    </row>
    <row r="241" spans="1:46" ht="12.75"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48"/>
      <c r="AH241" s="37"/>
      <c r="AI241" s="37"/>
      <c r="AJ241" s="37"/>
      <c r="AK241" s="48"/>
      <c r="AL241" s="48"/>
      <c r="AM241" s="37"/>
      <c r="AN241" s="37"/>
      <c r="AO241" s="38"/>
      <c r="AP241" s="38"/>
      <c r="AQ241" s="37"/>
      <c r="AR241" s="49"/>
      <c r="AS241" s="37"/>
      <c r="AT241" s="38"/>
    </row>
    <row r="242" spans="1:46" ht="12.75"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48"/>
      <c r="AH242" s="37"/>
      <c r="AI242" s="37"/>
      <c r="AJ242" s="37"/>
      <c r="AK242" s="48"/>
      <c r="AL242" s="48"/>
      <c r="AM242" s="37"/>
      <c r="AN242" s="37"/>
      <c r="AO242" s="38"/>
      <c r="AP242" s="38"/>
      <c r="AQ242" s="37"/>
      <c r="AR242" s="49"/>
      <c r="AS242" s="37"/>
      <c r="AT242" s="38"/>
    </row>
    <row r="243" spans="1:46" ht="12.75"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48"/>
      <c r="AH243" s="37"/>
      <c r="AI243" s="37"/>
      <c r="AJ243" s="37"/>
      <c r="AK243" s="48"/>
      <c r="AL243" s="48"/>
      <c r="AM243" s="37"/>
      <c r="AN243" s="37"/>
      <c r="AO243" s="38"/>
      <c r="AP243" s="38"/>
      <c r="AQ243" s="37"/>
      <c r="AR243" s="49"/>
      <c r="AS243" s="37"/>
      <c r="AT243" s="38"/>
    </row>
    <row r="244" spans="1:46" ht="12.75"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48"/>
      <c r="AH244" s="37"/>
      <c r="AI244" s="37"/>
      <c r="AJ244" s="37"/>
      <c r="AK244" s="48"/>
      <c r="AL244" s="48"/>
      <c r="AM244" s="37"/>
      <c r="AN244" s="37"/>
      <c r="AO244" s="38"/>
      <c r="AP244" s="38"/>
      <c r="AQ244" s="37"/>
      <c r="AR244" s="49"/>
      <c r="AS244" s="37"/>
      <c r="AT244" s="38"/>
    </row>
    <row r="245" spans="1:46" ht="12.75"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48"/>
      <c r="AH245" s="37"/>
      <c r="AI245" s="37"/>
      <c r="AJ245" s="37"/>
      <c r="AK245" s="48"/>
      <c r="AL245" s="48"/>
      <c r="AM245" s="37"/>
      <c r="AN245" s="37"/>
      <c r="AO245" s="38"/>
      <c r="AP245" s="38"/>
      <c r="AQ245" s="37"/>
      <c r="AR245" s="49"/>
      <c r="AS245" s="37"/>
      <c r="AT245" s="38"/>
    </row>
    <row r="246" spans="1:46" ht="12.75"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48"/>
      <c r="AH246" s="37"/>
      <c r="AI246" s="37"/>
      <c r="AJ246" s="37"/>
      <c r="AK246" s="48"/>
      <c r="AL246" s="48"/>
      <c r="AM246" s="37"/>
      <c r="AN246" s="37"/>
      <c r="AO246" s="38"/>
      <c r="AP246" s="38"/>
      <c r="AQ246" s="37"/>
      <c r="AR246" s="49"/>
      <c r="AS246" s="37"/>
      <c r="AT246" s="38"/>
    </row>
    <row r="247" spans="1:46" ht="12.75"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48"/>
      <c r="AH247" s="37"/>
      <c r="AI247" s="37"/>
      <c r="AJ247" s="37"/>
      <c r="AK247" s="48"/>
      <c r="AL247" s="48"/>
      <c r="AM247" s="37"/>
      <c r="AN247" s="37"/>
      <c r="AO247" s="38"/>
      <c r="AP247" s="38"/>
      <c r="AQ247" s="37"/>
      <c r="AR247" s="49"/>
      <c r="AS247" s="37"/>
      <c r="AT247" s="38"/>
    </row>
    <row r="248" spans="1:46" ht="12.75"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48"/>
      <c r="AH248" s="37"/>
      <c r="AI248" s="37"/>
      <c r="AJ248" s="37"/>
      <c r="AK248" s="48"/>
      <c r="AL248" s="48"/>
      <c r="AM248" s="37"/>
      <c r="AN248" s="37"/>
      <c r="AO248" s="38"/>
      <c r="AP248" s="38"/>
      <c r="AQ248" s="37"/>
      <c r="AR248" s="49"/>
      <c r="AS248" s="37"/>
      <c r="AT248" s="38"/>
    </row>
    <row r="249" spans="1:46" ht="12.75"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48"/>
      <c r="AH249" s="37"/>
      <c r="AI249" s="37"/>
      <c r="AJ249" s="37"/>
      <c r="AK249" s="48"/>
      <c r="AL249" s="48"/>
      <c r="AM249" s="37"/>
      <c r="AN249" s="37"/>
      <c r="AO249" s="38"/>
      <c r="AP249" s="38"/>
      <c r="AQ249" s="37"/>
      <c r="AR249" s="49"/>
      <c r="AS249" s="37"/>
      <c r="AT249" s="38"/>
    </row>
    <row r="250" spans="1:46" ht="12.75"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48"/>
      <c r="AH250" s="37"/>
      <c r="AI250" s="37"/>
      <c r="AJ250" s="37"/>
      <c r="AK250" s="48"/>
      <c r="AL250" s="48"/>
      <c r="AM250" s="37"/>
      <c r="AN250" s="37"/>
      <c r="AO250" s="38"/>
      <c r="AP250" s="38"/>
      <c r="AQ250" s="37"/>
      <c r="AR250" s="49"/>
      <c r="AS250" s="37"/>
      <c r="AT250" s="38"/>
    </row>
    <row r="251" spans="1:46" ht="12.75"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48"/>
      <c r="AH251" s="37"/>
      <c r="AI251" s="37"/>
      <c r="AJ251" s="37"/>
      <c r="AK251" s="48"/>
      <c r="AL251" s="48"/>
      <c r="AM251" s="37"/>
      <c r="AN251" s="37"/>
      <c r="AO251" s="38"/>
      <c r="AP251" s="38"/>
      <c r="AQ251" s="37"/>
      <c r="AR251" s="49"/>
      <c r="AS251" s="37"/>
      <c r="AT251" s="38"/>
    </row>
    <row r="252" spans="1:46" ht="12.75"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48"/>
      <c r="AH252" s="37"/>
      <c r="AI252" s="37"/>
      <c r="AJ252" s="37"/>
      <c r="AK252" s="48"/>
      <c r="AL252" s="48"/>
      <c r="AM252" s="37"/>
      <c r="AN252" s="37"/>
      <c r="AO252" s="38"/>
      <c r="AP252" s="38"/>
      <c r="AQ252" s="37"/>
      <c r="AR252" s="49"/>
      <c r="AS252" s="37"/>
      <c r="AT252" s="38"/>
    </row>
    <row r="253" spans="1:46" ht="12.75"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48"/>
      <c r="AH253" s="37"/>
      <c r="AI253" s="37"/>
      <c r="AJ253" s="37"/>
      <c r="AK253" s="48"/>
      <c r="AL253" s="48"/>
      <c r="AM253" s="37"/>
      <c r="AN253" s="37"/>
      <c r="AO253" s="38"/>
      <c r="AP253" s="38"/>
      <c r="AQ253" s="37"/>
      <c r="AR253" s="49"/>
      <c r="AS253" s="37"/>
      <c r="AT253" s="38"/>
    </row>
    <row r="254" spans="1:46" ht="12.75"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48"/>
      <c r="AH254" s="37"/>
      <c r="AI254" s="37"/>
      <c r="AJ254" s="37"/>
      <c r="AK254" s="48"/>
      <c r="AL254" s="48"/>
      <c r="AM254" s="37"/>
      <c r="AN254" s="37"/>
      <c r="AO254" s="38"/>
      <c r="AP254" s="38"/>
      <c r="AQ254" s="37"/>
      <c r="AR254" s="49"/>
      <c r="AS254" s="37"/>
      <c r="AT254" s="38"/>
    </row>
    <row r="255" spans="1:46" ht="12.75"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48"/>
      <c r="AH255" s="37"/>
      <c r="AI255" s="37"/>
      <c r="AJ255" s="37"/>
      <c r="AK255" s="48"/>
      <c r="AL255" s="48"/>
      <c r="AM255" s="37"/>
      <c r="AN255" s="37"/>
      <c r="AO255" s="38"/>
      <c r="AP255" s="38"/>
      <c r="AQ255" s="37"/>
      <c r="AR255" s="49"/>
      <c r="AS255" s="37"/>
      <c r="AT255" s="38"/>
    </row>
    <row r="256" spans="1:46" ht="12.75"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48"/>
      <c r="AH256" s="37"/>
      <c r="AI256" s="37"/>
      <c r="AJ256" s="37"/>
      <c r="AK256" s="48"/>
      <c r="AL256" s="48"/>
      <c r="AM256" s="37"/>
      <c r="AN256" s="37"/>
      <c r="AO256" s="38"/>
      <c r="AP256" s="38"/>
      <c r="AQ256" s="37"/>
      <c r="AR256" s="49"/>
      <c r="AS256" s="37"/>
      <c r="AT256" s="38"/>
    </row>
    <row r="257" spans="1:46" ht="12.75"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48"/>
      <c r="AH257" s="37"/>
      <c r="AI257" s="37"/>
      <c r="AJ257" s="37"/>
      <c r="AK257" s="48"/>
      <c r="AL257" s="48"/>
      <c r="AM257" s="37"/>
      <c r="AN257" s="37"/>
      <c r="AO257" s="38"/>
      <c r="AP257" s="38"/>
      <c r="AQ257" s="37"/>
      <c r="AR257" s="49"/>
      <c r="AS257" s="37"/>
      <c r="AT257" s="38"/>
    </row>
    <row r="258" spans="1:46" ht="12.75"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48"/>
      <c r="AH258" s="37"/>
      <c r="AI258" s="37"/>
      <c r="AJ258" s="37"/>
      <c r="AK258" s="48"/>
      <c r="AL258" s="48"/>
      <c r="AM258" s="37"/>
      <c r="AN258" s="37"/>
      <c r="AO258" s="38"/>
      <c r="AP258" s="38"/>
      <c r="AQ258" s="37"/>
      <c r="AR258" s="49"/>
      <c r="AS258" s="37"/>
      <c r="AT258" s="38"/>
    </row>
    <row r="259" spans="1:46" ht="12.75"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48"/>
      <c r="AH259" s="37"/>
      <c r="AI259" s="37"/>
      <c r="AJ259" s="37"/>
      <c r="AK259" s="48"/>
      <c r="AL259" s="48"/>
      <c r="AM259" s="37"/>
      <c r="AN259" s="37"/>
      <c r="AO259" s="38"/>
      <c r="AP259" s="38"/>
      <c r="AQ259" s="37"/>
      <c r="AR259" s="49"/>
      <c r="AS259" s="37"/>
      <c r="AT259" s="38"/>
    </row>
    <row r="260" spans="1:46" ht="12.75"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48"/>
      <c r="AH260" s="37"/>
      <c r="AI260" s="37"/>
      <c r="AJ260" s="37"/>
      <c r="AK260" s="48"/>
      <c r="AL260" s="48"/>
      <c r="AM260" s="37"/>
      <c r="AN260" s="37"/>
      <c r="AO260" s="38"/>
      <c r="AP260" s="38"/>
      <c r="AQ260" s="37"/>
      <c r="AR260" s="49"/>
      <c r="AS260" s="37"/>
      <c r="AT260" s="38"/>
    </row>
    <row r="261" spans="1:46" ht="12.75"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48"/>
      <c r="AH261" s="37"/>
      <c r="AI261" s="37"/>
      <c r="AJ261" s="37"/>
      <c r="AK261" s="48"/>
      <c r="AL261" s="48"/>
      <c r="AM261" s="37"/>
      <c r="AN261" s="37"/>
      <c r="AO261" s="38"/>
      <c r="AP261" s="38"/>
      <c r="AQ261" s="37"/>
      <c r="AR261" s="49"/>
      <c r="AS261" s="37"/>
      <c r="AT261" s="38"/>
    </row>
    <row r="262" spans="1:46" ht="12.75"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48"/>
      <c r="AH262" s="37"/>
      <c r="AI262" s="37"/>
      <c r="AJ262" s="37"/>
      <c r="AK262" s="48"/>
      <c r="AL262" s="48"/>
      <c r="AM262" s="37"/>
      <c r="AN262" s="37"/>
      <c r="AO262" s="38"/>
      <c r="AP262" s="38"/>
      <c r="AQ262" s="37"/>
      <c r="AR262" s="49"/>
      <c r="AS262" s="37"/>
      <c r="AT262" s="38"/>
    </row>
    <row r="263" spans="1:46" ht="12.75"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48"/>
      <c r="AH263" s="37"/>
      <c r="AI263" s="37"/>
      <c r="AJ263" s="37"/>
      <c r="AK263" s="48"/>
      <c r="AL263" s="48"/>
      <c r="AM263" s="37"/>
      <c r="AN263" s="37"/>
      <c r="AO263" s="38"/>
      <c r="AP263" s="38"/>
      <c r="AQ263" s="37"/>
      <c r="AR263" s="49"/>
      <c r="AS263" s="37"/>
      <c r="AT263" s="38"/>
    </row>
    <row r="264" spans="1:46" ht="12.75"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48"/>
      <c r="AH264" s="37"/>
      <c r="AI264" s="37"/>
      <c r="AJ264" s="37"/>
      <c r="AK264" s="48"/>
      <c r="AL264" s="48"/>
      <c r="AM264" s="37"/>
      <c r="AN264" s="37"/>
      <c r="AO264" s="38"/>
      <c r="AP264" s="38"/>
      <c r="AQ264" s="37"/>
      <c r="AR264" s="49"/>
      <c r="AS264" s="37"/>
      <c r="AT264" s="38"/>
    </row>
    <row r="265" spans="1:46" ht="12.75"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48"/>
      <c r="AH265" s="37"/>
      <c r="AI265" s="37"/>
      <c r="AJ265" s="37"/>
      <c r="AK265" s="48"/>
      <c r="AL265" s="48"/>
      <c r="AM265" s="37"/>
      <c r="AN265" s="37"/>
      <c r="AO265" s="38"/>
      <c r="AP265" s="38"/>
      <c r="AQ265" s="37"/>
      <c r="AR265" s="49"/>
      <c r="AS265" s="37"/>
      <c r="AT265" s="38"/>
    </row>
    <row r="266" spans="1:46" ht="12.75"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48"/>
      <c r="AH266" s="37"/>
      <c r="AI266" s="37"/>
      <c r="AJ266" s="37"/>
      <c r="AK266" s="48"/>
      <c r="AL266" s="48"/>
      <c r="AM266" s="37"/>
      <c r="AN266" s="37"/>
      <c r="AO266" s="38"/>
      <c r="AP266" s="38"/>
      <c r="AQ266" s="37"/>
      <c r="AR266" s="49"/>
      <c r="AS266" s="37"/>
      <c r="AT266" s="38"/>
    </row>
    <row r="267" spans="1:46" ht="12.75"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48"/>
      <c r="AH267" s="37"/>
      <c r="AI267" s="37"/>
      <c r="AJ267" s="37"/>
      <c r="AK267" s="48"/>
      <c r="AL267" s="48"/>
      <c r="AM267" s="37"/>
      <c r="AN267" s="37"/>
      <c r="AO267" s="38"/>
      <c r="AP267" s="38"/>
      <c r="AQ267" s="37"/>
      <c r="AR267" s="49"/>
      <c r="AS267" s="37"/>
      <c r="AT267" s="38"/>
    </row>
    <row r="268" spans="1:46" ht="12.75"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48"/>
      <c r="AH268" s="37"/>
      <c r="AI268" s="37"/>
      <c r="AJ268" s="37"/>
      <c r="AK268" s="48"/>
      <c r="AL268" s="48"/>
      <c r="AM268" s="37"/>
      <c r="AN268" s="37"/>
      <c r="AO268" s="38"/>
      <c r="AP268" s="38"/>
      <c r="AQ268" s="37"/>
      <c r="AR268" s="49"/>
      <c r="AS268" s="37"/>
      <c r="AT268" s="38"/>
    </row>
    <row r="269" spans="1:46" ht="12.75"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48"/>
      <c r="AH269" s="37"/>
      <c r="AI269" s="37"/>
      <c r="AJ269" s="37"/>
      <c r="AK269" s="48"/>
      <c r="AL269" s="48"/>
      <c r="AM269" s="37"/>
      <c r="AN269" s="37"/>
      <c r="AO269" s="38"/>
      <c r="AP269" s="38"/>
      <c r="AQ269" s="37"/>
      <c r="AR269" s="49"/>
      <c r="AS269" s="37"/>
      <c r="AT269" s="38"/>
    </row>
    <row r="270" spans="1:46" ht="12.75"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48"/>
      <c r="AH270" s="37"/>
      <c r="AI270" s="37"/>
      <c r="AJ270" s="37"/>
      <c r="AK270" s="48"/>
      <c r="AL270" s="48"/>
      <c r="AM270" s="37"/>
      <c r="AN270" s="37"/>
      <c r="AO270" s="38"/>
      <c r="AP270" s="38"/>
      <c r="AQ270" s="37"/>
      <c r="AR270" s="49"/>
      <c r="AS270" s="37"/>
      <c r="AT270" s="38"/>
    </row>
    <row r="271" spans="1:46" ht="12.75"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48"/>
      <c r="AH271" s="37"/>
      <c r="AI271" s="37"/>
      <c r="AJ271" s="37"/>
      <c r="AK271" s="48"/>
      <c r="AL271" s="48"/>
      <c r="AM271" s="37"/>
      <c r="AN271" s="37"/>
      <c r="AO271" s="38"/>
      <c r="AP271" s="38"/>
      <c r="AQ271" s="37"/>
      <c r="AR271" s="49"/>
      <c r="AS271" s="37"/>
      <c r="AT271" s="38"/>
    </row>
    <row r="272" spans="1:46" ht="12.75"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48"/>
      <c r="AH272" s="37"/>
      <c r="AI272" s="37"/>
      <c r="AJ272" s="37"/>
      <c r="AK272" s="48"/>
      <c r="AL272" s="48"/>
      <c r="AM272" s="37"/>
      <c r="AN272" s="37"/>
      <c r="AO272" s="38"/>
      <c r="AP272" s="38"/>
      <c r="AQ272" s="37"/>
      <c r="AR272" s="49"/>
      <c r="AS272" s="37"/>
      <c r="AT272" s="38"/>
    </row>
    <row r="273" spans="1:46" ht="12.75"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48"/>
      <c r="AH273" s="37"/>
      <c r="AI273" s="37"/>
      <c r="AJ273" s="37"/>
      <c r="AK273" s="48"/>
      <c r="AL273" s="48"/>
      <c r="AM273" s="37"/>
      <c r="AN273" s="37"/>
      <c r="AO273" s="38"/>
      <c r="AP273" s="38"/>
      <c r="AQ273" s="37"/>
      <c r="AR273" s="49"/>
      <c r="AS273" s="37"/>
      <c r="AT273" s="38"/>
    </row>
    <row r="274" spans="1:46" ht="12.75"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48"/>
      <c r="AH274" s="37"/>
      <c r="AI274" s="37"/>
      <c r="AJ274" s="37"/>
      <c r="AK274" s="48"/>
      <c r="AL274" s="48"/>
      <c r="AM274" s="37"/>
      <c r="AN274" s="37"/>
      <c r="AO274" s="38"/>
      <c r="AP274" s="38"/>
      <c r="AQ274" s="37"/>
      <c r="AR274" s="49"/>
      <c r="AS274" s="37"/>
      <c r="AT274" s="38"/>
    </row>
    <row r="275" spans="1:46" ht="12.75"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48"/>
      <c r="AH275" s="37"/>
      <c r="AI275" s="37"/>
      <c r="AJ275" s="37"/>
      <c r="AK275" s="48"/>
      <c r="AL275" s="48"/>
      <c r="AM275" s="37"/>
      <c r="AN275" s="37"/>
      <c r="AO275" s="38"/>
      <c r="AP275" s="38"/>
      <c r="AQ275" s="37"/>
      <c r="AR275" s="49"/>
      <c r="AS275" s="37"/>
      <c r="AT275" s="38"/>
    </row>
    <row r="276" spans="1:46" ht="12.75"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48"/>
      <c r="AH276" s="37"/>
      <c r="AI276" s="37"/>
      <c r="AJ276" s="37"/>
      <c r="AK276" s="48"/>
      <c r="AL276" s="48"/>
      <c r="AM276" s="37"/>
      <c r="AN276" s="37"/>
      <c r="AO276" s="38"/>
      <c r="AP276" s="38"/>
      <c r="AQ276" s="37"/>
      <c r="AR276" s="49"/>
      <c r="AS276" s="37"/>
      <c r="AT276" s="38"/>
    </row>
    <row r="277" spans="1:46" ht="12.75"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48"/>
      <c r="AH277" s="37"/>
      <c r="AI277" s="37"/>
      <c r="AJ277" s="37"/>
      <c r="AK277" s="48"/>
      <c r="AL277" s="48"/>
      <c r="AM277" s="37"/>
      <c r="AN277" s="37"/>
      <c r="AO277" s="38"/>
      <c r="AP277" s="38"/>
      <c r="AQ277" s="37"/>
      <c r="AR277" s="49"/>
      <c r="AS277" s="37"/>
      <c r="AT277" s="38"/>
    </row>
    <row r="278" spans="1:46" ht="12.75"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48"/>
      <c r="AH278" s="37"/>
      <c r="AI278" s="37"/>
      <c r="AJ278" s="37"/>
      <c r="AK278" s="48"/>
      <c r="AL278" s="48"/>
      <c r="AM278" s="37"/>
      <c r="AN278" s="37"/>
      <c r="AO278" s="38"/>
      <c r="AP278" s="38"/>
      <c r="AQ278" s="37"/>
      <c r="AR278" s="49"/>
      <c r="AS278" s="37"/>
      <c r="AT278" s="38"/>
    </row>
    <row r="279" spans="1:46" ht="12.75"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48"/>
      <c r="AH279" s="37"/>
      <c r="AI279" s="37"/>
      <c r="AJ279" s="37"/>
      <c r="AK279" s="48"/>
      <c r="AL279" s="48"/>
      <c r="AM279" s="37"/>
      <c r="AN279" s="37"/>
      <c r="AO279" s="38"/>
      <c r="AP279" s="38"/>
      <c r="AQ279" s="37"/>
      <c r="AR279" s="49"/>
      <c r="AS279" s="37"/>
      <c r="AT279" s="38"/>
    </row>
    <row r="280" spans="1:46" ht="12.75"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48"/>
      <c r="AH280" s="37"/>
      <c r="AI280" s="37"/>
      <c r="AJ280" s="37"/>
      <c r="AK280" s="48"/>
      <c r="AL280" s="48"/>
      <c r="AM280" s="37"/>
      <c r="AN280" s="37"/>
      <c r="AO280" s="38"/>
      <c r="AP280" s="38"/>
      <c r="AQ280" s="37"/>
      <c r="AR280" s="49"/>
      <c r="AS280" s="37"/>
      <c r="AT280" s="38"/>
    </row>
    <row r="281" spans="1:46" ht="12.75"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48"/>
      <c r="AH281" s="37"/>
      <c r="AI281" s="37"/>
      <c r="AJ281" s="37"/>
      <c r="AK281" s="48"/>
      <c r="AL281" s="48"/>
      <c r="AM281" s="37"/>
      <c r="AN281" s="37"/>
      <c r="AO281" s="38"/>
      <c r="AP281" s="38"/>
      <c r="AQ281" s="37"/>
      <c r="AR281" s="49"/>
      <c r="AS281" s="37"/>
      <c r="AT281" s="38"/>
    </row>
    <row r="282" spans="1:46" ht="12.75"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48"/>
      <c r="AH282" s="37"/>
      <c r="AI282" s="37"/>
      <c r="AJ282" s="37"/>
      <c r="AK282" s="48"/>
      <c r="AL282" s="48"/>
      <c r="AM282" s="37"/>
      <c r="AN282" s="37"/>
      <c r="AO282" s="38"/>
      <c r="AP282" s="38"/>
      <c r="AQ282" s="37"/>
      <c r="AR282" s="49"/>
      <c r="AS282" s="37"/>
      <c r="AT282" s="38"/>
    </row>
    <row r="283" spans="1:46" ht="12.75"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48"/>
      <c r="AH283" s="37"/>
      <c r="AI283" s="37"/>
      <c r="AJ283" s="37"/>
      <c r="AK283" s="48"/>
      <c r="AL283" s="48"/>
      <c r="AM283" s="37"/>
      <c r="AN283" s="37"/>
      <c r="AO283" s="38"/>
      <c r="AP283" s="38"/>
      <c r="AQ283" s="37"/>
      <c r="AR283" s="49"/>
      <c r="AS283" s="37"/>
      <c r="AT283" s="38"/>
    </row>
    <row r="284" spans="1:46" ht="12.75"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48"/>
      <c r="AH284" s="37"/>
      <c r="AI284" s="37"/>
      <c r="AJ284" s="37"/>
      <c r="AK284" s="48"/>
      <c r="AL284" s="48"/>
      <c r="AM284" s="37"/>
      <c r="AN284" s="37"/>
      <c r="AO284" s="38"/>
      <c r="AP284" s="38"/>
      <c r="AQ284" s="37"/>
      <c r="AR284" s="49"/>
      <c r="AS284" s="37"/>
      <c r="AT284" s="38"/>
    </row>
    <row r="285" spans="1:46" ht="12.75"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48"/>
      <c r="AH285" s="37"/>
      <c r="AI285" s="37"/>
      <c r="AJ285" s="37"/>
      <c r="AK285" s="48"/>
      <c r="AL285" s="48"/>
      <c r="AM285" s="37"/>
      <c r="AN285" s="37"/>
      <c r="AO285" s="38"/>
      <c r="AP285" s="38"/>
      <c r="AQ285" s="37"/>
      <c r="AR285" s="49"/>
      <c r="AS285" s="37"/>
      <c r="AT285" s="38"/>
    </row>
    <row r="286" spans="1:46" ht="12.75"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48"/>
      <c r="AH286" s="37"/>
      <c r="AI286" s="37"/>
      <c r="AJ286" s="37"/>
      <c r="AK286" s="48"/>
      <c r="AL286" s="48"/>
      <c r="AM286" s="37"/>
      <c r="AN286" s="37"/>
      <c r="AO286" s="38"/>
      <c r="AP286" s="38"/>
      <c r="AQ286" s="37"/>
      <c r="AR286" s="49"/>
      <c r="AS286" s="37"/>
      <c r="AT286" s="38"/>
    </row>
    <row r="287" spans="1:46" ht="12.75"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48"/>
      <c r="AH287" s="37"/>
      <c r="AI287" s="37"/>
      <c r="AJ287" s="37"/>
      <c r="AK287" s="48"/>
      <c r="AL287" s="48"/>
      <c r="AM287" s="37"/>
      <c r="AN287" s="37"/>
      <c r="AO287" s="38"/>
      <c r="AP287" s="38"/>
      <c r="AQ287" s="37"/>
      <c r="AR287" s="49"/>
      <c r="AS287" s="37"/>
      <c r="AT287" s="38"/>
    </row>
    <row r="288" spans="1:46" ht="12.75"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48"/>
      <c r="AH288" s="37"/>
      <c r="AI288" s="37"/>
      <c r="AJ288" s="37"/>
      <c r="AK288" s="48"/>
      <c r="AL288" s="48"/>
      <c r="AM288" s="37"/>
      <c r="AN288" s="37"/>
      <c r="AO288" s="38"/>
      <c r="AP288" s="38"/>
      <c r="AQ288" s="37"/>
      <c r="AR288" s="49"/>
      <c r="AS288" s="37"/>
      <c r="AT288" s="38"/>
    </row>
    <row r="289" spans="1:46" ht="12.75"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48"/>
      <c r="AH289" s="37"/>
      <c r="AI289" s="37"/>
      <c r="AJ289" s="37"/>
      <c r="AK289" s="48"/>
      <c r="AL289" s="48"/>
      <c r="AM289" s="37"/>
      <c r="AN289" s="37"/>
      <c r="AO289" s="38"/>
      <c r="AP289" s="38"/>
      <c r="AQ289" s="37"/>
      <c r="AR289" s="49"/>
      <c r="AS289" s="37"/>
      <c r="AT289" s="38"/>
    </row>
    <row r="290" spans="1:46" ht="12.75"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48"/>
      <c r="AH290" s="37"/>
      <c r="AI290" s="37"/>
      <c r="AJ290" s="37"/>
      <c r="AK290" s="48"/>
      <c r="AL290" s="48"/>
      <c r="AM290" s="37"/>
      <c r="AN290" s="37"/>
      <c r="AO290" s="38"/>
      <c r="AP290" s="38"/>
      <c r="AQ290" s="37"/>
      <c r="AR290" s="49"/>
      <c r="AS290" s="37"/>
      <c r="AT290" s="38"/>
    </row>
    <row r="291" spans="1:46" ht="12.75"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48"/>
      <c r="AH291" s="37"/>
      <c r="AI291" s="37"/>
      <c r="AJ291" s="37"/>
      <c r="AK291" s="48"/>
      <c r="AL291" s="48"/>
      <c r="AM291" s="37"/>
      <c r="AN291" s="37"/>
      <c r="AO291" s="38"/>
      <c r="AP291" s="38"/>
      <c r="AQ291" s="37"/>
      <c r="AR291" s="49"/>
      <c r="AS291" s="37"/>
      <c r="AT291" s="38"/>
    </row>
    <row r="292" spans="1:46" ht="12.75"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48"/>
      <c r="AH292" s="37"/>
      <c r="AI292" s="37"/>
      <c r="AJ292" s="37"/>
      <c r="AK292" s="48"/>
      <c r="AL292" s="48"/>
      <c r="AM292" s="37"/>
      <c r="AN292" s="37"/>
      <c r="AO292" s="38"/>
      <c r="AP292" s="38"/>
      <c r="AQ292" s="37"/>
      <c r="AR292" s="49"/>
      <c r="AS292" s="37"/>
      <c r="AT292" s="38"/>
    </row>
    <row r="293" spans="1:46" ht="12.75"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48"/>
      <c r="AH293" s="37"/>
      <c r="AI293" s="37"/>
      <c r="AJ293" s="37"/>
      <c r="AK293" s="48"/>
      <c r="AL293" s="48"/>
      <c r="AM293" s="37"/>
      <c r="AN293" s="37"/>
      <c r="AO293" s="38"/>
      <c r="AP293" s="38"/>
      <c r="AQ293" s="37"/>
      <c r="AR293" s="49"/>
      <c r="AS293" s="37"/>
      <c r="AT293" s="38"/>
    </row>
    <row r="294" spans="1:46" ht="12.75"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48"/>
      <c r="AH294" s="37"/>
      <c r="AI294" s="37"/>
      <c r="AJ294" s="37"/>
      <c r="AK294" s="48"/>
      <c r="AL294" s="48"/>
      <c r="AM294" s="37"/>
      <c r="AN294" s="37"/>
      <c r="AO294" s="38"/>
      <c r="AP294" s="38"/>
      <c r="AQ294" s="37"/>
      <c r="AR294" s="49"/>
      <c r="AS294" s="37"/>
      <c r="AT294" s="38"/>
    </row>
    <row r="295" spans="1:46" ht="12.75"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48"/>
      <c r="AH295" s="37"/>
      <c r="AI295" s="37"/>
      <c r="AJ295" s="37"/>
      <c r="AK295" s="48"/>
      <c r="AL295" s="48"/>
      <c r="AM295" s="37"/>
      <c r="AN295" s="37"/>
      <c r="AO295" s="38"/>
      <c r="AP295" s="38"/>
      <c r="AQ295" s="37"/>
      <c r="AR295" s="49"/>
      <c r="AS295" s="37"/>
      <c r="AT295" s="38"/>
    </row>
    <row r="296" spans="1:46" ht="12.75"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48"/>
      <c r="AH296" s="37"/>
      <c r="AI296" s="37"/>
      <c r="AJ296" s="37"/>
      <c r="AK296" s="48"/>
      <c r="AL296" s="48"/>
      <c r="AM296" s="37"/>
      <c r="AN296" s="37"/>
      <c r="AO296" s="38"/>
      <c r="AP296" s="38"/>
      <c r="AQ296" s="37"/>
      <c r="AR296" s="49"/>
      <c r="AS296" s="37"/>
      <c r="AT296" s="38"/>
    </row>
    <row r="297" spans="1:46" ht="12.75"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48"/>
      <c r="AH297" s="37"/>
      <c r="AI297" s="37"/>
      <c r="AJ297" s="37"/>
      <c r="AK297" s="48"/>
      <c r="AL297" s="48"/>
      <c r="AM297" s="37"/>
      <c r="AN297" s="37"/>
      <c r="AO297" s="38"/>
      <c r="AP297" s="38"/>
      <c r="AQ297" s="37"/>
      <c r="AR297" s="49"/>
      <c r="AS297" s="37"/>
      <c r="AT297" s="38"/>
    </row>
    <row r="298" spans="1:46" ht="12.75"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48"/>
      <c r="AH298" s="37"/>
      <c r="AI298" s="37"/>
      <c r="AJ298" s="37"/>
      <c r="AK298" s="48"/>
      <c r="AL298" s="48"/>
      <c r="AM298" s="37"/>
      <c r="AN298" s="37"/>
      <c r="AO298" s="38"/>
      <c r="AP298" s="38"/>
      <c r="AQ298" s="37"/>
      <c r="AR298" s="49"/>
      <c r="AS298" s="37"/>
      <c r="AT298" s="38"/>
    </row>
    <row r="299" spans="1:46" ht="12.75"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48"/>
      <c r="AH299" s="37"/>
      <c r="AI299" s="37"/>
      <c r="AJ299" s="37"/>
      <c r="AK299" s="48"/>
      <c r="AL299" s="48"/>
      <c r="AM299" s="37"/>
      <c r="AN299" s="37"/>
      <c r="AO299" s="38"/>
      <c r="AP299" s="38"/>
      <c r="AQ299" s="37"/>
      <c r="AR299" s="49"/>
      <c r="AS299" s="37"/>
      <c r="AT299" s="38"/>
    </row>
    <row r="300" spans="1:46" ht="12.75"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48"/>
      <c r="AH300" s="37"/>
      <c r="AI300" s="37"/>
      <c r="AJ300" s="37"/>
      <c r="AK300" s="48"/>
      <c r="AL300" s="48"/>
      <c r="AM300" s="37"/>
      <c r="AN300" s="37"/>
      <c r="AO300" s="38"/>
      <c r="AP300" s="38"/>
      <c r="AQ300" s="37"/>
      <c r="AR300" s="49"/>
      <c r="AS300" s="37"/>
      <c r="AT300" s="38"/>
    </row>
    <row r="301" spans="1:46" ht="12.75"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48"/>
      <c r="AH301" s="37"/>
      <c r="AI301" s="37"/>
      <c r="AJ301" s="37"/>
      <c r="AK301" s="48"/>
      <c r="AL301" s="48"/>
      <c r="AM301" s="37"/>
      <c r="AN301" s="37"/>
      <c r="AO301" s="38"/>
      <c r="AP301" s="38"/>
      <c r="AQ301" s="37"/>
      <c r="AR301" s="49"/>
      <c r="AS301" s="37"/>
      <c r="AT301" s="38"/>
    </row>
    <row r="302" spans="1:46" ht="12.75"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48"/>
      <c r="AH302" s="37"/>
      <c r="AI302" s="37"/>
      <c r="AJ302" s="37"/>
      <c r="AK302" s="48"/>
      <c r="AL302" s="48"/>
      <c r="AM302" s="37"/>
      <c r="AN302" s="37"/>
      <c r="AO302" s="38"/>
      <c r="AP302" s="38"/>
      <c r="AQ302" s="37"/>
      <c r="AR302" s="49"/>
      <c r="AS302" s="37"/>
      <c r="AT302" s="38"/>
    </row>
    <row r="303" spans="1:46" ht="12.75"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48"/>
      <c r="AH303" s="37"/>
      <c r="AI303" s="37"/>
      <c r="AJ303" s="37"/>
      <c r="AK303" s="48"/>
      <c r="AL303" s="48"/>
      <c r="AM303" s="37"/>
      <c r="AN303" s="37"/>
      <c r="AO303" s="38"/>
      <c r="AP303" s="38"/>
      <c r="AQ303" s="37"/>
      <c r="AR303" s="49"/>
      <c r="AS303" s="37"/>
      <c r="AT303" s="38"/>
    </row>
    <row r="304" spans="1:46" ht="12.75"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48"/>
      <c r="AH304" s="37"/>
      <c r="AI304" s="37"/>
      <c r="AJ304" s="37"/>
      <c r="AK304" s="48"/>
      <c r="AL304" s="48"/>
      <c r="AM304" s="37"/>
      <c r="AN304" s="37"/>
      <c r="AO304" s="38"/>
      <c r="AP304" s="38"/>
      <c r="AQ304" s="37"/>
      <c r="AR304" s="49"/>
      <c r="AS304" s="37"/>
      <c r="AT304" s="38"/>
    </row>
    <row r="305" spans="1:46" ht="12.75"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48"/>
      <c r="AH305" s="37"/>
      <c r="AI305" s="37"/>
      <c r="AJ305" s="37"/>
      <c r="AK305" s="48"/>
      <c r="AL305" s="48"/>
      <c r="AM305" s="37"/>
      <c r="AN305" s="37"/>
      <c r="AO305" s="38"/>
      <c r="AP305" s="38"/>
      <c r="AQ305" s="37"/>
      <c r="AR305" s="49"/>
      <c r="AS305" s="37"/>
      <c r="AT305" s="38"/>
    </row>
    <row r="306" spans="1:46" ht="12.75"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48"/>
      <c r="AH306" s="37"/>
      <c r="AI306" s="37"/>
      <c r="AJ306" s="37"/>
      <c r="AK306" s="48"/>
      <c r="AL306" s="48"/>
      <c r="AM306" s="37"/>
      <c r="AN306" s="37"/>
      <c r="AO306" s="38"/>
      <c r="AP306" s="38"/>
      <c r="AQ306" s="37"/>
      <c r="AR306" s="49"/>
      <c r="AS306" s="37"/>
      <c r="AT306" s="38"/>
    </row>
    <row r="307" spans="1:46" ht="12.75"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48"/>
      <c r="AH307" s="37"/>
      <c r="AI307" s="37"/>
      <c r="AJ307" s="37"/>
      <c r="AK307" s="48"/>
      <c r="AL307" s="48"/>
      <c r="AM307" s="37"/>
      <c r="AN307" s="37"/>
      <c r="AO307" s="38"/>
      <c r="AP307" s="38"/>
      <c r="AQ307" s="37"/>
      <c r="AR307" s="49"/>
      <c r="AS307" s="37"/>
      <c r="AT307" s="38"/>
    </row>
    <row r="308" spans="1:46" ht="12.75"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48"/>
      <c r="AH308" s="37"/>
      <c r="AI308" s="37"/>
      <c r="AJ308" s="37"/>
      <c r="AK308" s="48"/>
      <c r="AL308" s="48"/>
      <c r="AM308" s="37"/>
      <c r="AN308" s="37"/>
      <c r="AO308" s="38"/>
      <c r="AP308" s="38"/>
      <c r="AQ308" s="37"/>
      <c r="AR308" s="49"/>
      <c r="AS308" s="37"/>
      <c r="AT308" s="38"/>
    </row>
    <row r="309" spans="1:46" ht="12.75"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48"/>
      <c r="AH309" s="37"/>
      <c r="AI309" s="37"/>
      <c r="AJ309" s="37"/>
      <c r="AK309" s="48"/>
      <c r="AL309" s="48"/>
      <c r="AM309" s="37"/>
      <c r="AN309" s="37"/>
      <c r="AO309" s="38"/>
      <c r="AP309" s="38"/>
      <c r="AQ309" s="37"/>
      <c r="AR309" s="49"/>
      <c r="AS309" s="37"/>
      <c r="AT309" s="38"/>
    </row>
    <row r="310" spans="1:46" ht="12.75"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48"/>
      <c r="AH310" s="37"/>
      <c r="AI310" s="37"/>
      <c r="AJ310" s="37"/>
      <c r="AK310" s="48"/>
      <c r="AL310" s="48"/>
      <c r="AM310" s="37"/>
      <c r="AN310" s="37"/>
      <c r="AO310" s="38"/>
      <c r="AP310" s="38"/>
      <c r="AQ310" s="37"/>
      <c r="AR310" s="49"/>
      <c r="AS310" s="37"/>
      <c r="AT310" s="38"/>
    </row>
    <row r="311" spans="1:46" ht="12.75"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48"/>
      <c r="AH311" s="37"/>
      <c r="AI311" s="37"/>
      <c r="AJ311" s="37"/>
      <c r="AK311" s="48"/>
      <c r="AL311" s="48"/>
      <c r="AM311" s="37"/>
      <c r="AN311" s="37"/>
      <c r="AO311" s="38"/>
      <c r="AP311" s="38"/>
      <c r="AQ311" s="37"/>
      <c r="AR311" s="49"/>
      <c r="AS311" s="37"/>
      <c r="AT311" s="38"/>
    </row>
    <row r="312" spans="1:46" ht="12.75"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48"/>
      <c r="AH312" s="37"/>
      <c r="AI312" s="37"/>
      <c r="AJ312" s="37"/>
      <c r="AK312" s="48"/>
      <c r="AL312" s="48"/>
      <c r="AM312" s="37"/>
      <c r="AN312" s="37"/>
      <c r="AO312" s="38"/>
      <c r="AP312" s="38"/>
      <c r="AQ312" s="37"/>
      <c r="AR312" s="49"/>
      <c r="AS312" s="37"/>
      <c r="AT312" s="38"/>
    </row>
    <row r="313" spans="1:46" ht="12.75"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48"/>
      <c r="AH313" s="37"/>
      <c r="AI313" s="37"/>
      <c r="AJ313" s="37"/>
      <c r="AK313" s="48"/>
      <c r="AL313" s="48"/>
      <c r="AM313" s="37"/>
      <c r="AN313" s="37"/>
      <c r="AO313" s="38"/>
      <c r="AP313" s="38"/>
      <c r="AQ313" s="37"/>
      <c r="AR313" s="49"/>
      <c r="AS313" s="37"/>
      <c r="AT313" s="38"/>
    </row>
    <row r="314" spans="1:46" ht="12.75"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48"/>
      <c r="AH314" s="37"/>
      <c r="AI314" s="37"/>
      <c r="AJ314" s="37"/>
      <c r="AK314" s="48"/>
      <c r="AL314" s="48"/>
      <c r="AM314" s="37"/>
      <c r="AN314" s="37"/>
      <c r="AO314" s="38"/>
      <c r="AP314" s="38"/>
      <c r="AQ314" s="37"/>
      <c r="AR314" s="49"/>
      <c r="AS314" s="37"/>
      <c r="AT314" s="38"/>
    </row>
    <row r="315" spans="1:46" ht="12.75"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48"/>
      <c r="AH315" s="37"/>
      <c r="AI315" s="37"/>
      <c r="AJ315" s="37"/>
      <c r="AK315" s="48"/>
      <c r="AL315" s="48"/>
      <c r="AM315" s="37"/>
      <c r="AN315" s="37"/>
      <c r="AO315" s="38"/>
      <c r="AP315" s="38"/>
      <c r="AQ315" s="37"/>
      <c r="AR315" s="49"/>
      <c r="AS315" s="37"/>
      <c r="AT315" s="38"/>
    </row>
    <row r="316" spans="1:46" ht="12.75"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48"/>
      <c r="AH316" s="37"/>
      <c r="AI316" s="37"/>
      <c r="AJ316" s="37"/>
      <c r="AK316" s="48"/>
      <c r="AL316" s="48"/>
      <c r="AM316" s="37"/>
      <c r="AN316" s="37"/>
      <c r="AO316" s="38"/>
      <c r="AP316" s="38"/>
      <c r="AQ316" s="37"/>
      <c r="AR316" s="49"/>
      <c r="AS316" s="37"/>
      <c r="AT316" s="38"/>
    </row>
    <row r="317" spans="1:46" ht="12.75"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48"/>
      <c r="AH317" s="37"/>
      <c r="AI317" s="37"/>
      <c r="AJ317" s="37"/>
      <c r="AK317" s="48"/>
      <c r="AL317" s="48"/>
      <c r="AM317" s="37"/>
      <c r="AN317" s="37"/>
      <c r="AO317" s="38"/>
      <c r="AP317" s="38"/>
      <c r="AQ317" s="37"/>
      <c r="AR317" s="49"/>
      <c r="AS317" s="37"/>
      <c r="AT317" s="38"/>
    </row>
    <row r="318" spans="1:46" ht="12.75"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48"/>
      <c r="AH318" s="37"/>
      <c r="AI318" s="37"/>
      <c r="AJ318" s="37"/>
      <c r="AK318" s="48"/>
      <c r="AL318" s="48"/>
      <c r="AM318" s="37"/>
      <c r="AN318" s="37"/>
      <c r="AO318" s="38"/>
      <c r="AP318" s="38"/>
      <c r="AQ318" s="37"/>
      <c r="AR318" s="49"/>
      <c r="AS318" s="37"/>
      <c r="AT318" s="38"/>
    </row>
    <row r="319" spans="1:46" ht="12.75"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48"/>
      <c r="AH319" s="37"/>
      <c r="AI319" s="37"/>
      <c r="AJ319" s="37"/>
      <c r="AK319" s="48"/>
      <c r="AL319" s="48"/>
      <c r="AM319" s="37"/>
      <c r="AN319" s="37"/>
      <c r="AO319" s="38"/>
      <c r="AP319" s="38"/>
      <c r="AQ319" s="37"/>
      <c r="AR319" s="49"/>
      <c r="AS319" s="37"/>
      <c r="AT319" s="38"/>
    </row>
    <row r="320" spans="1:46" ht="12.75"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48"/>
      <c r="AH320" s="37"/>
      <c r="AI320" s="37"/>
      <c r="AJ320" s="37"/>
      <c r="AK320" s="48"/>
      <c r="AL320" s="48"/>
      <c r="AM320" s="37"/>
      <c r="AN320" s="37"/>
      <c r="AO320" s="38"/>
      <c r="AP320" s="38"/>
      <c r="AQ320" s="37"/>
      <c r="AR320" s="49"/>
      <c r="AS320" s="37"/>
      <c r="AT320" s="38"/>
    </row>
    <row r="321" spans="1:46" ht="12.75"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48"/>
      <c r="AH321" s="37"/>
      <c r="AI321" s="37"/>
      <c r="AJ321" s="37"/>
      <c r="AK321" s="48"/>
      <c r="AL321" s="48"/>
      <c r="AM321" s="37"/>
      <c r="AN321" s="37"/>
      <c r="AO321" s="38"/>
      <c r="AP321" s="38"/>
      <c r="AQ321" s="37"/>
      <c r="AR321" s="49"/>
      <c r="AS321" s="37"/>
      <c r="AT321" s="38"/>
    </row>
    <row r="322" spans="1:46" ht="12.75"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48"/>
      <c r="AH322" s="37"/>
      <c r="AI322" s="37"/>
      <c r="AJ322" s="37"/>
      <c r="AK322" s="48"/>
      <c r="AL322" s="48"/>
      <c r="AM322" s="37"/>
      <c r="AN322" s="37"/>
      <c r="AO322" s="38"/>
      <c r="AP322" s="38"/>
      <c r="AQ322" s="37"/>
      <c r="AR322" s="49"/>
      <c r="AS322" s="37"/>
      <c r="AT322" s="38"/>
    </row>
    <row r="323" spans="1:46" ht="12.75"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48"/>
      <c r="AH323" s="37"/>
      <c r="AI323" s="37"/>
      <c r="AJ323" s="37"/>
      <c r="AK323" s="48"/>
      <c r="AL323" s="48"/>
      <c r="AM323" s="37"/>
      <c r="AN323" s="37"/>
      <c r="AO323" s="38"/>
      <c r="AP323" s="38"/>
      <c r="AQ323" s="37"/>
      <c r="AR323" s="49"/>
      <c r="AS323" s="37"/>
      <c r="AT323" s="38"/>
    </row>
    <row r="324" spans="1:46" ht="12.75"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48"/>
      <c r="AH324" s="37"/>
      <c r="AI324" s="37"/>
      <c r="AJ324" s="37"/>
      <c r="AK324" s="48"/>
      <c r="AL324" s="48"/>
      <c r="AM324" s="37"/>
      <c r="AN324" s="37"/>
      <c r="AO324" s="38"/>
      <c r="AP324" s="38"/>
      <c r="AQ324" s="37"/>
      <c r="AR324" s="49"/>
      <c r="AS324" s="37"/>
      <c r="AT324" s="38"/>
    </row>
    <row r="325" spans="1:46" ht="12.75"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48"/>
      <c r="AH325" s="37"/>
      <c r="AI325" s="37"/>
      <c r="AJ325" s="37"/>
      <c r="AK325" s="48"/>
      <c r="AL325" s="48"/>
      <c r="AM325" s="37"/>
      <c r="AN325" s="37"/>
      <c r="AO325" s="38"/>
      <c r="AP325" s="38"/>
      <c r="AQ325" s="37"/>
      <c r="AR325" s="49"/>
      <c r="AS325" s="37"/>
      <c r="AT325" s="38"/>
    </row>
    <row r="326" spans="1:46" ht="12.75"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48"/>
      <c r="AH326" s="37"/>
      <c r="AI326" s="37"/>
      <c r="AJ326" s="37"/>
      <c r="AK326" s="48"/>
      <c r="AL326" s="48"/>
      <c r="AM326" s="37"/>
      <c r="AN326" s="37"/>
      <c r="AO326" s="38"/>
      <c r="AP326" s="38"/>
      <c r="AQ326" s="37"/>
      <c r="AR326" s="49"/>
      <c r="AS326" s="37"/>
      <c r="AT326" s="38"/>
    </row>
    <row r="327" spans="1:46" ht="12.75"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48"/>
      <c r="AH327" s="37"/>
      <c r="AI327" s="37"/>
      <c r="AJ327" s="37"/>
      <c r="AK327" s="48"/>
      <c r="AL327" s="48"/>
      <c r="AM327" s="37"/>
      <c r="AN327" s="37"/>
      <c r="AO327" s="38"/>
      <c r="AP327" s="38"/>
      <c r="AQ327" s="37"/>
      <c r="AR327" s="49"/>
      <c r="AS327" s="37"/>
      <c r="AT327" s="38"/>
    </row>
    <row r="328" spans="1:46" ht="12.75"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48"/>
      <c r="AH328" s="37"/>
      <c r="AI328" s="37"/>
      <c r="AJ328" s="37"/>
      <c r="AK328" s="48"/>
      <c r="AL328" s="48"/>
      <c r="AM328" s="37"/>
      <c r="AN328" s="37"/>
      <c r="AO328" s="38"/>
      <c r="AP328" s="38"/>
      <c r="AQ328" s="37"/>
      <c r="AR328" s="49"/>
      <c r="AS328" s="37"/>
      <c r="AT328" s="38"/>
    </row>
    <row r="329" spans="1:46" ht="12.75"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48"/>
      <c r="AH329" s="37"/>
      <c r="AI329" s="37"/>
      <c r="AJ329" s="37"/>
      <c r="AK329" s="48"/>
      <c r="AL329" s="48"/>
      <c r="AM329" s="37"/>
      <c r="AN329" s="37"/>
      <c r="AO329" s="38"/>
      <c r="AP329" s="38"/>
      <c r="AQ329" s="37"/>
      <c r="AR329" s="49"/>
      <c r="AS329" s="37"/>
      <c r="AT329" s="38"/>
    </row>
    <row r="330" spans="1:46" ht="12.75"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48"/>
      <c r="AH330" s="37"/>
      <c r="AI330" s="37"/>
      <c r="AJ330" s="37"/>
      <c r="AK330" s="48"/>
      <c r="AL330" s="48"/>
      <c r="AM330" s="37"/>
      <c r="AN330" s="37"/>
      <c r="AO330" s="38"/>
      <c r="AP330" s="38"/>
      <c r="AQ330" s="37"/>
      <c r="AR330" s="49"/>
      <c r="AS330" s="37"/>
      <c r="AT330" s="38"/>
    </row>
    <row r="331" spans="1:46" ht="12.75"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48"/>
      <c r="AH331" s="37"/>
      <c r="AI331" s="37"/>
      <c r="AJ331" s="37"/>
      <c r="AK331" s="48"/>
      <c r="AL331" s="48"/>
      <c r="AM331" s="37"/>
      <c r="AN331" s="37"/>
      <c r="AO331" s="38"/>
      <c r="AP331" s="38"/>
      <c r="AQ331" s="37"/>
      <c r="AR331" s="49"/>
      <c r="AS331" s="37"/>
      <c r="AT331" s="38"/>
    </row>
    <row r="332" spans="1:46" ht="12.75"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48"/>
      <c r="AH332" s="37"/>
      <c r="AI332" s="37"/>
      <c r="AJ332" s="37"/>
      <c r="AK332" s="48"/>
      <c r="AL332" s="48"/>
      <c r="AM332" s="37"/>
      <c r="AN332" s="37"/>
      <c r="AO332" s="38"/>
      <c r="AP332" s="38"/>
      <c r="AQ332" s="37"/>
      <c r="AR332" s="49"/>
      <c r="AS332" s="37"/>
      <c r="AT332" s="38"/>
    </row>
    <row r="333" spans="1:46" ht="12.75"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48"/>
      <c r="AH333" s="37"/>
      <c r="AI333" s="37"/>
      <c r="AJ333" s="37"/>
      <c r="AK333" s="48"/>
      <c r="AL333" s="48"/>
      <c r="AM333" s="37"/>
      <c r="AN333" s="37"/>
      <c r="AO333" s="38"/>
      <c r="AP333" s="38"/>
      <c r="AQ333" s="37"/>
      <c r="AR333" s="49"/>
      <c r="AS333" s="37"/>
      <c r="AT333" s="38"/>
    </row>
    <row r="334" spans="1:46" ht="12.75"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48"/>
      <c r="AH334" s="37"/>
      <c r="AI334" s="37"/>
      <c r="AJ334" s="37"/>
      <c r="AK334" s="48"/>
      <c r="AL334" s="48"/>
      <c r="AM334" s="37"/>
      <c r="AN334" s="37"/>
      <c r="AO334" s="38"/>
      <c r="AP334" s="38"/>
      <c r="AQ334" s="37"/>
      <c r="AR334" s="49"/>
      <c r="AS334" s="37"/>
      <c r="AT334" s="38"/>
    </row>
    <row r="335" spans="1:46" ht="12.75"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48"/>
      <c r="AH335" s="37"/>
      <c r="AI335" s="37"/>
      <c r="AJ335" s="37"/>
      <c r="AK335" s="48"/>
      <c r="AL335" s="48"/>
      <c r="AM335" s="37"/>
      <c r="AN335" s="37"/>
      <c r="AO335" s="38"/>
      <c r="AP335" s="38"/>
      <c r="AQ335" s="37"/>
      <c r="AR335" s="49"/>
      <c r="AS335" s="37"/>
      <c r="AT335" s="38"/>
    </row>
    <row r="336" spans="1:46" ht="12.75"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48"/>
      <c r="AH336" s="37"/>
      <c r="AI336" s="37"/>
      <c r="AJ336" s="37"/>
      <c r="AK336" s="48"/>
      <c r="AL336" s="48"/>
      <c r="AM336" s="37"/>
      <c r="AN336" s="37"/>
      <c r="AO336" s="38"/>
      <c r="AP336" s="38"/>
      <c r="AQ336" s="37"/>
      <c r="AR336" s="49"/>
      <c r="AS336" s="37"/>
      <c r="AT336" s="38"/>
    </row>
    <row r="337" spans="1:46" ht="12.75"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48"/>
      <c r="AH337" s="37"/>
      <c r="AI337" s="37"/>
      <c r="AJ337" s="37"/>
      <c r="AK337" s="48"/>
      <c r="AL337" s="48"/>
      <c r="AM337" s="37"/>
      <c r="AN337" s="37"/>
      <c r="AO337" s="38"/>
      <c r="AP337" s="38"/>
      <c r="AQ337" s="37"/>
      <c r="AR337" s="49"/>
      <c r="AS337" s="37"/>
      <c r="AT337" s="38"/>
    </row>
    <row r="338" spans="1:46" ht="12.75"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48"/>
      <c r="AH338" s="37"/>
      <c r="AI338" s="37"/>
      <c r="AJ338" s="37"/>
      <c r="AK338" s="48"/>
      <c r="AL338" s="48"/>
      <c r="AM338" s="37"/>
      <c r="AN338" s="37"/>
      <c r="AO338" s="38"/>
      <c r="AP338" s="38"/>
      <c r="AQ338" s="37"/>
      <c r="AR338" s="49"/>
      <c r="AS338" s="37"/>
      <c r="AT338" s="38"/>
    </row>
    <row r="339" spans="1:46" ht="12.75"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48"/>
      <c r="AH339" s="37"/>
      <c r="AI339" s="37"/>
      <c r="AJ339" s="37"/>
      <c r="AK339" s="48"/>
      <c r="AL339" s="48"/>
      <c r="AM339" s="37"/>
      <c r="AN339" s="37"/>
      <c r="AO339" s="38"/>
      <c r="AP339" s="38"/>
      <c r="AQ339" s="37"/>
      <c r="AR339" s="49"/>
      <c r="AS339" s="37"/>
      <c r="AT339" s="38"/>
    </row>
    <row r="340" spans="1:46" ht="12.75"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48"/>
      <c r="AH340" s="37"/>
      <c r="AI340" s="37"/>
      <c r="AJ340" s="37"/>
      <c r="AK340" s="48"/>
      <c r="AL340" s="48"/>
      <c r="AM340" s="37"/>
      <c r="AN340" s="37"/>
      <c r="AO340" s="38"/>
      <c r="AP340" s="38"/>
      <c r="AQ340" s="37"/>
      <c r="AR340" s="49"/>
      <c r="AS340" s="37"/>
      <c r="AT340" s="38"/>
    </row>
    <row r="341" spans="1:46" ht="12.75"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48"/>
      <c r="AH341" s="37"/>
      <c r="AI341" s="37"/>
      <c r="AJ341" s="37"/>
      <c r="AK341" s="48"/>
      <c r="AL341" s="48"/>
      <c r="AM341" s="37"/>
      <c r="AN341" s="37"/>
      <c r="AO341" s="38"/>
      <c r="AP341" s="38"/>
      <c r="AQ341" s="37"/>
      <c r="AR341" s="49"/>
      <c r="AS341" s="37"/>
      <c r="AT341" s="38"/>
    </row>
    <row r="342" spans="1:46" ht="12.75"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48"/>
      <c r="AH342" s="37"/>
      <c r="AI342" s="37"/>
      <c r="AJ342" s="37"/>
      <c r="AK342" s="48"/>
      <c r="AL342" s="48"/>
      <c r="AM342" s="37"/>
      <c r="AN342" s="37"/>
      <c r="AO342" s="38"/>
      <c r="AP342" s="38"/>
      <c r="AQ342" s="37"/>
      <c r="AR342" s="49"/>
      <c r="AS342" s="37"/>
      <c r="AT342" s="38"/>
    </row>
    <row r="343" spans="1:46" ht="12.75"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48"/>
      <c r="AH343" s="37"/>
      <c r="AI343" s="37"/>
      <c r="AJ343" s="37"/>
      <c r="AK343" s="48"/>
      <c r="AL343" s="48"/>
      <c r="AM343" s="37"/>
      <c r="AN343" s="37"/>
      <c r="AO343" s="38"/>
      <c r="AP343" s="38"/>
      <c r="AQ343" s="37"/>
      <c r="AR343" s="49"/>
      <c r="AS343" s="37"/>
      <c r="AT343" s="38"/>
    </row>
    <row r="344" spans="1:46" ht="12.75"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48"/>
      <c r="AH344" s="37"/>
      <c r="AI344" s="37"/>
      <c r="AJ344" s="37"/>
      <c r="AK344" s="48"/>
      <c r="AL344" s="48"/>
      <c r="AM344" s="37"/>
      <c r="AN344" s="37"/>
      <c r="AO344" s="38"/>
      <c r="AP344" s="38"/>
      <c r="AQ344" s="37"/>
      <c r="AR344" s="49"/>
      <c r="AS344" s="37"/>
      <c r="AT344" s="38"/>
    </row>
    <row r="345" spans="1:46" ht="12.75"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48"/>
      <c r="AH345" s="37"/>
      <c r="AI345" s="37"/>
      <c r="AJ345" s="37"/>
      <c r="AK345" s="48"/>
      <c r="AL345" s="48"/>
      <c r="AM345" s="37"/>
      <c r="AN345" s="37"/>
      <c r="AO345" s="38"/>
      <c r="AP345" s="38"/>
      <c r="AQ345" s="37"/>
      <c r="AR345" s="49"/>
      <c r="AS345" s="37"/>
      <c r="AT345" s="38"/>
    </row>
    <row r="346" spans="1:46" ht="12.75"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48"/>
      <c r="AH346" s="37"/>
      <c r="AI346" s="37"/>
      <c r="AJ346" s="37"/>
      <c r="AK346" s="48"/>
      <c r="AL346" s="48"/>
      <c r="AM346" s="37"/>
      <c r="AN346" s="37"/>
      <c r="AO346" s="38"/>
      <c r="AP346" s="38"/>
      <c r="AQ346" s="37"/>
      <c r="AR346" s="49"/>
      <c r="AS346" s="37"/>
      <c r="AT346" s="38"/>
    </row>
    <row r="347" spans="1:46" ht="12.75"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48"/>
      <c r="AH347" s="37"/>
      <c r="AI347" s="37"/>
      <c r="AJ347" s="37"/>
      <c r="AK347" s="48"/>
      <c r="AL347" s="48"/>
      <c r="AM347" s="37"/>
      <c r="AN347" s="37"/>
      <c r="AO347" s="38"/>
      <c r="AP347" s="38"/>
      <c r="AQ347" s="37"/>
      <c r="AR347" s="49"/>
      <c r="AS347" s="37"/>
      <c r="AT347" s="38"/>
    </row>
    <row r="348" spans="1:46" ht="12.75"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48"/>
      <c r="AH348" s="37"/>
      <c r="AI348" s="37"/>
      <c r="AJ348" s="37"/>
      <c r="AK348" s="48"/>
      <c r="AL348" s="48"/>
      <c r="AM348" s="37"/>
      <c r="AN348" s="37"/>
      <c r="AO348" s="38"/>
      <c r="AP348" s="38"/>
      <c r="AQ348" s="37"/>
      <c r="AR348" s="49"/>
      <c r="AS348" s="37"/>
      <c r="AT348" s="38"/>
    </row>
    <row r="349" spans="1:46" ht="12.75"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48"/>
      <c r="AH349" s="37"/>
      <c r="AI349" s="37"/>
      <c r="AJ349" s="37"/>
      <c r="AK349" s="48"/>
      <c r="AL349" s="48"/>
      <c r="AM349" s="37"/>
      <c r="AN349" s="37"/>
      <c r="AO349" s="38"/>
      <c r="AP349" s="38"/>
      <c r="AQ349" s="37"/>
      <c r="AR349" s="49"/>
      <c r="AS349" s="37"/>
      <c r="AT349" s="38"/>
    </row>
    <row r="350" spans="1:46" ht="12.75"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48"/>
      <c r="AH350" s="37"/>
      <c r="AI350" s="37"/>
      <c r="AJ350" s="37"/>
      <c r="AK350" s="48"/>
      <c r="AL350" s="48"/>
      <c r="AM350" s="37"/>
      <c r="AN350" s="37"/>
      <c r="AO350" s="38"/>
      <c r="AP350" s="38"/>
      <c r="AQ350" s="37"/>
      <c r="AR350" s="49"/>
      <c r="AS350" s="37"/>
      <c r="AT350" s="38"/>
    </row>
    <row r="351" spans="1:46" ht="12.75"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48"/>
      <c r="AH351" s="37"/>
      <c r="AI351" s="37"/>
      <c r="AJ351" s="37"/>
      <c r="AK351" s="48"/>
      <c r="AL351" s="48"/>
      <c r="AM351" s="37"/>
      <c r="AN351" s="37"/>
      <c r="AO351" s="38"/>
      <c r="AP351" s="38"/>
      <c r="AQ351" s="37"/>
      <c r="AR351" s="49"/>
      <c r="AS351" s="37"/>
      <c r="AT351" s="38"/>
    </row>
    <row r="352" spans="1:46" ht="12.75"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48"/>
      <c r="AH352" s="37"/>
      <c r="AI352" s="37"/>
      <c r="AJ352" s="37"/>
      <c r="AK352" s="48"/>
      <c r="AL352" s="48"/>
      <c r="AM352" s="37"/>
      <c r="AN352" s="37"/>
      <c r="AO352" s="38"/>
      <c r="AP352" s="38"/>
      <c r="AQ352" s="37"/>
      <c r="AR352" s="49"/>
      <c r="AS352" s="37"/>
      <c r="AT352" s="38"/>
    </row>
    <row r="353" spans="1:46" ht="12.75"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48"/>
      <c r="AH353" s="37"/>
      <c r="AI353" s="37"/>
      <c r="AJ353" s="37"/>
      <c r="AK353" s="48"/>
      <c r="AL353" s="48"/>
      <c r="AM353" s="37"/>
      <c r="AN353" s="37"/>
      <c r="AO353" s="38"/>
      <c r="AP353" s="38"/>
      <c r="AQ353" s="37"/>
      <c r="AR353" s="49"/>
      <c r="AS353" s="37"/>
      <c r="AT353" s="38"/>
    </row>
    <row r="354" spans="1:46" ht="12.75"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48"/>
      <c r="AH354" s="37"/>
      <c r="AI354" s="37"/>
      <c r="AJ354" s="37"/>
      <c r="AK354" s="48"/>
      <c r="AL354" s="48"/>
      <c r="AM354" s="37"/>
      <c r="AN354" s="37"/>
      <c r="AO354" s="38"/>
      <c r="AP354" s="38"/>
      <c r="AQ354" s="37"/>
      <c r="AR354" s="49"/>
      <c r="AS354" s="37"/>
      <c r="AT354" s="38"/>
    </row>
    <row r="355" spans="1:46" ht="12.75"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48"/>
      <c r="AH355" s="37"/>
      <c r="AI355" s="37"/>
      <c r="AJ355" s="37"/>
      <c r="AK355" s="48"/>
      <c r="AL355" s="48"/>
      <c r="AM355" s="37"/>
      <c r="AN355" s="37"/>
      <c r="AO355" s="38"/>
      <c r="AP355" s="38"/>
      <c r="AQ355" s="37"/>
      <c r="AR355" s="49"/>
      <c r="AS355" s="37"/>
      <c r="AT355" s="38"/>
    </row>
    <row r="356" spans="1:46" ht="12.75"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48"/>
      <c r="AH356" s="37"/>
      <c r="AI356" s="37"/>
      <c r="AJ356" s="37"/>
      <c r="AK356" s="48"/>
      <c r="AL356" s="48"/>
      <c r="AM356" s="37"/>
      <c r="AN356" s="37"/>
      <c r="AO356" s="38"/>
      <c r="AP356" s="38"/>
      <c r="AQ356" s="37"/>
      <c r="AR356" s="49"/>
      <c r="AS356" s="37"/>
      <c r="AT356" s="38"/>
    </row>
    <row r="357" spans="1:46" ht="12.75"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48"/>
      <c r="AH357" s="37"/>
      <c r="AI357" s="37"/>
      <c r="AJ357" s="37"/>
      <c r="AK357" s="48"/>
      <c r="AL357" s="48"/>
      <c r="AM357" s="37"/>
      <c r="AN357" s="37"/>
      <c r="AO357" s="38"/>
      <c r="AP357" s="38"/>
      <c r="AQ357" s="37"/>
      <c r="AR357" s="49"/>
      <c r="AS357" s="37"/>
      <c r="AT357" s="38"/>
    </row>
    <row r="358" spans="1:46" ht="12.75"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48"/>
      <c r="AH358" s="37"/>
      <c r="AI358" s="37"/>
      <c r="AJ358" s="37"/>
      <c r="AK358" s="48"/>
      <c r="AL358" s="48"/>
      <c r="AM358" s="37"/>
      <c r="AN358" s="37"/>
      <c r="AO358" s="38"/>
      <c r="AP358" s="38"/>
      <c r="AQ358" s="37"/>
      <c r="AR358" s="49"/>
      <c r="AS358" s="37"/>
      <c r="AT358" s="38"/>
    </row>
    <row r="359" spans="1:46" ht="12.75"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48"/>
      <c r="AH359" s="37"/>
      <c r="AI359" s="37"/>
      <c r="AJ359" s="37"/>
      <c r="AK359" s="48"/>
      <c r="AL359" s="48"/>
      <c r="AM359" s="37"/>
      <c r="AN359" s="37"/>
      <c r="AO359" s="38"/>
      <c r="AP359" s="38"/>
      <c r="AQ359" s="37"/>
      <c r="AR359" s="49"/>
      <c r="AS359" s="37"/>
      <c r="AT359" s="38"/>
    </row>
    <row r="360" spans="1:46" ht="12.75"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48"/>
      <c r="AH360" s="37"/>
      <c r="AI360" s="37"/>
      <c r="AJ360" s="37"/>
      <c r="AK360" s="48"/>
      <c r="AL360" s="48"/>
      <c r="AM360" s="37"/>
      <c r="AN360" s="37"/>
      <c r="AO360" s="38"/>
      <c r="AP360" s="38"/>
      <c r="AQ360" s="37"/>
      <c r="AR360" s="49"/>
      <c r="AS360" s="37"/>
      <c r="AT360" s="38"/>
    </row>
    <row r="361" spans="1:46" ht="12.75"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48"/>
      <c r="AH361" s="37"/>
      <c r="AI361" s="37"/>
      <c r="AJ361" s="37"/>
      <c r="AK361" s="48"/>
      <c r="AL361" s="48"/>
      <c r="AM361" s="37"/>
      <c r="AN361" s="37"/>
      <c r="AO361" s="38"/>
      <c r="AP361" s="38"/>
      <c r="AQ361" s="37"/>
      <c r="AR361" s="49"/>
      <c r="AS361" s="37"/>
      <c r="AT361" s="38"/>
    </row>
    <row r="362" spans="1:46" ht="12.75"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48"/>
      <c r="AH362" s="37"/>
      <c r="AI362" s="37"/>
      <c r="AJ362" s="37"/>
      <c r="AK362" s="48"/>
      <c r="AL362" s="48"/>
      <c r="AM362" s="37"/>
      <c r="AN362" s="37"/>
      <c r="AO362" s="38"/>
      <c r="AP362" s="38"/>
      <c r="AQ362" s="37"/>
      <c r="AR362" s="49"/>
      <c r="AS362" s="37"/>
      <c r="AT362" s="38"/>
    </row>
    <row r="363" spans="1:46" ht="12.75"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48"/>
      <c r="AH363" s="37"/>
      <c r="AI363" s="37"/>
      <c r="AJ363" s="37"/>
      <c r="AK363" s="48"/>
      <c r="AL363" s="48"/>
      <c r="AM363" s="37"/>
      <c r="AN363" s="37"/>
      <c r="AO363" s="38"/>
      <c r="AP363" s="38"/>
      <c r="AQ363" s="37"/>
      <c r="AR363" s="49"/>
      <c r="AS363" s="37"/>
      <c r="AT363" s="38"/>
    </row>
    <row r="364" spans="1:46" ht="12.75"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48"/>
      <c r="AH364" s="37"/>
      <c r="AI364" s="37"/>
      <c r="AJ364" s="37"/>
      <c r="AK364" s="48"/>
      <c r="AL364" s="48"/>
      <c r="AM364" s="37"/>
      <c r="AN364" s="37"/>
      <c r="AO364" s="38"/>
      <c r="AP364" s="38"/>
      <c r="AQ364" s="37"/>
      <c r="AR364" s="49"/>
      <c r="AS364" s="37"/>
      <c r="AT364" s="38"/>
    </row>
    <row r="365" spans="1:46" ht="12.75"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48"/>
      <c r="AH365" s="37"/>
      <c r="AI365" s="37"/>
      <c r="AJ365" s="37"/>
      <c r="AK365" s="48"/>
      <c r="AL365" s="48"/>
      <c r="AM365" s="37"/>
      <c r="AN365" s="37"/>
      <c r="AO365" s="38"/>
      <c r="AP365" s="38"/>
      <c r="AQ365" s="37"/>
      <c r="AR365" s="49"/>
      <c r="AS365" s="37"/>
      <c r="AT365" s="38"/>
    </row>
    <row r="366" spans="1:46" ht="12.75"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48"/>
      <c r="AH366" s="37"/>
      <c r="AI366" s="37"/>
      <c r="AJ366" s="37"/>
      <c r="AK366" s="48"/>
      <c r="AL366" s="48"/>
      <c r="AM366" s="37"/>
      <c r="AN366" s="37"/>
      <c r="AO366" s="38"/>
      <c r="AP366" s="38"/>
      <c r="AQ366" s="37"/>
      <c r="AR366" s="49"/>
      <c r="AS366" s="37"/>
      <c r="AT366" s="38"/>
    </row>
    <row r="367" spans="1:46" ht="12.75"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48"/>
      <c r="AH367" s="37"/>
      <c r="AI367" s="37"/>
      <c r="AJ367" s="37"/>
      <c r="AK367" s="48"/>
      <c r="AL367" s="48"/>
      <c r="AM367" s="37"/>
      <c r="AN367" s="37"/>
      <c r="AO367" s="38"/>
      <c r="AP367" s="38"/>
      <c r="AQ367" s="37"/>
      <c r="AR367" s="49"/>
      <c r="AS367" s="37"/>
      <c r="AT367" s="38"/>
    </row>
    <row r="368" spans="1:46" ht="12.75"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48"/>
      <c r="AH368" s="37"/>
      <c r="AI368" s="37"/>
      <c r="AJ368" s="37"/>
      <c r="AK368" s="48"/>
      <c r="AL368" s="48"/>
      <c r="AM368" s="37"/>
      <c r="AN368" s="37"/>
      <c r="AO368" s="38"/>
      <c r="AP368" s="38"/>
      <c r="AQ368" s="37"/>
      <c r="AR368" s="49"/>
      <c r="AS368" s="37"/>
      <c r="AT368" s="38"/>
    </row>
    <row r="369" spans="1:46" ht="12.75"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48"/>
      <c r="AH369" s="37"/>
      <c r="AI369" s="37"/>
      <c r="AJ369" s="37"/>
      <c r="AK369" s="48"/>
      <c r="AL369" s="48"/>
      <c r="AM369" s="37"/>
      <c r="AN369" s="37"/>
      <c r="AO369" s="38"/>
      <c r="AP369" s="38"/>
      <c r="AQ369" s="37"/>
      <c r="AR369" s="49"/>
      <c r="AS369" s="37"/>
      <c r="AT369" s="38"/>
    </row>
    <row r="370" spans="1:46" ht="12.75"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48"/>
      <c r="AH370" s="37"/>
      <c r="AI370" s="37"/>
      <c r="AJ370" s="37"/>
      <c r="AK370" s="48"/>
      <c r="AL370" s="48"/>
      <c r="AM370" s="37"/>
      <c r="AN370" s="37"/>
      <c r="AO370" s="38"/>
      <c r="AP370" s="38"/>
      <c r="AQ370" s="37"/>
      <c r="AR370" s="49"/>
      <c r="AS370" s="37"/>
      <c r="AT370" s="38"/>
    </row>
    <row r="371" spans="1:46" ht="12.75"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48"/>
      <c r="AH371" s="37"/>
      <c r="AI371" s="37"/>
      <c r="AJ371" s="37"/>
      <c r="AK371" s="48"/>
      <c r="AL371" s="48"/>
      <c r="AM371" s="37"/>
      <c r="AN371" s="37"/>
      <c r="AO371" s="38"/>
      <c r="AP371" s="38"/>
      <c r="AQ371" s="37"/>
      <c r="AR371" s="49"/>
      <c r="AS371" s="37"/>
      <c r="AT371" s="38"/>
    </row>
    <row r="372" spans="1:46" ht="12.75"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48"/>
      <c r="AH372" s="37"/>
      <c r="AI372" s="37"/>
      <c r="AJ372" s="37"/>
      <c r="AK372" s="48"/>
      <c r="AL372" s="48"/>
      <c r="AM372" s="37"/>
      <c r="AN372" s="37"/>
      <c r="AO372" s="38"/>
      <c r="AP372" s="38"/>
      <c r="AQ372" s="37"/>
      <c r="AR372" s="49"/>
      <c r="AS372" s="37"/>
      <c r="AT372" s="38"/>
    </row>
    <row r="373" spans="1:46" ht="12.75"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48"/>
      <c r="AH373" s="37"/>
      <c r="AI373" s="37"/>
      <c r="AJ373" s="37"/>
      <c r="AK373" s="48"/>
      <c r="AL373" s="48"/>
      <c r="AM373" s="37"/>
      <c r="AN373" s="37"/>
      <c r="AO373" s="38"/>
      <c r="AP373" s="38"/>
      <c r="AQ373" s="37"/>
      <c r="AR373" s="49"/>
      <c r="AS373" s="37"/>
      <c r="AT373" s="38"/>
    </row>
    <row r="374" spans="1:46" ht="12.75"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48"/>
      <c r="AH374" s="37"/>
      <c r="AI374" s="37"/>
      <c r="AJ374" s="37"/>
      <c r="AK374" s="48"/>
      <c r="AL374" s="48"/>
      <c r="AM374" s="37"/>
      <c r="AN374" s="37"/>
      <c r="AO374" s="38"/>
      <c r="AP374" s="38"/>
      <c r="AQ374" s="37"/>
      <c r="AR374" s="49"/>
      <c r="AS374" s="37"/>
      <c r="AT374" s="38"/>
    </row>
    <row r="375" spans="1:46" ht="12.75"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48"/>
      <c r="AH375" s="37"/>
      <c r="AI375" s="37"/>
      <c r="AJ375" s="37"/>
      <c r="AK375" s="48"/>
      <c r="AL375" s="48"/>
      <c r="AM375" s="37"/>
      <c r="AN375" s="37"/>
      <c r="AO375" s="38"/>
      <c r="AP375" s="38"/>
      <c r="AQ375" s="37"/>
      <c r="AR375" s="49"/>
      <c r="AS375" s="37"/>
      <c r="AT375" s="38"/>
    </row>
    <row r="376" spans="1:46" ht="12.75"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48"/>
      <c r="AH376" s="37"/>
      <c r="AI376" s="37"/>
      <c r="AJ376" s="37"/>
      <c r="AK376" s="48"/>
      <c r="AL376" s="48"/>
      <c r="AM376" s="37"/>
      <c r="AN376" s="37"/>
      <c r="AO376" s="38"/>
      <c r="AP376" s="38"/>
      <c r="AQ376" s="37"/>
      <c r="AR376" s="49"/>
      <c r="AS376" s="37"/>
      <c r="AT376" s="38"/>
    </row>
    <row r="377" spans="1:46" ht="12.75"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48"/>
      <c r="AH377" s="37"/>
      <c r="AI377" s="37"/>
      <c r="AJ377" s="37"/>
      <c r="AK377" s="48"/>
      <c r="AL377" s="48"/>
      <c r="AM377" s="37"/>
      <c r="AN377" s="37"/>
      <c r="AO377" s="38"/>
      <c r="AP377" s="38"/>
      <c r="AQ377" s="37"/>
      <c r="AR377" s="49"/>
      <c r="AS377" s="37"/>
      <c r="AT377" s="38"/>
    </row>
    <row r="378" spans="1:46" ht="12.75"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48"/>
      <c r="AH378" s="37"/>
      <c r="AI378" s="37"/>
      <c r="AJ378" s="37"/>
      <c r="AK378" s="48"/>
      <c r="AL378" s="48"/>
      <c r="AM378" s="37"/>
      <c r="AN378" s="37"/>
      <c r="AO378" s="38"/>
      <c r="AP378" s="38"/>
      <c r="AQ378" s="37"/>
      <c r="AR378" s="49"/>
      <c r="AS378" s="37"/>
      <c r="AT378" s="38"/>
    </row>
    <row r="379" spans="1:46" ht="12.75"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48"/>
      <c r="AH379" s="37"/>
      <c r="AI379" s="37"/>
      <c r="AJ379" s="37"/>
      <c r="AK379" s="48"/>
      <c r="AL379" s="48"/>
      <c r="AM379" s="37"/>
      <c r="AN379" s="37"/>
      <c r="AO379" s="38"/>
      <c r="AP379" s="38"/>
      <c r="AQ379" s="37"/>
      <c r="AR379" s="49"/>
      <c r="AS379" s="37"/>
      <c r="AT379" s="38"/>
    </row>
    <row r="380" spans="1:46" ht="12.75"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48"/>
      <c r="AH380" s="37"/>
      <c r="AI380" s="37"/>
      <c r="AJ380" s="37"/>
      <c r="AK380" s="48"/>
      <c r="AL380" s="48"/>
      <c r="AM380" s="37"/>
      <c r="AN380" s="37"/>
      <c r="AO380" s="38"/>
      <c r="AP380" s="38"/>
      <c r="AQ380" s="37"/>
      <c r="AR380" s="49"/>
      <c r="AS380" s="37"/>
      <c r="AT380" s="38"/>
    </row>
    <row r="381" spans="1:46" ht="12.75"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48"/>
      <c r="AH381" s="37"/>
      <c r="AI381" s="37"/>
      <c r="AJ381" s="37"/>
      <c r="AK381" s="48"/>
      <c r="AL381" s="48"/>
      <c r="AM381" s="37"/>
      <c r="AN381" s="37"/>
      <c r="AO381" s="38"/>
      <c r="AP381" s="38"/>
      <c r="AQ381" s="37"/>
      <c r="AR381" s="49"/>
      <c r="AS381" s="37"/>
      <c r="AT381" s="38"/>
    </row>
    <row r="382" spans="1:46" ht="12.75"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48"/>
      <c r="AH382" s="37"/>
      <c r="AI382" s="37"/>
      <c r="AJ382" s="37"/>
      <c r="AK382" s="48"/>
      <c r="AL382" s="48"/>
      <c r="AM382" s="37"/>
      <c r="AN382" s="37"/>
      <c r="AO382" s="38"/>
      <c r="AP382" s="38"/>
      <c r="AQ382" s="37"/>
      <c r="AR382" s="49"/>
      <c r="AS382" s="37"/>
      <c r="AT382" s="38"/>
    </row>
    <row r="383" spans="1:46" ht="12.75"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48"/>
      <c r="AH383" s="37"/>
      <c r="AI383" s="37"/>
      <c r="AJ383" s="37"/>
      <c r="AK383" s="48"/>
      <c r="AL383" s="48"/>
      <c r="AM383" s="37"/>
      <c r="AN383" s="37"/>
      <c r="AO383" s="38"/>
      <c r="AP383" s="38"/>
      <c r="AQ383" s="37"/>
      <c r="AR383" s="49"/>
      <c r="AS383" s="37"/>
      <c r="AT383" s="38"/>
    </row>
    <row r="384" spans="1:46" ht="12.75"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48"/>
      <c r="AH384" s="37"/>
      <c r="AI384" s="37"/>
      <c r="AJ384" s="37"/>
      <c r="AK384" s="48"/>
      <c r="AL384" s="48"/>
      <c r="AM384" s="37"/>
      <c r="AN384" s="37"/>
      <c r="AO384" s="38"/>
      <c r="AP384" s="38"/>
      <c r="AQ384" s="37"/>
      <c r="AR384" s="49"/>
      <c r="AS384" s="37"/>
      <c r="AT384" s="38"/>
    </row>
    <row r="385" spans="1:46" ht="12.75"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48"/>
      <c r="AH385" s="37"/>
      <c r="AI385" s="37"/>
      <c r="AJ385" s="37"/>
      <c r="AK385" s="48"/>
      <c r="AL385" s="48"/>
      <c r="AM385" s="37"/>
      <c r="AN385" s="37"/>
      <c r="AO385" s="38"/>
      <c r="AP385" s="38"/>
      <c r="AQ385" s="37"/>
      <c r="AR385" s="49"/>
      <c r="AS385" s="37"/>
      <c r="AT385" s="38"/>
    </row>
    <row r="386" spans="1:46" ht="12.75"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48"/>
      <c r="AH386" s="37"/>
      <c r="AI386" s="37"/>
      <c r="AJ386" s="37"/>
      <c r="AK386" s="48"/>
      <c r="AL386" s="48"/>
      <c r="AM386" s="37"/>
      <c r="AN386" s="37"/>
      <c r="AO386" s="38"/>
      <c r="AP386" s="38"/>
      <c r="AQ386" s="37"/>
      <c r="AR386" s="49"/>
      <c r="AS386" s="37"/>
      <c r="AT386" s="38"/>
    </row>
    <row r="387" spans="1:46" ht="12.75"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48"/>
      <c r="AH387" s="37"/>
      <c r="AI387" s="37"/>
      <c r="AJ387" s="37"/>
      <c r="AK387" s="48"/>
      <c r="AL387" s="48"/>
      <c r="AM387" s="37"/>
      <c r="AN387" s="37"/>
      <c r="AO387" s="38"/>
      <c r="AP387" s="38"/>
      <c r="AQ387" s="37"/>
      <c r="AR387" s="49"/>
      <c r="AS387" s="37"/>
      <c r="AT387" s="38"/>
    </row>
    <row r="388" spans="1:46" ht="12.75"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48"/>
      <c r="AH388" s="37"/>
      <c r="AI388" s="37"/>
      <c r="AJ388" s="37"/>
      <c r="AK388" s="48"/>
      <c r="AL388" s="48"/>
      <c r="AM388" s="37"/>
      <c r="AN388" s="37"/>
      <c r="AO388" s="38"/>
      <c r="AP388" s="38"/>
      <c r="AQ388" s="37"/>
      <c r="AR388" s="49"/>
      <c r="AS388" s="37"/>
      <c r="AT388" s="38"/>
    </row>
    <row r="389" spans="1:46" ht="12.75"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48"/>
      <c r="AH389" s="37"/>
      <c r="AI389" s="37"/>
      <c r="AJ389" s="37"/>
      <c r="AK389" s="48"/>
      <c r="AL389" s="48"/>
      <c r="AM389" s="37"/>
      <c r="AN389" s="37"/>
      <c r="AO389" s="38"/>
      <c r="AP389" s="38"/>
      <c r="AQ389" s="37"/>
      <c r="AR389" s="49"/>
      <c r="AS389" s="37"/>
      <c r="AT389" s="38"/>
    </row>
    <row r="390" spans="1:46" ht="12.75"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48"/>
      <c r="AH390" s="37"/>
      <c r="AI390" s="37"/>
      <c r="AJ390" s="37"/>
      <c r="AK390" s="48"/>
      <c r="AL390" s="48"/>
      <c r="AM390" s="37"/>
      <c r="AN390" s="37"/>
      <c r="AO390" s="38"/>
      <c r="AP390" s="38"/>
      <c r="AQ390" s="37"/>
      <c r="AR390" s="49"/>
      <c r="AS390" s="37"/>
      <c r="AT390" s="38"/>
    </row>
    <row r="391" spans="1:46" ht="12.75"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48"/>
      <c r="AH391" s="37"/>
      <c r="AI391" s="37"/>
      <c r="AJ391" s="37"/>
      <c r="AK391" s="48"/>
      <c r="AL391" s="48"/>
      <c r="AM391" s="37"/>
      <c r="AN391" s="37"/>
      <c r="AO391" s="38"/>
      <c r="AP391" s="38"/>
      <c r="AQ391" s="37"/>
      <c r="AR391" s="49"/>
      <c r="AS391" s="37"/>
      <c r="AT391" s="38"/>
    </row>
    <row r="392" spans="1:46" ht="12.75"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48"/>
      <c r="AH392" s="37"/>
      <c r="AI392" s="37"/>
      <c r="AJ392" s="37"/>
      <c r="AK392" s="48"/>
      <c r="AL392" s="48"/>
      <c r="AM392" s="37"/>
      <c r="AN392" s="37"/>
      <c r="AO392" s="38"/>
      <c r="AP392" s="38"/>
      <c r="AQ392" s="37"/>
      <c r="AR392" s="49"/>
      <c r="AS392" s="37"/>
      <c r="AT392" s="38"/>
    </row>
    <row r="393" spans="1:46" ht="12.75"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48"/>
      <c r="AH393" s="37"/>
      <c r="AI393" s="37"/>
      <c r="AJ393" s="37"/>
      <c r="AK393" s="48"/>
      <c r="AL393" s="48"/>
      <c r="AM393" s="37"/>
      <c r="AN393" s="37"/>
      <c r="AO393" s="38"/>
      <c r="AP393" s="38"/>
      <c r="AQ393" s="37"/>
      <c r="AR393" s="49"/>
      <c r="AS393" s="37"/>
      <c r="AT393" s="38"/>
    </row>
    <row r="394" spans="1:46" ht="12.75"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48"/>
      <c r="AH394" s="37"/>
      <c r="AI394" s="37"/>
      <c r="AJ394" s="37"/>
      <c r="AK394" s="48"/>
      <c r="AL394" s="48"/>
      <c r="AM394" s="37"/>
      <c r="AN394" s="37"/>
      <c r="AO394" s="38"/>
      <c r="AP394" s="38"/>
      <c r="AQ394" s="37"/>
      <c r="AR394" s="49"/>
      <c r="AS394" s="37"/>
      <c r="AT394" s="38"/>
    </row>
    <row r="395" spans="1:46" ht="12.75"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48"/>
      <c r="AH395" s="37"/>
      <c r="AI395" s="37"/>
      <c r="AJ395" s="37"/>
      <c r="AK395" s="48"/>
      <c r="AL395" s="48"/>
      <c r="AM395" s="37"/>
      <c r="AN395" s="37"/>
      <c r="AO395" s="38"/>
      <c r="AP395" s="38"/>
      <c r="AQ395" s="37"/>
      <c r="AR395" s="49"/>
      <c r="AS395" s="37"/>
      <c r="AT395" s="38"/>
    </row>
    <row r="396" spans="1:46" ht="12.75"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48"/>
      <c r="AH396" s="37"/>
      <c r="AI396" s="37"/>
      <c r="AJ396" s="37"/>
      <c r="AK396" s="48"/>
      <c r="AL396" s="48"/>
      <c r="AM396" s="37"/>
      <c r="AN396" s="37"/>
      <c r="AO396" s="38"/>
      <c r="AP396" s="38"/>
      <c r="AQ396" s="37"/>
      <c r="AR396" s="49"/>
      <c r="AS396" s="37"/>
      <c r="AT396" s="38"/>
    </row>
    <row r="397" spans="1:46" ht="12.75"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48"/>
      <c r="AH397" s="37"/>
      <c r="AI397" s="37"/>
      <c r="AJ397" s="37"/>
      <c r="AK397" s="48"/>
      <c r="AL397" s="48"/>
      <c r="AM397" s="37"/>
      <c r="AN397" s="37"/>
      <c r="AO397" s="38"/>
      <c r="AP397" s="38"/>
      <c r="AQ397" s="37"/>
      <c r="AR397" s="49"/>
      <c r="AS397" s="37"/>
      <c r="AT397" s="38"/>
    </row>
    <row r="398" spans="1:46" ht="12.75"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48"/>
      <c r="AH398" s="37"/>
      <c r="AI398" s="37"/>
      <c r="AJ398" s="37"/>
      <c r="AK398" s="48"/>
      <c r="AL398" s="48"/>
      <c r="AM398" s="37"/>
      <c r="AN398" s="37"/>
      <c r="AO398" s="38"/>
      <c r="AP398" s="38"/>
      <c r="AQ398" s="37"/>
      <c r="AR398" s="49"/>
      <c r="AS398" s="37"/>
      <c r="AT398" s="38"/>
    </row>
    <row r="399" spans="1:46" ht="12.75"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48"/>
      <c r="AH399" s="37"/>
      <c r="AI399" s="37"/>
      <c r="AJ399" s="37"/>
      <c r="AK399" s="48"/>
      <c r="AL399" s="48"/>
      <c r="AM399" s="37"/>
      <c r="AN399" s="37"/>
      <c r="AO399" s="38"/>
      <c r="AP399" s="38"/>
      <c r="AQ399" s="37"/>
      <c r="AR399" s="49"/>
      <c r="AS399" s="37"/>
      <c r="AT399" s="38"/>
    </row>
    <row r="400" spans="1:46" ht="12.75"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48"/>
      <c r="AH400" s="37"/>
      <c r="AI400" s="37"/>
      <c r="AJ400" s="37"/>
      <c r="AK400" s="48"/>
      <c r="AL400" s="48"/>
      <c r="AM400" s="37"/>
      <c r="AN400" s="37"/>
      <c r="AO400" s="38"/>
      <c r="AP400" s="38"/>
      <c r="AQ400" s="37"/>
      <c r="AR400" s="49"/>
      <c r="AS400" s="37"/>
      <c r="AT400" s="38"/>
    </row>
    <row r="401" spans="1:46" ht="12.75"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48"/>
      <c r="AH401" s="37"/>
      <c r="AI401" s="37"/>
      <c r="AJ401" s="37"/>
      <c r="AK401" s="48"/>
      <c r="AL401" s="48"/>
      <c r="AM401" s="37"/>
      <c r="AN401" s="37"/>
      <c r="AO401" s="38"/>
      <c r="AP401" s="38"/>
      <c r="AQ401" s="37"/>
      <c r="AR401" s="49"/>
      <c r="AS401" s="37"/>
      <c r="AT401" s="38"/>
    </row>
    <row r="402" spans="1:46" ht="12.75"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48"/>
      <c r="AH402" s="37"/>
      <c r="AI402" s="37"/>
      <c r="AJ402" s="37"/>
      <c r="AK402" s="48"/>
      <c r="AL402" s="48"/>
      <c r="AM402" s="37"/>
      <c r="AN402" s="37"/>
      <c r="AO402" s="38"/>
      <c r="AP402" s="38"/>
      <c r="AQ402" s="37"/>
      <c r="AR402" s="49"/>
      <c r="AS402" s="37"/>
      <c r="AT402" s="38"/>
    </row>
    <row r="403" spans="1:46" ht="12.75"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48"/>
      <c r="AH403" s="37"/>
      <c r="AI403" s="37"/>
      <c r="AJ403" s="37"/>
      <c r="AK403" s="48"/>
      <c r="AL403" s="48"/>
      <c r="AM403" s="37"/>
      <c r="AN403" s="37"/>
      <c r="AO403" s="38"/>
      <c r="AP403" s="38"/>
      <c r="AQ403" s="37"/>
      <c r="AR403" s="49"/>
      <c r="AS403" s="37"/>
      <c r="AT403" s="38"/>
    </row>
    <row r="404" spans="1:46" ht="12.75"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48"/>
      <c r="AH404" s="37"/>
      <c r="AI404" s="37"/>
      <c r="AJ404" s="37"/>
      <c r="AK404" s="48"/>
      <c r="AL404" s="48"/>
      <c r="AM404" s="37"/>
      <c r="AN404" s="37"/>
      <c r="AO404" s="38"/>
      <c r="AP404" s="38"/>
      <c r="AQ404" s="37"/>
      <c r="AR404" s="49"/>
      <c r="AS404" s="37"/>
      <c r="AT404" s="38"/>
    </row>
    <row r="405" spans="1:46" ht="12.75"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48"/>
      <c r="AH405" s="37"/>
      <c r="AI405" s="37"/>
      <c r="AJ405" s="37"/>
      <c r="AK405" s="48"/>
      <c r="AL405" s="48"/>
      <c r="AM405" s="37"/>
      <c r="AN405" s="37"/>
      <c r="AO405" s="38"/>
      <c r="AP405" s="38"/>
      <c r="AQ405" s="37"/>
      <c r="AR405" s="49"/>
      <c r="AS405" s="37"/>
      <c r="AT405" s="38"/>
    </row>
    <row r="406" spans="1:46" ht="12.75"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48"/>
      <c r="AH406" s="37"/>
      <c r="AI406" s="37"/>
      <c r="AJ406" s="37"/>
      <c r="AK406" s="48"/>
      <c r="AL406" s="48"/>
      <c r="AM406" s="37"/>
      <c r="AN406" s="37"/>
      <c r="AO406" s="38"/>
      <c r="AP406" s="38"/>
      <c r="AQ406" s="37"/>
      <c r="AR406" s="49"/>
      <c r="AS406" s="37"/>
      <c r="AT406" s="38"/>
    </row>
    <row r="407" spans="1:46" ht="12.75"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48"/>
      <c r="AH407" s="37"/>
      <c r="AI407" s="37"/>
      <c r="AJ407" s="37"/>
      <c r="AK407" s="48"/>
      <c r="AL407" s="48"/>
      <c r="AM407" s="37"/>
      <c r="AN407" s="37"/>
      <c r="AO407" s="38"/>
      <c r="AP407" s="38"/>
      <c r="AQ407" s="37"/>
      <c r="AR407" s="49"/>
      <c r="AS407" s="37"/>
      <c r="AT407" s="38"/>
    </row>
    <row r="408" spans="1:46" ht="12.75"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48"/>
      <c r="AH408" s="37"/>
      <c r="AI408" s="37"/>
      <c r="AJ408" s="37"/>
      <c r="AK408" s="48"/>
      <c r="AL408" s="48"/>
      <c r="AM408" s="37"/>
      <c r="AN408" s="37"/>
      <c r="AO408" s="38"/>
      <c r="AP408" s="38"/>
      <c r="AQ408" s="37"/>
      <c r="AR408" s="49"/>
      <c r="AS408" s="37"/>
      <c r="AT408" s="38"/>
    </row>
    <row r="409" spans="1:46" ht="12.75"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48"/>
      <c r="AH409" s="37"/>
      <c r="AI409" s="37"/>
      <c r="AJ409" s="37"/>
      <c r="AK409" s="48"/>
      <c r="AL409" s="48"/>
      <c r="AM409" s="37"/>
      <c r="AN409" s="37"/>
      <c r="AO409" s="38"/>
      <c r="AP409" s="38"/>
      <c r="AQ409" s="37"/>
      <c r="AR409" s="49"/>
      <c r="AS409" s="37"/>
      <c r="AT409" s="38"/>
    </row>
    <row r="410" spans="1:46" ht="12.75"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48"/>
      <c r="AH410" s="37"/>
      <c r="AI410" s="37"/>
      <c r="AJ410" s="37"/>
      <c r="AK410" s="48"/>
      <c r="AL410" s="48"/>
      <c r="AM410" s="37"/>
      <c r="AN410" s="37"/>
      <c r="AO410" s="38"/>
      <c r="AP410" s="38"/>
      <c r="AQ410" s="37"/>
      <c r="AR410" s="49"/>
      <c r="AS410" s="37"/>
      <c r="AT410" s="38"/>
    </row>
    <row r="411" spans="1:46" ht="12.75"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48"/>
      <c r="AH411" s="37"/>
      <c r="AI411" s="37"/>
      <c r="AJ411" s="37"/>
      <c r="AK411" s="48"/>
      <c r="AL411" s="48"/>
      <c r="AM411" s="37"/>
      <c r="AN411" s="37"/>
      <c r="AO411" s="38"/>
      <c r="AP411" s="38"/>
      <c r="AQ411" s="37"/>
      <c r="AR411" s="49"/>
      <c r="AS411" s="37"/>
      <c r="AT411" s="38"/>
    </row>
    <row r="412" spans="1:46" ht="12.75"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48"/>
      <c r="AH412" s="37"/>
      <c r="AI412" s="37"/>
      <c r="AJ412" s="37"/>
      <c r="AK412" s="48"/>
      <c r="AL412" s="48"/>
      <c r="AM412" s="37"/>
      <c r="AN412" s="37"/>
      <c r="AO412" s="38"/>
      <c r="AP412" s="38"/>
      <c r="AQ412" s="37"/>
      <c r="AR412" s="49"/>
      <c r="AS412" s="37"/>
      <c r="AT412" s="38"/>
    </row>
    <row r="413" spans="1:46" ht="12.75"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48"/>
      <c r="AH413" s="37"/>
      <c r="AI413" s="37"/>
      <c r="AJ413" s="37"/>
      <c r="AK413" s="48"/>
      <c r="AL413" s="48"/>
      <c r="AM413" s="37"/>
      <c r="AN413" s="37"/>
      <c r="AO413" s="38"/>
      <c r="AP413" s="38"/>
      <c r="AQ413" s="37"/>
      <c r="AR413" s="49"/>
      <c r="AS413" s="37"/>
      <c r="AT413" s="38"/>
    </row>
    <row r="414" spans="1:46" ht="12.75"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48"/>
      <c r="AH414" s="37"/>
      <c r="AI414" s="37"/>
      <c r="AJ414" s="37"/>
      <c r="AK414" s="48"/>
      <c r="AL414" s="48"/>
      <c r="AM414" s="37"/>
      <c r="AN414" s="37"/>
      <c r="AO414" s="38"/>
      <c r="AP414" s="38"/>
      <c r="AQ414" s="37"/>
      <c r="AR414" s="49"/>
      <c r="AS414" s="37"/>
      <c r="AT414" s="38"/>
    </row>
    <row r="415" spans="1:46" ht="12.75"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48"/>
      <c r="AH415" s="37"/>
      <c r="AI415" s="37"/>
      <c r="AJ415" s="37"/>
      <c r="AK415" s="48"/>
      <c r="AL415" s="48"/>
      <c r="AM415" s="37"/>
      <c r="AN415" s="37"/>
      <c r="AO415" s="38"/>
      <c r="AP415" s="38"/>
      <c r="AQ415" s="37"/>
      <c r="AR415" s="49"/>
      <c r="AS415" s="37"/>
      <c r="AT415" s="38"/>
    </row>
    <row r="416" spans="1:46" ht="12.75"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48"/>
      <c r="AH416" s="37"/>
      <c r="AI416" s="37"/>
      <c r="AJ416" s="37"/>
      <c r="AK416" s="48"/>
      <c r="AL416" s="48"/>
      <c r="AM416" s="37"/>
      <c r="AN416" s="37"/>
      <c r="AO416" s="38"/>
      <c r="AP416" s="38"/>
      <c r="AQ416" s="37"/>
      <c r="AR416" s="49"/>
      <c r="AS416" s="37"/>
      <c r="AT416" s="38"/>
    </row>
    <row r="417" spans="1:46" ht="12.75"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48"/>
      <c r="AH417" s="37"/>
      <c r="AI417" s="37"/>
      <c r="AJ417" s="37"/>
      <c r="AK417" s="48"/>
      <c r="AL417" s="48"/>
      <c r="AM417" s="37"/>
      <c r="AN417" s="37"/>
      <c r="AO417" s="38"/>
      <c r="AP417" s="38"/>
      <c r="AQ417" s="37"/>
      <c r="AR417" s="49"/>
      <c r="AS417" s="37"/>
      <c r="AT417" s="38"/>
    </row>
    <row r="418" spans="1:46" ht="12.75"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48"/>
      <c r="AH418" s="37"/>
      <c r="AI418" s="37"/>
      <c r="AJ418" s="37"/>
      <c r="AK418" s="48"/>
      <c r="AL418" s="48"/>
      <c r="AM418" s="37"/>
      <c r="AN418" s="37"/>
      <c r="AO418" s="38"/>
      <c r="AP418" s="38"/>
      <c r="AQ418" s="37"/>
      <c r="AR418" s="49"/>
      <c r="AS418" s="37"/>
      <c r="AT418" s="38"/>
    </row>
    <row r="419" spans="1:46" ht="12.75"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48"/>
      <c r="AH419" s="37"/>
      <c r="AI419" s="37"/>
      <c r="AJ419" s="37"/>
      <c r="AK419" s="48"/>
      <c r="AL419" s="48"/>
      <c r="AM419" s="37"/>
      <c r="AN419" s="37"/>
      <c r="AO419" s="38"/>
      <c r="AP419" s="38"/>
      <c r="AQ419" s="37"/>
      <c r="AR419" s="49"/>
      <c r="AS419" s="37"/>
      <c r="AT419" s="38"/>
    </row>
    <row r="420" spans="1:46" ht="12.75"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48"/>
      <c r="AH420" s="37"/>
      <c r="AI420" s="37"/>
      <c r="AJ420" s="37"/>
      <c r="AK420" s="48"/>
      <c r="AL420" s="48"/>
      <c r="AM420" s="37"/>
      <c r="AN420" s="37"/>
      <c r="AO420" s="38"/>
      <c r="AP420" s="38"/>
      <c r="AQ420" s="37"/>
      <c r="AR420" s="49"/>
      <c r="AS420" s="37"/>
      <c r="AT420" s="38"/>
    </row>
    <row r="421" spans="1:46" ht="12.75"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48"/>
      <c r="AH421" s="37"/>
      <c r="AI421" s="37"/>
      <c r="AJ421" s="37"/>
      <c r="AK421" s="48"/>
      <c r="AL421" s="48"/>
      <c r="AM421" s="37"/>
      <c r="AN421" s="37"/>
      <c r="AO421" s="38"/>
      <c r="AP421" s="38"/>
      <c r="AQ421" s="37"/>
      <c r="AR421" s="49"/>
      <c r="AS421" s="37"/>
      <c r="AT421" s="38"/>
    </row>
    <row r="422" spans="1:46" ht="12.75"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48"/>
      <c r="AH422" s="37"/>
      <c r="AI422" s="37"/>
      <c r="AJ422" s="37"/>
      <c r="AK422" s="48"/>
      <c r="AL422" s="48"/>
      <c r="AM422" s="37"/>
      <c r="AN422" s="37"/>
      <c r="AO422" s="38"/>
      <c r="AP422" s="38"/>
      <c r="AQ422" s="37"/>
      <c r="AR422" s="49"/>
      <c r="AS422" s="37"/>
      <c r="AT422" s="38"/>
    </row>
    <row r="423" spans="1:46" ht="12.75"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48"/>
      <c r="AH423" s="37"/>
      <c r="AI423" s="37"/>
      <c r="AJ423" s="37"/>
      <c r="AK423" s="48"/>
      <c r="AL423" s="48"/>
      <c r="AM423" s="37"/>
      <c r="AN423" s="37"/>
      <c r="AO423" s="38"/>
      <c r="AP423" s="38"/>
      <c r="AQ423" s="37"/>
      <c r="AR423" s="49"/>
      <c r="AS423" s="37"/>
      <c r="AT423" s="38"/>
    </row>
    <row r="424" spans="1:46" ht="12.75"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48"/>
      <c r="AH424" s="37"/>
      <c r="AI424" s="37"/>
      <c r="AJ424" s="37"/>
      <c r="AK424" s="48"/>
      <c r="AL424" s="48"/>
      <c r="AM424" s="37"/>
      <c r="AN424" s="37"/>
      <c r="AO424" s="38"/>
      <c r="AP424" s="38"/>
      <c r="AQ424" s="37"/>
      <c r="AR424" s="49"/>
      <c r="AS424" s="37"/>
      <c r="AT424" s="38"/>
    </row>
    <row r="425" spans="1:46" ht="12.75"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48"/>
      <c r="AH425" s="37"/>
      <c r="AI425" s="37"/>
      <c r="AJ425" s="37"/>
      <c r="AK425" s="48"/>
      <c r="AL425" s="48"/>
      <c r="AM425" s="37"/>
      <c r="AN425" s="37"/>
      <c r="AO425" s="38"/>
      <c r="AP425" s="38"/>
      <c r="AQ425" s="37"/>
      <c r="AR425" s="49"/>
      <c r="AS425" s="37"/>
      <c r="AT425" s="38"/>
    </row>
    <row r="426" spans="1:46" ht="12.75"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48"/>
      <c r="AH426" s="37"/>
      <c r="AI426" s="37"/>
      <c r="AJ426" s="37"/>
      <c r="AK426" s="48"/>
      <c r="AL426" s="48"/>
      <c r="AM426" s="37"/>
      <c r="AN426" s="37"/>
      <c r="AO426" s="38"/>
      <c r="AP426" s="38"/>
      <c r="AQ426" s="37"/>
      <c r="AR426" s="49"/>
      <c r="AS426" s="37"/>
      <c r="AT426" s="38"/>
    </row>
    <row r="427" spans="1:46" ht="12.75"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48"/>
      <c r="AH427" s="37"/>
      <c r="AI427" s="37"/>
      <c r="AJ427" s="37"/>
      <c r="AK427" s="48"/>
      <c r="AL427" s="48"/>
      <c r="AM427" s="37"/>
      <c r="AN427" s="37"/>
      <c r="AO427" s="38"/>
      <c r="AP427" s="38"/>
      <c r="AQ427" s="37"/>
      <c r="AR427" s="49"/>
      <c r="AS427" s="37"/>
      <c r="AT427" s="38"/>
    </row>
    <row r="428" spans="1:46" ht="12.75"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48"/>
      <c r="AH428" s="37"/>
      <c r="AI428" s="37"/>
      <c r="AJ428" s="37"/>
      <c r="AK428" s="48"/>
      <c r="AL428" s="48"/>
      <c r="AM428" s="37"/>
      <c r="AN428" s="37"/>
      <c r="AO428" s="38"/>
      <c r="AP428" s="38"/>
      <c r="AQ428" s="37"/>
      <c r="AR428" s="49"/>
      <c r="AS428" s="37"/>
      <c r="AT428" s="38"/>
    </row>
    <row r="429" spans="1:46" ht="12.75"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48"/>
      <c r="AH429" s="37"/>
      <c r="AI429" s="37"/>
      <c r="AJ429" s="37"/>
      <c r="AK429" s="48"/>
      <c r="AL429" s="48"/>
      <c r="AM429" s="37"/>
      <c r="AN429" s="37"/>
      <c r="AO429" s="38"/>
      <c r="AP429" s="38"/>
      <c r="AQ429" s="37"/>
      <c r="AR429" s="49"/>
      <c r="AS429" s="37"/>
      <c r="AT429" s="38"/>
    </row>
    <row r="430" spans="1:46" ht="12.75"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48"/>
      <c r="AH430" s="37"/>
      <c r="AI430" s="37"/>
      <c r="AJ430" s="37"/>
      <c r="AK430" s="48"/>
      <c r="AL430" s="48"/>
      <c r="AM430" s="37"/>
      <c r="AN430" s="37"/>
      <c r="AO430" s="38"/>
      <c r="AP430" s="38"/>
      <c r="AQ430" s="37"/>
      <c r="AR430" s="49"/>
      <c r="AS430" s="37"/>
      <c r="AT430" s="38"/>
    </row>
    <row r="431" spans="1:46" ht="12.75"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48"/>
      <c r="AH431" s="37"/>
      <c r="AI431" s="37"/>
      <c r="AJ431" s="37"/>
      <c r="AK431" s="48"/>
      <c r="AL431" s="48"/>
      <c r="AM431" s="37"/>
      <c r="AN431" s="37"/>
      <c r="AO431" s="38"/>
      <c r="AP431" s="38"/>
      <c r="AQ431" s="37"/>
      <c r="AR431" s="49"/>
      <c r="AS431" s="37"/>
      <c r="AT431" s="38"/>
    </row>
    <row r="432" spans="1:46" ht="12.75"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48"/>
      <c r="AH432" s="37"/>
      <c r="AI432" s="37"/>
      <c r="AJ432" s="37"/>
      <c r="AK432" s="48"/>
      <c r="AL432" s="48"/>
      <c r="AM432" s="37"/>
      <c r="AN432" s="37"/>
      <c r="AO432" s="38"/>
      <c r="AP432" s="38"/>
      <c r="AQ432" s="37"/>
      <c r="AR432" s="49"/>
      <c r="AS432" s="37"/>
      <c r="AT432" s="38"/>
    </row>
    <row r="433" spans="1:46" ht="12.75"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48"/>
      <c r="AH433" s="37"/>
      <c r="AI433" s="37"/>
      <c r="AJ433" s="37"/>
      <c r="AK433" s="48"/>
      <c r="AL433" s="48"/>
      <c r="AM433" s="37"/>
      <c r="AN433" s="37"/>
      <c r="AO433" s="38"/>
      <c r="AP433" s="38"/>
      <c r="AQ433" s="37"/>
      <c r="AR433" s="49"/>
      <c r="AS433" s="37"/>
      <c r="AT433" s="38"/>
    </row>
    <row r="434" spans="1:46" ht="12.75"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48"/>
      <c r="AH434" s="37"/>
      <c r="AI434" s="37"/>
      <c r="AJ434" s="37"/>
      <c r="AK434" s="48"/>
      <c r="AL434" s="48"/>
      <c r="AM434" s="37"/>
      <c r="AN434" s="37"/>
      <c r="AO434" s="38"/>
      <c r="AP434" s="38"/>
      <c r="AQ434" s="37"/>
      <c r="AR434" s="49"/>
      <c r="AS434" s="37"/>
      <c r="AT434" s="38"/>
    </row>
    <row r="435" spans="1:46" ht="12.75"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48"/>
      <c r="AH435" s="37"/>
      <c r="AI435" s="37"/>
      <c r="AJ435" s="37"/>
      <c r="AK435" s="48"/>
      <c r="AL435" s="48"/>
      <c r="AM435" s="37"/>
      <c r="AN435" s="37"/>
      <c r="AO435" s="38"/>
      <c r="AP435" s="38"/>
      <c r="AQ435" s="37"/>
      <c r="AR435" s="49"/>
      <c r="AS435" s="37"/>
      <c r="AT435" s="38"/>
    </row>
    <row r="436" spans="1:46" ht="12.75"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48"/>
      <c r="AH436" s="37"/>
      <c r="AI436" s="37"/>
      <c r="AJ436" s="37"/>
      <c r="AK436" s="48"/>
      <c r="AL436" s="48"/>
      <c r="AM436" s="37"/>
      <c r="AN436" s="37"/>
      <c r="AO436" s="38"/>
      <c r="AP436" s="38"/>
      <c r="AQ436" s="37"/>
      <c r="AR436" s="49"/>
      <c r="AS436" s="37"/>
      <c r="AT436" s="38"/>
    </row>
    <row r="437" spans="1:46" ht="12.75"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48"/>
      <c r="AH437" s="37"/>
      <c r="AI437" s="37"/>
      <c r="AJ437" s="37"/>
      <c r="AK437" s="48"/>
      <c r="AL437" s="48"/>
      <c r="AM437" s="37"/>
      <c r="AN437" s="37"/>
      <c r="AO437" s="38"/>
      <c r="AP437" s="38"/>
      <c r="AQ437" s="37"/>
      <c r="AR437" s="49"/>
      <c r="AS437" s="37"/>
      <c r="AT437" s="38"/>
    </row>
    <row r="438" spans="1:46" ht="12.75"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48"/>
      <c r="AH438" s="37"/>
      <c r="AI438" s="37"/>
      <c r="AJ438" s="37"/>
      <c r="AK438" s="48"/>
      <c r="AL438" s="48"/>
      <c r="AM438" s="37"/>
      <c r="AN438" s="37"/>
      <c r="AO438" s="38"/>
      <c r="AP438" s="38"/>
      <c r="AQ438" s="37"/>
      <c r="AR438" s="49"/>
      <c r="AS438" s="37"/>
      <c r="AT438" s="38"/>
    </row>
    <row r="439" spans="1:46" ht="12.75"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48"/>
      <c r="AH439" s="37"/>
      <c r="AI439" s="37"/>
      <c r="AJ439" s="37"/>
      <c r="AK439" s="48"/>
      <c r="AL439" s="48"/>
      <c r="AM439" s="37"/>
      <c r="AN439" s="37"/>
      <c r="AO439" s="38"/>
      <c r="AP439" s="38"/>
      <c r="AQ439" s="37"/>
      <c r="AR439" s="49"/>
      <c r="AS439" s="37"/>
      <c r="AT439" s="38"/>
    </row>
    <row r="440" spans="1:46" ht="12.75"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48"/>
      <c r="AH440" s="37"/>
      <c r="AI440" s="37"/>
      <c r="AJ440" s="37"/>
      <c r="AK440" s="48"/>
      <c r="AL440" s="48"/>
      <c r="AM440" s="37"/>
      <c r="AN440" s="37"/>
      <c r="AO440" s="38"/>
      <c r="AP440" s="38"/>
      <c r="AQ440" s="37"/>
      <c r="AR440" s="49"/>
      <c r="AS440" s="37"/>
      <c r="AT440" s="38"/>
    </row>
    <row r="441" spans="1:46" ht="12.75"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48"/>
      <c r="AH441" s="37"/>
      <c r="AI441" s="37"/>
      <c r="AJ441" s="37"/>
      <c r="AK441" s="48"/>
      <c r="AL441" s="48"/>
      <c r="AM441" s="37"/>
      <c r="AN441" s="37"/>
      <c r="AO441" s="38"/>
      <c r="AP441" s="38"/>
      <c r="AQ441" s="37"/>
      <c r="AR441" s="49"/>
      <c r="AS441" s="37"/>
      <c r="AT441" s="38"/>
    </row>
    <row r="442" spans="1:46" ht="12.75"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48"/>
      <c r="AH442" s="37"/>
      <c r="AI442" s="37"/>
      <c r="AJ442" s="37"/>
      <c r="AK442" s="48"/>
      <c r="AL442" s="48"/>
      <c r="AM442" s="37"/>
      <c r="AN442" s="37"/>
      <c r="AO442" s="38"/>
      <c r="AP442" s="38"/>
      <c r="AQ442" s="37"/>
      <c r="AR442" s="49"/>
      <c r="AS442" s="37"/>
      <c r="AT442" s="38"/>
    </row>
    <row r="443" spans="1:46" ht="12.75"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48"/>
      <c r="AH443" s="37"/>
      <c r="AI443" s="37"/>
      <c r="AJ443" s="37"/>
      <c r="AK443" s="48"/>
      <c r="AL443" s="48"/>
      <c r="AM443" s="37"/>
      <c r="AN443" s="37"/>
      <c r="AO443" s="38"/>
      <c r="AP443" s="38"/>
      <c r="AQ443" s="37"/>
      <c r="AR443" s="49"/>
      <c r="AS443" s="37"/>
      <c r="AT443" s="38"/>
    </row>
    <row r="444" spans="1:46" ht="12.75"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48"/>
      <c r="AH444" s="37"/>
      <c r="AI444" s="37"/>
      <c r="AJ444" s="37"/>
      <c r="AK444" s="48"/>
      <c r="AL444" s="48"/>
      <c r="AM444" s="37"/>
      <c r="AN444" s="37"/>
      <c r="AO444" s="38"/>
      <c r="AP444" s="38"/>
      <c r="AQ444" s="37"/>
      <c r="AR444" s="49"/>
      <c r="AS444" s="37"/>
      <c r="AT444" s="38"/>
    </row>
    <row r="445" spans="1:46" ht="12.75"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48"/>
      <c r="AH445" s="37"/>
      <c r="AI445" s="37"/>
      <c r="AJ445" s="37"/>
      <c r="AK445" s="48"/>
      <c r="AL445" s="48"/>
      <c r="AM445" s="37"/>
      <c r="AN445" s="37"/>
      <c r="AO445" s="38"/>
      <c r="AP445" s="38"/>
      <c r="AQ445" s="37"/>
      <c r="AR445" s="49"/>
      <c r="AS445" s="37"/>
      <c r="AT445" s="38"/>
    </row>
    <row r="446" spans="1:46" ht="12.75"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48"/>
      <c r="AH446" s="37"/>
      <c r="AI446" s="37"/>
      <c r="AJ446" s="37"/>
      <c r="AK446" s="48"/>
      <c r="AL446" s="48"/>
      <c r="AM446" s="37"/>
      <c r="AN446" s="37"/>
      <c r="AO446" s="38"/>
      <c r="AP446" s="38"/>
      <c r="AQ446" s="37"/>
      <c r="AR446" s="49"/>
      <c r="AS446" s="37"/>
      <c r="AT446" s="38"/>
    </row>
    <row r="447" spans="1:46" ht="12.75"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48"/>
      <c r="AH447" s="37"/>
      <c r="AI447" s="37"/>
      <c r="AJ447" s="37"/>
      <c r="AK447" s="48"/>
      <c r="AL447" s="48"/>
      <c r="AM447" s="37"/>
      <c r="AN447" s="37"/>
      <c r="AO447" s="38"/>
      <c r="AP447" s="38"/>
      <c r="AQ447" s="37"/>
      <c r="AR447" s="49"/>
      <c r="AS447" s="37"/>
      <c r="AT447" s="38"/>
    </row>
    <row r="448" spans="1:46" ht="12.75"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48"/>
      <c r="AH448" s="37"/>
      <c r="AI448" s="37"/>
      <c r="AJ448" s="37"/>
      <c r="AK448" s="48"/>
      <c r="AL448" s="48"/>
      <c r="AM448" s="37"/>
      <c r="AN448" s="37"/>
      <c r="AO448" s="38"/>
      <c r="AP448" s="38"/>
      <c r="AQ448" s="37"/>
      <c r="AR448" s="49"/>
      <c r="AS448" s="37"/>
      <c r="AT448" s="38"/>
    </row>
    <row r="449" spans="1:46" ht="12.75"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48"/>
      <c r="AH449" s="37"/>
      <c r="AI449" s="37"/>
      <c r="AJ449" s="37"/>
      <c r="AK449" s="48"/>
      <c r="AL449" s="48"/>
      <c r="AM449" s="37"/>
      <c r="AN449" s="37"/>
      <c r="AO449" s="38"/>
      <c r="AP449" s="38"/>
      <c r="AQ449" s="37"/>
      <c r="AR449" s="49"/>
      <c r="AS449" s="37"/>
      <c r="AT449" s="38"/>
    </row>
    <row r="450" spans="1:46" ht="12.75"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48"/>
      <c r="AH450" s="37"/>
      <c r="AI450" s="37"/>
      <c r="AJ450" s="37"/>
      <c r="AK450" s="48"/>
      <c r="AL450" s="48"/>
      <c r="AM450" s="37"/>
      <c r="AN450" s="37"/>
      <c r="AO450" s="38"/>
      <c r="AP450" s="38"/>
      <c r="AQ450" s="37"/>
      <c r="AR450" s="49"/>
      <c r="AS450" s="37"/>
      <c r="AT450" s="38"/>
    </row>
    <row r="451" spans="1:46" ht="12.75"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48"/>
      <c r="AH451" s="37"/>
      <c r="AI451" s="37"/>
      <c r="AJ451" s="37"/>
      <c r="AK451" s="48"/>
      <c r="AL451" s="48"/>
      <c r="AM451" s="37"/>
      <c r="AN451" s="37"/>
      <c r="AO451" s="38"/>
      <c r="AP451" s="38"/>
      <c r="AQ451" s="37"/>
      <c r="AR451" s="49"/>
      <c r="AS451" s="37"/>
      <c r="AT451" s="38"/>
    </row>
    <row r="452" spans="1:46" ht="12.75"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48"/>
      <c r="AH452" s="37"/>
      <c r="AI452" s="37"/>
      <c r="AJ452" s="37"/>
      <c r="AK452" s="48"/>
      <c r="AL452" s="48"/>
      <c r="AM452" s="37"/>
      <c r="AN452" s="37"/>
      <c r="AO452" s="38"/>
      <c r="AP452" s="38"/>
      <c r="AQ452" s="37"/>
      <c r="AR452" s="49"/>
      <c r="AS452" s="37"/>
      <c r="AT452" s="38"/>
    </row>
    <row r="453" spans="1:46" ht="12.75"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48"/>
      <c r="AH453" s="37"/>
      <c r="AI453" s="37"/>
      <c r="AJ453" s="37"/>
      <c r="AK453" s="48"/>
      <c r="AL453" s="48"/>
      <c r="AM453" s="37"/>
      <c r="AN453" s="37"/>
      <c r="AO453" s="38"/>
      <c r="AP453" s="38"/>
      <c r="AQ453" s="37"/>
      <c r="AR453" s="49"/>
      <c r="AS453" s="37"/>
      <c r="AT453" s="38"/>
    </row>
    <row r="454" spans="1:46" ht="12.75"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48"/>
      <c r="AH454" s="37"/>
      <c r="AI454" s="37"/>
      <c r="AJ454" s="37"/>
      <c r="AK454" s="48"/>
      <c r="AL454" s="48"/>
      <c r="AM454" s="37"/>
      <c r="AN454" s="37"/>
      <c r="AO454" s="38"/>
      <c r="AP454" s="38"/>
      <c r="AQ454" s="37"/>
      <c r="AR454" s="49"/>
      <c r="AS454" s="37"/>
      <c r="AT454" s="38"/>
    </row>
    <row r="455" spans="1:46" ht="12.75"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48"/>
      <c r="AH455" s="37"/>
      <c r="AI455" s="37"/>
      <c r="AJ455" s="37"/>
      <c r="AK455" s="48"/>
      <c r="AL455" s="48"/>
      <c r="AM455" s="37"/>
      <c r="AN455" s="37"/>
      <c r="AO455" s="38"/>
      <c r="AP455" s="38"/>
      <c r="AQ455" s="37"/>
      <c r="AR455" s="49"/>
      <c r="AS455" s="37"/>
      <c r="AT455" s="38"/>
    </row>
    <row r="456" spans="1:46" ht="12.75"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48"/>
      <c r="AH456" s="37"/>
      <c r="AI456" s="37"/>
      <c r="AJ456" s="37"/>
      <c r="AK456" s="48"/>
      <c r="AL456" s="48"/>
      <c r="AM456" s="37"/>
      <c r="AN456" s="37"/>
      <c r="AO456" s="38"/>
      <c r="AP456" s="38"/>
      <c r="AQ456" s="37"/>
      <c r="AR456" s="49"/>
      <c r="AS456" s="37"/>
      <c r="AT456" s="38"/>
    </row>
    <row r="457" spans="1:46" ht="12.75"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48"/>
      <c r="AH457" s="37"/>
      <c r="AI457" s="37"/>
      <c r="AJ457" s="37"/>
      <c r="AK457" s="48"/>
      <c r="AL457" s="48"/>
      <c r="AM457" s="37"/>
      <c r="AN457" s="37"/>
      <c r="AO457" s="38"/>
      <c r="AP457" s="38"/>
      <c r="AQ457" s="37"/>
      <c r="AR457" s="49"/>
      <c r="AS457" s="37"/>
      <c r="AT457" s="38"/>
    </row>
    <row r="458" spans="1:46" ht="12.75"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48"/>
      <c r="AH458" s="37"/>
      <c r="AI458" s="37"/>
      <c r="AJ458" s="37"/>
      <c r="AK458" s="48"/>
      <c r="AL458" s="48"/>
      <c r="AM458" s="37"/>
      <c r="AN458" s="37"/>
      <c r="AO458" s="38"/>
      <c r="AP458" s="38"/>
      <c r="AQ458" s="37"/>
      <c r="AR458" s="49"/>
      <c r="AS458" s="37"/>
      <c r="AT458" s="38"/>
    </row>
    <row r="459" spans="1:46" ht="12.75"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48"/>
      <c r="AH459" s="37"/>
      <c r="AI459" s="37"/>
      <c r="AJ459" s="37"/>
      <c r="AK459" s="48"/>
      <c r="AL459" s="48"/>
      <c r="AM459" s="37"/>
      <c r="AN459" s="37"/>
      <c r="AO459" s="38"/>
      <c r="AP459" s="38"/>
      <c r="AQ459" s="37"/>
      <c r="AR459" s="49"/>
      <c r="AS459" s="37"/>
      <c r="AT459" s="38"/>
    </row>
    <row r="460" spans="1:46" ht="12.75"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48"/>
      <c r="AH460" s="37"/>
      <c r="AI460" s="37"/>
      <c r="AJ460" s="37"/>
      <c r="AK460" s="48"/>
      <c r="AL460" s="48"/>
      <c r="AM460" s="37"/>
      <c r="AN460" s="37"/>
      <c r="AO460" s="38"/>
      <c r="AP460" s="38"/>
      <c r="AQ460" s="37"/>
      <c r="AR460" s="49"/>
      <c r="AS460" s="37"/>
      <c r="AT460" s="38"/>
    </row>
    <row r="461" spans="1:46" ht="12.75"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48"/>
      <c r="AH461" s="37"/>
      <c r="AI461" s="37"/>
      <c r="AJ461" s="37"/>
      <c r="AK461" s="48"/>
      <c r="AL461" s="48"/>
      <c r="AM461" s="37"/>
      <c r="AN461" s="37"/>
      <c r="AO461" s="38"/>
      <c r="AP461" s="38"/>
      <c r="AQ461" s="37"/>
      <c r="AR461" s="49"/>
      <c r="AS461" s="37"/>
      <c r="AT461" s="38"/>
    </row>
    <row r="462" spans="1:46" ht="12.75"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48"/>
      <c r="AH462" s="37"/>
      <c r="AI462" s="37"/>
      <c r="AJ462" s="37"/>
      <c r="AK462" s="48"/>
      <c r="AL462" s="48"/>
      <c r="AM462" s="37"/>
      <c r="AN462" s="37"/>
      <c r="AO462" s="38"/>
      <c r="AP462" s="38"/>
      <c r="AQ462" s="37"/>
      <c r="AR462" s="49"/>
      <c r="AS462" s="37"/>
      <c r="AT462" s="38"/>
    </row>
    <row r="463" spans="1:46" ht="12.75"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48"/>
      <c r="AH463" s="37"/>
      <c r="AI463" s="37"/>
      <c r="AJ463" s="37"/>
      <c r="AK463" s="48"/>
      <c r="AL463" s="48"/>
      <c r="AM463" s="37"/>
      <c r="AN463" s="37"/>
      <c r="AO463" s="38"/>
      <c r="AP463" s="38"/>
      <c r="AQ463" s="37"/>
      <c r="AR463" s="49"/>
      <c r="AS463" s="37"/>
      <c r="AT463" s="38"/>
    </row>
    <row r="464" spans="1:46" ht="12.75"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48"/>
      <c r="AH464" s="37"/>
      <c r="AI464" s="37"/>
      <c r="AJ464" s="37"/>
      <c r="AK464" s="48"/>
      <c r="AL464" s="48"/>
      <c r="AM464" s="37"/>
      <c r="AN464" s="37"/>
      <c r="AO464" s="38"/>
      <c r="AP464" s="38"/>
      <c r="AQ464" s="37"/>
      <c r="AR464" s="49"/>
      <c r="AS464" s="37"/>
      <c r="AT464" s="38"/>
    </row>
    <row r="465" spans="1:46" ht="12.75"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48"/>
      <c r="AH465" s="37"/>
      <c r="AI465" s="37"/>
      <c r="AJ465" s="37"/>
      <c r="AK465" s="48"/>
      <c r="AL465" s="48"/>
      <c r="AM465" s="37"/>
      <c r="AN465" s="37"/>
      <c r="AO465" s="38"/>
      <c r="AP465" s="38"/>
      <c r="AQ465" s="37"/>
      <c r="AR465" s="49"/>
      <c r="AS465" s="37"/>
      <c r="AT465" s="38"/>
    </row>
    <row r="466" spans="1:46" ht="12.75"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48"/>
      <c r="AH466" s="37"/>
      <c r="AI466" s="37"/>
      <c r="AJ466" s="37"/>
      <c r="AK466" s="48"/>
      <c r="AL466" s="48"/>
      <c r="AM466" s="37"/>
      <c r="AN466" s="37"/>
      <c r="AO466" s="38"/>
      <c r="AP466" s="38"/>
      <c r="AQ466" s="37"/>
      <c r="AR466" s="49"/>
      <c r="AS466" s="37"/>
      <c r="AT466" s="38"/>
    </row>
    <row r="467" spans="1:46" ht="12.75"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48"/>
      <c r="AH467" s="37"/>
      <c r="AI467" s="37"/>
      <c r="AJ467" s="37"/>
      <c r="AK467" s="48"/>
      <c r="AL467" s="48"/>
      <c r="AM467" s="37"/>
      <c r="AN467" s="37"/>
      <c r="AO467" s="38"/>
      <c r="AP467" s="38"/>
      <c r="AQ467" s="37"/>
      <c r="AR467" s="49"/>
      <c r="AS467" s="37"/>
      <c r="AT467" s="38"/>
    </row>
    <row r="468" spans="1:46" ht="12.75"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48"/>
      <c r="AH468" s="37"/>
      <c r="AI468" s="37"/>
      <c r="AJ468" s="37"/>
      <c r="AK468" s="48"/>
      <c r="AL468" s="48"/>
      <c r="AM468" s="37"/>
      <c r="AN468" s="37"/>
      <c r="AO468" s="38"/>
      <c r="AP468" s="38"/>
      <c r="AQ468" s="37"/>
      <c r="AR468" s="49"/>
      <c r="AS468" s="37"/>
      <c r="AT468" s="38"/>
    </row>
    <row r="469" spans="1:46" ht="12.75"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48"/>
      <c r="AH469" s="37"/>
      <c r="AI469" s="37"/>
      <c r="AJ469" s="37"/>
      <c r="AK469" s="48"/>
      <c r="AL469" s="48"/>
      <c r="AM469" s="37"/>
      <c r="AN469" s="37"/>
      <c r="AO469" s="38"/>
      <c r="AP469" s="38"/>
      <c r="AQ469" s="37"/>
      <c r="AR469" s="49"/>
      <c r="AS469" s="37"/>
      <c r="AT469" s="38"/>
    </row>
    <row r="470" spans="1:46" ht="12.75"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48"/>
      <c r="AH470" s="37"/>
      <c r="AI470" s="37"/>
      <c r="AJ470" s="37"/>
      <c r="AK470" s="48"/>
      <c r="AL470" s="48"/>
      <c r="AM470" s="37"/>
      <c r="AN470" s="37"/>
      <c r="AO470" s="38"/>
      <c r="AP470" s="38"/>
      <c r="AQ470" s="37"/>
      <c r="AR470" s="49"/>
      <c r="AS470" s="37"/>
      <c r="AT470" s="38"/>
    </row>
    <row r="471" spans="1:46" ht="12.75"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48"/>
      <c r="AH471" s="37"/>
      <c r="AI471" s="37"/>
      <c r="AJ471" s="37"/>
      <c r="AK471" s="48"/>
      <c r="AL471" s="48"/>
      <c r="AM471" s="37"/>
      <c r="AN471" s="37"/>
      <c r="AO471" s="38"/>
      <c r="AP471" s="38"/>
      <c r="AQ471" s="37"/>
      <c r="AR471" s="49"/>
      <c r="AS471" s="37"/>
      <c r="AT471" s="38"/>
    </row>
    <row r="472" spans="1:46" ht="12.75"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48"/>
      <c r="AH472" s="37"/>
      <c r="AI472" s="37"/>
      <c r="AJ472" s="37"/>
      <c r="AK472" s="48"/>
      <c r="AL472" s="48"/>
      <c r="AM472" s="37"/>
      <c r="AN472" s="37"/>
      <c r="AO472" s="38"/>
      <c r="AP472" s="38"/>
      <c r="AQ472" s="37"/>
      <c r="AR472" s="49"/>
      <c r="AS472" s="37"/>
      <c r="AT472" s="38"/>
    </row>
    <row r="473" spans="1:46" ht="12.75"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48"/>
      <c r="AH473" s="37"/>
      <c r="AI473" s="37"/>
      <c r="AJ473" s="37"/>
      <c r="AK473" s="48"/>
      <c r="AL473" s="48"/>
      <c r="AM473" s="37"/>
      <c r="AN473" s="37"/>
      <c r="AO473" s="38"/>
      <c r="AP473" s="38"/>
      <c r="AQ473" s="37"/>
      <c r="AR473" s="49"/>
      <c r="AS473" s="37"/>
      <c r="AT473" s="38"/>
    </row>
    <row r="474" spans="1:46" ht="12.75"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48"/>
      <c r="AH474" s="37"/>
      <c r="AI474" s="37"/>
      <c r="AJ474" s="37"/>
      <c r="AK474" s="48"/>
      <c r="AL474" s="48"/>
      <c r="AM474" s="37"/>
      <c r="AN474" s="37"/>
      <c r="AO474" s="38"/>
      <c r="AP474" s="38"/>
      <c r="AQ474" s="37"/>
      <c r="AR474" s="49"/>
      <c r="AS474" s="37"/>
      <c r="AT474" s="38"/>
    </row>
    <row r="475" spans="1:46" ht="12.75"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48"/>
      <c r="AH475" s="37"/>
      <c r="AI475" s="37"/>
      <c r="AJ475" s="37"/>
      <c r="AK475" s="48"/>
      <c r="AL475" s="48"/>
      <c r="AM475" s="37"/>
      <c r="AN475" s="37"/>
      <c r="AO475" s="38"/>
      <c r="AP475" s="38"/>
      <c r="AQ475" s="37"/>
      <c r="AR475" s="49"/>
      <c r="AS475" s="37"/>
      <c r="AT475" s="38"/>
    </row>
    <row r="476" spans="1:46" ht="12.75"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48"/>
      <c r="AH476" s="37"/>
      <c r="AI476" s="37"/>
      <c r="AJ476" s="37"/>
      <c r="AK476" s="48"/>
      <c r="AL476" s="48"/>
      <c r="AM476" s="37"/>
      <c r="AN476" s="37"/>
      <c r="AO476" s="38"/>
      <c r="AP476" s="38"/>
      <c r="AQ476" s="37"/>
      <c r="AR476" s="49"/>
      <c r="AS476" s="37"/>
      <c r="AT476" s="38"/>
    </row>
    <row r="477" spans="1:46" ht="12.75"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48"/>
      <c r="AH477" s="37"/>
      <c r="AI477" s="37"/>
      <c r="AJ477" s="37"/>
      <c r="AK477" s="48"/>
      <c r="AL477" s="48"/>
      <c r="AM477" s="37"/>
      <c r="AN477" s="37"/>
      <c r="AO477" s="38"/>
      <c r="AP477" s="38"/>
      <c r="AQ477" s="37"/>
      <c r="AR477" s="49"/>
      <c r="AS477" s="37"/>
      <c r="AT477" s="38"/>
    </row>
    <row r="478" spans="1:46" ht="12.75"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48"/>
      <c r="AH478" s="37"/>
      <c r="AI478" s="37"/>
      <c r="AJ478" s="37"/>
      <c r="AK478" s="48"/>
      <c r="AL478" s="48"/>
      <c r="AM478" s="37"/>
      <c r="AN478" s="37"/>
      <c r="AO478" s="38"/>
      <c r="AP478" s="38"/>
      <c r="AQ478" s="37"/>
      <c r="AR478" s="49"/>
      <c r="AS478" s="37"/>
      <c r="AT478" s="38"/>
    </row>
    <row r="479" spans="1:46" ht="12.75"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48"/>
      <c r="AH479" s="37"/>
      <c r="AI479" s="37"/>
      <c r="AJ479" s="37"/>
      <c r="AK479" s="48"/>
      <c r="AL479" s="48"/>
      <c r="AM479" s="37"/>
      <c r="AN479" s="37"/>
      <c r="AO479" s="38"/>
      <c r="AP479" s="38"/>
      <c r="AQ479" s="37"/>
      <c r="AR479" s="49"/>
      <c r="AS479" s="37"/>
      <c r="AT479" s="38"/>
    </row>
    <row r="480" spans="1:46" ht="12.75"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48"/>
      <c r="AH480" s="37"/>
      <c r="AI480" s="37"/>
      <c r="AJ480" s="37"/>
      <c r="AK480" s="48"/>
      <c r="AL480" s="48"/>
      <c r="AM480" s="37"/>
      <c r="AN480" s="37"/>
      <c r="AO480" s="38"/>
      <c r="AP480" s="38"/>
      <c r="AQ480" s="37"/>
      <c r="AR480" s="49"/>
      <c r="AS480" s="37"/>
      <c r="AT480" s="38"/>
    </row>
    <row r="481" spans="1:46" ht="12.75"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48"/>
      <c r="AH481" s="37"/>
      <c r="AI481" s="37"/>
      <c r="AJ481" s="37"/>
      <c r="AK481" s="48"/>
      <c r="AL481" s="48"/>
      <c r="AM481" s="37"/>
      <c r="AN481" s="37"/>
      <c r="AO481" s="38"/>
      <c r="AP481" s="38"/>
      <c r="AQ481" s="37"/>
      <c r="AR481" s="49"/>
      <c r="AS481" s="37"/>
      <c r="AT481" s="38"/>
    </row>
    <row r="482" spans="1:46" ht="12.75"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48"/>
      <c r="AH482" s="37"/>
      <c r="AI482" s="37"/>
      <c r="AJ482" s="37"/>
      <c r="AK482" s="48"/>
      <c r="AL482" s="48"/>
      <c r="AM482" s="37"/>
      <c r="AN482" s="37"/>
      <c r="AO482" s="38"/>
      <c r="AP482" s="38"/>
      <c r="AQ482" s="37"/>
      <c r="AR482" s="49"/>
      <c r="AS482" s="37"/>
      <c r="AT482" s="38"/>
    </row>
    <row r="483" spans="1:46" ht="12.75"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48"/>
      <c r="AH483" s="37"/>
      <c r="AI483" s="37"/>
      <c r="AJ483" s="37"/>
      <c r="AK483" s="48"/>
      <c r="AL483" s="48"/>
      <c r="AM483" s="37"/>
      <c r="AN483" s="37"/>
      <c r="AO483" s="38"/>
      <c r="AP483" s="38"/>
      <c r="AQ483" s="37"/>
      <c r="AR483" s="49"/>
      <c r="AS483" s="37"/>
      <c r="AT483" s="38"/>
    </row>
    <row r="484" spans="1:46" ht="12.75"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48"/>
      <c r="AH484" s="37"/>
      <c r="AI484" s="37"/>
      <c r="AJ484" s="37"/>
      <c r="AK484" s="48"/>
      <c r="AL484" s="48"/>
      <c r="AM484" s="37"/>
      <c r="AN484" s="37"/>
      <c r="AO484" s="38"/>
      <c r="AP484" s="38"/>
      <c r="AQ484" s="37"/>
      <c r="AR484" s="49"/>
      <c r="AS484" s="37"/>
      <c r="AT484" s="38"/>
    </row>
    <row r="485" spans="1:46" ht="12.75"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48"/>
      <c r="AH485" s="37"/>
      <c r="AI485" s="37"/>
      <c r="AJ485" s="37"/>
      <c r="AK485" s="48"/>
      <c r="AL485" s="48"/>
      <c r="AM485" s="37"/>
      <c r="AN485" s="37"/>
      <c r="AO485" s="38"/>
      <c r="AP485" s="38"/>
      <c r="AQ485" s="37"/>
      <c r="AR485" s="49"/>
      <c r="AS485" s="37"/>
      <c r="AT485" s="38"/>
    </row>
    <row r="486" spans="1:46" ht="12.75"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48"/>
      <c r="AH486" s="37"/>
      <c r="AI486" s="37"/>
      <c r="AJ486" s="37"/>
      <c r="AK486" s="48"/>
      <c r="AL486" s="48"/>
      <c r="AM486" s="37"/>
      <c r="AN486" s="37"/>
      <c r="AO486" s="38"/>
      <c r="AP486" s="38"/>
      <c r="AQ486" s="37"/>
      <c r="AR486" s="49"/>
      <c r="AS486" s="37"/>
      <c r="AT486" s="38"/>
    </row>
    <row r="487" spans="1:46" ht="12.75"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48"/>
      <c r="AH487" s="37"/>
      <c r="AI487" s="37"/>
      <c r="AJ487" s="37"/>
      <c r="AK487" s="48"/>
      <c r="AL487" s="48"/>
      <c r="AM487" s="37"/>
      <c r="AN487" s="37"/>
      <c r="AO487" s="38"/>
      <c r="AP487" s="38"/>
      <c r="AQ487" s="37"/>
      <c r="AR487" s="49"/>
      <c r="AS487" s="37"/>
      <c r="AT487" s="38"/>
    </row>
    <row r="488" spans="1:46" ht="12.75"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48"/>
      <c r="AH488" s="37"/>
      <c r="AI488" s="37"/>
      <c r="AJ488" s="37"/>
      <c r="AK488" s="48"/>
      <c r="AL488" s="48"/>
      <c r="AM488" s="37"/>
      <c r="AN488" s="37"/>
      <c r="AO488" s="38"/>
      <c r="AP488" s="38"/>
      <c r="AQ488" s="37"/>
      <c r="AR488" s="49"/>
      <c r="AS488" s="37"/>
      <c r="AT488" s="38"/>
    </row>
    <row r="489" spans="1:46" ht="12.75"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48"/>
      <c r="AH489" s="37"/>
      <c r="AI489" s="37"/>
      <c r="AJ489" s="37"/>
      <c r="AK489" s="48"/>
      <c r="AL489" s="48"/>
      <c r="AM489" s="37"/>
      <c r="AN489" s="37"/>
      <c r="AO489" s="38"/>
      <c r="AP489" s="38"/>
      <c r="AQ489" s="37"/>
      <c r="AR489" s="49"/>
      <c r="AS489" s="37"/>
      <c r="AT489" s="38"/>
    </row>
    <row r="490" spans="1:46" ht="12.75"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48"/>
      <c r="AH490" s="37"/>
      <c r="AI490" s="37"/>
      <c r="AJ490" s="37"/>
      <c r="AK490" s="48"/>
      <c r="AL490" s="48"/>
      <c r="AM490" s="37"/>
      <c r="AN490" s="37"/>
      <c r="AO490" s="38"/>
      <c r="AP490" s="38"/>
      <c r="AQ490" s="37"/>
      <c r="AR490" s="49"/>
      <c r="AS490" s="37"/>
      <c r="AT490" s="38"/>
    </row>
    <row r="491" spans="1:46" ht="12.75"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48"/>
      <c r="AH491" s="37"/>
      <c r="AI491" s="37"/>
      <c r="AJ491" s="37"/>
      <c r="AK491" s="48"/>
      <c r="AL491" s="48"/>
      <c r="AM491" s="37"/>
      <c r="AN491" s="37"/>
      <c r="AO491" s="38"/>
      <c r="AP491" s="38"/>
      <c r="AQ491" s="37"/>
      <c r="AR491" s="49"/>
      <c r="AS491" s="37"/>
      <c r="AT491" s="38"/>
    </row>
    <row r="492" spans="1:46" ht="12.75"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48"/>
      <c r="AH492" s="37"/>
      <c r="AI492" s="37"/>
      <c r="AJ492" s="37"/>
      <c r="AK492" s="48"/>
      <c r="AL492" s="48"/>
      <c r="AM492" s="37"/>
      <c r="AN492" s="37"/>
      <c r="AO492" s="38"/>
      <c r="AP492" s="38"/>
      <c r="AQ492" s="37"/>
      <c r="AR492" s="49"/>
      <c r="AS492" s="37"/>
      <c r="AT492" s="38"/>
    </row>
    <row r="493" spans="1:46" ht="12.75"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48"/>
      <c r="AH493" s="37"/>
      <c r="AI493" s="37"/>
      <c r="AJ493" s="37"/>
      <c r="AK493" s="48"/>
      <c r="AL493" s="48"/>
      <c r="AM493" s="37"/>
      <c r="AN493" s="37"/>
      <c r="AO493" s="38"/>
      <c r="AP493" s="38"/>
      <c r="AQ493" s="37"/>
      <c r="AR493" s="49"/>
      <c r="AS493" s="37"/>
      <c r="AT493" s="38"/>
    </row>
    <row r="494" spans="1:46" ht="12.75"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48"/>
      <c r="AH494" s="37"/>
      <c r="AI494" s="37"/>
      <c r="AJ494" s="37"/>
      <c r="AK494" s="48"/>
      <c r="AL494" s="48"/>
      <c r="AM494" s="37"/>
      <c r="AN494" s="37"/>
      <c r="AO494" s="38"/>
      <c r="AP494" s="38"/>
      <c r="AQ494" s="37"/>
      <c r="AR494" s="49"/>
      <c r="AS494" s="37"/>
      <c r="AT494" s="38"/>
    </row>
    <row r="495" spans="1:46" ht="12.75"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48"/>
      <c r="AH495" s="37"/>
      <c r="AI495" s="37"/>
      <c r="AJ495" s="37"/>
      <c r="AK495" s="48"/>
      <c r="AL495" s="48"/>
      <c r="AM495" s="37"/>
      <c r="AN495" s="37"/>
      <c r="AO495" s="38"/>
      <c r="AP495" s="38"/>
      <c r="AQ495" s="37"/>
      <c r="AR495" s="49"/>
      <c r="AS495" s="37"/>
      <c r="AT495" s="38"/>
    </row>
    <row r="496" spans="1:46" ht="12.75"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48"/>
      <c r="AH496" s="37"/>
      <c r="AI496" s="37"/>
      <c r="AJ496" s="37"/>
      <c r="AK496" s="48"/>
      <c r="AL496" s="48"/>
      <c r="AM496" s="37"/>
      <c r="AN496" s="37"/>
      <c r="AO496" s="38"/>
      <c r="AP496" s="38"/>
      <c r="AQ496" s="37"/>
      <c r="AR496" s="49"/>
      <c r="AS496" s="37"/>
      <c r="AT496" s="38"/>
    </row>
    <row r="497" spans="1:46" ht="12.75"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48"/>
      <c r="AH497" s="37"/>
      <c r="AI497" s="37"/>
      <c r="AJ497" s="37"/>
      <c r="AK497" s="48"/>
      <c r="AL497" s="48"/>
      <c r="AM497" s="37"/>
      <c r="AN497" s="37"/>
      <c r="AO497" s="38"/>
      <c r="AP497" s="38"/>
      <c r="AQ497" s="37"/>
      <c r="AR497" s="49"/>
      <c r="AS497" s="37"/>
      <c r="AT497" s="38"/>
    </row>
    <row r="498" spans="1:46" ht="12.75"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48"/>
      <c r="AH498" s="37"/>
      <c r="AI498" s="37"/>
      <c r="AJ498" s="37"/>
      <c r="AK498" s="48"/>
      <c r="AL498" s="48"/>
      <c r="AM498" s="37"/>
      <c r="AN498" s="37"/>
      <c r="AO498" s="38"/>
      <c r="AP498" s="38"/>
      <c r="AQ498" s="37"/>
      <c r="AR498" s="49"/>
      <c r="AS498" s="37"/>
      <c r="AT498" s="38"/>
    </row>
    <row r="499" spans="1:46" ht="12.75"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48"/>
      <c r="AH499" s="37"/>
      <c r="AI499" s="37"/>
      <c r="AJ499" s="37"/>
      <c r="AK499" s="48"/>
      <c r="AL499" s="48"/>
      <c r="AM499" s="37"/>
      <c r="AN499" s="37"/>
      <c r="AO499" s="38"/>
      <c r="AP499" s="38"/>
      <c r="AQ499" s="37"/>
      <c r="AR499" s="49"/>
      <c r="AS499" s="37"/>
      <c r="AT499" s="38"/>
    </row>
    <row r="500" spans="1:46" ht="12.75"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48"/>
      <c r="AH500" s="37"/>
      <c r="AI500" s="37"/>
      <c r="AJ500" s="37"/>
      <c r="AK500" s="48"/>
      <c r="AL500" s="48"/>
      <c r="AM500" s="37"/>
      <c r="AN500" s="37"/>
      <c r="AO500" s="38"/>
      <c r="AP500" s="38"/>
      <c r="AQ500" s="37"/>
      <c r="AR500" s="49"/>
      <c r="AS500" s="37"/>
      <c r="AT500" s="38"/>
    </row>
    <row r="501" spans="1:46" ht="12.75"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48"/>
      <c r="AH501" s="37"/>
      <c r="AI501" s="37"/>
      <c r="AJ501" s="37"/>
      <c r="AK501" s="48"/>
      <c r="AL501" s="48"/>
      <c r="AM501" s="37"/>
      <c r="AN501" s="37"/>
      <c r="AO501" s="38"/>
      <c r="AP501" s="38"/>
      <c r="AQ501" s="37"/>
      <c r="AR501" s="49"/>
      <c r="AS501" s="37"/>
      <c r="AT501" s="38"/>
    </row>
    <row r="502" spans="1:46" ht="12.75"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48"/>
      <c r="AH502" s="37"/>
      <c r="AI502" s="37"/>
      <c r="AJ502" s="37"/>
      <c r="AK502" s="48"/>
      <c r="AL502" s="48"/>
      <c r="AM502" s="37"/>
      <c r="AN502" s="37"/>
      <c r="AO502" s="38"/>
      <c r="AP502" s="38"/>
      <c r="AQ502" s="37"/>
      <c r="AR502" s="49"/>
      <c r="AS502" s="37"/>
      <c r="AT502" s="38"/>
    </row>
    <row r="503" spans="1:46" ht="12.75"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48"/>
      <c r="AH503" s="37"/>
      <c r="AI503" s="37"/>
      <c r="AJ503" s="37"/>
      <c r="AK503" s="48"/>
      <c r="AL503" s="48"/>
      <c r="AM503" s="37"/>
      <c r="AN503" s="37"/>
      <c r="AO503" s="38"/>
      <c r="AP503" s="38"/>
      <c r="AQ503" s="37"/>
      <c r="AR503" s="49"/>
      <c r="AS503" s="37"/>
      <c r="AT503" s="38"/>
    </row>
    <row r="504" spans="1:46" ht="12.75"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48"/>
      <c r="AH504" s="37"/>
      <c r="AI504" s="37"/>
      <c r="AJ504" s="37"/>
      <c r="AK504" s="48"/>
      <c r="AL504" s="48"/>
      <c r="AM504" s="37"/>
      <c r="AN504" s="37"/>
      <c r="AO504" s="38"/>
      <c r="AP504" s="38"/>
      <c r="AQ504" s="37"/>
      <c r="AR504" s="49"/>
      <c r="AS504" s="37"/>
      <c r="AT504" s="38"/>
    </row>
    <row r="505" spans="1:46" ht="12.75"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48"/>
      <c r="AH505" s="37"/>
      <c r="AI505" s="37"/>
      <c r="AJ505" s="37"/>
      <c r="AK505" s="48"/>
      <c r="AL505" s="48"/>
      <c r="AM505" s="37"/>
      <c r="AN505" s="37"/>
      <c r="AO505" s="38"/>
      <c r="AP505" s="38"/>
      <c r="AQ505" s="37"/>
      <c r="AR505" s="49"/>
      <c r="AS505" s="37"/>
      <c r="AT505" s="38"/>
    </row>
    <row r="506" spans="1:46" ht="12.75"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48"/>
      <c r="AH506" s="37"/>
      <c r="AI506" s="37"/>
      <c r="AJ506" s="37"/>
      <c r="AK506" s="48"/>
      <c r="AL506" s="48"/>
      <c r="AM506" s="37"/>
      <c r="AN506" s="37"/>
      <c r="AO506" s="38"/>
      <c r="AP506" s="38"/>
      <c r="AQ506" s="37"/>
      <c r="AR506" s="49"/>
      <c r="AS506" s="37"/>
      <c r="AT506" s="38"/>
    </row>
    <row r="507" spans="1:46" ht="12.75"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48"/>
      <c r="AH507" s="37"/>
      <c r="AI507" s="37"/>
      <c r="AJ507" s="37"/>
      <c r="AK507" s="48"/>
      <c r="AL507" s="48"/>
      <c r="AM507" s="37"/>
      <c r="AN507" s="37"/>
      <c r="AO507" s="38"/>
      <c r="AP507" s="38"/>
      <c r="AQ507" s="37"/>
      <c r="AR507" s="49"/>
      <c r="AS507" s="37"/>
      <c r="AT507" s="38"/>
    </row>
    <row r="508" spans="1:46" ht="12.75"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48"/>
      <c r="AH508" s="37"/>
      <c r="AI508" s="37"/>
      <c r="AJ508" s="37"/>
      <c r="AK508" s="48"/>
      <c r="AL508" s="48"/>
      <c r="AM508" s="37"/>
      <c r="AN508" s="37"/>
      <c r="AO508" s="38"/>
      <c r="AP508" s="38"/>
      <c r="AQ508" s="37"/>
      <c r="AR508" s="49"/>
      <c r="AS508" s="37"/>
      <c r="AT508" s="38"/>
    </row>
    <row r="509" spans="1:46" ht="12.75"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48"/>
      <c r="AH509" s="37"/>
      <c r="AI509" s="37"/>
      <c r="AJ509" s="37"/>
      <c r="AK509" s="48"/>
      <c r="AL509" s="48"/>
      <c r="AM509" s="37"/>
      <c r="AN509" s="37"/>
      <c r="AO509" s="38"/>
      <c r="AP509" s="38"/>
      <c r="AQ509" s="37"/>
      <c r="AR509" s="49"/>
      <c r="AS509" s="37"/>
      <c r="AT509" s="38"/>
    </row>
    <row r="510" spans="1:46" ht="12.75"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48"/>
      <c r="AH510" s="37"/>
      <c r="AI510" s="37"/>
      <c r="AJ510" s="37"/>
      <c r="AK510" s="48"/>
      <c r="AL510" s="48"/>
      <c r="AM510" s="37"/>
      <c r="AN510" s="37"/>
      <c r="AO510" s="38"/>
      <c r="AP510" s="38"/>
      <c r="AQ510" s="37"/>
      <c r="AR510" s="49"/>
      <c r="AS510" s="37"/>
      <c r="AT510" s="38"/>
    </row>
    <row r="511" spans="1:46" ht="12.75"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48"/>
      <c r="AH511" s="37"/>
      <c r="AI511" s="37"/>
      <c r="AJ511" s="37"/>
      <c r="AK511" s="48"/>
      <c r="AL511" s="48"/>
      <c r="AM511" s="37"/>
      <c r="AN511" s="37"/>
      <c r="AO511" s="38"/>
      <c r="AP511" s="38"/>
      <c r="AQ511" s="37"/>
      <c r="AR511" s="49"/>
      <c r="AS511" s="37"/>
      <c r="AT511" s="38"/>
    </row>
    <row r="512" spans="1:46" ht="12.75"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48"/>
      <c r="AH512" s="37"/>
      <c r="AI512" s="37"/>
      <c r="AJ512" s="37"/>
      <c r="AK512" s="48"/>
      <c r="AL512" s="48"/>
      <c r="AM512" s="37"/>
      <c r="AN512" s="37"/>
      <c r="AO512" s="38"/>
      <c r="AP512" s="38"/>
      <c r="AQ512" s="37"/>
      <c r="AR512" s="49"/>
      <c r="AS512" s="37"/>
      <c r="AT512" s="38"/>
    </row>
    <row r="513" spans="1:46" ht="12.75"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48"/>
      <c r="AH513" s="37"/>
      <c r="AI513" s="37"/>
      <c r="AJ513" s="37"/>
      <c r="AK513" s="48"/>
      <c r="AL513" s="48"/>
      <c r="AM513" s="37"/>
      <c r="AN513" s="37"/>
      <c r="AO513" s="38"/>
      <c r="AP513" s="38"/>
      <c r="AQ513" s="37"/>
      <c r="AR513" s="49"/>
      <c r="AS513" s="37"/>
      <c r="AT513" s="38"/>
    </row>
    <row r="514" spans="1:46" ht="12.75"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48"/>
      <c r="AH514" s="37"/>
      <c r="AI514" s="37"/>
      <c r="AJ514" s="37"/>
      <c r="AK514" s="48"/>
      <c r="AL514" s="48"/>
      <c r="AM514" s="37"/>
      <c r="AN514" s="37"/>
      <c r="AO514" s="38"/>
      <c r="AP514" s="38"/>
      <c r="AQ514" s="37"/>
      <c r="AR514" s="49"/>
      <c r="AS514" s="37"/>
      <c r="AT514" s="38"/>
    </row>
    <row r="515" spans="1:46" ht="12.75"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48"/>
      <c r="AH515" s="37"/>
      <c r="AI515" s="37"/>
      <c r="AJ515" s="37"/>
      <c r="AK515" s="48"/>
      <c r="AL515" s="48"/>
      <c r="AM515" s="37"/>
      <c r="AN515" s="37"/>
      <c r="AO515" s="38"/>
      <c r="AP515" s="38"/>
      <c r="AQ515" s="37"/>
      <c r="AR515" s="49"/>
      <c r="AS515" s="37"/>
      <c r="AT515" s="38"/>
    </row>
    <row r="516" spans="1:46" ht="12.75"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48"/>
      <c r="AH516" s="37"/>
      <c r="AI516" s="37"/>
      <c r="AJ516" s="37"/>
      <c r="AK516" s="48"/>
      <c r="AL516" s="48"/>
      <c r="AM516" s="37"/>
      <c r="AN516" s="37"/>
      <c r="AO516" s="38"/>
      <c r="AP516" s="38"/>
      <c r="AQ516" s="37"/>
      <c r="AR516" s="49"/>
      <c r="AS516" s="37"/>
      <c r="AT516" s="38"/>
    </row>
    <row r="517" spans="1:46" ht="12.75"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48"/>
      <c r="AH517" s="37"/>
      <c r="AI517" s="37"/>
      <c r="AJ517" s="37"/>
      <c r="AK517" s="48"/>
      <c r="AL517" s="48"/>
      <c r="AM517" s="37"/>
      <c r="AN517" s="37"/>
      <c r="AO517" s="38"/>
      <c r="AP517" s="38"/>
      <c r="AQ517" s="37"/>
      <c r="AR517" s="49"/>
      <c r="AS517" s="37"/>
      <c r="AT517" s="38"/>
    </row>
    <row r="518" spans="1:46" ht="12.75"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48"/>
      <c r="AH518" s="37"/>
      <c r="AI518" s="37"/>
      <c r="AJ518" s="37"/>
      <c r="AK518" s="48"/>
      <c r="AL518" s="48"/>
      <c r="AM518" s="37"/>
      <c r="AN518" s="37"/>
      <c r="AO518" s="38"/>
      <c r="AP518" s="38"/>
      <c r="AQ518" s="37"/>
      <c r="AR518" s="49"/>
      <c r="AS518" s="37"/>
      <c r="AT518" s="38"/>
    </row>
    <row r="519" spans="1:46" ht="12.75"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48"/>
      <c r="AH519" s="37"/>
      <c r="AI519" s="37"/>
      <c r="AJ519" s="37"/>
      <c r="AK519" s="48"/>
      <c r="AL519" s="48"/>
      <c r="AM519" s="37"/>
      <c r="AN519" s="37"/>
      <c r="AO519" s="38"/>
      <c r="AP519" s="38"/>
      <c r="AQ519" s="37"/>
      <c r="AR519" s="49"/>
      <c r="AS519" s="37"/>
      <c r="AT519" s="38"/>
    </row>
    <row r="520" spans="1:46" ht="12.75"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48"/>
      <c r="AH520" s="37"/>
      <c r="AI520" s="37"/>
      <c r="AJ520" s="37"/>
      <c r="AK520" s="48"/>
      <c r="AL520" s="48"/>
      <c r="AM520" s="37"/>
      <c r="AN520" s="37"/>
      <c r="AO520" s="38"/>
      <c r="AP520" s="38"/>
      <c r="AQ520" s="37"/>
      <c r="AR520" s="49"/>
      <c r="AS520" s="37"/>
      <c r="AT520" s="38"/>
    </row>
    <row r="521" spans="1:46" ht="12.75"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48"/>
      <c r="AH521" s="37"/>
      <c r="AI521" s="37"/>
      <c r="AJ521" s="37"/>
      <c r="AK521" s="48"/>
      <c r="AL521" s="48"/>
      <c r="AM521" s="37"/>
      <c r="AN521" s="37"/>
      <c r="AO521" s="38"/>
      <c r="AP521" s="38"/>
      <c r="AQ521" s="37"/>
      <c r="AR521" s="49"/>
      <c r="AS521" s="37"/>
      <c r="AT521" s="38"/>
    </row>
    <row r="522" spans="1:46" ht="12.75"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48"/>
      <c r="AH522" s="37"/>
      <c r="AI522" s="37"/>
      <c r="AJ522" s="37"/>
      <c r="AK522" s="48"/>
      <c r="AL522" s="48"/>
      <c r="AM522" s="37"/>
      <c r="AN522" s="37"/>
      <c r="AO522" s="38"/>
      <c r="AP522" s="38"/>
      <c r="AQ522" s="37"/>
      <c r="AR522" s="49"/>
      <c r="AS522" s="37"/>
      <c r="AT522" s="38"/>
    </row>
    <row r="523" spans="1:46" ht="12.75"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48"/>
      <c r="AH523" s="37"/>
      <c r="AI523" s="37"/>
      <c r="AJ523" s="37"/>
      <c r="AK523" s="48"/>
      <c r="AL523" s="48"/>
      <c r="AM523" s="37"/>
      <c r="AN523" s="37"/>
      <c r="AO523" s="38"/>
      <c r="AP523" s="38"/>
      <c r="AQ523" s="37"/>
      <c r="AR523" s="49"/>
      <c r="AS523" s="37"/>
      <c r="AT523" s="38"/>
    </row>
    <row r="524" spans="1:46" ht="12.75"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48"/>
      <c r="AH524" s="37"/>
      <c r="AI524" s="37"/>
      <c r="AJ524" s="37"/>
      <c r="AK524" s="48"/>
      <c r="AL524" s="48"/>
      <c r="AM524" s="37"/>
      <c r="AN524" s="37"/>
      <c r="AO524" s="38"/>
      <c r="AP524" s="38"/>
      <c r="AQ524" s="37"/>
      <c r="AR524" s="49"/>
      <c r="AS524" s="37"/>
      <c r="AT524" s="38"/>
    </row>
    <row r="525" spans="1:46" ht="12.75"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48"/>
      <c r="AH525" s="37"/>
      <c r="AI525" s="37"/>
      <c r="AJ525" s="37"/>
      <c r="AK525" s="48"/>
      <c r="AL525" s="48"/>
      <c r="AM525" s="37"/>
      <c r="AN525" s="37"/>
      <c r="AO525" s="38"/>
      <c r="AP525" s="38"/>
      <c r="AQ525" s="37"/>
      <c r="AR525" s="49"/>
      <c r="AS525" s="37"/>
      <c r="AT525" s="38"/>
    </row>
    <row r="526" spans="1:46" ht="12.75"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48"/>
      <c r="AH526" s="37"/>
      <c r="AI526" s="37"/>
      <c r="AJ526" s="37"/>
      <c r="AK526" s="48"/>
      <c r="AL526" s="48"/>
      <c r="AM526" s="37"/>
      <c r="AN526" s="37"/>
      <c r="AO526" s="38"/>
      <c r="AP526" s="38"/>
      <c r="AQ526" s="37"/>
      <c r="AR526" s="49"/>
      <c r="AS526" s="37"/>
      <c r="AT526" s="38"/>
    </row>
    <row r="527" spans="1:46" ht="12.75"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48"/>
      <c r="AH527" s="37"/>
      <c r="AI527" s="37"/>
      <c r="AJ527" s="37"/>
      <c r="AK527" s="48"/>
      <c r="AL527" s="48"/>
      <c r="AM527" s="37"/>
      <c r="AN527" s="37"/>
      <c r="AO527" s="38"/>
      <c r="AP527" s="38"/>
      <c r="AQ527" s="37"/>
      <c r="AR527" s="49"/>
      <c r="AS527" s="37"/>
      <c r="AT527" s="38"/>
    </row>
    <row r="528" spans="1:46" ht="12.75"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48"/>
      <c r="AH528" s="37"/>
      <c r="AI528" s="37"/>
      <c r="AJ528" s="37"/>
      <c r="AK528" s="48"/>
      <c r="AL528" s="48"/>
      <c r="AM528" s="37"/>
      <c r="AN528" s="37"/>
      <c r="AO528" s="38"/>
      <c r="AP528" s="38"/>
      <c r="AQ528" s="37"/>
      <c r="AR528" s="49"/>
      <c r="AS528" s="37"/>
      <c r="AT528" s="38"/>
    </row>
    <row r="529" spans="1:46" ht="12.75"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48"/>
      <c r="AH529" s="37"/>
      <c r="AI529" s="37"/>
      <c r="AJ529" s="37"/>
      <c r="AK529" s="48"/>
      <c r="AL529" s="48"/>
      <c r="AM529" s="37"/>
      <c r="AN529" s="37"/>
      <c r="AO529" s="38"/>
      <c r="AP529" s="38"/>
      <c r="AQ529" s="37"/>
      <c r="AR529" s="49"/>
      <c r="AS529" s="37"/>
      <c r="AT529" s="38"/>
    </row>
    <row r="530" spans="1:46" ht="12.75"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48"/>
      <c r="AH530" s="37"/>
      <c r="AI530" s="37"/>
      <c r="AJ530" s="37"/>
      <c r="AK530" s="48"/>
      <c r="AL530" s="48"/>
      <c r="AM530" s="37"/>
      <c r="AN530" s="37"/>
      <c r="AO530" s="38"/>
      <c r="AP530" s="38"/>
      <c r="AQ530" s="37"/>
      <c r="AR530" s="49"/>
      <c r="AS530" s="37"/>
      <c r="AT530" s="38"/>
    </row>
    <row r="531" spans="1:46" ht="12.75"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48"/>
      <c r="AH531" s="37"/>
      <c r="AI531" s="37"/>
      <c r="AJ531" s="37"/>
      <c r="AK531" s="48"/>
      <c r="AL531" s="48"/>
      <c r="AM531" s="37"/>
      <c r="AN531" s="37"/>
      <c r="AO531" s="38"/>
      <c r="AP531" s="38"/>
      <c r="AQ531" s="37"/>
      <c r="AR531" s="49"/>
      <c r="AS531" s="37"/>
      <c r="AT531" s="38"/>
    </row>
    <row r="532" spans="1:46" ht="12.75"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48"/>
      <c r="AH532" s="37"/>
      <c r="AI532" s="37"/>
      <c r="AJ532" s="37"/>
      <c r="AK532" s="48"/>
      <c r="AL532" s="48"/>
      <c r="AM532" s="37"/>
      <c r="AN532" s="37"/>
      <c r="AO532" s="38"/>
      <c r="AP532" s="38"/>
      <c r="AQ532" s="37"/>
      <c r="AR532" s="49"/>
      <c r="AS532" s="37"/>
      <c r="AT532" s="38"/>
    </row>
    <row r="533" spans="1:46" ht="12.75"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48"/>
      <c r="AH533" s="37"/>
      <c r="AI533" s="37"/>
      <c r="AJ533" s="37"/>
      <c r="AK533" s="48"/>
      <c r="AL533" s="48"/>
      <c r="AM533" s="37"/>
      <c r="AN533" s="37"/>
      <c r="AO533" s="38"/>
      <c r="AP533" s="38"/>
      <c r="AQ533" s="37"/>
      <c r="AR533" s="49"/>
      <c r="AS533" s="37"/>
      <c r="AT533" s="38"/>
    </row>
    <row r="534" spans="1:46" ht="12.75"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48"/>
      <c r="AH534" s="37"/>
      <c r="AI534" s="37"/>
      <c r="AJ534" s="37"/>
      <c r="AK534" s="48"/>
      <c r="AL534" s="48"/>
      <c r="AM534" s="37"/>
      <c r="AN534" s="37"/>
      <c r="AO534" s="38"/>
      <c r="AP534" s="38"/>
      <c r="AQ534" s="37"/>
      <c r="AR534" s="49"/>
      <c r="AS534" s="37"/>
      <c r="AT534" s="38"/>
    </row>
    <row r="535" spans="1:46" ht="12.75"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48"/>
      <c r="AH535" s="37"/>
      <c r="AI535" s="37"/>
      <c r="AJ535" s="37"/>
      <c r="AK535" s="48"/>
      <c r="AL535" s="48"/>
      <c r="AM535" s="37"/>
      <c r="AN535" s="37"/>
      <c r="AO535" s="38"/>
      <c r="AP535" s="38"/>
      <c r="AQ535" s="37"/>
      <c r="AR535" s="49"/>
      <c r="AS535" s="37"/>
      <c r="AT535" s="38"/>
    </row>
    <row r="536" spans="1:46" ht="12.75"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48"/>
      <c r="AH536" s="37"/>
      <c r="AI536" s="37"/>
      <c r="AJ536" s="37"/>
      <c r="AK536" s="48"/>
      <c r="AL536" s="48"/>
      <c r="AM536" s="37"/>
      <c r="AN536" s="37"/>
      <c r="AO536" s="38"/>
      <c r="AP536" s="38"/>
      <c r="AQ536" s="37"/>
      <c r="AR536" s="49"/>
      <c r="AS536" s="37"/>
      <c r="AT536" s="38"/>
    </row>
    <row r="537" spans="1:46" ht="12.75"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48"/>
      <c r="AH537" s="37"/>
      <c r="AI537" s="37"/>
      <c r="AJ537" s="37"/>
      <c r="AK537" s="48"/>
      <c r="AL537" s="48"/>
      <c r="AM537" s="37"/>
      <c r="AN537" s="37"/>
      <c r="AO537" s="38"/>
      <c r="AP537" s="38"/>
      <c r="AQ537" s="37"/>
      <c r="AR537" s="49"/>
      <c r="AS537" s="37"/>
      <c r="AT537" s="38"/>
    </row>
    <row r="538" spans="1:46" ht="12.75"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48"/>
      <c r="AH538" s="37"/>
      <c r="AI538" s="37"/>
      <c r="AJ538" s="37"/>
      <c r="AK538" s="48"/>
      <c r="AL538" s="48"/>
      <c r="AM538" s="37"/>
      <c r="AN538" s="37"/>
      <c r="AO538" s="38"/>
      <c r="AP538" s="38"/>
      <c r="AQ538" s="37"/>
      <c r="AR538" s="49"/>
      <c r="AS538" s="37"/>
      <c r="AT538" s="38"/>
    </row>
    <row r="539" spans="1:46" ht="12.75"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48"/>
      <c r="AH539" s="37"/>
      <c r="AI539" s="37"/>
      <c r="AJ539" s="37"/>
      <c r="AK539" s="48"/>
      <c r="AL539" s="48"/>
      <c r="AM539" s="37"/>
      <c r="AN539" s="37"/>
      <c r="AO539" s="38"/>
      <c r="AP539" s="38"/>
      <c r="AQ539" s="37"/>
      <c r="AR539" s="49"/>
      <c r="AS539" s="37"/>
      <c r="AT539" s="38"/>
    </row>
    <row r="540" spans="1:46" ht="12.75"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48"/>
      <c r="AH540" s="37"/>
      <c r="AI540" s="37"/>
      <c r="AJ540" s="37"/>
      <c r="AK540" s="48"/>
      <c r="AL540" s="48"/>
      <c r="AM540" s="37"/>
      <c r="AN540" s="37"/>
      <c r="AO540" s="38"/>
      <c r="AP540" s="38"/>
      <c r="AQ540" s="37"/>
      <c r="AR540" s="49"/>
      <c r="AS540" s="37"/>
      <c r="AT540" s="38"/>
    </row>
    <row r="541" spans="1:46" ht="12.75"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48"/>
      <c r="AH541" s="37"/>
      <c r="AI541" s="37"/>
      <c r="AJ541" s="37"/>
      <c r="AK541" s="48"/>
      <c r="AL541" s="48"/>
      <c r="AM541" s="37"/>
      <c r="AN541" s="37"/>
      <c r="AO541" s="38"/>
      <c r="AP541" s="38"/>
      <c r="AQ541" s="37"/>
      <c r="AR541" s="49"/>
      <c r="AS541" s="37"/>
      <c r="AT541" s="38"/>
    </row>
    <row r="542" spans="1:46" ht="12.75"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48"/>
      <c r="AH542" s="37"/>
      <c r="AI542" s="37"/>
      <c r="AJ542" s="37"/>
      <c r="AK542" s="48"/>
      <c r="AL542" s="48"/>
      <c r="AM542" s="37"/>
      <c r="AN542" s="37"/>
      <c r="AO542" s="38"/>
      <c r="AP542" s="38"/>
      <c r="AQ542" s="37"/>
      <c r="AR542" s="49"/>
      <c r="AS542" s="37"/>
      <c r="AT542" s="38"/>
    </row>
    <row r="543" spans="1:46" ht="12.75"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48"/>
      <c r="AH543" s="37"/>
      <c r="AI543" s="37"/>
      <c r="AJ543" s="37"/>
      <c r="AK543" s="48"/>
      <c r="AL543" s="48"/>
      <c r="AM543" s="37"/>
      <c r="AN543" s="37"/>
      <c r="AO543" s="38"/>
      <c r="AP543" s="38"/>
      <c r="AQ543" s="37"/>
      <c r="AR543" s="49"/>
      <c r="AS543" s="37"/>
      <c r="AT543" s="38"/>
    </row>
    <row r="544" spans="1:46" ht="12.75"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48"/>
      <c r="AH544" s="37"/>
      <c r="AI544" s="37"/>
      <c r="AJ544" s="37"/>
      <c r="AK544" s="48"/>
      <c r="AL544" s="48"/>
      <c r="AM544" s="37"/>
      <c r="AN544" s="37"/>
      <c r="AO544" s="38"/>
      <c r="AP544" s="38"/>
      <c r="AQ544" s="37"/>
      <c r="AR544" s="49"/>
      <c r="AS544" s="37"/>
      <c r="AT544" s="38"/>
    </row>
    <row r="545" spans="1:46" ht="12.75"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48"/>
      <c r="AH545" s="37"/>
      <c r="AI545" s="37"/>
      <c r="AJ545" s="37"/>
      <c r="AK545" s="48"/>
      <c r="AL545" s="48"/>
      <c r="AM545" s="37"/>
      <c r="AN545" s="37"/>
      <c r="AO545" s="38"/>
      <c r="AP545" s="38"/>
      <c r="AQ545" s="37"/>
      <c r="AR545" s="49"/>
      <c r="AS545" s="37"/>
      <c r="AT545" s="38"/>
    </row>
    <row r="546" spans="1:46" ht="12.75"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48"/>
      <c r="AH546" s="37"/>
      <c r="AI546" s="37"/>
      <c r="AJ546" s="37"/>
      <c r="AK546" s="48"/>
      <c r="AL546" s="48"/>
      <c r="AM546" s="37"/>
      <c r="AN546" s="37"/>
      <c r="AO546" s="38"/>
      <c r="AP546" s="38"/>
      <c r="AQ546" s="37"/>
      <c r="AR546" s="49"/>
      <c r="AS546" s="37"/>
      <c r="AT546" s="38"/>
    </row>
    <row r="547" spans="1:46" ht="12.75"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48"/>
      <c r="AH547" s="37"/>
      <c r="AI547" s="37"/>
      <c r="AJ547" s="37"/>
      <c r="AK547" s="48"/>
      <c r="AL547" s="48"/>
      <c r="AM547" s="37"/>
      <c r="AN547" s="37"/>
      <c r="AO547" s="38"/>
      <c r="AP547" s="38"/>
      <c r="AQ547" s="37"/>
      <c r="AR547" s="49"/>
      <c r="AS547" s="37"/>
      <c r="AT547" s="38"/>
    </row>
    <row r="548" spans="1:46" ht="12.75"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48"/>
      <c r="AH548" s="37"/>
      <c r="AI548" s="37"/>
      <c r="AJ548" s="37"/>
      <c r="AK548" s="48"/>
      <c r="AL548" s="48"/>
      <c r="AM548" s="37"/>
      <c r="AN548" s="37"/>
      <c r="AO548" s="38"/>
      <c r="AP548" s="38"/>
      <c r="AQ548" s="37"/>
      <c r="AR548" s="49"/>
      <c r="AS548" s="37"/>
      <c r="AT548" s="38"/>
    </row>
    <row r="549" spans="1:46" ht="12.75"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48"/>
      <c r="AH549" s="37"/>
      <c r="AI549" s="37"/>
      <c r="AJ549" s="37"/>
      <c r="AK549" s="48"/>
      <c r="AL549" s="48"/>
      <c r="AM549" s="37"/>
      <c r="AN549" s="37"/>
      <c r="AO549" s="38"/>
      <c r="AP549" s="38"/>
      <c r="AQ549" s="37"/>
      <c r="AR549" s="49"/>
      <c r="AS549" s="37"/>
      <c r="AT549" s="38"/>
    </row>
    <row r="550" spans="1:46" ht="12.75"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48"/>
      <c r="AH550" s="37"/>
      <c r="AI550" s="37"/>
      <c r="AJ550" s="37"/>
      <c r="AK550" s="48"/>
      <c r="AL550" s="48"/>
      <c r="AM550" s="37"/>
      <c r="AN550" s="37"/>
      <c r="AO550" s="38"/>
      <c r="AP550" s="38"/>
      <c r="AQ550" s="37"/>
      <c r="AR550" s="49"/>
      <c r="AS550" s="37"/>
      <c r="AT550" s="38"/>
    </row>
    <row r="551" spans="1:46" ht="12.75"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48"/>
      <c r="AH551" s="37"/>
      <c r="AI551" s="37"/>
      <c r="AJ551" s="37"/>
      <c r="AK551" s="48"/>
      <c r="AL551" s="48"/>
      <c r="AM551" s="37"/>
      <c r="AN551" s="37"/>
      <c r="AO551" s="38"/>
      <c r="AP551" s="38"/>
      <c r="AQ551" s="37"/>
      <c r="AR551" s="49"/>
      <c r="AS551" s="37"/>
      <c r="AT551" s="38"/>
    </row>
    <row r="552" spans="1:46" ht="12.75"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48"/>
      <c r="AH552" s="37"/>
      <c r="AI552" s="37"/>
      <c r="AJ552" s="37"/>
      <c r="AK552" s="48"/>
      <c r="AL552" s="48"/>
      <c r="AM552" s="37"/>
      <c r="AN552" s="37"/>
      <c r="AO552" s="38"/>
      <c r="AP552" s="38"/>
      <c r="AQ552" s="37"/>
      <c r="AR552" s="49"/>
      <c r="AS552" s="37"/>
      <c r="AT552" s="38"/>
    </row>
    <row r="553" spans="1:46" ht="12.75"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48"/>
      <c r="AH553" s="37"/>
      <c r="AI553" s="37"/>
      <c r="AJ553" s="37"/>
      <c r="AK553" s="48"/>
      <c r="AL553" s="48"/>
      <c r="AM553" s="37"/>
      <c r="AN553" s="37"/>
      <c r="AO553" s="38"/>
      <c r="AP553" s="38"/>
      <c r="AQ553" s="37"/>
      <c r="AR553" s="49"/>
      <c r="AS553" s="37"/>
      <c r="AT553" s="38"/>
    </row>
    <row r="554" spans="1:46" ht="12.75"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48"/>
      <c r="AH554" s="37"/>
      <c r="AI554" s="37"/>
      <c r="AJ554" s="37"/>
      <c r="AK554" s="48"/>
      <c r="AL554" s="48"/>
      <c r="AM554" s="37"/>
      <c r="AN554" s="37"/>
      <c r="AO554" s="38"/>
      <c r="AP554" s="38"/>
      <c r="AQ554" s="37"/>
      <c r="AR554" s="49"/>
      <c r="AS554" s="37"/>
      <c r="AT554" s="38"/>
    </row>
    <row r="555" spans="1:46" ht="12.75"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48"/>
      <c r="AH555" s="37"/>
      <c r="AI555" s="37"/>
      <c r="AJ555" s="37"/>
      <c r="AK555" s="48"/>
      <c r="AL555" s="48"/>
      <c r="AM555" s="37"/>
      <c r="AN555" s="37"/>
      <c r="AO555" s="38"/>
      <c r="AP555" s="38"/>
      <c r="AQ555" s="37"/>
      <c r="AR555" s="49"/>
      <c r="AS555" s="37"/>
      <c r="AT555" s="38"/>
    </row>
    <row r="556" spans="1:46" ht="12.75"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48"/>
      <c r="AH556" s="37"/>
      <c r="AI556" s="37"/>
      <c r="AJ556" s="37"/>
      <c r="AK556" s="48"/>
      <c r="AL556" s="48"/>
      <c r="AM556" s="37"/>
      <c r="AN556" s="37"/>
      <c r="AO556" s="38"/>
      <c r="AP556" s="38"/>
      <c r="AQ556" s="37"/>
      <c r="AR556" s="49"/>
      <c r="AS556" s="37"/>
      <c r="AT556" s="38"/>
    </row>
    <row r="557" spans="1:46" ht="12.75"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48"/>
      <c r="AH557" s="37"/>
      <c r="AI557" s="37"/>
      <c r="AJ557" s="37"/>
      <c r="AK557" s="48"/>
      <c r="AL557" s="48"/>
      <c r="AM557" s="37"/>
      <c r="AN557" s="37"/>
      <c r="AO557" s="38"/>
      <c r="AP557" s="38"/>
      <c r="AQ557" s="37"/>
      <c r="AR557" s="49"/>
      <c r="AS557" s="37"/>
      <c r="AT557" s="38"/>
    </row>
    <row r="558" spans="1:46" ht="12.75"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48"/>
      <c r="AH558" s="37"/>
      <c r="AI558" s="37"/>
      <c r="AJ558" s="37"/>
      <c r="AK558" s="48"/>
      <c r="AL558" s="48"/>
      <c r="AM558" s="37"/>
      <c r="AN558" s="37"/>
      <c r="AO558" s="38"/>
      <c r="AP558" s="38"/>
      <c r="AQ558" s="37"/>
      <c r="AR558" s="49"/>
      <c r="AS558" s="37"/>
      <c r="AT558" s="38"/>
    </row>
    <row r="559" spans="1:46" ht="12.75"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48"/>
      <c r="AH559" s="37"/>
      <c r="AI559" s="37"/>
      <c r="AJ559" s="37"/>
      <c r="AK559" s="48"/>
      <c r="AL559" s="48"/>
      <c r="AM559" s="37"/>
      <c r="AN559" s="37"/>
      <c r="AO559" s="38"/>
      <c r="AP559" s="38"/>
      <c r="AQ559" s="37"/>
      <c r="AR559" s="49"/>
      <c r="AS559" s="37"/>
      <c r="AT559" s="38"/>
    </row>
    <row r="560" spans="1:46" ht="12.75"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48"/>
      <c r="AH560" s="37"/>
      <c r="AI560" s="37"/>
      <c r="AJ560" s="37"/>
      <c r="AK560" s="48"/>
      <c r="AL560" s="48"/>
      <c r="AM560" s="37"/>
      <c r="AN560" s="37"/>
      <c r="AO560" s="38"/>
      <c r="AP560" s="38"/>
      <c r="AQ560" s="37"/>
      <c r="AR560" s="49"/>
      <c r="AS560" s="37"/>
      <c r="AT560" s="38"/>
    </row>
    <row r="561" spans="1:46" ht="12.75"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48"/>
      <c r="AH561" s="37"/>
      <c r="AI561" s="37"/>
      <c r="AJ561" s="37"/>
      <c r="AK561" s="48"/>
      <c r="AL561" s="48"/>
      <c r="AM561" s="37"/>
      <c r="AN561" s="37"/>
      <c r="AO561" s="38"/>
      <c r="AP561" s="38"/>
      <c r="AQ561" s="37"/>
      <c r="AR561" s="49"/>
      <c r="AS561" s="37"/>
      <c r="AT561" s="38"/>
    </row>
    <row r="562" spans="1:46" ht="12.75"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48"/>
      <c r="AH562" s="37"/>
      <c r="AI562" s="37"/>
      <c r="AJ562" s="37"/>
      <c r="AK562" s="48"/>
      <c r="AL562" s="48"/>
      <c r="AM562" s="37"/>
      <c r="AN562" s="37"/>
      <c r="AO562" s="38"/>
      <c r="AP562" s="38"/>
      <c r="AQ562" s="37"/>
      <c r="AR562" s="49"/>
      <c r="AS562" s="37"/>
      <c r="AT562" s="38"/>
    </row>
    <row r="563" spans="1:46" ht="12.75"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48"/>
      <c r="AH563" s="37"/>
      <c r="AI563" s="37"/>
      <c r="AJ563" s="37"/>
      <c r="AK563" s="48"/>
      <c r="AL563" s="48"/>
      <c r="AM563" s="37"/>
      <c r="AN563" s="37"/>
      <c r="AO563" s="38"/>
      <c r="AP563" s="38"/>
      <c r="AQ563" s="37"/>
      <c r="AR563" s="49"/>
      <c r="AS563" s="37"/>
      <c r="AT563" s="38"/>
    </row>
    <row r="564" spans="1:46" ht="12.75"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48"/>
      <c r="AH564" s="37"/>
      <c r="AI564" s="37"/>
      <c r="AJ564" s="37"/>
      <c r="AK564" s="48"/>
      <c r="AL564" s="48"/>
      <c r="AM564" s="37"/>
      <c r="AN564" s="37"/>
      <c r="AO564" s="38"/>
      <c r="AP564" s="38"/>
      <c r="AQ564" s="37"/>
      <c r="AR564" s="49"/>
      <c r="AS564" s="37"/>
      <c r="AT564" s="38"/>
    </row>
    <row r="565" spans="1:46" ht="12.75"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48"/>
      <c r="AH565" s="37"/>
      <c r="AI565" s="37"/>
      <c r="AJ565" s="37"/>
      <c r="AK565" s="48"/>
      <c r="AL565" s="48"/>
      <c r="AM565" s="37"/>
      <c r="AN565" s="37"/>
      <c r="AO565" s="38"/>
      <c r="AP565" s="38"/>
      <c r="AQ565" s="37"/>
      <c r="AR565" s="49"/>
      <c r="AS565" s="37"/>
      <c r="AT565" s="38"/>
    </row>
    <row r="566" spans="1:46" ht="12.75"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48"/>
      <c r="AH566" s="37"/>
      <c r="AI566" s="37"/>
      <c r="AJ566" s="37"/>
      <c r="AK566" s="48"/>
      <c r="AL566" s="48"/>
      <c r="AM566" s="37"/>
      <c r="AN566" s="37"/>
      <c r="AO566" s="38"/>
      <c r="AP566" s="38"/>
      <c r="AQ566" s="37"/>
      <c r="AR566" s="49"/>
      <c r="AS566" s="37"/>
      <c r="AT566" s="38"/>
    </row>
    <row r="567" spans="1:46" ht="12.75"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48"/>
      <c r="AH567" s="37"/>
      <c r="AI567" s="37"/>
      <c r="AJ567" s="37"/>
      <c r="AK567" s="48"/>
      <c r="AL567" s="48"/>
      <c r="AM567" s="37"/>
      <c r="AN567" s="37"/>
      <c r="AO567" s="38"/>
      <c r="AP567" s="38"/>
      <c r="AQ567" s="37"/>
      <c r="AR567" s="49"/>
      <c r="AS567" s="37"/>
      <c r="AT567" s="38"/>
    </row>
    <row r="568" spans="1:46" ht="12.75"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48"/>
      <c r="AH568" s="37"/>
      <c r="AI568" s="37"/>
      <c r="AJ568" s="37"/>
      <c r="AK568" s="48"/>
      <c r="AL568" s="48"/>
      <c r="AM568" s="37"/>
      <c r="AN568" s="37"/>
      <c r="AO568" s="38"/>
      <c r="AP568" s="38"/>
      <c r="AQ568" s="37"/>
      <c r="AR568" s="49"/>
      <c r="AS568" s="37"/>
      <c r="AT568" s="38"/>
    </row>
    <row r="569" spans="1:46" ht="12.75"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48"/>
      <c r="AH569" s="37"/>
      <c r="AI569" s="37"/>
      <c r="AJ569" s="37"/>
      <c r="AK569" s="48"/>
      <c r="AL569" s="48"/>
      <c r="AM569" s="37"/>
      <c r="AN569" s="37"/>
      <c r="AO569" s="38"/>
      <c r="AP569" s="38"/>
      <c r="AQ569" s="37"/>
      <c r="AR569" s="49"/>
      <c r="AS569" s="37"/>
      <c r="AT569" s="38"/>
    </row>
    <row r="570" spans="1:46" ht="12.75"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48"/>
      <c r="AH570" s="37"/>
      <c r="AI570" s="37"/>
      <c r="AJ570" s="37"/>
      <c r="AK570" s="48"/>
      <c r="AL570" s="48"/>
      <c r="AM570" s="37"/>
      <c r="AN570" s="37"/>
      <c r="AO570" s="38"/>
      <c r="AP570" s="38"/>
      <c r="AQ570" s="37"/>
      <c r="AR570" s="49"/>
      <c r="AS570" s="37"/>
      <c r="AT570" s="38"/>
    </row>
    <row r="571" spans="1:46" ht="12.75"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48"/>
      <c r="AH571" s="37"/>
      <c r="AI571" s="37"/>
      <c r="AJ571" s="37"/>
      <c r="AK571" s="48"/>
      <c r="AL571" s="48"/>
      <c r="AM571" s="37"/>
      <c r="AN571" s="37"/>
      <c r="AO571" s="38"/>
      <c r="AP571" s="38"/>
      <c r="AQ571" s="37"/>
      <c r="AR571" s="49"/>
      <c r="AS571" s="37"/>
      <c r="AT571" s="38"/>
    </row>
    <row r="572" spans="1:46" ht="12.75"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48"/>
      <c r="AH572" s="37"/>
      <c r="AI572" s="37"/>
      <c r="AJ572" s="37"/>
      <c r="AK572" s="48"/>
      <c r="AL572" s="48"/>
      <c r="AM572" s="37"/>
      <c r="AN572" s="37"/>
      <c r="AO572" s="38"/>
      <c r="AP572" s="38"/>
      <c r="AQ572" s="37"/>
      <c r="AR572" s="49"/>
      <c r="AS572" s="37"/>
      <c r="AT572" s="38"/>
    </row>
    <row r="573" spans="1:46" ht="12.75"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48"/>
      <c r="AH573" s="37"/>
      <c r="AI573" s="37"/>
      <c r="AJ573" s="37"/>
      <c r="AK573" s="48"/>
      <c r="AL573" s="48"/>
      <c r="AM573" s="37"/>
      <c r="AN573" s="37"/>
      <c r="AO573" s="38"/>
      <c r="AP573" s="38"/>
      <c r="AQ573" s="37"/>
      <c r="AR573" s="49"/>
      <c r="AS573" s="37"/>
      <c r="AT573" s="38"/>
    </row>
    <row r="574" spans="1:46" ht="12.75"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48"/>
      <c r="AH574" s="37"/>
      <c r="AI574" s="37"/>
      <c r="AJ574" s="37"/>
      <c r="AK574" s="48"/>
      <c r="AL574" s="48"/>
      <c r="AM574" s="37"/>
      <c r="AN574" s="37"/>
      <c r="AO574" s="38"/>
      <c r="AP574" s="38"/>
      <c r="AQ574" s="37"/>
      <c r="AR574" s="49"/>
      <c r="AS574" s="37"/>
      <c r="AT574" s="38"/>
    </row>
    <row r="575" spans="1:46" ht="12.75"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48"/>
      <c r="AH575" s="37"/>
      <c r="AI575" s="37"/>
      <c r="AJ575" s="37"/>
      <c r="AK575" s="48"/>
      <c r="AL575" s="48"/>
      <c r="AM575" s="37"/>
      <c r="AN575" s="37"/>
      <c r="AO575" s="38"/>
      <c r="AP575" s="38"/>
      <c r="AQ575" s="37"/>
      <c r="AR575" s="49"/>
      <c r="AS575" s="37"/>
      <c r="AT575" s="38"/>
    </row>
    <row r="576" spans="1:46" ht="12.75"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48"/>
      <c r="AH576" s="37"/>
      <c r="AI576" s="37"/>
      <c r="AJ576" s="37"/>
      <c r="AK576" s="48"/>
      <c r="AL576" s="48"/>
      <c r="AM576" s="37"/>
      <c r="AN576" s="37"/>
      <c r="AO576" s="38"/>
      <c r="AP576" s="38"/>
      <c r="AQ576" s="37"/>
      <c r="AR576" s="49"/>
      <c r="AS576" s="37"/>
      <c r="AT576" s="38"/>
    </row>
    <row r="577" spans="1:46" ht="12.75"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48"/>
      <c r="AH577" s="37"/>
      <c r="AI577" s="37"/>
      <c r="AJ577" s="37"/>
      <c r="AK577" s="48"/>
      <c r="AL577" s="48"/>
      <c r="AM577" s="37"/>
      <c r="AN577" s="37"/>
      <c r="AO577" s="38"/>
      <c r="AP577" s="38"/>
      <c r="AQ577" s="37"/>
      <c r="AR577" s="49"/>
      <c r="AS577" s="37"/>
      <c r="AT577" s="38"/>
    </row>
    <row r="578" spans="1:46" ht="12.75"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48"/>
      <c r="AH578" s="37"/>
      <c r="AI578" s="37"/>
      <c r="AJ578" s="37"/>
      <c r="AK578" s="48"/>
      <c r="AL578" s="48"/>
      <c r="AM578" s="37"/>
      <c r="AN578" s="37"/>
      <c r="AO578" s="38"/>
      <c r="AP578" s="38"/>
      <c r="AQ578" s="37"/>
      <c r="AR578" s="49"/>
      <c r="AS578" s="37"/>
      <c r="AT578" s="38"/>
    </row>
    <row r="579" spans="1:46" ht="12.75"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48"/>
      <c r="AH579" s="37"/>
      <c r="AI579" s="37"/>
      <c r="AJ579" s="37"/>
      <c r="AK579" s="48"/>
      <c r="AL579" s="48"/>
      <c r="AM579" s="37"/>
      <c r="AN579" s="37"/>
      <c r="AO579" s="38"/>
      <c r="AP579" s="38"/>
      <c r="AQ579" s="37"/>
      <c r="AR579" s="49"/>
      <c r="AS579" s="37"/>
      <c r="AT579" s="38"/>
    </row>
    <row r="580" spans="1:46" ht="12.75"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48"/>
      <c r="AH580" s="37"/>
      <c r="AI580" s="37"/>
      <c r="AJ580" s="37"/>
      <c r="AK580" s="48"/>
      <c r="AL580" s="48"/>
      <c r="AM580" s="37"/>
      <c r="AN580" s="37"/>
      <c r="AO580" s="38"/>
      <c r="AP580" s="38"/>
      <c r="AQ580" s="37"/>
      <c r="AR580" s="49"/>
      <c r="AS580" s="37"/>
      <c r="AT580" s="38"/>
    </row>
    <row r="581" spans="1:46" ht="12.75"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48"/>
      <c r="AH581" s="37"/>
      <c r="AI581" s="37"/>
      <c r="AJ581" s="37"/>
      <c r="AK581" s="48"/>
      <c r="AL581" s="48"/>
      <c r="AM581" s="37"/>
      <c r="AN581" s="37"/>
      <c r="AO581" s="38"/>
      <c r="AP581" s="38"/>
      <c r="AQ581" s="37"/>
      <c r="AR581" s="49"/>
      <c r="AS581" s="37"/>
      <c r="AT581" s="38"/>
    </row>
    <row r="582" spans="1:46" ht="12.75"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48"/>
      <c r="AH582" s="37"/>
      <c r="AI582" s="37"/>
      <c r="AJ582" s="37"/>
      <c r="AK582" s="48"/>
      <c r="AL582" s="48"/>
      <c r="AM582" s="37"/>
      <c r="AN582" s="37"/>
      <c r="AO582" s="38"/>
      <c r="AP582" s="38"/>
      <c r="AQ582" s="37"/>
      <c r="AR582" s="49"/>
      <c r="AS582" s="37"/>
      <c r="AT582" s="38"/>
    </row>
    <row r="583" spans="1:46" ht="12.75"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48"/>
      <c r="AH583" s="37"/>
      <c r="AI583" s="37"/>
      <c r="AJ583" s="37"/>
      <c r="AK583" s="48"/>
      <c r="AL583" s="48"/>
      <c r="AM583" s="37"/>
      <c r="AN583" s="37"/>
      <c r="AO583" s="38"/>
      <c r="AP583" s="38"/>
      <c r="AQ583" s="37"/>
      <c r="AR583" s="49"/>
      <c r="AS583" s="37"/>
      <c r="AT583" s="38"/>
    </row>
    <row r="584" spans="1:46" ht="12.75"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48"/>
      <c r="AH584" s="37"/>
      <c r="AI584" s="37"/>
      <c r="AJ584" s="37"/>
      <c r="AK584" s="48"/>
      <c r="AL584" s="48"/>
      <c r="AM584" s="37"/>
      <c r="AN584" s="37"/>
      <c r="AO584" s="38"/>
      <c r="AP584" s="38"/>
      <c r="AQ584" s="37"/>
      <c r="AR584" s="49"/>
      <c r="AS584" s="37"/>
      <c r="AT584" s="38"/>
    </row>
    <row r="585" spans="1:46" ht="12.75"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48"/>
      <c r="AH585" s="37"/>
      <c r="AI585" s="37"/>
      <c r="AJ585" s="37"/>
      <c r="AK585" s="48"/>
      <c r="AL585" s="48"/>
      <c r="AM585" s="37"/>
      <c r="AN585" s="37"/>
      <c r="AO585" s="38"/>
      <c r="AP585" s="38"/>
      <c r="AQ585" s="37"/>
      <c r="AR585" s="49"/>
      <c r="AS585" s="37"/>
      <c r="AT585" s="38"/>
    </row>
    <row r="586" spans="1:46" ht="12.75"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48"/>
      <c r="AH586" s="37"/>
      <c r="AI586" s="37"/>
      <c r="AJ586" s="37"/>
      <c r="AK586" s="48"/>
      <c r="AL586" s="48"/>
      <c r="AM586" s="37"/>
      <c r="AN586" s="37"/>
      <c r="AO586" s="38"/>
      <c r="AP586" s="38"/>
      <c r="AQ586" s="37"/>
      <c r="AR586" s="49"/>
      <c r="AS586" s="37"/>
      <c r="AT586" s="38"/>
    </row>
    <row r="587" spans="1:46" ht="12.75"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48"/>
      <c r="AH587" s="37"/>
      <c r="AI587" s="37"/>
      <c r="AJ587" s="37"/>
      <c r="AK587" s="48"/>
      <c r="AL587" s="48"/>
      <c r="AM587" s="37"/>
      <c r="AN587" s="37"/>
      <c r="AO587" s="38"/>
      <c r="AP587" s="38"/>
      <c r="AQ587" s="37"/>
      <c r="AR587" s="49"/>
      <c r="AS587" s="37"/>
      <c r="AT587" s="38"/>
    </row>
    <row r="588" spans="1:46" ht="12.75"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48"/>
      <c r="AH588" s="37"/>
      <c r="AI588" s="37"/>
      <c r="AJ588" s="37"/>
      <c r="AK588" s="48"/>
      <c r="AL588" s="48"/>
      <c r="AM588" s="37"/>
      <c r="AN588" s="37"/>
      <c r="AO588" s="38"/>
      <c r="AP588" s="38"/>
      <c r="AQ588" s="37"/>
      <c r="AR588" s="49"/>
      <c r="AS588" s="37"/>
      <c r="AT588" s="38"/>
    </row>
    <row r="589" spans="1:46" ht="12.75"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48"/>
      <c r="AH589" s="37"/>
      <c r="AI589" s="37"/>
      <c r="AJ589" s="37"/>
      <c r="AK589" s="48"/>
      <c r="AL589" s="48"/>
      <c r="AM589" s="37"/>
      <c r="AN589" s="37"/>
      <c r="AO589" s="38"/>
      <c r="AP589" s="38"/>
      <c r="AQ589" s="37"/>
      <c r="AR589" s="49"/>
      <c r="AS589" s="37"/>
      <c r="AT589" s="38"/>
    </row>
    <row r="590" spans="1:46" ht="12.75"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48"/>
      <c r="AH590" s="37"/>
      <c r="AI590" s="37"/>
      <c r="AJ590" s="37"/>
      <c r="AK590" s="48"/>
      <c r="AL590" s="48"/>
      <c r="AM590" s="37"/>
      <c r="AN590" s="37"/>
      <c r="AO590" s="38"/>
      <c r="AP590" s="38"/>
      <c r="AQ590" s="37"/>
      <c r="AR590" s="49"/>
      <c r="AS590" s="37"/>
      <c r="AT590" s="38"/>
    </row>
    <row r="591" spans="1:46" ht="12.75"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48"/>
      <c r="AH591" s="37"/>
      <c r="AI591" s="37"/>
      <c r="AJ591" s="37"/>
      <c r="AK591" s="48"/>
      <c r="AL591" s="48"/>
      <c r="AM591" s="37"/>
      <c r="AN591" s="37"/>
      <c r="AO591" s="38"/>
      <c r="AP591" s="38"/>
      <c r="AQ591" s="37"/>
      <c r="AR591" s="49"/>
      <c r="AS591" s="37"/>
      <c r="AT591" s="38"/>
    </row>
    <row r="592" spans="1:46" ht="12.75"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48"/>
      <c r="AH592" s="37"/>
      <c r="AI592" s="37"/>
      <c r="AJ592" s="37"/>
      <c r="AK592" s="48"/>
      <c r="AL592" s="48"/>
      <c r="AM592" s="37"/>
      <c r="AN592" s="37"/>
      <c r="AO592" s="38"/>
      <c r="AP592" s="38"/>
      <c r="AQ592" s="37"/>
      <c r="AR592" s="49"/>
      <c r="AS592" s="37"/>
      <c r="AT592" s="38"/>
    </row>
    <row r="593" spans="1:46" ht="12.75"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48"/>
      <c r="AH593" s="37"/>
      <c r="AI593" s="37"/>
      <c r="AJ593" s="37"/>
      <c r="AK593" s="48"/>
      <c r="AL593" s="48"/>
      <c r="AM593" s="37"/>
      <c r="AN593" s="37"/>
      <c r="AO593" s="38"/>
      <c r="AP593" s="38"/>
      <c r="AQ593" s="37"/>
      <c r="AR593" s="49"/>
      <c r="AS593" s="37"/>
      <c r="AT593" s="38"/>
    </row>
    <row r="594" spans="1:46" ht="12.75"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48"/>
      <c r="AH594" s="37"/>
      <c r="AI594" s="37"/>
      <c r="AJ594" s="37"/>
      <c r="AK594" s="48"/>
      <c r="AL594" s="48"/>
      <c r="AM594" s="37"/>
      <c r="AN594" s="37"/>
      <c r="AO594" s="38"/>
      <c r="AP594" s="38"/>
      <c r="AQ594" s="37"/>
      <c r="AR594" s="49"/>
      <c r="AS594" s="37"/>
      <c r="AT594" s="38"/>
    </row>
    <row r="595" spans="1:46" ht="12.75"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48"/>
      <c r="AH595" s="37"/>
      <c r="AI595" s="37"/>
      <c r="AJ595" s="37"/>
      <c r="AK595" s="48"/>
      <c r="AL595" s="48"/>
      <c r="AM595" s="37"/>
      <c r="AN595" s="37"/>
      <c r="AO595" s="38"/>
      <c r="AP595" s="38"/>
      <c r="AQ595" s="37"/>
      <c r="AR595" s="49"/>
      <c r="AS595" s="37"/>
      <c r="AT595" s="38"/>
    </row>
    <row r="596" spans="1:46" ht="12.75"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48"/>
      <c r="AH596" s="37"/>
      <c r="AI596" s="37"/>
      <c r="AJ596" s="37"/>
      <c r="AK596" s="48"/>
      <c r="AL596" s="48"/>
      <c r="AM596" s="37"/>
      <c r="AN596" s="37"/>
      <c r="AO596" s="38"/>
      <c r="AP596" s="38"/>
      <c r="AQ596" s="37"/>
      <c r="AR596" s="49"/>
      <c r="AS596" s="37"/>
      <c r="AT596" s="38"/>
    </row>
    <row r="597" spans="1:46" ht="12.75"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48"/>
      <c r="AH597" s="37"/>
      <c r="AI597" s="37"/>
      <c r="AJ597" s="37"/>
      <c r="AK597" s="48"/>
      <c r="AL597" s="48"/>
      <c r="AM597" s="37"/>
      <c r="AN597" s="37"/>
      <c r="AO597" s="38"/>
      <c r="AP597" s="38"/>
      <c r="AQ597" s="37"/>
      <c r="AR597" s="49"/>
      <c r="AS597" s="37"/>
      <c r="AT597" s="38"/>
    </row>
    <row r="598" spans="1:46" ht="12.75"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48"/>
      <c r="AH598" s="37"/>
      <c r="AI598" s="37"/>
      <c r="AJ598" s="37"/>
      <c r="AK598" s="48"/>
      <c r="AL598" s="48"/>
      <c r="AM598" s="37"/>
      <c r="AN598" s="37"/>
      <c r="AO598" s="38"/>
      <c r="AP598" s="38"/>
      <c r="AQ598" s="37"/>
      <c r="AR598" s="49"/>
      <c r="AS598" s="37"/>
      <c r="AT598" s="38"/>
    </row>
    <row r="599" spans="1:46" ht="12.75"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48"/>
      <c r="AH599" s="37"/>
      <c r="AI599" s="37"/>
      <c r="AJ599" s="37"/>
      <c r="AK599" s="48"/>
      <c r="AL599" s="48"/>
      <c r="AM599" s="37"/>
      <c r="AN599" s="37"/>
      <c r="AO599" s="38"/>
      <c r="AP599" s="38"/>
      <c r="AQ599" s="37"/>
      <c r="AR599" s="49"/>
      <c r="AS599" s="37"/>
      <c r="AT599" s="38"/>
    </row>
    <row r="600" spans="1:46" ht="12.75"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48"/>
      <c r="AH600" s="37"/>
      <c r="AI600" s="37"/>
      <c r="AJ600" s="37"/>
      <c r="AK600" s="48"/>
      <c r="AL600" s="48"/>
      <c r="AM600" s="37"/>
      <c r="AN600" s="37"/>
      <c r="AO600" s="38"/>
      <c r="AP600" s="38"/>
      <c r="AQ600" s="37"/>
      <c r="AR600" s="49"/>
      <c r="AS600" s="37"/>
      <c r="AT600" s="38"/>
    </row>
    <row r="601" spans="1:46" ht="12.75"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48"/>
      <c r="AH601" s="37"/>
      <c r="AI601" s="37"/>
      <c r="AJ601" s="37"/>
      <c r="AK601" s="48"/>
      <c r="AL601" s="48"/>
      <c r="AM601" s="37"/>
      <c r="AN601" s="37"/>
      <c r="AO601" s="38"/>
      <c r="AP601" s="38"/>
      <c r="AQ601" s="37"/>
      <c r="AR601" s="49"/>
      <c r="AS601" s="37"/>
      <c r="AT601" s="38"/>
    </row>
    <row r="602" spans="1:46" ht="12.75"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48"/>
      <c r="AH602" s="37"/>
      <c r="AI602" s="37"/>
      <c r="AJ602" s="37"/>
      <c r="AK602" s="48"/>
      <c r="AL602" s="48"/>
      <c r="AM602" s="37"/>
      <c r="AN602" s="37"/>
      <c r="AO602" s="38"/>
      <c r="AP602" s="38"/>
      <c r="AQ602" s="37"/>
      <c r="AR602" s="49"/>
      <c r="AS602" s="37"/>
      <c r="AT602" s="38"/>
    </row>
    <row r="603" spans="1:46" ht="12.75"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48"/>
      <c r="AH603" s="37"/>
      <c r="AI603" s="37"/>
      <c r="AJ603" s="37"/>
      <c r="AK603" s="48"/>
      <c r="AL603" s="48"/>
      <c r="AM603" s="37"/>
      <c r="AN603" s="37"/>
      <c r="AO603" s="38"/>
      <c r="AP603" s="38"/>
      <c r="AQ603" s="37"/>
      <c r="AR603" s="49"/>
      <c r="AS603" s="37"/>
      <c r="AT603" s="38"/>
    </row>
    <row r="604" spans="1:46" ht="12.75"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c r="AA604" s="37"/>
      <c r="AB604" s="37"/>
      <c r="AC604" s="37"/>
      <c r="AD604" s="37"/>
      <c r="AE604" s="37"/>
      <c r="AF604" s="37"/>
      <c r="AG604" s="48"/>
      <c r="AH604" s="37"/>
      <c r="AI604" s="37"/>
      <c r="AJ604" s="37"/>
      <c r="AK604" s="48"/>
      <c r="AL604" s="48"/>
      <c r="AM604" s="37"/>
      <c r="AN604" s="37"/>
      <c r="AO604" s="38"/>
      <c r="AP604" s="38"/>
      <c r="AQ604" s="37"/>
      <c r="AR604" s="49"/>
      <c r="AS604" s="37"/>
      <c r="AT604" s="38"/>
    </row>
    <row r="605" spans="1:46" ht="12.75"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c r="AA605" s="37"/>
      <c r="AB605" s="37"/>
      <c r="AC605" s="37"/>
      <c r="AD605" s="37"/>
      <c r="AE605" s="37"/>
      <c r="AF605" s="37"/>
      <c r="AG605" s="48"/>
      <c r="AH605" s="37"/>
      <c r="AI605" s="37"/>
      <c r="AJ605" s="37"/>
      <c r="AK605" s="48"/>
      <c r="AL605" s="48"/>
      <c r="AM605" s="37"/>
      <c r="AN605" s="37"/>
      <c r="AO605" s="38"/>
      <c r="AP605" s="38"/>
      <c r="AQ605" s="37"/>
      <c r="AR605" s="49"/>
      <c r="AS605" s="37"/>
      <c r="AT605" s="38"/>
    </row>
    <row r="606" spans="1:46" ht="12.75"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c r="AA606" s="37"/>
      <c r="AB606" s="37"/>
      <c r="AC606" s="37"/>
      <c r="AD606" s="37"/>
      <c r="AE606" s="37"/>
      <c r="AF606" s="37"/>
      <c r="AG606" s="48"/>
      <c r="AH606" s="37"/>
      <c r="AI606" s="37"/>
      <c r="AJ606" s="37"/>
      <c r="AK606" s="48"/>
      <c r="AL606" s="48"/>
      <c r="AM606" s="37"/>
      <c r="AN606" s="37"/>
      <c r="AO606" s="38"/>
      <c r="AP606" s="38"/>
      <c r="AQ606" s="37"/>
      <c r="AR606" s="49"/>
      <c r="AS606" s="37"/>
      <c r="AT606" s="38"/>
    </row>
    <row r="607" spans="1:46" ht="12.75"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c r="AA607" s="37"/>
      <c r="AB607" s="37"/>
      <c r="AC607" s="37"/>
      <c r="AD607" s="37"/>
      <c r="AE607" s="37"/>
      <c r="AF607" s="37"/>
      <c r="AG607" s="48"/>
      <c r="AH607" s="37"/>
      <c r="AI607" s="37"/>
      <c r="AJ607" s="37"/>
      <c r="AK607" s="48"/>
      <c r="AL607" s="48"/>
      <c r="AM607" s="37"/>
      <c r="AN607" s="37"/>
      <c r="AO607" s="38"/>
      <c r="AP607" s="38"/>
      <c r="AQ607" s="37"/>
      <c r="AR607" s="49"/>
      <c r="AS607" s="37"/>
      <c r="AT607" s="38"/>
    </row>
    <row r="608" spans="1:46" ht="12.75"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c r="AA608" s="37"/>
      <c r="AB608" s="37"/>
      <c r="AC608" s="37"/>
      <c r="AD608" s="37"/>
      <c r="AE608" s="37"/>
      <c r="AF608" s="37"/>
      <c r="AG608" s="48"/>
      <c r="AH608" s="37"/>
      <c r="AI608" s="37"/>
      <c r="AJ608" s="37"/>
      <c r="AK608" s="48"/>
      <c r="AL608" s="48"/>
      <c r="AM608" s="37"/>
      <c r="AN608" s="37"/>
      <c r="AO608" s="38"/>
      <c r="AP608" s="38"/>
      <c r="AQ608" s="37"/>
      <c r="AR608" s="49"/>
      <c r="AS608" s="37"/>
      <c r="AT608" s="38"/>
    </row>
    <row r="609" spans="1:46" ht="12.75"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c r="AA609" s="37"/>
      <c r="AB609" s="37"/>
      <c r="AC609" s="37"/>
      <c r="AD609" s="37"/>
      <c r="AE609" s="37"/>
      <c r="AF609" s="37"/>
      <c r="AG609" s="48"/>
      <c r="AH609" s="37"/>
      <c r="AI609" s="37"/>
      <c r="AJ609" s="37"/>
      <c r="AK609" s="48"/>
      <c r="AL609" s="48"/>
      <c r="AM609" s="37"/>
      <c r="AN609" s="37"/>
      <c r="AO609" s="38"/>
      <c r="AP609" s="38"/>
      <c r="AQ609" s="37"/>
      <c r="AR609" s="49"/>
      <c r="AS609" s="37"/>
      <c r="AT609" s="38"/>
    </row>
    <row r="610" spans="1:46" ht="12.75"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c r="AA610" s="37"/>
      <c r="AB610" s="37"/>
      <c r="AC610" s="37"/>
      <c r="AD610" s="37"/>
      <c r="AE610" s="37"/>
      <c r="AF610" s="37"/>
      <c r="AG610" s="48"/>
      <c r="AH610" s="37"/>
      <c r="AI610" s="37"/>
      <c r="AJ610" s="37"/>
      <c r="AK610" s="48"/>
      <c r="AL610" s="48"/>
      <c r="AM610" s="37"/>
      <c r="AN610" s="37"/>
      <c r="AO610" s="38"/>
      <c r="AP610" s="38"/>
      <c r="AQ610" s="37"/>
      <c r="AR610" s="49"/>
      <c r="AS610" s="37"/>
      <c r="AT610" s="38"/>
    </row>
    <row r="611" spans="1:46" ht="12.75"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c r="AA611" s="37"/>
      <c r="AB611" s="37"/>
      <c r="AC611" s="37"/>
      <c r="AD611" s="37"/>
      <c r="AE611" s="37"/>
      <c r="AF611" s="37"/>
      <c r="AG611" s="48"/>
      <c r="AH611" s="37"/>
      <c r="AI611" s="37"/>
      <c r="AJ611" s="37"/>
      <c r="AK611" s="48"/>
      <c r="AL611" s="48"/>
      <c r="AM611" s="37"/>
      <c r="AN611" s="37"/>
      <c r="AO611" s="38"/>
      <c r="AP611" s="38"/>
      <c r="AQ611" s="37"/>
      <c r="AR611" s="49"/>
      <c r="AS611" s="37"/>
      <c r="AT611" s="38"/>
    </row>
    <row r="612" spans="1:46" ht="12.75"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c r="AA612" s="37"/>
      <c r="AB612" s="37"/>
      <c r="AC612" s="37"/>
      <c r="AD612" s="37"/>
      <c r="AE612" s="37"/>
      <c r="AF612" s="37"/>
      <c r="AG612" s="48"/>
      <c r="AH612" s="37"/>
      <c r="AI612" s="37"/>
      <c r="AJ612" s="37"/>
      <c r="AK612" s="48"/>
      <c r="AL612" s="48"/>
      <c r="AM612" s="37"/>
      <c r="AN612" s="37"/>
      <c r="AO612" s="38"/>
      <c r="AP612" s="38"/>
      <c r="AQ612" s="37"/>
      <c r="AR612" s="49"/>
      <c r="AS612" s="37"/>
      <c r="AT612" s="38"/>
    </row>
    <row r="613" spans="1:46" ht="12.75"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c r="AA613" s="37"/>
      <c r="AB613" s="37"/>
      <c r="AC613" s="37"/>
      <c r="AD613" s="37"/>
      <c r="AE613" s="37"/>
      <c r="AF613" s="37"/>
      <c r="AG613" s="48"/>
      <c r="AH613" s="37"/>
      <c r="AI613" s="37"/>
      <c r="AJ613" s="37"/>
      <c r="AK613" s="48"/>
      <c r="AL613" s="48"/>
      <c r="AM613" s="37"/>
      <c r="AN613" s="37"/>
      <c r="AO613" s="38"/>
      <c r="AP613" s="38"/>
      <c r="AQ613" s="37"/>
      <c r="AR613" s="49"/>
      <c r="AS613" s="37"/>
      <c r="AT613" s="38"/>
    </row>
    <row r="614" spans="1:46" ht="12.75"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c r="AA614" s="37"/>
      <c r="AB614" s="37"/>
      <c r="AC614" s="37"/>
      <c r="AD614" s="37"/>
      <c r="AE614" s="37"/>
      <c r="AF614" s="37"/>
      <c r="AG614" s="48"/>
      <c r="AH614" s="37"/>
      <c r="AI614" s="37"/>
      <c r="AJ614" s="37"/>
      <c r="AK614" s="48"/>
      <c r="AL614" s="48"/>
      <c r="AM614" s="37"/>
      <c r="AN614" s="37"/>
      <c r="AO614" s="38"/>
      <c r="AP614" s="38"/>
      <c r="AQ614" s="37"/>
      <c r="AR614" s="49"/>
      <c r="AS614" s="37"/>
      <c r="AT614" s="38"/>
    </row>
    <row r="615" spans="1:46" ht="12.75"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c r="AA615" s="37"/>
      <c r="AB615" s="37"/>
      <c r="AC615" s="37"/>
      <c r="AD615" s="37"/>
      <c r="AE615" s="37"/>
      <c r="AF615" s="37"/>
      <c r="AG615" s="48"/>
      <c r="AH615" s="37"/>
      <c r="AI615" s="37"/>
      <c r="AJ615" s="37"/>
      <c r="AK615" s="48"/>
      <c r="AL615" s="48"/>
      <c r="AM615" s="37"/>
      <c r="AN615" s="37"/>
      <c r="AO615" s="38"/>
      <c r="AP615" s="38"/>
      <c r="AQ615" s="37"/>
      <c r="AR615" s="49"/>
      <c r="AS615" s="37"/>
      <c r="AT615" s="38"/>
    </row>
    <row r="616" spans="1:46" ht="12.75"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c r="AA616" s="37"/>
      <c r="AB616" s="37"/>
      <c r="AC616" s="37"/>
      <c r="AD616" s="37"/>
      <c r="AE616" s="37"/>
      <c r="AF616" s="37"/>
      <c r="AG616" s="48"/>
      <c r="AH616" s="37"/>
      <c r="AI616" s="37"/>
      <c r="AJ616" s="37"/>
      <c r="AK616" s="48"/>
      <c r="AL616" s="48"/>
      <c r="AM616" s="37"/>
      <c r="AN616" s="37"/>
      <c r="AO616" s="38"/>
      <c r="AP616" s="38"/>
      <c r="AQ616" s="37"/>
      <c r="AR616" s="49"/>
      <c r="AS616" s="37"/>
      <c r="AT616" s="38"/>
    </row>
    <row r="617" spans="1:46" ht="12.75"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c r="AA617" s="37"/>
      <c r="AB617" s="37"/>
      <c r="AC617" s="37"/>
      <c r="AD617" s="37"/>
      <c r="AE617" s="37"/>
      <c r="AF617" s="37"/>
      <c r="AG617" s="48"/>
      <c r="AH617" s="37"/>
      <c r="AI617" s="37"/>
      <c r="AJ617" s="37"/>
      <c r="AK617" s="48"/>
      <c r="AL617" s="48"/>
      <c r="AM617" s="37"/>
      <c r="AN617" s="37"/>
      <c r="AO617" s="38"/>
      <c r="AP617" s="38"/>
      <c r="AQ617" s="37"/>
      <c r="AR617" s="49"/>
      <c r="AS617" s="37"/>
      <c r="AT617" s="38"/>
    </row>
    <row r="618" spans="1:46" ht="12.75"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c r="AA618" s="37"/>
      <c r="AB618" s="37"/>
      <c r="AC618" s="37"/>
      <c r="AD618" s="37"/>
      <c r="AE618" s="37"/>
      <c r="AF618" s="37"/>
      <c r="AG618" s="48"/>
      <c r="AH618" s="37"/>
      <c r="AI618" s="37"/>
      <c r="AJ618" s="37"/>
      <c r="AK618" s="48"/>
      <c r="AL618" s="48"/>
      <c r="AM618" s="37"/>
      <c r="AN618" s="37"/>
      <c r="AO618" s="38"/>
      <c r="AP618" s="38"/>
      <c r="AQ618" s="37"/>
      <c r="AR618" s="49"/>
      <c r="AS618" s="37"/>
      <c r="AT618" s="38"/>
    </row>
    <row r="619" spans="1:46" ht="12.75"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c r="AA619" s="37"/>
      <c r="AB619" s="37"/>
      <c r="AC619" s="37"/>
      <c r="AD619" s="37"/>
      <c r="AE619" s="37"/>
      <c r="AF619" s="37"/>
      <c r="AG619" s="48"/>
      <c r="AH619" s="37"/>
      <c r="AI619" s="37"/>
      <c r="AJ619" s="37"/>
      <c r="AK619" s="48"/>
      <c r="AL619" s="48"/>
      <c r="AM619" s="37"/>
      <c r="AN619" s="37"/>
      <c r="AO619" s="38"/>
      <c r="AP619" s="38"/>
      <c r="AQ619" s="37"/>
      <c r="AR619" s="49"/>
      <c r="AS619" s="37"/>
      <c r="AT619" s="38"/>
    </row>
    <row r="620" spans="1:46" ht="12.75"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c r="AA620" s="37"/>
      <c r="AB620" s="37"/>
      <c r="AC620" s="37"/>
      <c r="AD620" s="37"/>
      <c r="AE620" s="37"/>
      <c r="AF620" s="37"/>
      <c r="AG620" s="48"/>
      <c r="AH620" s="37"/>
      <c r="AI620" s="37"/>
      <c r="AJ620" s="37"/>
      <c r="AK620" s="48"/>
      <c r="AL620" s="48"/>
      <c r="AM620" s="37"/>
      <c r="AN620" s="37"/>
      <c r="AO620" s="38"/>
      <c r="AP620" s="38"/>
      <c r="AQ620" s="37"/>
      <c r="AR620" s="49"/>
      <c r="AS620" s="37"/>
      <c r="AT620" s="38"/>
    </row>
    <row r="621" spans="1:46" ht="12.75"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c r="AA621" s="37"/>
      <c r="AB621" s="37"/>
      <c r="AC621" s="37"/>
      <c r="AD621" s="37"/>
      <c r="AE621" s="37"/>
      <c r="AF621" s="37"/>
      <c r="AG621" s="48"/>
      <c r="AH621" s="37"/>
      <c r="AI621" s="37"/>
      <c r="AJ621" s="37"/>
      <c r="AK621" s="48"/>
      <c r="AL621" s="48"/>
      <c r="AM621" s="37"/>
      <c r="AN621" s="37"/>
      <c r="AO621" s="38"/>
      <c r="AP621" s="38"/>
      <c r="AQ621" s="37"/>
      <c r="AR621" s="49"/>
      <c r="AS621" s="37"/>
      <c r="AT621" s="38"/>
    </row>
    <row r="622" spans="1:46" ht="12.75"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c r="AA622" s="37"/>
      <c r="AB622" s="37"/>
      <c r="AC622" s="37"/>
      <c r="AD622" s="37"/>
      <c r="AE622" s="37"/>
      <c r="AF622" s="37"/>
      <c r="AG622" s="48"/>
      <c r="AH622" s="37"/>
      <c r="AI622" s="37"/>
      <c r="AJ622" s="37"/>
      <c r="AK622" s="48"/>
      <c r="AL622" s="48"/>
      <c r="AM622" s="37"/>
      <c r="AN622" s="37"/>
      <c r="AO622" s="38"/>
      <c r="AP622" s="38"/>
      <c r="AQ622" s="37"/>
      <c r="AR622" s="49"/>
      <c r="AS622" s="37"/>
      <c r="AT622" s="38"/>
    </row>
    <row r="623" spans="1:46" ht="12.75"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c r="AA623" s="37"/>
      <c r="AB623" s="37"/>
      <c r="AC623" s="37"/>
      <c r="AD623" s="37"/>
      <c r="AE623" s="37"/>
      <c r="AF623" s="37"/>
      <c r="AG623" s="48"/>
      <c r="AH623" s="37"/>
      <c r="AI623" s="37"/>
      <c r="AJ623" s="37"/>
      <c r="AK623" s="48"/>
      <c r="AL623" s="48"/>
      <c r="AM623" s="37"/>
      <c r="AN623" s="37"/>
      <c r="AO623" s="38"/>
      <c r="AP623" s="38"/>
      <c r="AQ623" s="37"/>
      <c r="AR623" s="49"/>
      <c r="AS623" s="37"/>
      <c r="AT623" s="38"/>
    </row>
    <row r="624" spans="1:46" ht="12.75"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c r="AA624" s="37"/>
      <c r="AB624" s="37"/>
      <c r="AC624" s="37"/>
      <c r="AD624" s="37"/>
      <c r="AE624" s="37"/>
      <c r="AF624" s="37"/>
      <c r="AG624" s="48"/>
      <c r="AH624" s="37"/>
      <c r="AI624" s="37"/>
      <c r="AJ624" s="37"/>
      <c r="AK624" s="48"/>
      <c r="AL624" s="48"/>
      <c r="AM624" s="37"/>
      <c r="AN624" s="37"/>
      <c r="AO624" s="38"/>
      <c r="AP624" s="38"/>
      <c r="AQ624" s="37"/>
      <c r="AR624" s="49"/>
      <c r="AS624" s="37"/>
      <c r="AT624" s="38"/>
    </row>
    <row r="625" spans="1:46" ht="12.75"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c r="AA625" s="37"/>
      <c r="AB625" s="37"/>
      <c r="AC625" s="37"/>
      <c r="AD625" s="37"/>
      <c r="AE625" s="37"/>
      <c r="AF625" s="37"/>
      <c r="AG625" s="48"/>
      <c r="AH625" s="37"/>
      <c r="AI625" s="37"/>
      <c r="AJ625" s="37"/>
      <c r="AK625" s="48"/>
      <c r="AL625" s="48"/>
      <c r="AM625" s="37"/>
      <c r="AN625" s="37"/>
      <c r="AO625" s="38"/>
      <c r="AP625" s="38"/>
      <c r="AQ625" s="37"/>
      <c r="AR625" s="49"/>
      <c r="AS625" s="37"/>
      <c r="AT625" s="38"/>
    </row>
    <row r="626" spans="1:46" ht="12.75"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c r="AA626" s="37"/>
      <c r="AB626" s="37"/>
      <c r="AC626" s="37"/>
      <c r="AD626" s="37"/>
      <c r="AE626" s="37"/>
      <c r="AF626" s="37"/>
      <c r="AG626" s="48"/>
      <c r="AH626" s="37"/>
      <c r="AI626" s="37"/>
      <c r="AJ626" s="37"/>
      <c r="AK626" s="48"/>
      <c r="AL626" s="48"/>
      <c r="AM626" s="37"/>
      <c r="AN626" s="37"/>
      <c r="AO626" s="38"/>
      <c r="AP626" s="38"/>
      <c r="AQ626" s="37"/>
      <c r="AR626" s="49"/>
      <c r="AS626" s="37"/>
      <c r="AT626" s="38"/>
    </row>
    <row r="627" spans="1:46" ht="12.75"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c r="AA627" s="37"/>
      <c r="AB627" s="37"/>
      <c r="AC627" s="37"/>
      <c r="AD627" s="37"/>
      <c r="AE627" s="37"/>
      <c r="AF627" s="37"/>
      <c r="AG627" s="48"/>
      <c r="AH627" s="37"/>
      <c r="AI627" s="37"/>
      <c r="AJ627" s="37"/>
      <c r="AK627" s="48"/>
      <c r="AL627" s="48"/>
      <c r="AM627" s="37"/>
      <c r="AN627" s="37"/>
      <c r="AO627" s="38"/>
      <c r="AP627" s="38"/>
      <c r="AQ627" s="37"/>
      <c r="AR627" s="49"/>
      <c r="AS627" s="37"/>
      <c r="AT627" s="38"/>
    </row>
    <row r="628" spans="1:46" ht="12.75"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c r="AA628" s="37"/>
      <c r="AB628" s="37"/>
      <c r="AC628" s="37"/>
      <c r="AD628" s="37"/>
      <c r="AE628" s="37"/>
      <c r="AF628" s="37"/>
      <c r="AG628" s="48"/>
      <c r="AH628" s="37"/>
      <c r="AI628" s="37"/>
      <c r="AJ628" s="37"/>
      <c r="AK628" s="48"/>
      <c r="AL628" s="48"/>
      <c r="AM628" s="37"/>
      <c r="AN628" s="37"/>
      <c r="AO628" s="38"/>
      <c r="AP628" s="38"/>
      <c r="AQ628" s="37"/>
      <c r="AR628" s="49"/>
      <c r="AS628" s="37"/>
      <c r="AT628" s="38"/>
    </row>
    <row r="629" spans="1:46" ht="12.75"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c r="AA629" s="37"/>
      <c r="AB629" s="37"/>
      <c r="AC629" s="37"/>
      <c r="AD629" s="37"/>
      <c r="AE629" s="37"/>
      <c r="AF629" s="37"/>
      <c r="AG629" s="48"/>
      <c r="AH629" s="37"/>
      <c r="AI629" s="37"/>
      <c r="AJ629" s="37"/>
      <c r="AK629" s="48"/>
      <c r="AL629" s="48"/>
      <c r="AM629" s="37"/>
      <c r="AN629" s="37"/>
      <c r="AO629" s="38"/>
      <c r="AP629" s="38"/>
      <c r="AQ629" s="37"/>
      <c r="AR629" s="49"/>
      <c r="AS629" s="37"/>
      <c r="AT629" s="38"/>
    </row>
    <row r="630" spans="1:46" ht="12.75"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c r="AA630" s="37"/>
      <c r="AB630" s="37"/>
      <c r="AC630" s="37"/>
      <c r="AD630" s="37"/>
      <c r="AE630" s="37"/>
      <c r="AF630" s="37"/>
      <c r="AG630" s="48"/>
      <c r="AH630" s="37"/>
      <c r="AI630" s="37"/>
      <c r="AJ630" s="37"/>
      <c r="AK630" s="48"/>
      <c r="AL630" s="48"/>
      <c r="AM630" s="37"/>
      <c r="AN630" s="37"/>
      <c r="AO630" s="38"/>
      <c r="AP630" s="38"/>
      <c r="AQ630" s="37"/>
      <c r="AR630" s="49"/>
      <c r="AS630" s="37"/>
      <c r="AT630" s="38"/>
    </row>
    <row r="631" spans="1:46" ht="12.75"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c r="AA631" s="37"/>
      <c r="AB631" s="37"/>
      <c r="AC631" s="37"/>
      <c r="AD631" s="37"/>
      <c r="AE631" s="37"/>
      <c r="AF631" s="37"/>
      <c r="AG631" s="48"/>
      <c r="AH631" s="37"/>
      <c r="AI631" s="37"/>
      <c r="AJ631" s="37"/>
      <c r="AK631" s="48"/>
      <c r="AL631" s="48"/>
      <c r="AM631" s="37"/>
      <c r="AN631" s="37"/>
      <c r="AO631" s="38"/>
      <c r="AP631" s="38"/>
      <c r="AQ631" s="37"/>
      <c r="AR631" s="49"/>
      <c r="AS631" s="37"/>
      <c r="AT631" s="38"/>
    </row>
    <row r="632" spans="1:46" ht="12.75"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c r="AA632" s="37"/>
      <c r="AB632" s="37"/>
      <c r="AC632" s="37"/>
      <c r="AD632" s="37"/>
      <c r="AE632" s="37"/>
      <c r="AF632" s="37"/>
      <c r="AG632" s="48"/>
      <c r="AH632" s="37"/>
      <c r="AI632" s="37"/>
      <c r="AJ632" s="37"/>
      <c r="AK632" s="48"/>
      <c r="AL632" s="48"/>
      <c r="AM632" s="37"/>
      <c r="AN632" s="37"/>
      <c r="AO632" s="38"/>
      <c r="AP632" s="38"/>
      <c r="AQ632" s="37"/>
      <c r="AR632" s="49"/>
      <c r="AS632" s="37"/>
      <c r="AT632" s="38"/>
    </row>
    <row r="633" spans="1:46" ht="12.75"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c r="AA633" s="37"/>
      <c r="AB633" s="37"/>
      <c r="AC633" s="37"/>
      <c r="AD633" s="37"/>
      <c r="AE633" s="37"/>
      <c r="AF633" s="37"/>
      <c r="AG633" s="48"/>
      <c r="AH633" s="37"/>
      <c r="AI633" s="37"/>
      <c r="AJ633" s="37"/>
      <c r="AK633" s="48"/>
      <c r="AL633" s="48"/>
      <c r="AM633" s="37"/>
      <c r="AN633" s="37"/>
      <c r="AO633" s="38"/>
      <c r="AP633" s="38"/>
      <c r="AQ633" s="37"/>
      <c r="AR633" s="49"/>
      <c r="AS633" s="37"/>
      <c r="AT633" s="38"/>
    </row>
    <row r="634" spans="1:46" ht="12.75"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c r="AA634" s="37"/>
      <c r="AB634" s="37"/>
      <c r="AC634" s="37"/>
      <c r="AD634" s="37"/>
      <c r="AE634" s="37"/>
      <c r="AF634" s="37"/>
      <c r="AG634" s="48"/>
      <c r="AH634" s="37"/>
      <c r="AI634" s="37"/>
      <c r="AJ634" s="37"/>
      <c r="AK634" s="48"/>
      <c r="AL634" s="48"/>
      <c r="AM634" s="37"/>
      <c r="AN634" s="37"/>
      <c r="AO634" s="38"/>
      <c r="AP634" s="38"/>
      <c r="AQ634" s="37"/>
      <c r="AR634" s="49"/>
      <c r="AS634" s="37"/>
      <c r="AT634" s="38"/>
    </row>
    <row r="635" spans="1:46" ht="12.75"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c r="AA635" s="37"/>
      <c r="AB635" s="37"/>
      <c r="AC635" s="37"/>
      <c r="AD635" s="37"/>
      <c r="AE635" s="37"/>
      <c r="AF635" s="37"/>
      <c r="AG635" s="48"/>
      <c r="AH635" s="37"/>
      <c r="AI635" s="37"/>
      <c r="AJ635" s="37"/>
      <c r="AK635" s="48"/>
      <c r="AL635" s="48"/>
      <c r="AM635" s="37"/>
      <c r="AN635" s="37"/>
      <c r="AO635" s="38"/>
      <c r="AP635" s="38"/>
      <c r="AQ635" s="37"/>
      <c r="AR635" s="49"/>
      <c r="AS635" s="37"/>
      <c r="AT635" s="38"/>
    </row>
    <row r="636" spans="1:46" ht="12.75"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c r="AA636" s="37"/>
      <c r="AB636" s="37"/>
      <c r="AC636" s="37"/>
      <c r="AD636" s="37"/>
      <c r="AE636" s="37"/>
      <c r="AF636" s="37"/>
      <c r="AG636" s="48"/>
      <c r="AH636" s="37"/>
      <c r="AI636" s="37"/>
      <c r="AJ636" s="37"/>
      <c r="AK636" s="48"/>
      <c r="AL636" s="48"/>
      <c r="AM636" s="37"/>
      <c r="AN636" s="37"/>
      <c r="AO636" s="38"/>
      <c r="AP636" s="38"/>
      <c r="AQ636" s="37"/>
      <c r="AR636" s="49"/>
      <c r="AS636" s="37"/>
      <c r="AT636" s="38"/>
    </row>
    <row r="637" spans="1:46" ht="12.75"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c r="AA637" s="37"/>
      <c r="AB637" s="37"/>
      <c r="AC637" s="37"/>
      <c r="AD637" s="37"/>
      <c r="AE637" s="37"/>
      <c r="AF637" s="37"/>
      <c r="AG637" s="48"/>
      <c r="AH637" s="37"/>
      <c r="AI637" s="37"/>
      <c r="AJ637" s="37"/>
      <c r="AK637" s="48"/>
      <c r="AL637" s="48"/>
      <c r="AM637" s="37"/>
      <c r="AN637" s="37"/>
      <c r="AO637" s="38"/>
      <c r="AP637" s="38"/>
      <c r="AQ637" s="37"/>
      <c r="AR637" s="49"/>
      <c r="AS637" s="37"/>
      <c r="AT637" s="38"/>
    </row>
    <row r="638" spans="1:46" ht="12.75"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c r="AA638" s="37"/>
      <c r="AB638" s="37"/>
      <c r="AC638" s="37"/>
      <c r="AD638" s="37"/>
      <c r="AE638" s="37"/>
      <c r="AF638" s="37"/>
      <c r="AG638" s="48"/>
      <c r="AH638" s="37"/>
      <c r="AI638" s="37"/>
      <c r="AJ638" s="37"/>
      <c r="AK638" s="48"/>
      <c r="AL638" s="48"/>
      <c r="AM638" s="37"/>
      <c r="AN638" s="37"/>
      <c r="AO638" s="38"/>
      <c r="AP638" s="38"/>
      <c r="AQ638" s="37"/>
      <c r="AR638" s="49"/>
      <c r="AS638" s="37"/>
      <c r="AT638" s="38"/>
    </row>
    <row r="639" spans="1:46" ht="12.75"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c r="AA639" s="37"/>
      <c r="AB639" s="37"/>
      <c r="AC639" s="37"/>
      <c r="AD639" s="37"/>
      <c r="AE639" s="37"/>
      <c r="AF639" s="37"/>
      <c r="AG639" s="48"/>
      <c r="AH639" s="37"/>
      <c r="AI639" s="37"/>
      <c r="AJ639" s="37"/>
      <c r="AK639" s="48"/>
      <c r="AL639" s="48"/>
      <c r="AM639" s="37"/>
      <c r="AN639" s="37"/>
      <c r="AO639" s="38"/>
      <c r="AP639" s="38"/>
      <c r="AQ639" s="37"/>
      <c r="AR639" s="49"/>
      <c r="AS639" s="37"/>
      <c r="AT639" s="38"/>
    </row>
    <row r="640" spans="1:46" ht="12.75"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c r="AA640" s="37"/>
      <c r="AB640" s="37"/>
      <c r="AC640" s="37"/>
      <c r="AD640" s="37"/>
      <c r="AE640" s="37"/>
      <c r="AF640" s="37"/>
      <c r="AG640" s="48"/>
      <c r="AH640" s="37"/>
      <c r="AI640" s="37"/>
      <c r="AJ640" s="37"/>
      <c r="AK640" s="48"/>
      <c r="AL640" s="48"/>
      <c r="AM640" s="37"/>
      <c r="AN640" s="37"/>
      <c r="AO640" s="38"/>
      <c r="AP640" s="38"/>
      <c r="AQ640" s="37"/>
      <c r="AR640" s="49"/>
      <c r="AS640" s="37"/>
      <c r="AT640" s="38"/>
    </row>
    <row r="641" spans="1:46" ht="12.75"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c r="AA641" s="37"/>
      <c r="AB641" s="37"/>
      <c r="AC641" s="37"/>
      <c r="AD641" s="37"/>
      <c r="AE641" s="37"/>
      <c r="AF641" s="37"/>
      <c r="AG641" s="48"/>
      <c r="AH641" s="37"/>
      <c r="AI641" s="37"/>
      <c r="AJ641" s="37"/>
      <c r="AK641" s="48"/>
      <c r="AL641" s="48"/>
      <c r="AM641" s="37"/>
      <c r="AN641" s="37"/>
      <c r="AO641" s="38"/>
      <c r="AP641" s="38"/>
      <c r="AQ641" s="37"/>
      <c r="AR641" s="49"/>
      <c r="AS641" s="37"/>
      <c r="AT641" s="38"/>
    </row>
    <row r="642" spans="1:46" ht="12.75"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c r="AA642" s="37"/>
      <c r="AB642" s="37"/>
      <c r="AC642" s="37"/>
      <c r="AD642" s="37"/>
      <c r="AE642" s="37"/>
      <c r="AF642" s="37"/>
      <c r="AG642" s="48"/>
      <c r="AH642" s="37"/>
      <c r="AI642" s="37"/>
      <c r="AJ642" s="37"/>
      <c r="AK642" s="48"/>
      <c r="AL642" s="48"/>
      <c r="AM642" s="37"/>
      <c r="AN642" s="37"/>
      <c r="AO642" s="38"/>
      <c r="AP642" s="38"/>
      <c r="AQ642" s="37"/>
      <c r="AR642" s="49"/>
      <c r="AS642" s="37"/>
      <c r="AT642" s="38"/>
    </row>
    <row r="643" spans="1:46" ht="12.75"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c r="AB643" s="37"/>
      <c r="AC643" s="37"/>
      <c r="AD643" s="37"/>
      <c r="AE643" s="37"/>
      <c r="AF643" s="37"/>
      <c r="AG643" s="48"/>
      <c r="AH643" s="37"/>
      <c r="AI643" s="37"/>
      <c r="AJ643" s="37"/>
      <c r="AK643" s="48"/>
      <c r="AL643" s="48"/>
      <c r="AM643" s="37"/>
      <c r="AN643" s="37"/>
      <c r="AO643" s="38"/>
      <c r="AP643" s="38"/>
      <c r="AQ643" s="37"/>
      <c r="AR643" s="49"/>
      <c r="AS643" s="37"/>
      <c r="AT643" s="38"/>
    </row>
    <row r="644" spans="1:46" ht="12.75"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c r="AA644" s="37"/>
      <c r="AB644" s="37"/>
      <c r="AC644" s="37"/>
      <c r="AD644" s="37"/>
      <c r="AE644" s="37"/>
      <c r="AF644" s="37"/>
      <c r="AG644" s="48"/>
      <c r="AH644" s="37"/>
      <c r="AI644" s="37"/>
      <c r="AJ644" s="37"/>
      <c r="AK644" s="48"/>
      <c r="AL644" s="48"/>
      <c r="AM644" s="37"/>
      <c r="AN644" s="37"/>
      <c r="AO644" s="38"/>
      <c r="AP644" s="38"/>
      <c r="AQ644" s="37"/>
      <c r="AR644" s="49"/>
      <c r="AS644" s="37"/>
      <c r="AT644" s="38"/>
    </row>
    <row r="645" spans="1:46" ht="12.75"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c r="AB645" s="37"/>
      <c r="AC645" s="37"/>
      <c r="AD645" s="37"/>
      <c r="AE645" s="37"/>
      <c r="AF645" s="37"/>
      <c r="AG645" s="48"/>
      <c r="AH645" s="37"/>
      <c r="AI645" s="37"/>
      <c r="AJ645" s="37"/>
      <c r="AK645" s="48"/>
      <c r="AL645" s="48"/>
      <c r="AM645" s="37"/>
      <c r="AN645" s="37"/>
      <c r="AO645" s="38"/>
      <c r="AP645" s="38"/>
      <c r="AQ645" s="37"/>
      <c r="AR645" s="49"/>
      <c r="AS645" s="37"/>
      <c r="AT645" s="38"/>
    </row>
    <row r="646" spans="1:46" ht="12.75"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c r="AA646" s="37"/>
      <c r="AB646" s="37"/>
      <c r="AC646" s="37"/>
      <c r="AD646" s="37"/>
      <c r="AE646" s="37"/>
      <c r="AF646" s="37"/>
      <c r="AG646" s="48"/>
      <c r="AH646" s="37"/>
      <c r="AI646" s="37"/>
      <c r="AJ646" s="37"/>
      <c r="AK646" s="48"/>
      <c r="AL646" s="48"/>
      <c r="AM646" s="37"/>
      <c r="AN646" s="37"/>
      <c r="AO646" s="38"/>
      <c r="AP646" s="38"/>
      <c r="AQ646" s="37"/>
      <c r="AR646" s="49"/>
      <c r="AS646" s="37"/>
      <c r="AT646" s="38"/>
    </row>
    <row r="647" spans="1:46" ht="12.75"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c r="AA647" s="37"/>
      <c r="AB647" s="37"/>
      <c r="AC647" s="37"/>
      <c r="AD647" s="37"/>
      <c r="AE647" s="37"/>
      <c r="AF647" s="37"/>
      <c r="AG647" s="48"/>
      <c r="AH647" s="37"/>
      <c r="AI647" s="37"/>
      <c r="AJ647" s="37"/>
      <c r="AK647" s="48"/>
      <c r="AL647" s="48"/>
      <c r="AM647" s="37"/>
      <c r="AN647" s="37"/>
      <c r="AO647" s="38"/>
      <c r="AP647" s="38"/>
      <c r="AQ647" s="37"/>
      <c r="AR647" s="49"/>
      <c r="AS647" s="37"/>
      <c r="AT647" s="38"/>
    </row>
    <row r="648" spans="1:46" ht="12.75"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c r="AA648" s="37"/>
      <c r="AB648" s="37"/>
      <c r="AC648" s="37"/>
      <c r="AD648" s="37"/>
      <c r="AE648" s="37"/>
      <c r="AF648" s="37"/>
      <c r="AG648" s="48"/>
      <c r="AH648" s="37"/>
      <c r="AI648" s="37"/>
      <c r="AJ648" s="37"/>
      <c r="AK648" s="48"/>
      <c r="AL648" s="48"/>
      <c r="AM648" s="37"/>
      <c r="AN648" s="37"/>
      <c r="AO648" s="38"/>
      <c r="AP648" s="38"/>
      <c r="AQ648" s="37"/>
      <c r="AR648" s="49"/>
      <c r="AS648" s="37"/>
      <c r="AT648" s="38"/>
    </row>
    <row r="649" spans="1:46" ht="12.75"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c r="AA649" s="37"/>
      <c r="AB649" s="37"/>
      <c r="AC649" s="37"/>
      <c r="AD649" s="37"/>
      <c r="AE649" s="37"/>
      <c r="AF649" s="37"/>
      <c r="AG649" s="48"/>
      <c r="AH649" s="37"/>
      <c r="AI649" s="37"/>
      <c r="AJ649" s="37"/>
      <c r="AK649" s="48"/>
      <c r="AL649" s="48"/>
      <c r="AM649" s="37"/>
      <c r="AN649" s="37"/>
      <c r="AO649" s="38"/>
      <c r="AP649" s="38"/>
      <c r="AQ649" s="37"/>
      <c r="AR649" s="49"/>
      <c r="AS649" s="37"/>
      <c r="AT649" s="38"/>
    </row>
    <row r="650" spans="1:46" ht="12.75"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c r="AA650" s="37"/>
      <c r="AB650" s="37"/>
      <c r="AC650" s="37"/>
      <c r="AD650" s="37"/>
      <c r="AE650" s="37"/>
      <c r="AF650" s="37"/>
      <c r="AG650" s="48"/>
      <c r="AH650" s="37"/>
      <c r="AI650" s="37"/>
      <c r="AJ650" s="37"/>
      <c r="AK650" s="48"/>
      <c r="AL650" s="48"/>
      <c r="AM650" s="37"/>
      <c r="AN650" s="37"/>
      <c r="AO650" s="38"/>
      <c r="AP650" s="38"/>
      <c r="AQ650" s="37"/>
      <c r="AR650" s="49"/>
      <c r="AS650" s="37"/>
      <c r="AT650" s="38"/>
    </row>
    <row r="651" spans="1:46" ht="12.75"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c r="AA651" s="37"/>
      <c r="AB651" s="37"/>
      <c r="AC651" s="37"/>
      <c r="AD651" s="37"/>
      <c r="AE651" s="37"/>
      <c r="AF651" s="37"/>
      <c r="AG651" s="48"/>
      <c r="AH651" s="37"/>
      <c r="AI651" s="37"/>
      <c r="AJ651" s="37"/>
      <c r="AK651" s="48"/>
      <c r="AL651" s="48"/>
      <c r="AM651" s="37"/>
      <c r="AN651" s="37"/>
      <c r="AO651" s="38"/>
      <c r="AP651" s="38"/>
      <c r="AQ651" s="37"/>
      <c r="AR651" s="49"/>
      <c r="AS651" s="37"/>
      <c r="AT651" s="38"/>
    </row>
    <row r="652" spans="1:46" ht="12.75"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c r="AA652" s="37"/>
      <c r="AB652" s="37"/>
      <c r="AC652" s="37"/>
      <c r="AD652" s="37"/>
      <c r="AE652" s="37"/>
      <c r="AF652" s="37"/>
      <c r="AG652" s="48"/>
      <c r="AH652" s="37"/>
      <c r="AI652" s="37"/>
      <c r="AJ652" s="37"/>
      <c r="AK652" s="48"/>
      <c r="AL652" s="48"/>
      <c r="AM652" s="37"/>
      <c r="AN652" s="37"/>
      <c r="AO652" s="38"/>
      <c r="AP652" s="38"/>
      <c r="AQ652" s="37"/>
      <c r="AR652" s="49"/>
      <c r="AS652" s="37"/>
      <c r="AT652" s="38"/>
    </row>
    <row r="653" spans="1:46" ht="12.75"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c r="AA653" s="37"/>
      <c r="AB653" s="37"/>
      <c r="AC653" s="37"/>
      <c r="AD653" s="37"/>
      <c r="AE653" s="37"/>
      <c r="AF653" s="37"/>
      <c r="AG653" s="48"/>
      <c r="AH653" s="37"/>
      <c r="AI653" s="37"/>
      <c r="AJ653" s="37"/>
      <c r="AK653" s="48"/>
      <c r="AL653" s="48"/>
      <c r="AM653" s="37"/>
      <c r="AN653" s="37"/>
      <c r="AO653" s="38"/>
      <c r="AP653" s="38"/>
      <c r="AQ653" s="37"/>
      <c r="AR653" s="49"/>
      <c r="AS653" s="37"/>
      <c r="AT653" s="38"/>
    </row>
    <row r="654" spans="1:46" ht="12.75"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c r="AA654" s="37"/>
      <c r="AB654" s="37"/>
      <c r="AC654" s="37"/>
      <c r="AD654" s="37"/>
      <c r="AE654" s="37"/>
      <c r="AF654" s="37"/>
      <c r="AG654" s="48"/>
      <c r="AH654" s="37"/>
      <c r="AI654" s="37"/>
      <c r="AJ654" s="37"/>
      <c r="AK654" s="48"/>
      <c r="AL654" s="48"/>
      <c r="AM654" s="37"/>
      <c r="AN654" s="37"/>
      <c r="AO654" s="38"/>
      <c r="AP654" s="38"/>
      <c r="AQ654" s="37"/>
      <c r="AR654" s="49"/>
      <c r="AS654" s="37"/>
      <c r="AT654" s="38"/>
    </row>
    <row r="655" spans="1:46" ht="12.75"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c r="AA655" s="37"/>
      <c r="AB655" s="37"/>
      <c r="AC655" s="37"/>
      <c r="AD655" s="37"/>
      <c r="AE655" s="37"/>
      <c r="AF655" s="37"/>
      <c r="AG655" s="48"/>
      <c r="AH655" s="37"/>
      <c r="AI655" s="37"/>
      <c r="AJ655" s="37"/>
      <c r="AK655" s="48"/>
      <c r="AL655" s="48"/>
      <c r="AM655" s="37"/>
      <c r="AN655" s="37"/>
      <c r="AO655" s="38"/>
      <c r="AP655" s="38"/>
      <c r="AQ655" s="37"/>
      <c r="AR655" s="49"/>
      <c r="AS655" s="37"/>
      <c r="AT655" s="38"/>
    </row>
    <row r="656" spans="1:46" ht="12.75"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c r="AA656" s="37"/>
      <c r="AB656" s="37"/>
      <c r="AC656" s="37"/>
      <c r="AD656" s="37"/>
      <c r="AE656" s="37"/>
      <c r="AF656" s="37"/>
      <c r="AG656" s="48"/>
      <c r="AH656" s="37"/>
      <c r="AI656" s="37"/>
      <c r="AJ656" s="37"/>
      <c r="AK656" s="48"/>
      <c r="AL656" s="48"/>
      <c r="AM656" s="37"/>
      <c r="AN656" s="37"/>
      <c r="AO656" s="38"/>
      <c r="AP656" s="38"/>
      <c r="AQ656" s="37"/>
      <c r="AR656" s="49"/>
      <c r="AS656" s="37"/>
      <c r="AT656" s="38"/>
    </row>
    <row r="657" spans="1:46" ht="12.75"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c r="AA657" s="37"/>
      <c r="AB657" s="37"/>
      <c r="AC657" s="37"/>
      <c r="AD657" s="37"/>
      <c r="AE657" s="37"/>
      <c r="AF657" s="37"/>
      <c r="AG657" s="48"/>
      <c r="AH657" s="37"/>
      <c r="AI657" s="37"/>
      <c r="AJ657" s="37"/>
      <c r="AK657" s="48"/>
      <c r="AL657" s="48"/>
      <c r="AM657" s="37"/>
      <c r="AN657" s="37"/>
      <c r="AO657" s="38"/>
      <c r="AP657" s="38"/>
      <c r="AQ657" s="37"/>
      <c r="AR657" s="49"/>
      <c r="AS657" s="37"/>
      <c r="AT657" s="38"/>
    </row>
    <row r="658" spans="1:46" ht="12.75"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c r="AA658" s="37"/>
      <c r="AB658" s="37"/>
      <c r="AC658" s="37"/>
      <c r="AD658" s="37"/>
      <c r="AE658" s="37"/>
      <c r="AF658" s="37"/>
      <c r="AG658" s="48"/>
      <c r="AH658" s="37"/>
      <c r="AI658" s="37"/>
      <c r="AJ658" s="37"/>
      <c r="AK658" s="48"/>
      <c r="AL658" s="48"/>
      <c r="AM658" s="37"/>
      <c r="AN658" s="37"/>
      <c r="AO658" s="38"/>
      <c r="AP658" s="38"/>
      <c r="AQ658" s="37"/>
      <c r="AR658" s="49"/>
      <c r="AS658" s="37"/>
      <c r="AT658" s="38"/>
    </row>
    <row r="659" spans="1:46" ht="12.75"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c r="AA659" s="37"/>
      <c r="AB659" s="37"/>
      <c r="AC659" s="37"/>
      <c r="AD659" s="37"/>
      <c r="AE659" s="37"/>
      <c r="AF659" s="37"/>
      <c r="AG659" s="48"/>
      <c r="AH659" s="37"/>
      <c r="AI659" s="37"/>
      <c r="AJ659" s="37"/>
      <c r="AK659" s="48"/>
      <c r="AL659" s="48"/>
      <c r="AM659" s="37"/>
      <c r="AN659" s="37"/>
      <c r="AO659" s="38"/>
      <c r="AP659" s="38"/>
      <c r="AQ659" s="37"/>
      <c r="AR659" s="49"/>
      <c r="AS659" s="37"/>
      <c r="AT659" s="38"/>
    </row>
    <row r="660" spans="1:46" ht="12.75"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c r="AA660" s="37"/>
      <c r="AB660" s="37"/>
      <c r="AC660" s="37"/>
      <c r="AD660" s="37"/>
      <c r="AE660" s="37"/>
      <c r="AF660" s="37"/>
      <c r="AG660" s="48"/>
      <c r="AH660" s="37"/>
      <c r="AI660" s="37"/>
      <c r="AJ660" s="37"/>
      <c r="AK660" s="48"/>
      <c r="AL660" s="48"/>
      <c r="AM660" s="37"/>
      <c r="AN660" s="37"/>
      <c r="AO660" s="38"/>
      <c r="AP660" s="38"/>
      <c r="AQ660" s="37"/>
      <c r="AR660" s="49"/>
      <c r="AS660" s="37"/>
      <c r="AT660" s="38"/>
    </row>
    <row r="661" spans="1:46" ht="12.75"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c r="AA661" s="37"/>
      <c r="AB661" s="37"/>
      <c r="AC661" s="37"/>
      <c r="AD661" s="37"/>
      <c r="AE661" s="37"/>
      <c r="AF661" s="37"/>
      <c r="AG661" s="48"/>
      <c r="AH661" s="37"/>
      <c r="AI661" s="37"/>
      <c r="AJ661" s="37"/>
      <c r="AK661" s="48"/>
      <c r="AL661" s="48"/>
      <c r="AM661" s="37"/>
      <c r="AN661" s="37"/>
      <c r="AO661" s="38"/>
      <c r="AP661" s="38"/>
      <c r="AQ661" s="37"/>
      <c r="AR661" s="49"/>
      <c r="AS661" s="37"/>
      <c r="AT661" s="38"/>
    </row>
    <row r="662" spans="1:46" ht="12.75"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c r="AA662" s="37"/>
      <c r="AB662" s="37"/>
      <c r="AC662" s="37"/>
      <c r="AD662" s="37"/>
      <c r="AE662" s="37"/>
      <c r="AF662" s="37"/>
      <c r="AG662" s="48"/>
      <c r="AH662" s="37"/>
      <c r="AI662" s="37"/>
      <c r="AJ662" s="37"/>
      <c r="AK662" s="48"/>
      <c r="AL662" s="48"/>
      <c r="AM662" s="37"/>
      <c r="AN662" s="37"/>
      <c r="AO662" s="38"/>
      <c r="AP662" s="38"/>
      <c r="AQ662" s="37"/>
      <c r="AR662" s="49"/>
      <c r="AS662" s="37"/>
      <c r="AT662" s="38"/>
    </row>
    <row r="663" spans="1:46" ht="12.75"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c r="AA663" s="37"/>
      <c r="AB663" s="37"/>
      <c r="AC663" s="37"/>
      <c r="AD663" s="37"/>
      <c r="AE663" s="37"/>
      <c r="AF663" s="37"/>
      <c r="AG663" s="48"/>
      <c r="AH663" s="37"/>
      <c r="AI663" s="37"/>
      <c r="AJ663" s="37"/>
      <c r="AK663" s="48"/>
      <c r="AL663" s="48"/>
      <c r="AM663" s="37"/>
      <c r="AN663" s="37"/>
      <c r="AO663" s="38"/>
      <c r="AP663" s="38"/>
      <c r="AQ663" s="37"/>
      <c r="AR663" s="49"/>
      <c r="AS663" s="37"/>
      <c r="AT663" s="38"/>
    </row>
    <row r="664" spans="1:46" ht="12.75"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c r="AA664" s="37"/>
      <c r="AB664" s="37"/>
      <c r="AC664" s="37"/>
      <c r="AD664" s="37"/>
      <c r="AE664" s="37"/>
      <c r="AF664" s="37"/>
      <c r="AG664" s="48"/>
      <c r="AH664" s="37"/>
      <c r="AI664" s="37"/>
      <c r="AJ664" s="37"/>
      <c r="AK664" s="48"/>
      <c r="AL664" s="48"/>
      <c r="AM664" s="37"/>
      <c r="AN664" s="37"/>
      <c r="AO664" s="38"/>
      <c r="AP664" s="38"/>
      <c r="AQ664" s="37"/>
      <c r="AR664" s="49"/>
      <c r="AS664" s="37"/>
      <c r="AT664" s="38"/>
    </row>
    <row r="665" spans="1:46" ht="12.75"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c r="AA665" s="37"/>
      <c r="AB665" s="37"/>
      <c r="AC665" s="37"/>
      <c r="AD665" s="37"/>
      <c r="AE665" s="37"/>
      <c r="AF665" s="37"/>
      <c r="AG665" s="48"/>
      <c r="AH665" s="37"/>
      <c r="AI665" s="37"/>
      <c r="AJ665" s="37"/>
      <c r="AK665" s="48"/>
      <c r="AL665" s="48"/>
      <c r="AM665" s="37"/>
      <c r="AN665" s="37"/>
      <c r="AO665" s="38"/>
      <c r="AP665" s="38"/>
      <c r="AQ665" s="37"/>
      <c r="AR665" s="49"/>
      <c r="AS665" s="37"/>
      <c r="AT665" s="38"/>
    </row>
    <row r="666" spans="1:46" ht="12.75"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c r="AA666" s="37"/>
      <c r="AB666" s="37"/>
      <c r="AC666" s="37"/>
      <c r="AD666" s="37"/>
      <c r="AE666" s="37"/>
      <c r="AF666" s="37"/>
      <c r="AG666" s="48"/>
      <c r="AH666" s="37"/>
      <c r="AI666" s="37"/>
      <c r="AJ666" s="37"/>
      <c r="AK666" s="48"/>
      <c r="AL666" s="48"/>
      <c r="AM666" s="37"/>
      <c r="AN666" s="37"/>
      <c r="AO666" s="38"/>
      <c r="AP666" s="38"/>
      <c r="AQ666" s="37"/>
      <c r="AR666" s="49"/>
      <c r="AS666" s="37"/>
      <c r="AT666" s="38"/>
    </row>
    <row r="667" spans="1:46" ht="12.75"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c r="AA667" s="37"/>
      <c r="AB667" s="37"/>
      <c r="AC667" s="37"/>
      <c r="AD667" s="37"/>
      <c r="AE667" s="37"/>
      <c r="AF667" s="37"/>
      <c r="AG667" s="48"/>
      <c r="AH667" s="37"/>
      <c r="AI667" s="37"/>
      <c r="AJ667" s="37"/>
      <c r="AK667" s="48"/>
      <c r="AL667" s="48"/>
      <c r="AM667" s="37"/>
      <c r="AN667" s="37"/>
      <c r="AO667" s="38"/>
      <c r="AP667" s="38"/>
      <c r="AQ667" s="37"/>
      <c r="AR667" s="49"/>
      <c r="AS667" s="37"/>
      <c r="AT667" s="38"/>
    </row>
    <row r="668" spans="1:46" ht="12.75"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c r="AA668" s="37"/>
      <c r="AB668" s="37"/>
      <c r="AC668" s="37"/>
      <c r="AD668" s="37"/>
      <c r="AE668" s="37"/>
      <c r="AF668" s="37"/>
      <c r="AG668" s="48"/>
      <c r="AH668" s="37"/>
      <c r="AI668" s="37"/>
      <c r="AJ668" s="37"/>
      <c r="AK668" s="48"/>
      <c r="AL668" s="48"/>
      <c r="AM668" s="37"/>
      <c r="AN668" s="37"/>
      <c r="AO668" s="38"/>
      <c r="AP668" s="38"/>
      <c r="AQ668" s="37"/>
      <c r="AR668" s="49"/>
      <c r="AS668" s="37"/>
      <c r="AT668" s="38"/>
    </row>
    <row r="669" spans="1:46" ht="12.75"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c r="AA669" s="37"/>
      <c r="AB669" s="37"/>
      <c r="AC669" s="37"/>
      <c r="AD669" s="37"/>
      <c r="AE669" s="37"/>
      <c r="AF669" s="37"/>
      <c r="AG669" s="48"/>
      <c r="AH669" s="37"/>
      <c r="AI669" s="37"/>
      <c r="AJ669" s="37"/>
      <c r="AK669" s="48"/>
      <c r="AL669" s="48"/>
      <c r="AM669" s="37"/>
      <c r="AN669" s="37"/>
      <c r="AO669" s="38"/>
      <c r="AP669" s="38"/>
      <c r="AQ669" s="37"/>
      <c r="AR669" s="49"/>
      <c r="AS669" s="37"/>
      <c r="AT669" s="38"/>
    </row>
    <row r="670" spans="1:46" ht="12.75"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c r="AA670" s="37"/>
      <c r="AB670" s="37"/>
      <c r="AC670" s="37"/>
      <c r="AD670" s="37"/>
      <c r="AE670" s="37"/>
      <c r="AF670" s="37"/>
      <c r="AG670" s="48"/>
      <c r="AH670" s="37"/>
      <c r="AI670" s="37"/>
      <c r="AJ670" s="37"/>
      <c r="AK670" s="48"/>
      <c r="AL670" s="48"/>
      <c r="AM670" s="37"/>
      <c r="AN670" s="37"/>
      <c r="AO670" s="38"/>
      <c r="AP670" s="38"/>
      <c r="AQ670" s="37"/>
      <c r="AR670" s="49"/>
      <c r="AS670" s="37"/>
      <c r="AT670" s="38"/>
    </row>
    <row r="671" spans="1:46" ht="12.75"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c r="AA671" s="37"/>
      <c r="AB671" s="37"/>
      <c r="AC671" s="37"/>
      <c r="AD671" s="37"/>
      <c r="AE671" s="37"/>
      <c r="AF671" s="37"/>
      <c r="AG671" s="48"/>
      <c r="AH671" s="37"/>
      <c r="AI671" s="37"/>
      <c r="AJ671" s="37"/>
      <c r="AK671" s="48"/>
      <c r="AL671" s="48"/>
      <c r="AM671" s="37"/>
      <c r="AN671" s="37"/>
      <c r="AO671" s="38"/>
      <c r="AP671" s="38"/>
      <c r="AQ671" s="37"/>
      <c r="AR671" s="49"/>
      <c r="AS671" s="37"/>
      <c r="AT671" s="38"/>
    </row>
    <row r="672" spans="1:46" ht="12.75"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c r="AA672" s="37"/>
      <c r="AB672" s="37"/>
      <c r="AC672" s="37"/>
      <c r="AD672" s="37"/>
      <c r="AE672" s="37"/>
      <c r="AF672" s="37"/>
      <c r="AG672" s="48"/>
      <c r="AH672" s="37"/>
      <c r="AI672" s="37"/>
      <c r="AJ672" s="37"/>
      <c r="AK672" s="48"/>
      <c r="AL672" s="48"/>
      <c r="AM672" s="37"/>
      <c r="AN672" s="37"/>
      <c r="AO672" s="38"/>
      <c r="AP672" s="38"/>
      <c r="AQ672" s="37"/>
      <c r="AR672" s="49"/>
      <c r="AS672" s="37"/>
      <c r="AT672" s="38"/>
    </row>
    <row r="673" spans="1:46" ht="12.75"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c r="AA673" s="37"/>
      <c r="AB673" s="37"/>
      <c r="AC673" s="37"/>
      <c r="AD673" s="37"/>
      <c r="AE673" s="37"/>
      <c r="AF673" s="37"/>
      <c r="AG673" s="48"/>
      <c r="AH673" s="37"/>
      <c r="AI673" s="37"/>
      <c r="AJ673" s="37"/>
      <c r="AK673" s="48"/>
      <c r="AL673" s="48"/>
      <c r="AM673" s="37"/>
      <c r="AN673" s="37"/>
      <c r="AO673" s="38"/>
      <c r="AP673" s="38"/>
      <c r="AQ673" s="37"/>
      <c r="AR673" s="49"/>
      <c r="AS673" s="37"/>
      <c r="AT673" s="38"/>
    </row>
    <row r="674" spans="1:46" ht="12.75"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c r="AA674" s="37"/>
      <c r="AB674" s="37"/>
      <c r="AC674" s="37"/>
      <c r="AD674" s="37"/>
      <c r="AE674" s="37"/>
      <c r="AF674" s="37"/>
      <c r="AG674" s="48"/>
      <c r="AH674" s="37"/>
      <c r="AI674" s="37"/>
      <c r="AJ674" s="37"/>
      <c r="AK674" s="48"/>
      <c r="AL674" s="48"/>
      <c r="AM674" s="37"/>
      <c r="AN674" s="37"/>
      <c r="AO674" s="38"/>
      <c r="AP674" s="38"/>
      <c r="AQ674" s="37"/>
      <c r="AR674" s="49"/>
      <c r="AS674" s="37"/>
      <c r="AT674" s="38"/>
    </row>
    <row r="675" spans="1:46" ht="12.75"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c r="AA675" s="37"/>
      <c r="AB675" s="37"/>
      <c r="AC675" s="37"/>
      <c r="AD675" s="37"/>
      <c r="AE675" s="37"/>
      <c r="AF675" s="37"/>
      <c r="AG675" s="48"/>
      <c r="AH675" s="37"/>
      <c r="AI675" s="37"/>
      <c r="AJ675" s="37"/>
      <c r="AK675" s="48"/>
      <c r="AL675" s="48"/>
      <c r="AM675" s="37"/>
      <c r="AN675" s="37"/>
      <c r="AO675" s="38"/>
      <c r="AP675" s="38"/>
      <c r="AQ675" s="37"/>
      <c r="AR675" s="49"/>
      <c r="AS675" s="37"/>
      <c r="AT675" s="38"/>
    </row>
    <row r="676" spans="1:46" ht="12.75"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c r="AA676" s="37"/>
      <c r="AB676" s="37"/>
      <c r="AC676" s="37"/>
      <c r="AD676" s="37"/>
      <c r="AE676" s="37"/>
      <c r="AF676" s="37"/>
      <c r="AG676" s="48"/>
      <c r="AH676" s="37"/>
      <c r="AI676" s="37"/>
      <c r="AJ676" s="37"/>
      <c r="AK676" s="48"/>
      <c r="AL676" s="48"/>
      <c r="AM676" s="37"/>
      <c r="AN676" s="37"/>
      <c r="AO676" s="38"/>
      <c r="AP676" s="38"/>
      <c r="AQ676" s="37"/>
      <c r="AR676" s="49"/>
      <c r="AS676" s="37"/>
      <c r="AT676" s="38"/>
    </row>
    <row r="677" spans="1:46" ht="12.75"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c r="AA677" s="37"/>
      <c r="AB677" s="37"/>
      <c r="AC677" s="37"/>
      <c r="AD677" s="37"/>
      <c r="AE677" s="37"/>
      <c r="AF677" s="37"/>
      <c r="AG677" s="48"/>
      <c r="AH677" s="37"/>
      <c r="AI677" s="37"/>
      <c r="AJ677" s="37"/>
      <c r="AK677" s="48"/>
      <c r="AL677" s="48"/>
      <c r="AM677" s="37"/>
      <c r="AN677" s="37"/>
      <c r="AO677" s="38"/>
      <c r="AP677" s="38"/>
      <c r="AQ677" s="37"/>
      <c r="AR677" s="49"/>
      <c r="AS677" s="37"/>
      <c r="AT677" s="38"/>
    </row>
    <row r="678" spans="1:46" ht="12.75"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c r="AA678" s="37"/>
      <c r="AB678" s="37"/>
      <c r="AC678" s="37"/>
      <c r="AD678" s="37"/>
      <c r="AE678" s="37"/>
      <c r="AF678" s="37"/>
      <c r="AG678" s="48"/>
      <c r="AH678" s="37"/>
      <c r="AI678" s="37"/>
      <c r="AJ678" s="37"/>
      <c r="AK678" s="48"/>
      <c r="AL678" s="48"/>
      <c r="AM678" s="37"/>
      <c r="AN678" s="37"/>
      <c r="AO678" s="38"/>
      <c r="AP678" s="38"/>
      <c r="AQ678" s="37"/>
      <c r="AR678" s="49"/>
      <c r="AS678" s="37"/>
      <c r="AT678" s="38"/>
    </row>
    <row r="679" spans="1:46" ht="12.75"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c r="AA679" s="37"/>
      <c r="AB679" s="37"/>
      <c r="AC679" s="37"/>
      <c r="AD679" s="37"/>
      <c r="AE679" s="37"/>
      <c r="AF679" s="37"/>
      <c r="AG679" s="48"/>
      <c r="AH679" s="37"/>
      <c r="AI679" s="37"/>
      <c r="AJ679" s="37"/>
      <c r="AK679" s="48"/>
      <c r="AL679" s="48"/>
      <c r="AM679" s="37"/>
      <c r="AN679" s="37"/>
      <c r="AO679" s="38"/>
      <c r="AP679" s="38"/>
      <c r="AQ679" s="37"/>
      <c r="AR679" s="49"/>
      <c r="AS679" s="37"/>
      <c r="AT679" s="38"/>
    </row>
    <row r="680" spans="1:46" ht="12.75"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c r="AA680" s="37"/>
      <c r="AB680" s="37"/>
      <c r="AC680" s="37"/>
      <c r="AD680" s="37"/>
      <c r="AE680" s="37"/>
      <c r="AF680" s="37"/>
      <c r="AG680" s="48"/>
      <c r="AH680" s="37"/>
      <c r="AI680" s="37"/>
      <c r="AJ680" s="37"/>
      <c r="AK680" s="48"/>
      <c r="AL680" s="48"/>
      <c r="AM680" s="37"/>
      <c r="AN680" s="37"/>
      <c r="AO680" s="38"/>
      <c r="AP680" s="38"/>
      <c r="AQ680" s="37"/>
      <c r="AR680" s="49"/>
      <c r="AS680" s="37"/>
      <c r="AT680" s="38"/>
    </row>
    <row r="681" spans="1:46" ht="12.75"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c r="AA681" s="37"/>
      <c r="AB681" s="37"/>
      <c r="AC681" s="37"/>
      <c r="AD681" s="37"/>
      <c r="AE681" s="37"/>
      <c r="AF681" s="37"/>
      <c r="AG681" s="48"/>
      <c r="AH681" s="37"/>
      <c r="AI681" s="37"/>
      <c r="AJ681" s="37"/>
      <c r="AK681" s="48"/>
      <c r="AL681" s="48"/>
      <c r="AM681" s="37"/>
      <c r="AN681" s="37"/>
      <c r="AO681" s="38"/>
      <c r="AP681" s="38"/>
      <c r="AQ681" s="37"/>
      <c r="AR681" s="49"/>
      <c r="AS681" s="37"/>
      <c r="AT681" s="38"/>
    </row>
    <row r="682" spans="1:46" ht="12.75"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c r="AA682" s="37"/>
      <c r="AB682" s="37"/>
      <c r="AC682" s="37"/>
      <c r="AD682" s="37"/>
      <c r="AE682" s="37"/>
      <c r="AF682" s="37"/>
      <c r="AG682" s="48"/>
      <c r="AH682" s="37"/>
      <c r="AI682" s="37"/>
      <c r="AJ682" s="37"/>
      <c r="AK682" s="48"/>
      <c r="AL682" s="48"/>
      <c r="AM682" s="37"/>
      <c r="AN682" s="37"/>
      <c r="AO682" s="38"/>
      <c r="AP682" s="38"/>
      <c r="AQ682" s="37"/>
      <c r="AR682" s="49"/>
      <c r="AS682" s="37"/>
      <c r="AT682" s="38"/>
    </row>
    <row r="683" spans="1:46" ht="12.75"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c r="AA683" s="37"/>
      <c r="AB683" s="37"/>
      <c r="AC683" s="37"/>
      <c r="AD683" s="37"/>
      <c r="AE683" s="37"/>
      <c r="AF683" s="37"/>
      <c r="AG683" s="48"/>
      <c r="AH683" s="37"/>
      <c r="AI683" s="37"/>
      <c r="AJ683" s="37"/>
      <c r="AK683" s="48"/>
      <c r="AL683" s="48"/>
      <c r="AM683" s="37"/>
      <c r="AN683" s="37"/>
      <c r="AO683" s="38"/>
      <c r="AP683" s="38"/>
      <c r="AQ683" s="37"/>
      <c r="AR683" s="49"/>
      <c r="AS683" s="37"/>
      <c r="AT683" s="38"/>
    </row>
    <row r="684" spans="1:46" ht="12.75"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c r="AA684" s="37"/>
      <c r="AB684" s="37"/>
      <c r="AC684" s="37"/>
      <c r="AD684" s="37"/>
      <c r="AE684" s="37"/>
      <c r="AF684" s="37"/>
      <c r="AG684" s="48"/>
      <c r="AH684" s="37"/>
      <c r="AI684" s="37"/>
      <c r="AJ684" s="37"/>
      <c r="AK684" s="48"/>
      <c r="AL684" s="48"/>
      <c r="AM684" s="37"/>
      <c r="AN684" s="37"/>
      <c r="AO684" s="38"/>
      <c r="AP684" s="38"/>
      <c r="AQ684" s="37"/>
      <c r="AR684" s="49"/>
      <c r="AS684" s="37"/>
      <c r="AT684" s="38"/>
    </row>
    <row r="685" spans="1:46" ht="12.75"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c r="AA685" s="37"/>
      <c r="AB685" s="37"/>
      <c r="AC685" s="37"/>
      <c r="AD685" s="37"/>
      <c r="AE685" s="37"/>
      <c r="AF685" s="37"/>
      <c r="AG685" s="48"/>
      <c r="AH685" s="37"/>
      <c r="AI685" s="37"/>
      <c r="AJ685" s="37"/>
      <c r="AK685" s="48"/>
      <c r="AL685" s="48"/>
      <c r="AM685" s="37"/>
      <c r="AN685" s="37"/>
      <c r="AO685" s="38"/>
      <c r="AP685" s="38"/>
      <c r="AQ685" s="37"/>
      <c r="AR685" s="49"/>
      <c r="AS685" s="37"/>
      <c r="AT685" s="38"/>
    </row>
    <row r="686" spans="1:46" ht="12.75"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c r="AA686" s="37"/>
      <c r="AB686" s="37"/>
      <c r="AC686" s="37"/>
      <c r="AD686" s="37"/>
      <c r="AE686" s="37"/>
      <c r="AF686" s="37"/>
      <c r="AG686" s="48"/>
      <c r="AH686" s="37"/>
      <c r="AI686" s="37"/>
      <c r="AJ686" s="37"/>
      <c r="AK686" s="48"/>
      <c r="AL686" s="48"/>
      <c r="AM686" s="37"/>
      <c r="AN686" s="37"/>
      <c r="AO686" s="38"/>
      <c r="AP686" s="38"/>
      <c r="AQ686" s="37"/>
      <c r="AR686" s="49"/>
      <c r="AS686" s="37"/>
      <c r="AT686" s="38"/>
    </row>
    <row r="687" spans="1:46" ht="12.75"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c r="AA687" s="37"/>
      <c r="AB687" s="37"/>
      <c r="AC687" s="37"/>
      <c r="AD687" s="37"/>
      <c r="AE687" s="37"/>
      <c r="AF687" s="37"/>
      <c r="AG687" s="48"/>
      <c r="AH687" s="37"/>
      <c r="AI687" s="37"/>
      <c r="AJ687" s="37"/>
      <c r="AK687" s="48"/>
      <c r="AL687" s="48"/>
      <c r="AM687" s="37"/>
      <c r="AN687" s="37"/>
      <c r="AO687" s="38"/>
      <c r="AP687" s="38"/>
      <c r="AQ687" s="37"/>
      <c r="AR687" s="49"/>
      <c r="AS687" s="37"/>
      <c r="AT687" s="38"/>
    </row>
    <row r="688" spans="1:46" ht="12.75"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c r="AA688" s="37"/>
      <c r="AB688" s="37"/>
      <c r="AC688" s="37"/>
      <c r="AD688" s="37"/>
      <c r="AE688" s="37"/>
      <c r="AF688" s="37"/>
      <c r="AG688" s="48"/>
      <c r="AH688" s="37"/>
      <c r="AI688" s="37"/>
      <c r="AJ688" s="37"/>
      <c r="AK688" s="48"/>
      <c r="AL688" s="48"/>
      <c r="AM688" s="37"/>
      <c r="AN688" s="37"/>
      <c r="AO688" s="38"/>
      <c r="AP688" s="38"/>
      <c r="AQ688" s="37"/>
      <c r="AR688" s="49"/>
      <c r="AS688" s="37"/>
      <c r="AT688" s="38"/>
    </row>
    <row r="689" spans="1:46" ht="12.75"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c r="AA689" s="37"/>
      <c r="AB689" s="37"/>
      <c r="AC689" s="37"/>
      <c r="AD689" s="37"/>
      <c r="AE689" s="37"/>
      <c r="AF689" s="37"/>
      <c r="AG689" s="48"/>
      <c r="AH689" s="37"/>
      <c r="AI689" s="37"/>
      <c r="AJ689" s="37"/>
      <c r="AK689" s="48"/>
      <c r="AL689" s="48"/>
      <c r="AM689" s="37"/>
      <c r="AN689" s="37"/>
      <c r="AO689" s="38"/>
      <c r="AP689" s="38"/>
      <c r="AQ689" s="37"/>
      <c r="AR689" s="49"/>
      <c r="AS689" s="37"/>
      <c r="AT689" s="38"/>
    </row>
    <row r="690" spans="1:46" ht="12.75"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c r="AA690" s="37"/>
      <c r="AB690" s="37"/>
      <c r="AC690" s="37"/>
      <c r="AD690" s="37"/>
      <c r="AE690" s="37"/>
      <c r="AF690" s="37"/>
      <c r="AG690" s="48"/>
      <c r="AH690" s="37"/>
      <c r="AI690" s="37"/>
      <c r="AJ690" s="37"/>
      <c r="AK690" s="48"/>
      <c r="AL690" s="48"/>
      <c r="AM690" s="37"/>
      <c r="AN690" s="37"/>
      <c r="AO690" s="38"/>
      <c r="AP690" s="38"/>
      <c r="AQ690" s="37"/>
      <c r="AR690" s="49"/>
      <c r="AS690" s="37"/>
      <c r="AT690" s="38"/>
    </row>
    <row r="691" spans="1:46" ht="12.75"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c r="AA691" s="37"/>
      <c r="AB691" s="37"/>
      <c r="AC691" s="37"/>
      <c r="AD691" s="37"/>
      <c r="AE691" s="37"/>
      <c r="AF691" s="37"/>
      <c r="AG691" s="48"/>
      <c r="AH691" s="37"/>
      <c r="AI691" s="37"/>
      <c r="AJ691" s="37"/>
      <c r="AK691" s="48"/>
      <c r="AL691" s="48"/>
      <c r="AM691" s="37"/>
      <c r="AN691" s="37"/>
      <c r="AO691" s="38"/>
      <c r="AP691" s="38"/>
      <c r="AQ691" s="37"/>
      <c r="AR691" s="49"/>
      <c r="AS691" s="37"/>
      <c r="AT691" s="38"/>
    </row>
    <row r="692" spans="1:46" ht="12.75"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c r="AA692" s="37"/>
      <c r="AB692" s="37"/>
      <c r="AC692" s="37"/>
      <c r="AD692" s="37"/>
      <c r="AE692" s="37"/>
      <c r="AF692" s="37"/>
      <c r="AG692" s="48"/>
      <c r="AH692" s="37"/>
      <c r="AI692" s="37"/>
      <c r="AJ692" s="37"/>
      <c r="AK692" s="48"/>
      <c r="AL692" s="48"/>
      <c r="AM692" s="37"/>
      <c r="AN692" s="37"/>
      <c r="AO692" s="38"/>
      <c r="AP692" s="38"/>
      <c r="AQ692" s="37"/>
      <c r="AR692" s="49"/>
      <c r="AS692" s="37"/>
      <c r="AT692" s="38"/>
    </row>
    <row r="693" spans="1:46" ht="12.75"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c r="AA693" s="37"/>
      <c r="AB693" s="37"/>
      <c r="AC693" s="37"/>
      <c r="AD693" s="37"/>
      <c r="AE693" s="37"/>
      <c r="AF693" s="37"/>
      <c r="AG693" s="48"/>
      <c r="AH693" s="37"/>
      <c r="AI693" s="37"/>
      <c r="AJ693" s="37"/>
      <c r="AK693" s="48"/>
      <c r="AL693" s="48"/>
      <c r="AM693" s="37"/>
      <c r="AN693" s="37"/>
      <c r="AO693" s="38"/>
      <c r="AP693" s="38"/>
      <c r="AQ693" s="37"/>
      <c r="AR693" s="49"/>
      <c r="AS693" s="37"/>
      <c r="AT693" s="38"/>
    </row>
    <row r="694" spans="1:46" ht="12.75"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c r="AA694" s="37"/>
      <c r="AB694" s="37"/>
      <c r="AC694" s="37"/>
      <c r="AD694" s="37"/>
      <c r="AE694" s="37"/>
      <c r="AF694" s="37"/>
      <c r="AG694" s="48"/>
      <c r="AH694" s="37"/>
      <c r="AI694" s="37"/>
      <c r="AJ694" s="37"/>
      <c r="AK694" s="48"/>
      <c r="AL694" s="48"/>
      <c r="AM694" s="37"/>
      <c r="AN694" s="37"/>
      <c r="AO694" s="38"/>
      <c r="AP694" s="38"/>
      <c r="AQ694" s="37"/>
      <c r="AR694" s="49"/>
      <c r="AS694" s="37"/>
      <c r="AT694" s="38"/>
    </row>
    <row r="695" spans="1:46" ht="12.75"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c r="AA695" s="37"/>
      <c r="AB695" s="37"/>
      <c r="AC695" s="37"/>
      <c r="AD695" s="37"/>
      <c r="AE695" s="37"/>
      <c r="AF695" s="37"/>
      <c r="AG695" s="48"/>
      <c r="AH695" s="37"/>
      <c r="AI695" s="37"/>
      <c r="AJ695" s="37"/>
      <c r="AK695" s="48"/>
      <c r="AL695" s="48"/>
      <c r="AM695" s="37"/>
      <c r="AN695" s="37"/>
      <c r="AO695" s="38"/>
      <c r="AP695" s="38"/>
      <c r="AQ695" s="37"/>
      <c r="AR695" s="49"/>
      <c r="AS695" s="37"/>
      <c r="AT695" s="38"/>
    </row>
    <row r="696" spans="1:46" ht="12.75"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c r="AA696" s="37"/>
      <c r="AB696" s="37"/>
      <c r="AC696" s="37"/>
      <c r="AD696" s="37"/>
      <c r="AE696" s="37"/>
      <c r="AF696" s="37"/>
      <c r="AG696" s="48"/>
      <c r="AH696" s="37"/>
      <c r="AI696" s="37"/>
      <c r="AJ696" s="37"/>
      <c r="AK696" s="48"/>
      <c r="AL696" s="48"/>
      <c r="AM696" s="37"/>
      <c r="AN696" s="37"/>
      <c r="AO696" s="38"/>
      <c r="AP696" s="38"/>
      <c r="AQ696" s="37"/>
      <c r="AR696" s="49"/>
      <c r="AS696" s="37"/>
      <c r="AT696" s="38"/>
    </row>
    <row r="697" spans="1:46" ht="12.75"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c r="AA697" s="37"/>
      <c r="AB697" s="37"/>
      <c r="AC697" s="37"/>
      <c r="AD697" s="37"/>
      <c r="AE697" s="37"/>
      <c r="AF697" s="37"/>
      <c r="AG697" s="48"/>
      <c r="AH697" s="37"/>
      <c r="AI697" s="37"/>
      <c r="AJ697" s="37"/>
      <c r="AK697" s="48"/>
      <c r="AL697" s="48"/>
      <c r="AM697" s="37"/>
      <c r="AN697" s="37"/>
      <c r="AO697" s="38"/>
      <c r="AP697" s="38"/>
      <c r="AQ697" s="37"/>
      <c r="AR697" s="49"/>
      <c r="AS697" s="37"/>
      <c r="AT697" s="38"/>
    </row>
    <row r="698" spans="1:46" ht="12.75"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c r="AA698" s="37"/>
      <c r="AB698" s="37"/>
      <c r="AC698" s="37"/>
      <c r="AD698" s="37"/>
      <c r="AE698" s="37"/>
      <c r="AF698" s="37"/>
      <c r="AG698" s="48"/>
      <c r="AH698" s="37"/>
      <c r="AI698" s="37"/>
      <c r="AJ698" s="37"/>
      <c r="AK698" s="48"/>
      <c r="AL698" s="48"/>
      <c r="AM698" s="37"/>
      <c r="AN698" s="37"/>
      <c r="AO698" s="38"/>
      <c r="AP698" s="38"/>
      <c r="AQ698" s="37"/>
      <c r="AR698" s="49"/>
      <c r="AS698" s="37"/>
      <c r="AT698" s="38"/>
    </row>
    <row r="699" spans="1:46" ht="12.75"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c r="AA699" s="37"/>
      <c r="AB699" s="37"/>
      <c r="AC699" s="37"/>
      <c r="AD699" s="37"/>
      <c r="AE699" s="37"/>
      <c r="AF699" s="37"/>
      <c r="AG699" s="48"/>
      <c r="AH699" s="37"/>
      <c r="AI699" s="37"/>
      <c r="AJ699" s="37"/>
      <c r="AK699" s="48"/>
      <c r="AL699" s="48"/>
      <c r="AM699" s="37"/>
      <c r="AN699" s="37"/>
      <c r="AO699" s="38"/>
      <c r="AP699" s="38"/>
      <c r="AQ699" s="37"/>
      <c r="AR699" s="49"/>
      <c r="AS699" s="37"/>
      <c r="AT699" s="38"/>
    </row>
    <row r="700" spans="1:46" ht="12.75"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c r="AA700" s="37"/>
      <c r="AB700" s="37"/>
      <c r="AC700" s="37"/>
      <c r="AD700" s="37"/>
      <c r="AE700" s="37"/>
      <c r="AF700" s="37"/>
      <c r="AG700" s="48"/>
      <c r="AH700" s="37"/>
      <c r="AI700" s="37"/>
      <c r="AJ700" s="37"/>
      <c r="AK700" s="48"/>
      <c r="AL700" s="48"/>
      <c r="AM700" s="37"/>
      <c r="AN700" s="37"/>
      <c r="AO700" s="38"/>
      <c r="AP700" s="38"/>
      <c r="AQ700" s="37"/>
      <c r="AR700" s="49"/>
      <c r="AS700" s="37"/>
      <c r="AT700" s="38"/>
    </row>
    <row r="701" spans="1:46" ht="12.75"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c r="AA701" s="37"/>
      <c r="AB701" s="37"/>
      <c r="AC701" s="37"/>
      <c r="AD701" s="37"/>
      <c r="AE701" s="37"/>
      <c r="AF701" s="37"/>
      <c r="AG701" s="48"/>
      <c r="AH701" s="37"/>
      <c r="AI701" s="37"/>
      <c r="AJ701" s="37"/>
      <c r="AK701" s="48"/>
      <c r="AL701" s="48"/>
      <c r="AM701" s="37"/>
      <c r="AN701" s="37"/>
      <c r="AO701" s="38"/>
      <c r="AP701" s="38"/>
      <c r="AQ701" s="37"/>
      <c r="AR701" s="49"/>
      <c r="AS701" s="37"/>
      <c r="AT701" s="38"/>
    </row>
    <row r="702" spans="1:46" ht="12.75"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c r="AA702" s="37"/>
      <c r="AB702" s="37"/>
      <c r="AC702" s="37"/>
      <c r="AD702" s="37"/>
      <c r="AE702" s="37"/>
      <c r="AF702" s="37"/>
      <c r="AG702" s="48"/>
      <c r="AH702" s="37"/>
      <c r="AI702" s="37"/>
      <c r="AJ702" s="37"/>
      <c r="AK702" s="48"/>
      <c r="AL702" s="48"/>
      <c r="AM702" s="37"/>
      <c r="AN702" s="37"/>
      <c r="AO702" s="38"/>
      <c r="AP702" s="38"/>
      <c r="AQ702" s="37"/>
      <c r="AR702" s="49"/>
      <c r="AS702" s="37"/>
      <c r="AT702" s="38"/>
    </row>
    <row r="703" spans="1:46" ht="12.75"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c r="AA703" s="37"/>
      <c r="AB703" s="37"/>
      <c r="AC703" s="37"/>
      <c r="AD703" s="37"/>
      <c r="AE703" s="37"/>
      <c r="AF703" s="37"/>
      <c r="AG703" s="48"/>
      <c r="AH703" s="37"/>
      <c r="AI703" s="37"/>
      <c r="AJ703" s="37"/>
      <c r="AK703" s="48"/>
      <c r="AL703" s="48"/>
      <c r="AM703" s="37"/>
      <c r="AN703" s="37"/>
      <c r="AO703" s="38"/>
      <c r="AP703" s="38"/>
      <c r="AQ703" s="37"/>
      <c r="AR703" s="49"/>
      <c r="AS703" s="37"/>
      <c r="AT703" s="38"/>
    </row>
    <row r="704" spans="1:46" ht="12.75"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c r="AA704" s="37"/>
      <c r="AB704" s="37"/>
      <c r="AC704" s="37"/>
      <c r="AD704" s="37"/>
      <c r="AE704" s="37"/>
      <c r="AF704" s="37"/>
      <c r="AG704" s="48"/>
      <c r="AH704" s="37"/>
      <c r="AI704" s="37"/>
      <c r="AJ704" s="37"/>
      <c r="AK704" s="48"/>
      <c r="AL704" s="48"/>
      <c r="AM704" s="37"/>
      <c r="AN704" s="37"/>
      <c r="AO704" s="38"/>
      <c r="AP704" s="38"/>
      <c r="AQ704" s="37"/>
      <c r="AR704" s="49"/>
      <c r="AS704" s="37"/>
      <c r="AT704" s="38"/>
    </row>
    <row r="705" spans="1:46" ht="12.75"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c r="AA705" s="37"/>
      <c r="AB705" s="37"/>
      <c r="AC705" s="37"/>
      <c r="AD705" s="37"/>
      <c r="AE705" s="37"/>
      <c r="AF705" s="37"/>
      <c r="AG705" s="48"/>
      <c r="AH705" s="37"/>
      <c r="AI705" s="37"/>
      <c r="AJ705" s="37"/>
      <c r="AK705" s="48"/>
      <c r="AL705" s="48"/>
      <c r="AM705" s="37"/>
      <c r="AN705" s="37"/>
      <c r="AO705" s="38"/>
      <c r="AP705" s="38"/>
      <c r="AQ705" s="37"/>
      <c r="AR705" s="49"/>
      <c r="AS705" s="37"/>
      <c r="AT705" s="38"/>
    </row>
    <row r="706" spans="1:46" ht="12.75"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c r="AA706" s="37"/>
      <c r="AB706" s="37"/>
      <c r="AC706" s="37"/>
      <c r="AD706" s="37"/>
      <c r="AE706" s="37"/>
      <c r="AF706" s="37"/>
      <c r="AG706" s="48"/>
      <c r="AH706" s="37"/>
      <c r="AI706" s="37"/>
      <c r="AJ706" s="37"/>
      <c r="AK706" s="48"/>
      <c r="AL706" s="48"/>
      <c r="AM706" s="37"/>
      <c r="AN706" s="37"/>
      <c r="AO706" s="38"/>
      <c r="AP706" s="38"/>
      <c r="AQ706" s="37"/>
      <c r="AR706" s="49"/>
      <c r="AS706" s="37"/>
      <c r="AT706" s="38"/>
    </row>
    <row r="707" spans="1:46" ht="12.75"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c r="AA707" s="37"/>
      <c r="AB707" s="37"/>
      <c r="AC707" s="37"/>
      <c r="AD707" s="37"/>
      <c r="AE707" s="37"/>
      <c r="AF707" s="37"/>
      <c r="AG707" s="48"/>
      <c r="AH707" s="37"/>
      <c r="AI707" s="37"/>
      <c r="AJ707" s="37"/>
      <c r="AK707" s="48"/>
      <c r="AL707" s="48"/>
      <c r="AM707" s="37"/>
      <c r="AN707" s="37"/>
      <c r="AO707" s="38"/>
      <c r="AP707" s="38"/>
      <c r="AQ707" s="37"/>
      <c r="AR707" s="49"/>
      <c r="AS707" s="37"/>
      <c r="AT707" s="38"/>
    </row>
    <row r="708" spans="1:46" ht="12.75"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c r="AA708" s="37"/>
      <c r="AB708" s="37"/>
      <c r="AC708" s="37"/>
      <c r="AD708" s="37"/>
      <c r="AE708" s="37"/>
      <c r="AF708" s="37"/>
      <c r="AG708" s="48"/>
      <c r="AH708" s="37"/>
      <c r="AI708" s="37"/>
      <c r="AJ708" s="37"/>
      <c r="AK708" s="48"/>
      <c r="AL708" s="48"/>
      <c r="AM708" s="37"/>
      <c r="AN708" s="37"/>
      <c r="AO708" s="38"/>
      <c r="AP708" s="38"/>
      <c r="AQ708" s="37"/>
      <c r="AR708" s="49"/>
      <c r="AS708" s="37"/>
      <c r="AT708" s="38"/>
    </row>
    <row r="709" spans="1:46" ht="12.75"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c r="AA709" s="37"/>
      <c r="AB709" s="37"/>
      <c r="AC709" s="37"/>
      <c r="AD709" s="37"/>
      <c r="AE709" s="37"/>
      <c r="AF709" s="37"/>
      <c r="AG709" s="48"/>
      <c r="AH709" s="37"/>
      <c r="AI709" s="37"/>
      <c r="AJ709" s="37"/>
      <c r="AK709" s="48"/>
      <c r="AL709" s="48"/>
      <c r="AM709" s="37"/>
      <c r="AN709" s="37"/>
      <c r="AO709" s="38"/>
      <c r="AP709" s="38"/>
      <c r="AQ709" s="37"/>
      <c r="AR709" s="49"/>
      <c r="AS709" s="37"/>
      <c r="AT709" s="38"/>
    </row>
    <row r="710" spans="1:46" ht="12.75"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c r="AA710" s="37"/>
      <c r="AB710" s="37"/>
      <c r="AC710" s="37"/>
      <c r="AD710" s="37"/>
      <c r="AE710" s="37"/>
      <c r="AF710" s="37"/>
      <c r="AG710" s="48"/>
      <c r="AH710" s="37"/>
      <c r="AI710" s="37"/>
      <c r="AJ710" s="37"/>
      <c r="AK710" s="48"/>
      <c r="AL710" s="48"/>
      <c r="AM710" s="37"/>
      <c r="AN710" s="37"/>
      <c r="AO710" s="38"/>
      <c r="AP710" s="38"/>
      <c r="AQ710" s="37"/>
      <c r="AR710" s="49"/>
      <c r="AS710" s="37"/>
      <c r="AT710" s="38"/>
    </row>
    <row r="711" spans="1:46" ht="12.75"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c r="AA711" s="37"/>
      <c r="AB711" s="37"/>
      <c r="AC711" s="37"/>
      <c r="AD711" s="37"/>
      <c r="AE711" s="37"/>
      <c r="AF711" s="37"/>
      <c r="AG711" s="48"/>
      <c r="AH711" s="37"/>
      <c r="AI711" s="37"/>
      <c r="AJ711" s="37"/>
      <c r="AK711" s="48"/>
      <c r="AL711" s="48"/>
      <c r="AM711" s="37"/>
      <c r="AN711" s="37"/>
      <c r="AO711" s="38"/>
      <c r="AP711" s="38"/>
      <c r="AQ711" s="37"/>
      <c r="AR711" s="49"/>
      <c r="AS711" s="37"/>
      <c r="AT711" s="38"/>
    </row>
    <row r="712" spans="1:46" ht="12.75"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c r="AA712" s="37"/>
      <c r="AB712" s="37"/>
      <c r="AC712" s="37"/>
      <c r="AD712" s="37"/>
      <c r="AE712" s="37"/>
      <c r="AF712" s="37"/>
      <c r="AG712" s="48"/>
      <c r="AH712" s="37"/>
      <c r="AI712" s="37"/>
      <c r="AJ712" s="37"/>
      <c r="AK712" s="48"/>
      <c r="AL712" s="48"/>
      <c r="AM712" s="37"/>
      <c r="AN712" s="37"/>
      <c r="AO712" s="38"/>
      <c r="AP712" s="38"/>
      <c r="AQ712" s="37"/>
      <c r="AR712" s="49"/>
      <c r="AS712" s="37"/>
      <c r="AT712" s="38"/>
    </row>
    <row r="713" spans="1:46" ht="12.75"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c r="AA713" s="37"/>
      <c r="AB713" s="37"/>
      <c r="AC713" s="37"/>
      <c r="AD713" s="37"/>
      <c r="AE713" s="37"/>
      <c r="AF713" s="37"/>
      <c r="AG713" s="48"/>
      <c r="AH713" s="37"/>
      <c r="AI713" s="37"/>
      <c r="AJ713" s="37"/>
      <c r="AK713" s="48"/>
      <c r="AL713" s="48"/>
      <c r="AM713" s="37"/>
      <c r="AN713" s="37"/>
      <c r="AO713" s="38"/>
      <c r="AP713" s="38"/>
      <c r="AQ713" s="37"/>
      <c r="AR713" s="49"/>
      <c r="AS713" s="37"/>
      <c r="AT713" s="38"/>
    </row>
    <row r="714" spans="1:46" ht="12.75"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c r="AA714" s="37"/>
      <c r="AB714" s="37"/>
      <c r="AC714" s="37"/>
      <c r="AD714" s="37"/>
      <c r="AE714" s="37"/>
      <c r="AF714" s="37"/>
      <c r="AG714" s="48"/>
      <c r="AH714" s="37"/>
      <c r="AI714" s="37"/>
      <c r="AJ714" s="37"/>
      <c r="AK714" s="48"/>
      <c r="AL714" s="48"/>
      <c r="AM714" s="37"/>
      <c r="AN714" s="37"/>
      <c r="AO714" s="38"/>
      <c r="AP714" s="38"/>
      <c r="AQ714" s="37"/>
      <c r="AR714" s="49"/>
      <c r="AS714" s="37"/>
      <c r="AT714" s="38"/>
    </row>
    <row r="715" spans="1:46" ht="12.75"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c r="AA715" s="37"/>
      <c r="AB715" s="37"/>
      <c r="AC715" s="37"/>
      <c r="AD715" s="37"/>
      <c r="AE715" s="37"/>
      <c r="AF715" s="37"/>
      <c r="AG715" s="48"/>
      <c r="AH715" s="37"/>
      <c r="AI715" s="37"/>
      <c r="AJ715" s="37"/>
      <c r="AK715" s="48"/>
      <c r="AL715" s="48"/>
      <c r="AM715" s="37"/>
      <c r="AN715" s="37"/>
      <c r="AO715" s="38"/>
      <c r="AP715" s="38"/>
      <c r="AQ715" s="37"/>
      <c r="AR715" s="49"/>
      <c r="AS715" s="37"/>
      <c r="AT715" s="38"/>
    </row>
    <row r="716" spans="1:46" ht="12.75"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c r="AA716" s="37"/>
      <c r="AB716" s="37"/>
      <c r="AC716" s="37"/>
      <c r="AD716" s="37"/>
      <c r="AE716" s="37"/>
      <c r="AF716" s="37"/>
      <c r="AG716" s="48"/>
      <c r="AH716" s="37"/>
      <c r="AI716" s="37"/>
      <c r="AJ716" s="37"/>
      <c r="AK716" s="48"/>
      <c r="AL716" s="48"/>
      <c r="AM716" s="37"/>
      <c r="AN716" s="37"/>
      <c r="AO716" s="38"/>
      <c r="AP716" s="38"/>
      <c r="AQ716" s="37"/>
      <c r="AR716" s="49"/>
      <c r="AS716" s="37"/>
      <c r="AT716" s="38"/>
    </row>
    <row r="717" spans="1:46" ht="12.75"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c r="AA717" s="37"/>
      <c r="AB717" s="37"/>
      <c r="AC717" s="37"/>
      <c r="AD717" s="37"/>
      <c r="AE717" s="37"/>
      <c r="AF717" s="37"/>
      <c r="AG717" s="48"/>
      <c r="AH717" s="37"/>
      <c r="AI717" s="37"/>
      <c r="AJ717" s="37"/>
      <c r="AK717" s="48"/>
      <c r="AL717" s="48"/>
      <c r="AM717" s="37"/>
      <c r="AN717" s="37"/>
      <c r="AO717" s="38"/>
      <c r="AP717" s="38"/>
      <c r="AQ717" s="37"/>
      <c r="AR717" s="49"/>
      <c r="AS717" s="37"/>
      <c r="AT717" s="38"/>
    </row>
    <row r="718" spans="1:46" ht="12.75"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c r="AA718" s="37"/>
      <c r="AB718" s="37"/>
      <c r="AC718" s="37"/>
      <c r="AD718" s="37"/>
      <c r="AE718" s="37"/>
      <c r="AF718" s="37"/>
      <c r="AG718" s="48"/>
      <c r="AH718" s="37"/>
      <c r="AI718" s="37"/>
      <c r="AJ718" s="37"/>
      <c r="AK718" s="48"/>
      <c r="AL718" s="48"/>
      <c r="AM718" s="37"/>
      <c r="AN718" s="37"/>
      <c r="AO718" s="38"/>
      <c r="AP718" s="38"/>
      <c r="AQ718" s="37"/>
      <c r="AR718" s="49"/>
      <c r="AS718" s="37"/>
      <c r="AT718" s="38"/>
    </row>
    <row r="719" spans="1:46" ht="12.75"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c r="AA719" s="37"/>
      <c r="AB719" s="37"/>
      <c r="AC719" s="37"/>
      <c r="AD719" s="37"/>
      <c r="AE719" s="37"/>
      <c r="AF719" s="37"/>
      <c r="AG719" s="48"/>
      <c r="AH719" s="37"/>
      <c r="AI719" s="37"/>
      <c r="AJ719" s="37"/>
      <c r="AK719" s="48"/>
      <c r="AL719" s="48"/>
      <c r="AM719" s="37"/>
      <c r="AN719" s="37"/>
      <c r="AO719" s="38"/>
      <c r="AP719" s="38"/>
      <c r="AQ719" s="37"/>
      <c r="AR719" s="49"/>
      <c r="AS719" s="37"/>
      <c r="AT719" s="38"/>
    </row>
    <row r="720" spans="1:46" ht="12.75"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c r="AA720" s="37"/>
      <c r="AB720" s="37"/>
      <c r="AC720" s="37"/>
      <c r="AD720" s="37"/>
      <c r="AE720" s="37"/>
      <c r="AF720" s="37"/>
      <c r="AG720" s="48"/>
      <c r="AH720" s="37"/>
      <c r="AI720" s="37"/>
      <c r="AJ720" s="37"/>
      <c r="AK720" s="48"/>
      <c r="AL720" s="48"/>
      <c r="AM720" s="37"/>
      <c r="AN720" s="37"/>
      <c r="AO720" s="38"/>
      <c r="AP720" s="38"/>
      <c r="AQ720" s="37"/>
      <c r="AR720" s="49"/>
      <c r="AS720" s="37"/>
      <c r="AT720" s="38"/>
    </row>
    <row r="721" spans="1:46" ht="12.75"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c r="AA721" s="37"/>
      <c r="AB721" s="37"/>
      <c r="AC721" s="37"/>
      <c r="AD721" s="37"/>
      <c r="AE721" s="37"/>
      <c r="AF721" s="37"/>
      <c r="AG721" s="48"/>
      <c r="AH721" s="37"/>
      <c r="AI721" s="37"/>
      <c r="AJ721" s="37"/>
      <c r="AK721" s="48"/>
      <c r="AL721" s="48"/>
      <c r="AM721" s="37"/>
      <c r="AN721" s="37"/>
      <c r="AO721" s="38"/>
      <c r="AP721" s="38"/>
      <c r="AQ721" s="37"/>
      <c r="AR721" s="49"/>
      <c r="AS721" s="37"/>
      <c r="AT721" s="38"/>
    </row>
    <row r="722" spans="1:46" ht="12.75"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c r="AA722" s="37"/>
      <c r="AB722" s="37"/>
      <c r="AC722" s="37"/>
      <c r="AD722" s="37"/>
      <c r="AE722" s="37"/>
      <c r="AF722" s="37"/>
      <c r="AG722" s="48"/>
      <c r="AH722" s="37"/>
      <c r="AI722" s="37"/>
      <c r="AJ722" s="37"/>
      <c r="AK722" s="48"/>
      <c r="AL722" s="48"/>
      <c r="AM722" s="37"/>
      <c r="AN722" s="37"/>
      <c r="AO722" s="38"/>
      <c r="AP722" s="38"/>
      <c r="AQ722" s="37"/>
      <c r="AR722" s="49"/>
      <c r="AS722" s="37"/>
      <c r="AT722" s="38"/>
    </row>
    <row r="723" spans="1:46" ht="12.75"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c r="AA723" s="37"/>
      <c r="AB723" s="37"/>
      <c r="AC723" s="37"/>
      <c r="AD723" s="37"/>
      <c r="AE723" s="37"/>
      <c r="AF723" s="37"/>
      <c r="AG723" s="48"/>
      <c r="AH723" s="37"/>
      <c r="AI723" s="37"/>
      <c r="AJ723" s="37"/>
      <c r="AK723" s="48"/>
      <c r="AL723" s="48"/>
      <c r="AM723" s="37"/>
      <c r="AN723" s="37"/>
      <c r="AO723" s="38"/>
      <c r="AP723" s="38"/>
      <c r="AQ723" s="37"/>
      <c r="AR723" s="49"/>
      <c r="AS723" s="37"/>
      <c r="AT723" s="38"/>
    </row>
    <row r="724" spans="1:46" ht="12.75"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c r="AA724" s="37"/>
      <c r="AB724" s="37"/>
      <c r="AC724" s="37"/>
      <c r="AD724" s="37"/>
      <c r="AE724" s="37"/>
      <c r="AF724" s="37"/>
      <c r="AG724" s="48"/>
      <c r="AH724" s="37"/>
      <c r="AI724" s="37"/>
      <c r="AJ724" s="37"/>
      <c r="AK724" s="48"/>
      <c r="AL724" s="48"/>
      <c r="AM724" s="37"/>
      <c r="AN724" s="37"/>
      <c r="AO724" s="38"/>
      <c r="AP724" s="38"/>
      <c r="AQ724" s="37"/>
      <c r="AR724" s="49"/>
      <c r="AS724" s="37"/>
      <c r="AT724" s="38"/>
    </row>
    <row r="725" spans="1:46" ht="12.75"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c r="AA725" s="37"/>
      <c r="AB725" s="37"/>
      <c r="AC725" s="37"/>
      <c r="AD725" s="37"/>
      <c r="AE725" s="37"/>
      <c r="AF725" s="37"/>
      <c r="AG725" s="48"/>
      <c r="AH725" s="37"/>
      <c r="AI725" s="37"/>
      <c r="AJ725" s="37"/>
      <c r="AK725" s="48"/>
      <c r="AL725" s="48"/>
      <c r="AM725" s="37"/>
      <c r="AN725" s="37"/>
      <c r="AO725" s="38"/>
      <c r="AP725" s="38"/>
      <c r="AQ725" s="37"/>
      <c r="AR725" s="49"/>
      <c r="AS725" s="37"/>
      <c r="AT725" s="38"/>
    </row>
    <row r="726" spans="1:46" ht="12.75"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c r="AA726" s="37"/>
      <c r="AB726" s="37"/>
      <c r="AC726" s="37"/>
      <c r="AD726" s="37"/>
      <c r="AE726" s="37"/>
      <c r="AF726" s="37"/>
      <c r="AG726" s="48"/>
      <c r="AH726" s="37"/>
      <c r="AI726" s="37"/>
      <c r="AJ726" s="37"/>
      <c r="AK726" s="48"/>
      <c r="AL726" s="48"/>
      <c r="AM726" s="37"/>
      <c r="AN726" s="37"/>
      <c r="AO726" s="38"/>
      <c r="AP726" s="38"/>
      <c r="AQ726" s="37"/>
      <c r="AR726" s="49"/>
      <c r="AS726" s="37"/>
      <c r="AT726" s="38"/>
    </row>
    <row r="727" spans="1:46" ht="12.75"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c r="AA727" s="37"/>
      <c r="AB727" s="37"/>
      <c r="AC727" s="37"/>
      <c r="AD727" s="37"/>
      <c r="AE727" s="37"/>
      <c r="AF727" s="37"/>
      <c r="AG727" s="48"/>
      <c r="AH727" s="37"/>
      <c r="AI727" s="37"/>
      <c r="AJ727" s="37"/>
      <c r="AK727" s="48"/>
      <c r="AL727" s="48"/>
      <c r="AM727" s="37"/>
      <c r="AN727" s="37"/>
      <c r="AO727" s="38"/>
      <c r="AP727" s="38"/>
      <c r="AQ727" s="37"/>
      <c r="AR727" s="49"/>
      <c r="AS727" s="37"/>
      <c r="AT727" s="38"/>
    </row>
    <row r="728" spans="1:46" ht="12.75"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c r="AA728" s="37"/>
      <c r="AB728" s="37"/>
      <c r="AC728" s="37"/>
      <c r="AD728" s="37"/>
      <c r="AE728" s="37"/>
      <c r="AF728" s="37"/>
      <c r="AG728" s="48"/>
      <c r="AH728" s="37"/>
      <c r="AI728" s="37"/>
      <c r="AJ728" s="37"/>
      <c r="AK728" s="48"/>
      <c r="AL728" s="48"/>
      <c r="AM728" s="37"/>
      <c r="AN728" s="37"/>
      <c r="AO728" s="38"/>
      <c r="AP728" s="38"/>
      <c r="AQ728" s="37"/>
      <c r="AR728" s="49"/>
      <c r="AS728" s="37"/>
      <c r="AT728" s="38"/>
    </row>
    <row r="729" spans="1:46" ht="12.75"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c r="AA729" s="37"/>
      <c r="AB729" s="37"/>
      <c r="AC729" s="37"/>
      <c r="AD729" s="37"/>
      <c r="AE729" s="37"/>
      <c r="AF729" s="37"/>
      <c r="AG729" s="48"/>
      <c r="AH729" s="37"/>
      <c r="AI729" s="37"/>
      <c r="AJ729" s="37"/>
      <c r="AK729" s="48"/>
      <c r="AL729" s="48"/>
      <c r="AM729" s="37"/>
      <c r="AN729" s="37"/>
      <c r="AO729" s="38"/>
      <c r="AP729" s="38"/>
      <c r="AQ729" s="37"/>
      <c r="AR729" s="49"/>
      <c r="AS729" s="37"/>
      <c r="AT729" s="38"/>
    </row>
    <row r="730" spans="1:46" ht="12.75"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c r="AA730" s="37"/>
      <c r="AB730" s="37"/>
      <c r="AC730" s="37"/>
      <c r="AD730" s="37"/>
      <c r="AE730" s="37"/>
      <c r="AF730" s="37"/>
      <c r="AG730" s="48"/>
      <c r="AH730" s="37"/>
      <c r="AI730" s="37"/>
      <c r="AJ730" s="37"/>
      <c r="AK730" s="48"/>
      <c r="AL730" s="48"/>
      <c r="AM730" s="37"/>
      <c r="AN730" s="37"/>
      <c r="AO730" s="38"/>
      <c r="AP730" s="38"/>
      <c r="AQ730" s="37"/>
      <c r="AR730" s="49"/>
      <c r="AS730" s="37"/>
      <c r="AT730" s="38"/>
    </row>
    <row r="731" spans="1:46" ht="12.75"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c r="AA731" s="37"/>
      <c r="AB731" s="37"/>
      <c r="AC731" s="37"/>
      <c r="AD731" s="37"/>
      <c r="AE731" s="37"/>
      <c r="AF731" s="37"/>
      <c r="AG731" s="48"/>
      <c r="AH731" s="37"/>
      <c r="AI731" s="37"/>
      <c r="AJ731" s="37"/>
      <c r="AK731" s="48"/>
      <c r="AL731" s="48"/>
      <c r="AM731" s="37"/>
      <c r="AN731" s="37"/>
      <c r="AO731" s="38"/>
      <c r="AP731" s="38"/>
      <c r="AQ731" s="37"/>
      <c r="AR731" s="49"/>
      <c r="AS731" s="37"/>
      <c r="AT731" s="38"/>
    </row>
    <row r="732" spans="1:46" ht="12.75"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c r="AA732" s="37"/>
      <c r="AB732" s="37"/>
      <c r="AC732" s="37"/>
      <c r="AD732" s="37"/>
      <c r="AE732" s="37"/>
      <c r="AF732" s="37"/>
      <c r="AG732" s="48"/>
      <c r="AH732" s="37"/>
      <c r="AI732" s="37"/>
      <c r="AJ732" s="37"/>
      <c r="AK732" s="48"/>
      <c r="AL732" s="48"/>
      <c r="AM732" s="37"/>
      <c r="AN732" s="37"/>
      <c r="AO732" s="38"/>
      <c r="AP732" s="38"/>
      <c r="AQ732" s="37"/>
      <c r="AR732" s="49"/>
      <c r="AS732" s="37"/>
      <c r="AT732" s="38"/>
    </row>
    <row r="733" spans="1:46" ht="12.75"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c r="AA733" s="37"/>
      <c r="AB733" s="37"/>
      <c r="AC733" s="37"/>
      <c r="AD733" s="37"/>
      <c r="AE733" s="37"/>
      <c r="AF733" s="37"/>
      <c r="AG733" s="48"/>
      <c r="AH733" s="37"/>
      <c r="AI733" s="37"/>
      <c r="AJ733" s="37"/>
      <c r="AK733" s="48"/>
      <c r="AL733" s="48"/>
      <c r="AM733" s="37"/>
      <c r="AN733" s="37"/>
      <c r="AO733" s="38"/>
      <c r="AP733" s="38"/>
      <c r="AQ733" s="37"/>
      <c r="AR733" s="49"/>
      <c r="AS733" s="37"/>
      <c r="AT733" s="38"/>
    </row>
    <row r="734" spans="1:46" ht="12.75"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c r="AA734" s="37"/>
      <c r="AB734" s="37"/>
      <c r="AC734" s="37"/>
      <c r="AD734" s="37"/>
      <c r="AE734" s="37"/>
      <c r="AF734" s="37"/>
      <c r="AG734" s="48"/>
      <c r="AH734" s="37"/>
      <c r="AI734" s="37"/>
      <c r="AJ734" s="37"/>
      <c r="AK734" s="48"/>
      <c r="AL734" s="48"/>
      <c r="AM734" s="37"/>
      <c r="AN734" s="37"/>
      <c r="AO734" s="38"/>
      <c r="AP734" s="38"/>
      <c r="AQ734" s="37"/>
      <c r="AR734" s="49"/>
      <c r="AS734" s="37"/>
      <c r="AT734" s="38"/>
    </row>
    <row r="735" spans="1:46" ht="12.75"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c r="AA735" s="37"/>
      <c r="AB735" s="37"/>
      <c r="AC735" s="37"/>
      <c r="AD735" s="37"/>
      <c r="AE735" s="37"/>
      <c r="AF735" s="37"/>
      <c r="AG735" s="48"/>
      <c r="AH735" s="37"/>
      <c r="AI735" s="37"/>
      <c r="AJ735" s="37"/>
      <c r="AK735" s="48"/>
      <c r="AL735" s="48"/>
      <c r="AM735" s="37"/>
      <c r="AN735" s="37"/>
      <c r="AO735" s="38"/>
      <c r="AP735" s="38"/>
      <c r="AQ735" s="37"/>
      <c r="AR735" s="49"/>
      <c r="AS735" s="37"/>
      <c r="AT735" s="38"/>
    </row>
    <row r="736" spans="1:46" ht="12.75"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c r="AA736" s="37"/>
      <c r="AB736" s="37"/>
      <c r="AC736" s="37"/>
      <c r="AD736" s="37"/>
      <c r="AE736" s="37"/>
      <c r="AF736" s="37"/>
      <c r="AG736" s="48"/>
      <c r="AH736" s="37"/>
      <c r="AI736" s="37"/>
      <c r="AJ736" s="37"/>
      <c r="AK736" s="48"/>
      <c r="AL736" s="48"/>
      <c r="AM736" s="37"/>
      <c r="AN736" s="37"/>
      <c r="AO736" s="38"/>
      <c r="AP736" s="38"/>
      <c r="AQ736" s="37"/>
      <c r="AR736" s="49"/>
      <c r="AS736" s="37"/>
      <c r="AT736" s="38"/>
    </row>
    <row r="737" spans="1:46" ht="12.75"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c r="AA737" s="37"/>
      <c r="AB737" s="37"/>
      <c r="AC737" s="37"/>
      <c r="AD737" s="37"/>
      <c r="AE737" s="37"/>
      <c r="AF737" s="37"/>
      <c r="AG737" s="48"/>
      <c r="AH737" s="37"/>
      <c r="AI737" s="37"/>
      <c r="AJ737" s="37"/>
      <c r="AK737" s="48"/>
      <c r="AL737" s="48"/>
      <c r="AM737" s="37"/>
      <c r="AN737" s="37"/>
      <c r="AO737" s="38"/>
      <c r="AP737" s="38"/>
      <c r="AQ737" s="37"/>
      <c r="AR737" s="49"/>
      <c r="AS737" s="37"/>
      <c r="AT737" s="38"/>
    </row>
    <row r="738" spans="1:46" ht="12.75"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c r="AA738" s="37"/>
      <c r="AB738" s="37"/>
      <c r="AC738" s="37"/>
      <c r="AD738" s="37"/>
      <c r="AE738" s="37"/>
      <c r="AF738" s="37"/>
      <c r="AG738" s="48"/>
      <c r="AH738" s="37"/>
      <c r="AI738" s="37"/>
      <c r="AJ738" s="37"/>
      <c r="AK738" s="48"/>
      <c r="AL738" s="48"/>
      <c r="AM738" s="37"/>
      <c r="AN738" s="37"/>
      <c r="AO738" s="38"/>
      <c r="AP738" s="38"/>
      <c r="AQ738" s="37"/>
      <c r="AR738" s="49"/>
      <c r="AS738" s="37"/>
      <c r="AT738" s="38"/>
    </row>
    <row r="739" spans="1:46" ht="12.75"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c r="AA739" s="37"/>
      <c r="AB739" s="37"/>
      <c r="AC739" s="37"/>
      <c r="AD739" s="37"/>
      <c r="AE739" s="37"/>
      <c r="AF739" s="37"/>
      <c r="AG739" s="48"/>
      <c r="AH739" s="37"/>
      <c r="AI739" s="37"/>
      <c r="AJ739" s="37"/>
      <c r="AK739" s="48"/>
      <c r="AL739" s="48"/>
      <c r="AM739" s="37"/>
      <c r="AN739" s="37"/>
      <c r="AO739" s="38"/>
      <c r="AP739" s="38"/>
      <c r="AQ739" s="37"/>
      <c r="AR739" s="49"/>
      <c r="AS739" s="37"/>
      <c r="AT739" s="38"/>
    </row>
    <row r="740" spans="1:46" ht="12.75"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c r="AA740" s="37"/>
      <c r="AB740" s="37"/>
      <c r="AC740" s="37"/>
      <c r="AD740" s="37"/>
      <c r="AE740" s="37"/>
      <c r="AF740" s="37"/>
      <c r="AG740" s="48"/>
      <c r="AH740" s="37"/>
      <c r="AI740" s="37"/>
      <c r="AJ740" s="37"/>
      <c r="AK740" s="48"/>
      <c r="AL740" s="48"/>
      <c r="AM740" s="37"/>
      <c r="AN740" s="37"/>
      <c r="AO740" s="38"/>
      <c r="AP740" s="38"/>
      <c r="AQ740" s="37"/>
      <c r="AR740" s="49"/>
      <c r="AS740" s="37"/>
      <c r="AT740" s="38"/>
    </row>
    <row r="741" spans="1:46" ht="12.75"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c r="AA741" s="37"/>
      <c r="AB741" s="37"/>
      <c r="AC741" s="37"/>
      <c r="AD741" s="37"/>
      <c r="AE741" s="37"/>
      <c r="AF741" s="37"/>
      <c r="AG741" s="48"/>
      <c r="AH741" s="37"/>
      <c r="AI741" s="37"/>
      <c r="AJ741" s="37"/>
      <c r="AK741" s="48"/>
      <c r="AL741" s="48"/>
      <c r="AM741" s="37"/>
      <c r="AN741" s="37"/>
      <c r="AO741" s="38"/>
      <c r="AP741" s="38"/>
      <c r="AQ741" s="37"/>
      <c r="AR741" s="49"/>
      <c r="AS741" s="37"/>
      <c r="AT741" s="38"/>
    </row>
    <row r="742" spans="1:46" ht="12.75"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c r="AA742" s="37"/>
      <c r="AB742" s="37"/>
      <c r="AC742" s="37"/>
      <c r="AD742" s="37"/>
      <c r="AE742" s="37"/>
      <c r="AF742" s="37"/>
      <c r="AG742" s="48"/>
      <c r="AH742" s="37"/>
      <c r="AI742" s="37"/>
      <c r="AJ742" s="37"/>
      <c r="AK742" s="48"/>
      <c r="AL742" s="48"/>
      <c r="AM742" s="37"/>
      <c r="AN742" s="37"/>
      <c r="AO742" s="38"/>
      <c r="AP742" s="38"/>
      <c r="AQ742" s="37"/>
      <c r="AR742" s="49"/>
      <c r="AS742" s="37"/>
      <c r="AT742" s="38"/>
    </row>
    <row r="743" spans="1:46" ht="12.75"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c r="AA743" s="37"/>
      <c r="AB743" s="37"/>
      <c r="AC743" s="37"/>
      <c r="AD743" s="37"/>
      <c r="AE743" s="37"/>
      <c r="AF743" s="37"/>
      <c r="AG743" s="48"/>
      <c r="AH743" s="37"/>
      <c r="AI743" s="37"/>
      <c r="AJ743" s="37"/>
      <c r="AK743" s="48"/>
      <c r="AL743" s="48"/>
      <c r="AM743" s="37"/>
      <c r="AN743" s="37"/>
      <c r="AO743" s="38"/>
      <c r="AP743" s="38"/>
      <c r="AQ743" s="37"/>
      <c r="AR743" s="49"/>
      <c r="AS743" s="37"/>
      <c r="AT743" s="38"/>
    </row>
    <row r="744" spans="1:46" ht="12.75"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c r="AA744" s="37"/>
      <c r="AB744" s="37"/>
      <c r="AC744" s="37"/>
      <c r="AD744" s="37"/>
      <c r="AE744" s="37"/>
      <c r="AF744" s="37"/>
      <c r="AG744" s="48"/>
      <c r="AH744" s="37"/>
      <c r="AI744" s="37"/>
      <c r="AJ744" s="37"/>
      <c r="AK744" s="48"/>
      <c r="AL744" s="48"/>
      <c r="AM744" s="37"/>
      <c r="AN744" s="37"/>
      <c r="AO744" s="38"/>
      <c r="AP744" s="38"/>
      <c r="AQ744" s="37"/>
      <c r="AR744" s="49"/>
      <c r="AS744" s="37"/>
      <c r="AT744" s="38"/>
    </row>
    <row r="745" spans="1:46" ht="12.75"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c r="AA745" s="37"/>
      <c r="AB745" s="37"/>
      <c r="AC745" s="37"/>
      <c r="AD745" s="37"/>
      <c r="AE745" s="37"/>
      <c r="AF745" s="37"/>
      <c r="AG745" s="48"/>
      <c r="AH745" s="37"/>
      <c r="AI745" s="37"/>
      <c r="AJ745" s="37"/>
      <c r="AK745" s="48"/>
      <c r="AL745" s="48"/>
      <c r="AM745" s="37"/>
      <c r="AN745" s="37"/>
      <c r="AO745" s="38"/>
      <c r="AP745" s="38"/>
      <c r="AQ745" s="37"/>
      <c r="AR745" s="49"/>
      <c r="AS745" s="37"/>
      <c r="AT745" s="38"/>
    </row>
    <row r="746" spans="1:46" ht="12.75"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c r="AA746" s="37"/>
      <c r="AB746" s="37"/>
      <c r="AC746" s="37"/>
      <c r="AD746" s="37"/>
      <c r="AE746" s="37"/>
      <c r="AF746" s="37"/>
      <c r="AG746" s="48"/>
      <c r="AH746" s="37"/>
      <c r="AI746" s="37"/>
      <c r="AJ746" s="37"/>
      <c r="AK746" s="48"/>
      <c r="AL746" s="48"/>
      <c r="AM746" s="37"/>
      <c r="AN746" s="37"/>
      <c r="AO746" s="38"/>
      <c r="AP746" s="38"/>
      <c r="AQ746" s="37"/>
      <c r="AR746" s="49"/>
      <c r="AS746" s="37"/>
      <c r="AT746" s="38"/>
    </row>
    <row r="747" spans="1:46" ht="12.75"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c r="AA747" s="37"/>
      <c r="AB747" s="37"/>
      <c r="AC747" s="37"/>
      <c r="AD747" s="37"/>
      <c r="AE747" s="37"/>
      <c r="AF747" s="37"/>
      <c r="AG747" s="48"/>
      <c r="AH747" s="37"/>
      <c r="AI747" s="37"/>
      <c r="AJ747" s="37"/>
      <c r="AK747" s="48"/>
      <c r="AL747" s="48"/>
      <c r="AM747" s="37"/>
      <c r="AN747" s="37"/>
      <c r="AO747" s="38"/>
      <c r="AP747" s="38"/>
      <c r="AQ747" s="37"/>
      <c r="AR747" s="49"/>
      <c r="AS747" s="37"/>
      <c r="AT747" s="38"/>
    </row>
    <row r="748" spans="1:46" ht="12.75"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c r="AA748" s="37"/>
      <c r="AB748" s="37"/>
      <c r="AC748" s="37"/>
      <c r="AD748" s="37"/>
      <c r="AE748" s="37"/>
      <c r="AF748" s="37"/>
      <c r="AG748" s="48"/>
      <c r="AH748" s="37"/>
      <c r="AI748" s="37"/>
      <c r="AJ748" s="37"/>
      <c r="AK748" s="48"/>
      <c r="AL748" s="48"/>
      <c r="AM748" s="37"/>
      <c r="AN748" s="37"/>
      <c r="AO748" s="38"/>
      <c r="AP748" s="38"/>
      <c r="AQ748" s="37"/>
      <c r="AR748" s="49"/>
      <c r="AS748" s="37"/>
      <c r="AT748" s="38"/>
    </row>
    <row r="749" spans="1:46" ht="12.75"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c r="AA749" s="37"/>
      <c r="AB749" s="37"/>
      <c r="AC749" s="37"/>
      <c r="AD749" s="37"/>
      <c r="AE749" s="37"/>
      <c r="AF749" s="37"/>
      <c r="AG749" s="48"/>
      <c r="AH749" s="37"/>
      <c r="AI749" s="37"/>
      <c r="AJ749" s="37"/>
      <c r="AK749" s="48"/>
      <c r="AL749" s="48"/>
      <c r="AM749" s="37"/>
      <c r="AN749" s="37"/>
      <c r="AO749" s="38"/>
      <c r="AP749" s="38"/>
      <c r="AQ749" s="37"/>
      <c r="AR749" s="49"/>
      <c r="AS749" s="37"/>
      <c r="AT749" s="38"/>
    </row>
    <row r="750" spans="1:46" ht="12.75"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c r="AA750" s="37"/>
      <c r="AB750" s="37"/>
      <c r="AC750" s="37"/>
      <c r="AD750" s="37"/>
      <c r="AE750" s="37"/>
      <c r="AF750" s="37"/>
      <c r="AG750" s="48"/>
      <c r="AH750" s="37"/>
      <c r="AI750" s="37"/>
      <c r="AJ750" s="37"/>
      <c r="AK750" s="48"/>
      <c r="AL750" s="48"/>
      <c r="AM750" s="37"/>
      <c r="AN750" s="37"/>
      <c r="AO750" s="38"/>
      <c r="AP750" s="38"/>
      <c r="AQ750" s="37"/>
      <c r="AR750" s="49"/>
      <c r="AS750" s="37"/>
      <c r="AT750" s="38"/>
    </row>
    <row r="751" spans="1:46" ht="12.75"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c r="AA751" s="37"/>
      <c r="AB751" s="37"/>
      <c r="AC751" s="37"/>
      <c r="AD751" s="37"/>
      <c r="AE751" s="37"/>
      <c r="AF751" s="37"/>
      <c r="AG751" s="48"/>
      <c r="AH751" s="37"/>
      <c r="AI751" s="37"/>
      <c r="AJ751" s="37"/>
      <c r="AK751" s="48"/>
      <c r="AL751" s="48"/>
      <c r="AM751" s="37"/>
      <c r="AN751" s="37"/>
      <c r="AO751" s="38"/>
      <c r="AP751" s="38"/>
      <c r="AQ751" s="37"/>
      <c r="AR751" s="49"/>
      <c r="AS751" s="37"/>
      <c r="AT751" s="38"/>
    </row>
    <row r="752" spans="1:46" ht="12.75"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c r="AA752" s="37"/>
      <c r="AB752" s="37"/>
      <c r="AC752" s="37"/>
      <c r="AD752" s="37"/>
      <c r="AE752" s="37"/>
      <c r="AF752" s="37"/>
      <c r="AG752" s="48"/>
      <c r="AH752" s="37"/>
      <c r="AI752" s="37"/>
      <c r="AJ752" s="37"/>
      <c r="AK752" s="48"/>
      <c r="AL752" s="48"/>
      <c r="AM752" s="37"/>
      <c r="AN752" s="37"/>
      <c r="AO752" s="38"/>
      <c r="AP752" s="38"/>
      <c r="AQ752" s="37"/>
      <c r="AR752" s="49"/>
      <c r="AS752" s="37"/>
      <c r="AT752" s="38"/>
    </row>
    <row r="753" spans="1:46" ht="12.75"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c r="AA753" s="37"/>
      <c r="AB753" s="37"/>
      <c r="AC753" s="37"/>
      <c r="AD753" s="37"/>
      <c r="AE753" s="37"/>
      <c r="AF753" s="37"/>
      <c r="AG753" s="48"/>
      <c r="AH753" s="37"/>
      <c r="AI753" s="37"/>
      <c r="AJ753" s="37"/>
      <c r="AK753" s="48"/>
      <c r="AL753" s="48"/>
      <c r="AM753" s="37"/>
      <c r="AN753" s="37"/>
      <c r="AO753" s="38"/>
      <c r="AP753" s="38"/>
      <c r="AQ753" s="37"/>
      <c r="AR753" s="49"/>
      <c r="AS753" s="37"/>
      <c r="AT753" s="38"/>
    </row>
    <row r="754" spans="1:46" ht="12.75"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c r="AA754" s="37"/>
      <c r="AB754" s="37"/>
      <c r="AC754" s="37"/>
      <c r="AD754" s="37"/>
      <c r="AE754" s="37"/>
      <c r="AF754" s="37"/>
      <c r="AG754" s="48"/>
      <c r="AH754" s="37"/>
      <c r="AI754" s="37"/>
      <c r="AJ754" s="37"/>
      <c r="AK754" s="48"/>
      <c r="AL754" s="48"/>
      <c r="AM754" s="37"/>
      <c r="AN754" s="37"/>
      <c r="AO754" s="38"/>
      <c r="AP754" s="38"/>
      <c r="AQ754" s="37"/>
      <c r="AR754" s="49"/>
      <c r="AS754" s="37"/>
      <c r="AT754" s="38"/>
    </row>
    <row r="755" spans="1:46" ht="12.75"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c r="AA755" s="37"/>
      <c r="AB755" s="37"/>
      <c r="AC755" s="37"/>
      <c r="AD755" s="37"/>
      <c r="AE755" s="37"/>
      <c r="AF755" s="37"/>
      <c r="AG755" s="48"/>
      <c r="AH755" s="37"/>
      <c r="AI755" s="37"/>
      <c r="AJ755" s="37"/>
      <c r="AK755" s="48"/>
      <c r="AL755" s="48"/>
      <c r="AM755" s="37"/>
      <c r="AN755" s="37"/>
      <c r="AO755" s="38"/>
      <c r="AP755" s="38"/>
      <c r="AQ755" s="37"/>
      <c r="AR755" s="49"/>
      <c r="AS755" s="37"/>
      <c r="AT755" s="38"/>
    </row>
    <row r="756" spans="1:46" ht="12.75"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c r="AA756" s="37"/>
      <c r="AB756" s="37"/>
      <c r="AC756" s="37"/>
      <c r="AD756" s="37"/>
      <c r="AE756" s="37"/>
      <c r="AF756" s="37"/>
      <c r="AG756" s="48"/>
      <c r="AH756" s="37"/>
      <c r="AI756" s="37"/>
      <c r="AJ756" s="37"/>
      <c r="AK756" s="48"/>
      <c r="AL756" s="48"/>
      <c r="AM756" s="37"/>
      <c r="AN756" s="37"/>
      <c r="AO756" s="38"/>
      <c r="AP756" s="38"/>
      <c r="AQ756" s="37"/>
      <c r="AR756" s="49"/>
      <c r="AS756" s="37"/>
      <c r="AT756" s="38"/>
    </row>
    <row r="757" spans="1:46" ht="12.75"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c r="AA757" s="37"/>
      <c r="AB757" s="37"/>
      <c r="AC757" s="37"/>
      <c r="AD757" s="37"/>
      <c r="AE757" s="37"/>
      <c r="AF757" s="37"/>
      <c r="AG757" s="48"/>
      <c r="AH757" s="37"/>
      <c r="AI757" s="37"/>
      <c r="AJ757" s="37"/>
      <c r="AK757" s="48"/>
      <c r="AL757" s="48"/>
      <c r="AM757" s="37"/>
      <c r="AN757" s="37"/>
      <c r="AO757" s="38"/>
      <c r="AP757" s="38"/>
      <c r="AQ757" s="37"/>
      <c r="AR757" s="49"/>
      <c r="AS757" s="37"/>
      <c r="AT757" s="38"/>
    </row>
    <row r="758" spans="1:46" ht="12.75"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c r="AA758" s="37"/>
      <c r="AB758" s="37"/>
      <c r="AC758" s="37"/>
      <c r="AD758" s="37"/>
      <c r="AE758" s="37"/>
      <c r="AF758" s="37"/>
      <c r="AG758" s="48"/>
      <c r="AH758" s="37"/>
      <c r="AI758" s="37"/>
      <c r="AJ758" s="37"/>
      <c r="AK758" s="48"/>
      <c r="AL758" s="48"/>
      <c r="AM758" s="37"/>
      <c r="AN758" s="37"/>
      <c r="AO758" s="38"/>
      <c r="AP758" s="38"/>
      <c r="AQ758" s="37"/>
      <c r="AR758" s="49"/>
      <c r="AS758" s="37"/>
      <c r="AT758" s="38"/>
    </row>
    <row r="759" spans="1:46" ht="12.75"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c r="AA759" s="37"/>
      <c r="AB759" s="37"/>
      <c r="AC759" s="37"/>
      <c r="AD759" s="37"/>
      <c r="AE759" s="37"/>
      <c r="AF759" s="37"/>
      <c r="AG759" s="48"/>
      <c r="AH759" s="37"/>
      <c r="AI759" s="37"/>
      <c r="AJ759" s="37"/>
      <c r="AK759" s="48"/>
      <c r="AL759" s="48"/>
      <c r="AM759" s="37"/>
      <c r="AN759" s="37"/>
      <c r="AO759" s="38"/>
      <c r="AP759" s="38"/>
      <c r="AQ759" s="37"/>
      <c r="AR759" s="49"/>
      <c r="AS759" s="37"/>
      <c r="AT759" s="38"/>
    </row>
    <row r="760" spans="1:46" ht="12.75"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c r="AA760" s="37"/>
      <c r="AB760" s="37"/>
      <c r="AC760" s="37"/>
      <c r="AD760" s="37"/>
      <c r="AE760" s="37"/>
      <c r="AF760" s="37"/>
      <c r="AG760" s="48"/>
      <c r="AH760" s="37"/>
      <c r="AI760" s="37"/>
      <c r="AJ760" s="37"/>
      <c r="AK760" s="48"/>
      <c r="AL760" s="48"/>
      <c r="AM760" s="37"/>
      <c r="AN760" s="37"/>
      <c r="AO760" s="38"/>
      <c r="AP760" s="38"/>
      <c r="AQ760" s="37"/>
      <c r="AR760" s="49"/>
      <c r="AS760" s="37"/>
      <c r="AT760" s="38"/>
    </row>
    <row r="761" spans="1:46" ht="12.75"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c r="AA761" s="37"/>
      <c r="AB761" s="37"/>
      <c r="AC761" s="37"/>
      <c r="AD761" s="37"/>
      <c r="AE761" s="37"/>
      <c r="AF761" s="37"/>
      <c r="AG761" s="48"/>
      <c r="AH761" s="37"/>
      <c r="AI761" s="37"/>
      <c r="AJ761" s="37"/>
      <c r="AK761" s="48"/>
      <c r="AL761" s="48"/>
      <c r="AM761" s="37"/>
      <c r="AN761" s="37"/>
      <c r="AO761" s="38"/>
      <c r="AP761" s="38"/>
      <c r="AQ761" s="37"/>
      <c r="AR761" s="49"/>
      <c r="AS761" s="37"/>
      <c r="AT761" s="38"/>
    </row>
    <row r="762" spans="1:46" ht="12.75"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c r="AA762" s="37"/>
      <c r="AB762" s="37"/>
      <c r="AC762" s="37"/>
      <c r="AD762" s="37"/>
      <c r="AE762" s="37"/>
      <c r="AF762" s="37"/>
      <c r="AG762" s="48"/>
      <c r="AH762" s="37"/>
      <c r="AI762" s="37"/>
      <c r="AJ762" s="37"/>
      <c r="AK762" s="48"/>
      <c r="AL762" s="48"/>
      <c r="AM762" s="37"/>
      <c r="AN762" s="37"/>
      <c r="AO762" s="38"/>
      <c r="AP762" s="38"/>
      <c r="AQ762" s="37"/>
      <c r="AR762" s="49"/>
      <c r="AS762" s="37"/>
      <c r="AT762" s="38"/>
    </row>
    <row r="763" spans="1:46" ht="12.75"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c r="AA763" s="37"/>
      <c r="AB763" s="37"/>
      <c r="AC763" s="37"/>
      <c r="AD763" s="37"/>
      <c r="AE763" s="37"/>
      <c r="AF763" s="37"/>
      <c r="AG763" s="48"/>
      <c r="AH763" s="37"/>
      <c r="AI763" s="37"/>
      <c r="AJ763" s="37"/>
      <c r="AK763" s="48"/>
      <c r="AL763" s="48"/>
      <c r="AM763" s="37"/>
      <c r="AN763" s="37"/>
      <c r="AO763" s="38"/>
      <c r="AP763" s="38"/>
      <c r="AQ763" s="37"/>
      <c r="AR763" s="49"/>
      <c r="AS763" s="37"/>
      <c r="AT763" s="38"/>
    </row>
    <row r="764" spans="1:46" ht="12.75"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c r="AA764" s="37"/>
      <c r="AB764" s="37"/>
      <c r="AC764" s="37"/>
      <c r="AD764" s="37"/>
      <c r="AE764" s="37"/>
      <c r="AF764" s="37"/>
      <c r="AG764" s="48"/>
      <c r="AH764" s="37"/>
      <c r="AI764" s="37"/>
      <c r="AJ764" s="37"/>
      <c r="AK764" s="48"/>
      <c r="AL764" s="48"/>
      <c r="AM764" s="37"/>
      <c r="AN764" s="37"/>
      <c r="AO764" s="38"/>
      <c r="AP764" s="38"/>
      <c r="AQ764" s="37"/>
      <c r="AR764" s="49"/>
      <c r="AS764" s="37"/>
      <c r="AT764" s="38"/>
    </row>
    <row r="765" spans="1:46" ht="12.75"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c r="AA765" s="37"/>
      <c r="AB765" s="37"/>
      <c r="AC765" s="37"/>
      <c r="AD765" s="37"/>
      <c r="AE765" s="37"/>
      <c r="AF765" s="37"/>
      <c r="AG765" s="48"/>
      <c r="AH765" s="37"/>
      <c r="AI765" s="37"/>
      <c r="AJ765" s="37"/>
      <c r="AK765" s="48"/>
      <c r="AL765" s="48"/>
      <c r="AM765" s="37"/>
      <c r="AN765" s="37"/>
      <c r="AO765" s="38"/>
      <c r="AP765" s="38"/>
      <c r="AQ765" s="37"/>
      <c r="AR765" s="49"/>
      <c r="AS765" s="37"/>
      <c r="AT765" s="38"/>
    </row>
    <row r="766" spans="1:46" ht="12.75"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c r="AA766" s="37"/>
      <c r="AB766" s="37"/>
      <c r="AC766" s="37"/>
      <c r="AD766" s="37"/>
      <c r="AE766" s="37"/>
      <c r="AF766" s="37"/>
      <c r="AG766" s="48"/>
      <c r="AH766" s="37"/>
      <c r="AI766" s="37"/>
      <c r="AJ766" s="37"/>
      <c r="AK766" s="48"/>
      <c r="AL766" s="48"/>
      <c r="AM766" s="37"/>
      <c r="AN766" s="37"/>
      <c r="AO766" s="38"/>
      <c r="AP766" s="38"/>
      <c r="AQ766" s="37"/>
      <c r="AR766" s="49"/>
      <c r="AS766" s="37"/>
      <c r="AT766" s="38"/>
    </row>
    <row r="767" spans="1:46" ht="12.75"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c r="AA767" s="37"/>
      <c r="AB767" s="37"/>
      <c r="AC767" s="37"/>
      <c r="AD767" s="37"/>
      <c r="AE767" s="37"/>
      <c r="AF767" s="37"/>
      <c r="AG767" s="48"/>
      <c r="AH767" s="37"/>
      <c r="AI767" s="37"/>
      <c r="AJ767" s="37"/>
      <c r="AK767" s="48"/>
      <c r="AL767" s="48"/>
      <c r="AM767" s="37"/>
      <c r="AN767" s="37"/>
      <c r="AO767" s="38"/>
      <c r="AP767" s="38"/>
      <c r="AQ767" s="37"/>
      <c r="AR767" s="49"/>
      <c r="AS767" s="37"/>
      <c r="AT767" s="38"/>
    </row>
    <row r="768" spans="1:46" ht="12.75"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c r="AA768" s="37"/>
      <c r="AB768" s="37"/>
      <c r="AC768" s="37"/>
      <c r="AD768" s="37"/>
      <c r="AE768" s="37"/>
      <c r="AF768" s="37"/>
      <c r="AG768" s="48"/>
      <c r="AH768" s="37"/>
      <c r="AI768" s="37"/>
      <c r="AJ768" s="37"/>
      <c r="AK768" s="48"/>
      <c r="AL768" s="48"/>
      <c r="AM768" s="37"/>
      <c r="AN768" s="37"/>
      <c r="AO768" s="38"/>
      <c r="AP768" s="38"/>
      <c r="AQ768" s="37"/>
      <c r="AR768" s="49"/>
      <c r="AS768" s="37"/>
      <c r="AT768" s="38"/>
    </row>
    <row r="769" spans="1:46" ht="12.75"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c r="AA769" s="37"/>
      <c r="AB769" s="37"/>
      <c r="AC769" s="37"/>
      <c r="AD769" s="37"/>
      <c r="AE769" s="37"/>
      <c r="AF769" s="37"/>
      <c r="AG769" s="48"/>
      <c r="AH769" s="37"/>
      <c r="AI769" s="37"/>
      <c r="AJ769" s="37"/>
      <c r="AK769" s="48"/>
      <c r="AL769" s="48"/>
      <c r="AM769" s="37"/>
      <c r="AN769" s="37"/>
      <c r="AO769" s="38"/>
      <c r="AP769" s="38"/>
      <c r="AQ769" s="37"/>
      <c r="AR769" s="49"/>
      <c r="AS769" s="37"/>
      <c r="AT769" s="38"/>
    </row>
    <row r="770" spans="1:46" ht="12.75"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c r="AA770" s="37"/>
      <c r="AB770" s="37"/>
      <c r="AC770" s="37"/>
      <c r="AD770" s="37"/>
      <c r="AE770" s="37"/>
      <c r="AF770" s="37"/>
      <c r="AG770" s="48"/>
      <c r="AH770" s="37"/>
      <c r="AI770" s="37"/>
      <c r="AJ770" s="37"/>
      <c r="AK770" s="48"/>
      <c r="AL770" s="48"/>
      <c r="AM770" s="37"/>
      <c r="AN770" s="37"/>
      <c r="AO770" s="38"/>
      <c r="AP770" s="38"/>
      <c r="AQ770" s="37"/>
      <c r="AR770" s="49"/>
      <c r="AS770" s="37"/>
      <c r="AT770" s="38"/>
    </row>
    <row r="771" spans="1:46" ht="12.75"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c r="AA771" s="37"/>
      <c r="AB771" s="37"/>
      <c r="AC771" s="37"/>
      <c r="AD771" s="37"/>
      <c r="AE771" s="37"/>
      <c r="AF771" s="37"/>
      <c r="AG771" s="48"/>
      <c r="AH771" s="37"/>
      <c r="AI771" s="37"/>
      <c r="AJ771" s="37"/>
      <c r="AK771" s="48"/>
      <c r="AL771" s="48"/>
      <c r="AM771" s="37"/>
      <c r="AN771" s="37"/>
      <c r="AO771" s="38"/>
      <c r="AP771" s="38"/>
      <c r="AQ771" s="37"/>
      <c r="AR771" s="49"/>
      <c r="AS771" s="37"/>
      <c r="AT771" s="38"/>
    </row>
    <row r="772" spans="1:46" ht="12.75"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c r="AA772" s="37"/>
      <c r="AB772" s="37"/>
      <c r="AC772" s="37"/>
      <c r="AD772" s="37"/>
      <c r="AE772" s="37"/>
      <c r="AF772" s="37"/>
      <c r="AG772" s="48"/>
      <c r="AH772" s="37"/>
      <c r="AI772" s="37"/>
      <c r="AJ772" s="37"/>
      <c r="AK772" s="48"/>
      <c r="AL772" s="48"/>
      <c r="AM772" s="37"/>
      <c r="AN772" s="37"/>
      <c r="AO772" s="38"/>
      <c r="AP772" s="38"/>
      <c r="AQ772" s="37"/>
      <c r="AR772" s="49"/>
      <c r="AS772" s="37"/>
      <c r="AT772" s="38"/>
    </row>
    <row r="773" spans="1:46" ht="12.75"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c r="AA773" s="37"/>
      <c r="AB773" s="37"/>
      <c r="AC773" s="37"/>
      <c r="AD773" s="37"/>
      <c r="AE773" s="37"/>
      <c r="AF773" s="37"/>
      <c r="AG773" s="48"/>
      <c r="AH773" s="37"/>
      <c r="AI773" s="37"/>
      <c r="AJ773" s="37"/>
      <c r="AK773" s="48"/>
      <c r="AL773" s="48"/>
      <c r="AM773" s="37"/>
      <c r="AN773" s="37"/>
      <c r="AO773" s="38"/>
      <c r="AP773" s="38"/>
      <c r="AQ773" s="37"/>
      <c r="AR773" s="49"/>
      <c r="AS773" s="37"/>
      <c r="AT773" s="38"/>
    </row>
    <row r="774" spans="1:46" ht="12.75"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c r="AA774" s="37"/>
      <c r="AB774" s="37"/>
      <c r="AC774" s="37"/>
      <c r="AD774" s="37"/>
      <c r="AE774" s="37"/>
      <c r="AF774" s="37"/>
      <c r="AG774" s="48"/>
      <c r="AH774" s="37"/>
      <c r="AI774" s="37"/>
      <c r="AJ774" s="37"/>
      <c r="AK774" s="48"/>
      <c r="AL774" s="48"/>
      <c r="AM774" s="37"/>
      <c r="AN774" s="37"/>
      <c r="AO774" s="38"/>
      <c r="AP774" s="38"/>
      <c r="AQ774" s="37"/>
      <c r="AR774" s="49"/>
      <c r="AS774" s="37"/>
      <c r="AT774" s="38"/>
    </row>
    <row r="775" spans="1:46" ht="12.75"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c r="AA775" s="37"/>
      <c r="AB775" s="37"/>
      <c r="AC775" s="37"/>
      <c r="AD775" s="37"/>
      <c r="AE775" s="37"/>
      <c r="AF775" s="37"/>
      <c r="AG775" s="48"/>
      <c r="AH775" s="37"/>
      <c r="AI775" s="37"/>
      <c r="AJ775" s="37"/>
      <c r="AK775" s="48"/>
      <c r="AL775" s="48"/>
      <c r="AM775" s="37"/>
      <c r="AN775" s="37"/>
      <c r="AO775" s="38"/>
      <c r="AP775" s="38"/>
      <c r="AQ775" s="37"/>
      <c r="AR775" s="49"/>
      <c r="AS775" s="37"/>
      <c r="AT775" s="38"/>
    </row>
    <row r="776" spans="1:46" ht="12.75"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c r="AA776" s="37"/>
      <c r="AB776" s="37"/>
      <c r="AC776" s="37"/>
      <c r="AD776" s="37"/>
      <c r="AE776" s="37"/>
      <c r="AF776" s="37"/>
      <c r="AG776" s="48"/>
      <c r="AH776" s="37"/>
      <c r="AI776" s="37"/>
      <c r="AJ776" s="37"/>
      <c r="AK776" s="48"/>
      <c r="AL776" s="48"/>
      <c r="AM776" s="37"/>
      <c r="AN776" s="37"/>
      <c r="AO776" s="38"/>
      <c r="AP776" s="38"/>
      <c r="AQ776" s="37"/>
      <c r="AR776" s="49"/>
      <c r="AS776" s="37"/>
      <c r="AT776" s="38"/>
    </row>
    <row r="777" spans="1:46" ht="12.75"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c r="AA777" s="37"/>
      <c r="AB777" s="37"/>
      <c r="AC777" s="37"/>
      <c r="AD777" s="37"/>
      <c r="AE777" s="37"/>
      <c r="AF777" s="37"/>
      <c r="AG777" s="48"/>
      <c r="AH777" s="37"/>
      <c r="AI777" s="37"/>
      <c r="AJ777" s="37"/>
      <c r="AK777" s="48"/>
      <c r="AL777" s="48"/>
      <c r="AM777" s="37"/>
      <c r="AN777" s="37"/>
      <c r="AO777" s="38"/>
      <c r="AP777" s="38"/>
      <c r="AQ777" s="37"/>
      <c r="AR777" s="49"/>
      <c r="AS777" s="37"/>
      <c r="AT777" s="38"/>
    </row>
    <row r="778" spans="1:46" ht="12.75"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c r="AA778" s="37"/>
      <c r="AB778" s="37"/>
      <c r="AC778" s="37"/>
      <c r="AD778" s="37"/>
      <c r="AE778" s="37"/>
      <c r="AF778" s="37"/>
      <c r="AG778" s="48"/>
      <c r="AH778" s="37"/>
      <c r="AI778" s="37"/>
      <c r="AJ778" s="37"/>
      <c r="AK778" s="48"/>
      <c r="AL778" s="48"/>
      <c r="AM778" s="37"/>
      <c r="AN778" s="37"/>
      <c r="AO778" s="38"/>
      <c r="AP778" s="38"/>
      <c r="AQ778" s="37"/>
      <c r="AR778" s="49"/>
      <c r="AS778" s="37"/>
      <c r="AT778" s="38"/>
    </row>
    <row r="779" spans="1:46" ht="12.75"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c r="AA779" s="37"/>
      <c r="AB779" s="37"/>
      <c r="AC779" s="37"/>
      <c r="AD779" s="37"/>
      <c r="AE779" s="37"/>
      <c r="AF779" s="37"/>
      <c r="AG779" s="48"/>
      <c r="AH779" s="37"/>
      <c r="AI779" s="37"/>
      <c r="AJ779" s="37"/>
      <c r="AK779" s="48"/>
      <c r="AL779" s="48"/>
      <c r="AM779" s="37"/>
      <c r="AN779" s="37"/>
      <c r="AO779" s="38"/>
      <c r="AP779" s="38"/>
      <c r="AQ779" s="37"/>
      <c r="AR779" s="49"/>
      <c r="AS779" s="37"/>
      <c r="AT779" s="38"/>
    </row>
    <row r="780" spans="1:46" ht="12.75"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c r="AA780" s="37"/>
      <c r="AB780" s="37"/>
      <c r="AC780" s="37"/>
      <c r="AD780" s="37"/>
      <c r="AE780" s="37"/>
      <c r="AF780" s="37"/>
      <c r="AG780" s="48"/>
      <c r="AH780" s="37"/>
      <c r="AI780" s="37"/>
      <c r="AJ780" s="37"/>
      <c r="AK780" s="48"/>
      <c r="AL780" s="48"/>
      <c r="AM780" s="37"/>
      <c r="AN780" s="37"/>
      <c r="AO780" s="38"/>
      <c r="AP780" s="38"/>
      <c r="AQ780" s="37"/>
      <c r="AR780" s="49"/>
      <c r="AS780" s="37"/>
      <c r="AT780" s="38"/>
    </row>
    <row r="781" spans="1:46" ht="12.75"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c r="AA781" s="37"/>
      <c r="AB781" s="37"/>
      <c r="AC781" s="37"/>
      <c r="AD781" s="37"/>
      <c r="AE781" s="37"/>
      <c r="AF781" s="37"/>
      <c r="AG781" s="48"/>
      <c r="AH781" s="37"/>
      <c r="AI781" s="37"/>
      <c r="AJ781" s="37"/>
      <c r="AK781" s="48"/>
      <c r="AL781" s="48"/>
      <c r="AM781" s="37"/>
      <c r="AN781" s="37"/>
      <c r="AO781" s="38"/>
      <c r="AP781" s="38"/>
      <c r="AQ781" s="37"/>
      <c r="AR781" s="49"/>
      <c r="AS781" s="37"/>
      <c r="AT781" s="38"/>
    </row>
    <row r="782" spans="1:46" ht="12.75"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c r="AA782" s="37"/>
      <c r="AB782" s="37"/>
      <c r="AC782" s="37"/>
      <c r="AD782" s="37"/>
      <c r="AE782" s="37"/>
      <c r="AF782" s="37"/>
      <c r="AG782" s="48"/>
      <c r="AH782" s="37"/>
      <c r="AI782" s="37"/>
      <c r="AJ782" s="37"/>
      <c r="AK782" s="48"/>
      <c r="AL782" s="48"/>
      <c r="AM782" s="37"/>
      <c r="AN782" s="37"/>
      <c r="AO782" s="38"/>
      <c r="AP782" s="38"/>
      <c r="AQ782" s="37"/>
      <c r="AR782" s="49"/>
      <c r="AS782" s="37"/>
      <c r="AT782" s="38"/>
    </row>
    <row r="783" spans="1:46" ht="12.75"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c r="AA783" s="37"/>
      <c r="AB783" s="37"/>
      <c r="AC783" s="37"/>
      <c r="AD783" s="37"/>
      <c r="AE783" s="37"/>
      <c r="AF783" s="37"/>
      <c r="AG783" s="48"/>
      <c r="AH783" s="37"/>
      <c r="AI783" s="37"/>
      <c r="AJ783" s="37"/>
      <c r="AK783" s="48"/>
      <c r="AL783" s="48"/>
      <c r="AM783" s="37"/>
      <c r="AN783" s="37"/>
      <c r="AO783" s="38"/>
      <c r="AP783" s="38"/>
      <c r="AQ783" s="37"/>
      <c r="AR783" s="49"/>
      <c r="AS783" s="37"/>
      <c r="AT783" s="38"/>
    </row>
    <row r="784" spans="1:46" ht="12.75"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c r="AA784" s="37"/>
      <c r="AB784" s="37"/>
      <c r="AC784" s="37"/>
      <c r="AD784" s="37"/>
      <c r="AE784" s="37"/>
      <c r="AF784" s="37"/>
      <c r="AG784" s="48"/>
      <c r="AH784" s="37"/>
      <c r="AI784" s="37"/>
      <c r="AJ784" s="37"/>
      <c r="AK784" s="48"/>
      <c r="AL784" s="48"/>
      <c r="AM784" s="37"/>
      <c r="AN784" s="37"/>
      <c r="AO784" s="38"/>
      <c r="AP784" s="38"/>
      <c r="AQ784" s="37"/>
      <c r="AR784" s="49"/>
      <c r="AS784" s="37"/>
      <c r="AT784" s="38"/>
    </row>
    <row r="785" spans="1:46" ht="12.75"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c r="AA785" s="37"/>
      <c r="AB785" s="37"/>
      <c r="AC785" s="37"/>
      <c r="AD785" s="37"/>
      <c r="AE785" s="37"/>
      <c r="AF785" s="37"/>
      <c r="AG785" s="48"/>
      <c r="AH785" s="37"/>
      <c r="AI785" s="37"/>
      <c r="AJ785" s="37"/>
      <c r="AK785" s="48"/>
      <c r="AL785" s="48"/>
      <c r="AM785" s="37"/>
      <c r="AN785" s="37"/>
      <c r="AO785" s="38"/>
      <c r="AP785" s="38"/>
      <c r="AQ785" s="37"/>
      <c r="AR785" s="49"/>
      <c r="AS785" s="37"/>
      <c r="AT785" s="38"/>
    </row>
    <row r="786" spans="1:46" ht="12.75"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c r="AA786" s="37"/>
      <c r="AB786" s="37"/>
      <c r="AC786" s="37"/>
      <c r="AD786" s="37"/>
      <c r="AE786" s="37"/>
      <c r="AF786" s="37"/>
      <c r="AG786" s="48"/>
      <c r="AH786" s="37"/>
      <c r="AI786" s="37"/>
      <c r="AJ786" s="37"/>
      <c r="AK786" s="48"/>
      <c r="AL786" s="48"/>
      <c r="AM786" s="37"/>
      <c r="AN786" s="37"/>
      <c r="AO786" s="38"/>
      <c r="AP786" s="38"/>
      <c r="AQ786" s="37"/>
      <c r="AR786" s="49"/>
      <c r="AS786" s="37"/>
      <c r="AT786" s="38"/>
    </row>
    <row r="787" spans="1:46" ht="12.75"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c r="AA787" s="37"/>
      <c r="AB787" s="37"/>
      <c r="AC787" s="37"/>
      <c r="AD787" s="37"/>
      <c r="AE787" s="37"/>
      <c r="AF787" s="37"/>
      <c r="AG787" s="48"/>
      <c r="AH787" s="37"/>
      <c r="AI787" s="37"/>
      <c r="AJ787" s="37"/>
      <c r="AK787" s="48"/>
      <c r="AL787" s="48"/>
      <c r="AM787" s="37"/>
      <c r="AN787" s="37"/>
      <c r="AO787" s="38"/>
      <c r="AP787" s="38"/>
      <c r="AQ787" s="37"/>
      <c r="AR787" s="49"/>
      <c r="AS787" s="37"/>
      <c r="AT787" s="38"/>
    </row>
    <row r="788" spans="1:46" ht="12.75"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c r="AA788" s="37"/>
      <c r="AB788" s="37"/>
      <c r="AC788" s="37"/>
      <c r="AD788" s="37"/>
      <c r="AE788" s="37"/>
      <c r="AF788" s="37"/>
      <c r="AG788" s="48"/>
      <c r="AH788" s="37"/>
      <c r="AI788" s="37"/>
      <c r="AJ788" s="37"/>
      <c r="AK788" s="48"/>
      <c r="AL788" s="48"/>
      <c r="AM788" s="37"/>
      <c r="AN788" s="37"/>
      <c r="AO788" s="38"/>
      <c r="AP788" s="38"/>
      <c r="AQ788" s="37"/>
      <c r="AR788" s="49"/>
      <c r="AS788" s="37"/>
      <c r="AT788" s="38"/>
    </row>
    <row r="789" spans="1:46" ht="12.75"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c r="AA789" s="37"/>
      <c r="AB789" s="37"/>
      <c r="AC789" s="37"/>
      <c r="AD789" s="37"/>
      <c r="AE789" s="37"/>
      <c r="AF789" s="37"/>
      <c r="AG789" s="48"/>
      <c r="AH789" s="37"/>
      <c r="AI789" s="37"/>
      <c r="AJ789" s="37"/>
      <c r="AK789" s="48"/>
      <c r="AL789" s="48"/>
      <c r="AM789" s="37"/>
      <c r="AN789" s="37"/>
      <c r="AO789" s="38"/>
      <c r="AP789" s="38"/>
      <c r="AQ789" s="37"/>
      <c r="AR789" s="49"/>
      <c r="AS789" s="37"/>
      <c r="AT789" s="38"/>
    </row>
    <row r="790" spans="1:46" ht="12.75"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c r="AA790" s="37"/>
      <c r="AB790" s="37"/>
      <c r="AC790" s="37"/>
      <c r="AD790" s="37"/>
      <c r="AE790" s="37"/>
      <c r="AF790" s="37"/>
      <c r="AG790" s="48"/>
      <c r="AH790" s="37"/>
      <c r="AI790" s="37"/>
      <c r="AJ790" s="37"/>
      <c r="AK790" s="48"/>
      <c r="AL790" s="48"/>
      <c r="AM790" s="37"/>
      <c r="AN790" s="37"/>
      <c r="AO790" s="38"/>
      <c r="AP790" s="38"/>
      <c r="AQ790" s="37"/>
      <c r="AR790" s="49"/>
      <c r="AS790" s="37"/>
      <c r="AT790" s="38"/>
    </row>
    <row r="791" spans="1:46" ht="12.75"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c r="AA791" s="37"/>
      <c r="AB791" s="37"/>
      <c r="AC791" s="37"/>
      <c r="AD791" s="37"/>
      <c r="AE791" s="37"/>
      <c r="AF791" s="37"/>
      <c r="AG791" s="48"/>
      <c r="AH791" s="37"/>
      <c r="AI791" s="37"/>
      <c r="AJ791" s="37"/>
      <c r="AK791" s="48"/>
      <c r="AL791" s="48"/>
      <c r="AM791" s="37"/>
      <c r="AN791" s="37"/>
      <c r="AO791" s="38"/>
      <c r="AP791" s="38"/>
      <c r="AQ791" s="37"/>
      <c r="AR791" s="49"/>
      <c r="AS791" s="37"/>
      <c r="AT791" s="38"/>
    </row>
    <row r="792" spans="1:46" ht="12.75"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c r="AA792" s="37"/>
      <c r="AB792" s="37"/>
      <c r="AC792" s="37"/>
      <c r="AD792" s="37"/>
      <c r="AE792" s="37"/>
      <c r="AF792" s="37"/>
      <c r="AG792" s="48"/>
      <c r="AH792" s="37"/>
      <c r="AI792" s="37"/>
      <c r="AJ792" s="37"/>
      <c r="AK792" s="48"/>
      <c r="AL792" s="48"/>
      <c r="AM792" s="37"/>
      <c r="AN792" s="37"/>
      <c r="AO792" s="38"/>
      <c r="AP792" s="38"/>
      <c r="AQ792" s="37"/>
      <c r="AR792" s="49"/>
      <c r="AS792" s="37"/>
      <c r="AT792" s="38"/>
    </row>
    <row r="793" spans="1:46" ht="12.75"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c r="AA793" s="37"/>
      <c r="AB793" s="37"/>
      <c r="AC793" s="37"/>
      <c r="AD793" s="37"/>
      <c r="AE793" s="37"/>
      <c r="AF793" s="37"/>
      <c r="AG793" s="48"/>
      <c r="AH793" s="37"/>
      <c r="AI793" s="37"/>
      <c r="AJ793" s="37"/>
      <c r="AK793" s="48"/>
      <c r="AL793" s="48"/>
      <c r="AM793" s="37"/>
      <c r="AN793" s="37"/>
      <c r="AO793" s="38"/>
      <c r="AP793" s="38"/>
      <c r="AQ793" s="37"/>
      <c r="AR793" s="49"/>
      <c r="AS793" s="37"/>
      <c r="AT793" s="38"/>
    </row>
    <row r="794" spans="1:46" ht="12.75"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c r="AA794" s="37"/>
      <c r="AB794" s="37"/>
      <c r="AC794" s="37"/>
      <c r="AD794" s="37"/>
      <c r="AE794" s="37"/>
      <c r="AF794" s="37"/>
      <c r="AG794" s="48"/>
      <c r="AH794" s="37"/>
      <c r="AI794" s="37"/>
      <c r="AJ794" s="37"/>
      <c r="AK794" s="48"/>
      <c r="AL794" s="48"/>
      <c r="AM794" s="37"/>
      <c r="AN794" s="37"/>
      <c r="AO794" s="38"/>
      <c r="AP794" s="38"/>
      <c r="AQ794" s="37"/>
      <c r="AR794" s="49"/>
      <c r="AS794" s="37"/>
      <c r="AT794" s="38"/>
    </row>
    <row r="795" spans="1:46" ht="12.75"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c r="AA795" s="37"/>
      <c r="AB795" s="37"/>
      <c r="AC795" s="37"/>
      <c r="AD795" s="37"/>
      <c r="AE795" s="37"/>
      <c r="AF795" s="37"/>
      <c r="AG795" s="48"/>
      <c r="AH795" s="37"/>
      <c r="AI795" s="37"/>
      <c r="AJ795" s="37"/>
      <c r="AK795" s="48"/>
      <c r="AL795" s="48"/>
      <c r="AM795" s="37"/>
      <c r="AN795" s="37"/>
      <c r="AO795" s="38"/>
      <c r="AP795" s="38"/>
      <c r="AQ795" s="37"/>
      <c r="AR795" s="49"/>
      <c r="AS795" s="37"/>
      <c r="AT795" s="38"/>
    </row>
    <row r="796" spans="1:46" ht="12.75"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c r="AA796" s="37"/>
      <c r="AB796" s="37"/>
      <c r="AC796" s="37"/>
      <c r="AD796" s="37"/>
      <c r="AE796" s="37"/>
      <c r="AF796" s="37"/>
      <c r="AG796" s="48"/>
      <c r="AH796" s="37"/>
      <c r="AI796" s="37"/>
      <c r="AJ796" s="37"/>
      <c r="AK796" s="48"/>
      <c r="AL796" s="48"/>
      <c r="AM796" s="37"/>
      <c r="AN796" s="37"/>
      <c r="AO796" s="38"/>
      <c r="AP796" s="38"/>
      <c r="AQ796" s="37"/>
      <c r="AR796" s="49"/>
      <c r="AS796" s="37"/>
      <c r="AT796" s="38"/>
    </row>
    <row r="797" spans="1:46" ht="12.75"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c r="AA797" s="37"/>
      <c r="AB797" s="37"/>
      <c r="AC797" s="37"/>
      <c r="AD797" s="37"/>
      <c r="AE797" s="37"/>
      <c r="AF797" s="37"/>
      <c r="AG797" s="48"/>
      <c r="AH797" s="37"/>
      <c r="AI797" s="37"/>
      <c r="AJ797" s="37"/>
      <c r="AK797" s="48"/>
      <c r="AL797" s="48"/>
      <c r="AM797" s="37"/>
      <c r="AN797" s="37"/>
      <c r="AO797" s="38"/>
      <c r="AP797" s="38"/>
      <c r="AQ797" s="37"/>
      <c r="AR797" s="49"/>
      <c r="AS797" s="37"/>
      <c r="AT797" s="38"/>
    </row>
    <row r="798" spans="1:46" ht="12.75"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c r="AA798" s="37"/>
      <c r="AB798" s="37"/>
      <c r="AC798" s="37"/>
      <c r="AD798" s="37"/>
      <c r="AE798" s="37"/>
      <c r="AF798" s="37"/>
      <c r="AG798" s="48"/>
      <c r="AH798" s="37"/>
      <c r="AI798" s="37"/>
      <c r="AJ798" s="37"/>
      <c r="AK798" s="48"/>
      <c r="AL798" s="48"/>
      <c r="AM798" s="37"/>
      <c r="AN798" s="37"/>
      <c r="AO798" s="38"/>
      <c r="AP798" s="38"/>
      <c r="AQ798" s="37"/>
      <c r="AR798" s="49"/>
      <c r="AS798" s="37"/>
      <c r="AT798" s="38"/>
    </row>
    <row r="799" spans="1:46" ht="12.75"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c r="AA799" s="37"/>
      <c r="AB799" s="37"/>
      <c r="AC799" s="37"/>
      <c r="AD799" s="37"/>
      <c r="AE799" s="37"/>
      <c r="AF799" s="37"/>
      <c r="AG799" s="48"/>
      <c r="AH799" s="37"/>
      <c r="AI799" s="37"/>
      <c r="AJ799" s="37"/>
      <c r="AK799" s="48"/>
      <c r="AL799" s="48"/>
      <c r="AM799" s="37"/>
      <c r="AN799" s="37"/>
      <c r="AO799" s="38"/>
      <c r="AP799" s="38"/>
      <c r="AQ799" s="37"/>
      <c r="AR799" s="49"/>
      <c r="AS799" s="37"/>
      <c r="AT799" s="38"/>
    </row>
    <row r="800" spans="1:46" ht="12.75"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c r="AA800" s="37"/>
      <c r="AB800" s="37"/>
      <c r="AC800" s="37"/>
      <c r="AD800" s="37"/>
      <c r="AE800" s="37"/>
      <c r="AF800" s="37"/>
      <c r="AG800" s="48"/>
      <c r="AH800" s="37"/>
      <c r="AI800" s="37"/>
      <c r="AJ800" s="37"/>
      <c r="AK800" s="48"/>
      <c r="AL800" s="48"/>
      <c r="AM800" s="37"/>
      <c r="AN800" s="37"/>
      <c r="AO800" s="38"/>
      <c r="AP800" s="38"/>
      <c r="AQ800" s="37"/>
      <c r="AR800" s="49"/>
      <c r="AS800" s="37"/>
      <c r="AT800" s="38"/>
    </row>
    <row r="801" spans="1:46" ht="12.75"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c r="AA801" s="37"/>
      <c r="AB801" s="37"/>
      <c r="AC801" s="37"/>
      <c r="AD801" s="37"/>
      <c r="AE801" s="37"/>
      <c r="AF801" s="37"/>
      <c r="AG801" s="48"/>
      <c r="AH801" s="37"/>
      <c r="AI801" s="37"/>
      <c r="AJ801" s="37"/>
      <c r="AK801" s="48"/>
      <c r="AL801" s="48"/>
      <c r="AM801" s="37"/>
      <c r="AN801" s="37"/>
      <c r="AO801" s="38"/>
      <c r="AP801" s="38"/>
      <c r="AQ801" s="37"/>
      <c r="AR801" s="49"/>
      <c r="AS801" s="37"/>
      <c r="AT801" s="38"/>
    </row>
    <row r="802" spans="1:46" ht="12.75"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c r="AA802" s="37"/>
      <c r="AB802" s="37"/>
      <c r="AC802" s="37"/>
      <c r="AD802" s="37"/>
      <c r="AE802" s="37"/>
      <c r="AF802" s="37"/>
      <c r="AG802" s="48"/>
      <c r="AH802" s="37"/>
      <c r="AI802" s="37"/>
      <c r="AJ802" s="37"/>
      <c r="AK802" s="48"/>
      <c r="AL802" s="48"/>
      <c r="AM802" s="37"/>
      <c r="AN802" s="37"/>
      <c r="AO802" s="38"/>
      <c r="AP802" s="38"/>
      <c r="AQ802" s="37"/>
      <c r="AR802" s="49"/>
      <c r="AS802" s="37"/>
      <c r="AT802" s="38"/>
    </row>
    <row r="803" spans="1:46" ht="12.75"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c r="AA803" s="37"/>
      <c r="AB803" s="37"/>
      <c r="AC803" s="37"/>
      <c r="AD803" s="37"/>
      <c r="AE803" s="37"/>
      <c r="AF803" s="37"/>
      <c r="AG803" s="48"/>
      <c r="AH803" s="37"/>
      <c r="AI803" s="37"/>
      <c r="AJ803" s="37"/>
      <c r="AK803" s="48"/>
      <c r="AL803" s="48"/>
      <c r="AM803" s="37"/>
      <c r="AN803" s="37"/>
      <c r="AO803" s="38"/>
      <c r="AP803" s="38"/>
      <c r="AQ803" s="37"/>
      <c r="AR803" s="49"/>
      <c r="AS803" s="37"/>
      <c r="AT803" s="38"/>
    </row>
    <row r="804" spans="1:46" ht="12.75"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c r="AA804" s="37"/>
      <c r="AB804" s="37"/>
      <c r="AC804" s="37"/>
      <c r="AD804" s="37"/>
      <c r="AE804" s="37"/>
      <c r="AF804" s="37"/>
      <c r="AG804" s="48"/>
      <c r="AH804" s="37"/>
      <c r="AI804" s="37"/>
      <c r="AJ804" s="37"/>
      <c r="AK804" s="48"/>
      <c r="AL804" s="48"/>
      <c r="AM804" s="37"/>
      <c r="AN804" s="37"/>
      <c r="AO804" s="38"/>
      <c r="AP804" s="38"/>
      <c r="AQ804" s="37"/>
      <c r="AR804" s="49"/>
      <c r="AS804" s="37"/>
      <c r="AT804" s="38"/>
    </row>
    <row r="805" spans="1:46" ht="12.75"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c r="AA805" s="37"/>
      <c r="AB805" s="37"/>
      <c r="AC805" s="37"/>
      <c r="AD805" s="37"/>
      <c r="AE805" s="37"/>
      <c r="AF805" s="37"/>
      <c r="AG805" s="48"/>
      <c r="AH805" s="37"/>
      <c r="AI805" s="37"/>
      <c r="AJ805" s="37"/>
      <c r="AK805" s="48"/>
      <c r="AL805" s="48"/>
      <c r="AM805" s="37"/>
      <c r="AN805" s="37"/>
      <c r="AO805" s="38"/>
      <c r="AP805" s="38"/>
      <c r="AQ805" s="37"/>
      <c r="AR805" s="49"/>
      <c r="AS805" s="37"/>
      <c r="AT805" s="38"/>
    </row>
    <row r="806" spans="1:46" ht="12.75"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c r="AA806" s="37"/>
      <c r="AB806" s="37"/>
      <c r="AC806" s="37"/>
      <c r="AD806" s="37"/>
      <c r="AE806" s="37"/>
      <c r="AF806" s="37"/>
      <c r="AG806" s="48"/>
      <c r="AH806" s="37"/>
      <c r="AI806" s="37"/>
      <c r="AJ806" s="37"/>
      <c r="AK806" s="48"/>
      <c r="AL806" s="48"/>
      <c r="AM806" s="37"/>
      <c r="AN806" s="37"/>
      <c r="AO806" s="38"/>
      <c r="AP806" s="38"/>
      <c r="AQ806" s="37"/>
      <c r="AR806" s="49"/>
      <c r="AS806" s="37"/>
      <c r="AT806" s="38"/>
    </row>
    <row r="807" spans="1:46" ht="12.75"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c r="AA807" s="37"/>
      <c r="AB807" s="37"/>
      <c r="AC807" s="37"/>
      <c r="AD807" s="37"/>
      <c r="AE807" s="37"/>
      <c r="AF807" s="37"/>
      <c r="AG807" s="48"/>
      <c r="AH807" s="37"/>
      <c r="AI807" s="37"/>
      <c r="AJ807" s="37"/>
      <c r="AK807" s="48"/>
      <c r="AL807" s="48"/>
      <c r="AM807" s="37"/>
      <c r="AN807" s="37"/>
      <c r="AO807" s="38"/>
      <c r="AP807" s="38"/>
      <c r="AQ807" s="37"/>
      <c r="AR807" s="49"/>
      <c r="AS807" s="37"/>
      <c r="AT807" s="38"/>
    </row>
    <row r="808" spans="1:46" ht="12.75"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c r="AA808" s="37"/>
      <c r="AB808" s="37"/>
      <c r="AC808" s="37"/>
      <c r="AD808" s="37"/>
      <c r="AE808" s="37"/>
      <c r="AF808" s="37"/>
      <c r="AG808" s="48"/>
      <c r="AH808" s="37"/>
      <c r="AI808" s="37"/>
      <c r="AJ808" s="37"/>
      <c r="AK808" s="48"/>
      <c r="AL808" s="48"/>
      <c r="AM808" s="37"/>
      <c r="AN808" s="37"/>
      <c r="AO808" s="38"/>
      <c r="AP808" s="38"/>
      <c r="AQ808" s="37"/>
      <c r="AR808" s="49"/>
      <c r="AS808" s="37"/>
      <c r="AT808" s="38"/>
    </row>
    <row r="809" spans="1:46" ht="12.75"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c r="AA809" s="37"/>
      <c r="AB809" s="37"/>
      <c r="AC809" s="37"/>
      <c r="AD809" s="37"/>
      <c r="AE809" s="37"/>
      <c r="AF809" s="37"/>
      <c r="AG809" s="48"/>
      <c r="AH809" s="37"/>
      <c r="AI809" s="37"/>
      <c r="AJ809" s="37"/>
      <c r="AK809" s="48"/>
      <c r="AL809" s="48"/>
      <c r="AM809" s="37"/>
      <c r="AN809" s="37"/>
      <c r="AO809" s="38"/>
      <c r="AP809" s="38"/>
      <c r="AQ809" s="37"/>
      <c r="AR809" s="49"/>
      <c r="AS809" s="37"/>
      <c r="AT809" s="38"/>
    </row>
    <row r="810" spans="1:46" ht="12.75"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c r="AA810" s="37"/>
      <c r="AB810" s="37"/>
      <c r="AC810" s="37"/>
      <c r="AD810" s="37"/>
      <c r="AE810" s="37"/>
      <c r="AF810" s="37"/>
      <c r="AG810" s="48"/>
      <c r="AH810" s="37"/>
      <c r="AI810" s="37"/>
      <c r="AJ810" s="37"/>
      <c r="AK810" s="48"/>
      <c r="AL810" s="48"/>
      <c r="AM810" s="37"/>
      <c r="AN810" s="37"/>
      <c r="AO810" s="38"/>
      <c r="AP810" s="38"/>
      <c r="AQ810" s="37"/>
      <c r="AR810" s="49"/>
      <c r="AS810" s="37"/>
      <c r="AT810" s="38"/>
    </row>
    <row r="811" spans="1:46" ht="12.75"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c r="AA811" s="37"/>
      <c r="AB811" s="37"/>
      <c r="AC811" s="37"/>
      <c r="AD811" s="37"/>
      <c r="AE811" s="37"/>
      <c r="AF811" s="37"/>
      <c r="AG811" s="48"/>
      <c r="AH811" s="37"/>
      <c r="AI811" s="37"/>
      <c r="AJ811" s="37"/>
      <c r="AK811" s="48"/>
      <c r="AL811" s="48"/>
      <c r="AM811" s="37"/>
      <c r="AN811" s="37"/>
      <c r="AO811" s="38"/>
      <c r="AP811" s="38"/>
      <c r="AQ811" s="37"/>
      <c r="AR811" s="49"/>
      <c r="AS811" s="37"/>
      <c r="AT811" s="38"/>
    </row>
    <row r="812" spans="1:46" ht="12.75"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c r="AA812" s="37"/>
      <c r="AB812" s="37"/>
      <c r="AC812" s="37"/>
      <c r="AD812" s="37"/>
      <c r="AE812" s="37"/>
      <c r="AF812" s="37"/>
      <c r="AG812" s="48"/>
      <c r="AH812" s="37"/>
      <c r="AI812" s="37"/>
      <c r="AJ812" s="37"/>
      <c r="AK812" s="48"/>
      <c r="AL812" s="48"/>
      <c r="AM812" s="37"/>
      <c r="AN812" s="37"/>
      <c r="AO812" s="38"/>
      <c r="AP812" s="38"/>
      <c r="AQ812" s="37"/>
      <c r="AR812" s="49"/>
      <c r="AS812" s="37"/>
      <c r="AT812" s="38"/>
    </row>
    <row r="813" spans="1:46" ht="12.75"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c r="AA813" s="37"/>
      <c r="AB813" s="37"/>
      <c r="AC813" s="37"/>
      <c r="AD813" s="37"/>
      <c r="AE813" s="37"/>
      <c r="AF813" s="37"/>
      <c r="AG813" s="48"/>
      <c r="AH813" s="37"/>
      <c r="AI813" s="37"/>
      <c r="AJ813" s="37"/>
      <c r="AK813" s="48"/>
      <c r="AL813" s="48"/>
      <c r="AM813" s="37"/>
      <c r="AN813" s="37"/>
      <c r="AO813" s="38"/>
      <c r="AP813" s="38"/>
      <c r="AQ813" s="37"/>
      <c r="AR813" s="49"/>
      <c r="AS813" s="37"/>
      <c r="AT813" s="38"/>
    </row>
    <row r="814" spans="1:46" ht="12.75"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c r="AA814" s="37"/>
      <c r="AB814" s="37"/>
      <c r="AC814" s="37"/>
      <c r="AD814" s="37"/>
      <c r="AE814" s="37"/>
      <c r="AF814" s="37"/>
      <c r="AG814" s="48"/>
      <c r="AH814" s="37"/>
      <c r="AI814" s="37"/>
      <c r="AJ814" s="37"/>
      <c r="AK814" s="48"/>
      <c r="AL814" s="48"/>
      <c r="AM814" s="37"/>
      <c r="AN814" s="37"/>
      <c r="AO814" s="38"/>
      <c r="AP814" s="38"/>
      <c r="AQ814" s="37"/>
      <c r="AR814" s="49"/>
      <c r="AS814" s="37"/>
      <c r="AT814" s="38"/>
    </row>
    <row r="815" spans="1:46" ht="12.75"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c r="AA815" s="37"/>
      <c r="AB815" s="37"/>
      <c r="AC815" s="37"/>
      <c r="AD815" s="37"/>
      <c r="AE815" s="37"/>
      <c r="AF815" s="37"/>
      <c r="AG815" s="48"/>
      <c r="AH815" s="37"/>
      <c r="AI815" s="37"/>
      <c r="AJ815" s="37"/>
      <c r="AK815" s="48"/>
      <c r="AL815" s="48"/>
      <c r="AM815" s="37"/>
      <c r="AN815" s="37"/>
      <c r="AO815" s="38"/>
      <c r="AP815" s="38"/>
      <c r="AQ815" s="37"/>
      <c r="AR815" s="49"/>
      <c r="AS815" s="37"/>
      <c r="AT815" s="38"/>
    </row>
    <row r="816" spans="1:46" ht="12.75"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c r="AA816" s="37"/>
      <c r="AB816" s="37"/>
      <c r="AC816" s="37"/>
      <c r="AD816" s="37"/>
      <c r="AE816" s="37"/>
      <c r="AF816" s="37"/>
      <c r="AG816" s="48"/>
      <c r="AH816" s="37"/>
      <c r="AI816" s="37"/>
      <c r="AJ816" s="37"/>
      <c r="AK816" s="48"/>
      <c r="AL816" s="48"/>
      <c r="AM816" s="37"/>
      <c r="AN816" s="37"/>
      <c r="AO816" s="38"/>
      <c r="AP816" s="38"/>
      <c r="AQ816" s="37"/>
      <c r="AR816" s="49"/>
      <c r="AS816" s="37"/>
      <c r="AT816" s="38"/>
    </row>
    <row r="817" spans="1:46" ht="12.75"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c r="AB817" s="37"/>
      <c r="AC817" s="37"/>
      <c r="AD817" s="37"/>
      <c r="AE817" s="37"/>
      <c r="AF817" s="37"/>
      <c r="AG817" s="48"/>
      <c r="AH817" s="37"/>
      <c r="AI817" s="37"/>
      <c r="AJ817" s="37"/>
      <c r="AK817" s="48"/>
      <c r="AL817" s="48"/>
      <c r="AM817" s="37"/>
      <c r="AN817" s="37"/>
      <c r="AO817" s="38"/>
      <c r="AP817" s="38"/>
      <c r="AQ817" s="37"/>
      <c r="AR817" s="49"/>
      <c r="AS817" s="37"/>
      <c r="AT817" s="38"/>
    </row>
    <row r="818" spans="1:46" ht="12.75"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c r="AA818" s="37"/>
      <c r="AB818" s="37"/>
      <c r="AC818" s="37"/>
      <c r="AD818" s="37"/>
      <c r="AE818" s="37"/>
      <c r="AF818" s="37"/>
      <c r="AG818" s="48"/>
      <c r="AH818" s="37"/>
      <c r="AI818" s="37"/>
      <c r="AJ818" s="37"/>
      <c r="AK818" s="48"/>
      <c r="AL818" s="48"/>
      <c r="AM818" s="37"/>
      <c r="AN818" s="37"/>
      <c r="AO818" s="38"/>
      <c r="AP818" s="38"/>
      <c r="AQ818" s="37"/>
      <c r="AR818" s="49"/>
      <c r="AS818" s="37"/>
      <c r="AT818" s="38"/>
    </row>
    <row r="819" spans="1:46" ht="12.75"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c r="AA819" s="37"/>
      <c r="AB819" s="37"/>
      <c r="AC819" s="37"/>
      <c r="AD819" s="37"/>
      <c r="AE819" s="37"/>
      <c r="AF819" s="37"/>
      <c r="AG819" s="48"/>
      <c r="AH819" s="37"/>
      <c r="AI819" s="37"/>
      <c r="AJ819" s="37"/>
      <c r="AK819" s="48"/>
      <c r="AL819" s="48"/>
      <c r="AM819" s="37"/>
      <c r="AN819" s="37"/>
      <c r="AO819" s="38"/>
      <c r="AP819" s="38"/>
      <c r="AQ819" s="37"/>
      <c r="AR819" s="49"/>
      <c r="AS819" s="37"/>
      <c r="AT819" s="38"/>
    </row>
    <row r="820" spans="1:46" ht="12.75"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c r="AA820" s="37"/>
      <c r="AB820" s="37"/>
      <c r="AC820" s="37"/>
      <c r="AD820" s="37"/>
      <c r="AE820" s="37"/>
      <c r="AF820" s="37"/>
      <c r="AG820" s="48"/>
      <c r="AH820" s="37"/>
      <c r="AI820" s="37"/>
      <c r="AJ820" s="37"/>
      <c r="AK820" s="48"/>
      <c r="AL820" s="48"/>
      <c r="AM820" s="37"/>
      <c r="AN820" s="37"/>
      <c r="AO820" s="38"/>
      <c r="AP820" s="38"/>
      <c r="AQ820" s="37"/>
      <c r="AR820" s="49"/>
      <c r="AS820" s="37"/>
      <c r="AT820" s="38"/>
    </row>
    <row r="821" spans="1:46" ht="12.75"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c r="AA821" s="37"/>
      <c r="AB821" s="37"/>
      <c r="AC821" s="37"/>
      <c r="AD821" s="37"/>
      <c r="AE821" s="37"/>
      <c r="AF821" s="37"/>
      <c r="AG821" s="48"/>
      <c r="AH821" s="37"/>
      <c r="AI821" s="37"/>
      <c r="AJ821" s="37"/>
      <c r="AK821" s="48"/>
      <c r="AL821" s="48"/>
      <c r="AM821" s="37"/>
      <c r="AN821" s="37"/>
      <c r="AO821" s="38"/>
      <c r="AP821" s="38"/>
      <c r="AQ821" s="37"/>
      <c r="AR821" s="49"/>
      <c r="AS821" s="37"/>
      <c r="AT821" s="38"/>
    </row>
    <row r="822" spans="1:46" ht="12.75"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c r="AA822" s="37"/>
      <c r="AB822" s="37"/>
      <c r="AC822" s="37"/>
      <c r="AD822" s="37"/>
      <c r="AE822" s="37"/>
      <c r="AF822" s="37"/>
      <c r="AG822" s="48"/>
      <c r="AH822" s="37"/>
      <c r="AI822" s="37"/>
      <c r="AJ822" s="37"/>
      <c r="AK822" s="48"/>
      <c r="AL822" s="48"/>
      <c r="AM822" s="37"/>
      <c r="AN822" s="37"/>
      <c r="AO822" s="38"/>
      <c r="AP822" s="38"/>
      <c r="AQ822" s="37"/>
      <c r="AR822" s="49"/>
      <c r="AS822" s="37"/>
      <c r="AT822" s="38"/>
    </row>
    <row r="823" spans="1:46" ht="12.75"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c r="AA823" s="37"/>
      <c r="AB823" s="37"/>
      <c r="AC823" s="37"/>
      <c r="AD823" s="37"/>
      <c r="AE823" s="37"/>
      <c r="AF823" s="37"/>
      <c r="AG823" s="48"/>
      <c r="AH823" s="37"/>
      <c r="AI823" s="37"/>
      <c r="AJ823" s="37"/>
      <c r="AK823" s="48"/>
      <c r="AL823" s="48"/>
      <c r="AM823" s="37"/>
      <c r="AN823" s="37"/>
      <c r="AO823" s="38"/>
      <c r="AP823" s="38"/>
      <c r="AQ823" s="37"/>
      <c r="AR823" s="49"/>
      <c r="AS823" s="37"/>
      <c r="AT823" s="38"/>
    </row>
    <row r="824" spans="1:46" ht="12.75"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c r="AA824" s="37"/>
      <c r="AB824" s="37"/>
      <c r="AC824" s="37"/>
      <c r="AD824" s="37"/>
      <c r="AE824" s="37"/>
      <c r="AF824" s="37"/>
      <c r="AG824" s="48"/>
      <c r="AH824" s="37"/>
      <c r="AI824" s="37"/>
      <c r="AJ824" s="37"/>
      <c r="AK824" s="48"/>
      <c r="AL824" s="48"/>
      <c r="AM824" s="37"/>
      <c r="AN824" s="37"/>
      <c r="AO824" s="38"/>
      <c r="AP824" s="38"/>
      <c r="AQ824" s="37"/>
      <c r="AR824" s="49"/>
      <c r="AS824" s="37"/>
      <c r="AT824" s="38"/>
    </row>
    <row r="825" spans="1:46" ht="12.75"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37"/>
      <c r="AE825" s="37"/>
      <c r="AF825" s="37"/>
      <c r="AG825" s="48"/>
      <c r="AH825" s="37"/>
      <c r="AI825" s="37"/>
      <c r="AJ825" s="37"/>
      <c r="AK825" s="48"/>
      <c r="AL825" s="48"/>
      <c r="AM825" s="37"/>
      <c r="AN825" s="37"/>
      <c r="AO825" s="38"/>
      <c r="AP825" s="38"/>
      <c r="AQ825" s="37"/>
      <c r="AR825" s="49"/>
      <c r="AS825" s="37"/>
      <c r="AT825" s="38"/>
    </row>
    <row r="826" spans="1:46" ht="12.75"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c r="AA826" s="37"/>
      <c r="AB826" s="37"/>
      <c r="AC826" s="37"/>
      <c r="AD826" s="37"/>
      <c r="AE826" s="37"/>
      <c r="AF826" s="37"/>
      <c r="AG826" s="48"/>
      <c r="AH826" s="37"/>
      <c r="AI826" s="37"/>
      <c r="AJ826" s="37"/>
      <c r="AK826" s="48"/>
      <c r="AL826" s="48"/>
      <c r="AM826" s="37"/>
      <c r="AN826" s="37"/>
      <c r="AO826" s="38"/>
      <c r="AP826" s="38"/>
      <c r="AQ826" s="37"/>
      <c r="AR826" s="49"/>
      <c r="AS826" s="37"/>
      <c r="AT826" s="38"/>
    </row>
    <row r="827" spans="1:46" ht="12.75"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c r="AA827" s="37"/>
      <c r="AB827" s="37"/>
      <c r="AC827" s="37"/>
      <c r="AD827" s="37"/>
      <c r="AE827" s="37"/>
      <c r="AF827" s="37"/>
      <c r="AG827" s="48"/>
      <c r="AH827" s="37"/>
      <c r="AI827" s="37"/>
      <c r="AJ827" s="37"/>
      <c r="AK827" s="48"/>
      <c r="AL827" s="48"/>
      <c r="AM827" s="37"/>
      <c r="AN827" s="37"/>
      <c r="AO827" s="38"/>
      <c r="AP827" s="38"/>
      <c r="AQ827" s="37"/>
      <c r="AR827" s="49"/>
      <c r="AS827" s="37"/>
      <c r="AT827" s="38"/>
    </row>
    <row r="828" spans="1:46" ht="12.75"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c r="AA828" s="37"/>
      <c r="AB828" s="37"/>
      <c r="AC828" s="37"/>
      <c r="AD828" s="37"/>
      <c r="AE828" s="37"/>
      <c r="AF828" s="37"/>
      <c r="AG828" s="48"/>
      <c r="AH828" s="37"/>
      <c r="AI828" s="37"/>
      <c r="AJ828" s="37"/>
      <c r="AK828" s="48"/>
      <c r="AL828" s="48"/>
      <c r="AM828" s="37"/>
      <c r="AN828" s="37"/>
      <c r="AO828" s="38"/>
      <c r="AP828" s="38"/>
      <c r="AQ828" s="37"/>
      <c r="AR828" s="49"/>
      <c r="AS828" s="37"/>
      <c r="AT828" s="38"/>
    </row>
    <row r="829" spans="1:46" ht="12.75"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c r="AA829" s="37"/>
      <c r="AB829" s="37"/>
      <c r="AC829" s="37"/>
      <c r="AD829" s="37"/>
      <c r="AE829" s="37"/>
      <c r="AF829" s="37"/>
      <c r="AG829" s="48"/>
      <c r="AH829" s="37"/>
      <c r="AI829" s="37"/>
      <c r="AJ829" s="37"/>
      <c r="AK829" s="48"/>
      <c r="AL829" s="48"/>
      <c r="AM829" s="37"/>
      <c r="AN829" s="37"/>
      <c r="AO829" s="38"/>
      <c r="AP829" s="38"/>
      <c r="AQ829" s="37"/>
      <c r="AR829" s="49"/>
      <c r="AS829" s="37"/>
      <c r="AT829" s="38"/>
    </row>
    <row r="830" spans="1:46" ht="12.75"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c r="AA830" s="37"/>
      <c r="AB830" s="37"/>
      <c r="AC830" s="37"/>
      <c r="AD830" s="37"/>
      <c r="AE830" s="37"/>
      <c r="AF830" s="37"/>
      <c r="AG830" s="48"/>
      <c r="AH830" s="37"/>
      <c r="AI830" s="37"/>
      <c r="AJ830" s="37"/>
      <c r="AK830" s="48"/>
      <c r="AL830" s="48"/>
      <c r="AM830" s="37"/>
      <c r="AN830" s="37"/>
      <c r="AO830" s="38"/>
      <c r="AP830" s="38"/>
      <c r="AQ830" s="37"/>
      <c r="AR830" s="49"/>
      <c r="AS830" s="37"/>
      <c r="AT830" s="38"/>
    </row>
    <row r="831" spans="1:46" ht="12.75"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c r="AA831" s="37"/>
      <c r="AB831" s="37"/>
      <c r="AC831" s="37"/>
      <c r="AD831" s="37"/>
      <c r="AE831" s="37"/>
      <c r="AF831" s="37"/>
      <c r="AG831" s="48"/>
      <c r="AH831" s="37"/>
      <c r="AI831" s="37"/>
      <c r="AJ831" s="37"/>
      <c r="AK831" s="48"/>
      <c r="AL831" s="48"/>
      <c r="AM831" s="37"/>
      <c r="AN831" s="37"/>
      <c r="AO831" s="38"/>
      <c r="AP831" s="38"/>
      <c r="AQ831" s="37"/>
      <c r="AR831" s="49"/>
      <c r="AS831" s="37"/>
      <c r="AT831" s="38"/>
    </row>
    <row r="832" spans="1:46" ht="12.75"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c r="AA832" s="37"/>
      <c r="AB832" s="37"/>
      <c r="AC832" s="37"/>
      <c r="AD832" s="37"/>
      <c r="AE832" s="37"/>
      <c r="AF832" s="37"/>
      <c r="AG832" s="48"/>
      <c r="AH832" s="37"/>
      <c r="AI832" s="37"/>
      <c r="AJ832" s="37"/>
      <c r="AK832" s="48"/>
      <c r="AL832" s="48"/>
      <c r="AM832" s="37"/>
      <c r="AN832" s="37"/>
      <c r="AO832" s="38"/>
      <c r="AP832" s="38"/>
      <c r="AQ832" s="37"/>
      <c r="AR832" s="49"/>
      <c r="AS832" s="37"/>
      <c r="AT832" s="38"/>
    </row>
    <row r="833" spans="1:46" ht="12.75"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c r="AA833" s="37"/>
      <c r="AB833" s="37"/>
      <c r="AC833" s="37"/>
      <c r="AD833" s="37"/>
      <c r="AE833" s="37"/>
      <c r="AF833" s="37"/>
      <c r="AG833" s="48"/>
      <c r="AH833" s="37"/>
      <c r="AI833" s="37"/>
      <c r="AJ833" s="37"/>
      <c r="AK833" s="48"/>
      <c r="AL833" s="48"/>
      <c r="AM833" s="37"/>
      <c r="AN833" s="37"/>
      <c r="AO833" s="38"/>
      <c r="AP833" s="38"/>
      <c r="AQ833" s="37"/>
      <c r="AR833" s="49"/>
      <c r="AS833" s="37"/>
      <c r="AT833" s="38"/>
    </row>
    <row r="834" spans="1:46" ht="12.75"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c r="AA834" s="37"/>
      <c r="AB834" s="37"/>
      <c r="AC834" s="37"/>
      <c r="AD834" s="37"/>
      <c r="AE834" s="37"/>
      <c r="AF834" s="37"/>
      <c r="AG834" s="48"/>
      <c r="AH834" s="37"/>
      <c r="AI834" s="37"/>
      <c r="AJ834" s="37"/>
      <c r="AK834" s="48"/>
      <c r="AL834" s="48"/>
      <c r="AM834" s="37"/>
      <c r="AN834" s="37"/>
      <c r="AO834" s="38"/>
      <c r="AP834" s="38"/>
      <c r="AQ834" s="37"/>
      <c r="AR834" s="49"/>
      <c r="AS834" s="37"/>
      <c r="AT834" s="38"/>
    </row>
    <row r="835" spans="1:46" ht="12.75"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c r="AA835" s="37"/>
      <c r="AB835" s="37"/>
      <c r="AC835" s="37"/>
      <c r="AD835" s="37"/>
      <c r="AE835" s="37"/>
      <c r="AF835" s="37"/>
      <c r="AG835" s="48"/>
      <c r="AH835" s="37"/>
      <c r="AI835" s="37"/>
      <c r="AJ835" s="37"/>
      <c r="AK835" s="48"/>
      <c r="AL835" s="48"/>
      <c r="AM835" s="37"/>
      <c r="AN835" s="37"/>
      <c r="AO835" s="38"/>
      <c r="AP835" s="38"/>
      <c r="AQ835" s="37"/>
      <c r="AR835" s="49"/>
      <c r="AS835" s="37"/>
      <c r="AT835" s="38"/>
    </row>
    <row r="836" spans="1:46" ht="12.75"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c r="AA836" s="37"/>
      <c r="AB836" s="37"/>
      <c r="AC836" s="37"/>
      <c r="AD836" s="37"/>
      <c r="AE836" s="37"/>
      <c r="AF836" s="37"/>
      <c r="AG836" s="48"/>
      <c r="AH836" s="37"/>
      <c r="AI836" s="37"/>
      <c r="AJ836" s="37"/>
      <c r="AK836" s="48"/>
      <c r="AL836" s="48"/>
      <c r="AM836" s="37"/>
      <c r="AN836" s="37"/>
      <c r="AO836" s="38"/>
      <c r="AP836" s="38"/>
      <c r="AQ836" s="37"/>
      <c r="AR836" s="49"/>
      <c r="AS836" s="37"/>
      <c r="AT836" s="38"/>
    </row>
    <row r="837" spans="1:46" ht="12.75"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c r="AA837" s="37"/>
      <c r="AB837" s="37"/>
      <c r="AC837" s="37"/>
      <c r="AD837" s="37"/>
      <c r="AE837" s="37"/>
      <c r="AF837" s="37"/>
      <c r="AG837" s="48"/>
      <c r="AH837" s="37"/>
      <c r="AI837" s="37"/>
      <c r="AJ837" s="37"/>
      <c r="AK837" s="48"/>
      <c r="AL837" s="48"/>
      <c r="AM837" s="37"/>
      <c r="AN837" s="37"/>
      <c r="AO837" s="38"/>
      <c r="AP837" s="38"/>
      <c r="AQ837" s="37"/>
      <c r="AR837" s="49"/>
      <c r="AS837" s="37"/>
      <c r="AT837" s="38"/>
    </row>
    <row r="838" spans="1:46" ht="12.75"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c r="AA838" s="37"/>
      <c r="AB838" s="37"/>
      <c r="AC838" s="37"/>
      <c r="AD838" s="37"/>
      <c r="AE838" s="37"/>
      <c r="AF838" s="37"/>
      <c r="AG838" s="48"/>
      <c r="AH838" s="37"/>
      <c r="AI838" s="37"/>
      <c r="AJ838" s="37"/>
      <c r="AK838" s="48"/>
      <c r="AL838" s="48"/>
      <c r="AM838" s="37"/>
      <c r="AN838" s="37"/>
      <c r="AO838" s="38"/>
      <c r="AP838" s="38"/>
      <c r="AQ838" s="37"/>
      <c r="AR838" s="49"/>
      <c r="AS838" s="37"/>
      <c r="AT838" s="38"/>
    </row>
    <row r="839" spans="1:46" ht="12.75"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c r="AA839" s="37"/>
      <c r="AB839" s="37"/>
      <c r="AC839" s="37"/>
      <c r="AD839" s="37"/>
      <c r="AE839" s="37"/>
      <c r="AF839" s="37"/>
      <c r="AG839" s="48"/>
      <c r="AH839" s="37"/>
      <c r="AI839" s="37"/>
      <c r="AJ839" s="37"/>
      <c r="AK839" s="48"/>
      <c r="AL839" s="48"/>
      <c r="AM839" s="37"/>
      <c r="AN839" s="37"/>
      <c r="AO839" s="38"/>
      <c r="AP839" s="38"/>
      <c r="AQ839" s="37"/>
      <c r="AR839" s="49"/>
      <c r="AS839" s="37"/>
      <c r="AT839" s="38"/>
    </row>
    <row r="840" spans="1:46" ht="12.75"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c r="AA840" s="37"/>
      <c r="AB840" s="37"/>
      <c r="AC840" s="37"/>
      <c r="AD840" s="37"/>
      <c r="AE840" s="37"/>
      <c r="AF840" s="37"/>
      <c r="AG840" s="48"/>
      <c r="AH840" s="37"/>
      <c r="AI840" s="37"/>
      <c r="AJ840" s="37"/>
      <c r="AK840" s="48"/>
      <c r="AL840" s="48"/>
      <c r="AM840" s="37"/>
      <c r="AN840" s="37"/>
      <c r="AO840" s="38"/>
      <c r="AP840" s="38"/>
      <c r="AQ840" s="37"/>
      <c r="AR840" s="49"/>
      <c r="AS840" s="37"/>
      <c r="AT840" s="38"/>
    </row>
    <row r="841" spans="1:46" ht="12.75"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c r="AA841" s="37"/>
      <c r="AB841" s="37"/>
      <c r="AC841" s="37"/>
      <c r="AD841" s="37"/>
      <c r="AE841" s="37"/>
      <c r="AF841" s="37"/>
      <c r="AG841" s="48"/>
      <c r="AH841" s="37"/>
      <c r="AI841" s="37"/>
      <c r="AJ841" s="37"/>
      <c r="AK841" s="48"/>
      <c r="AL841" s="48"/>
      <c r="AM841" s="37"/>
      <c r="AN841" s="37"/>
      <c r="AO841" s="38"/>
      <c r="AP841" s="38"/>
      <c r="AQ841" s="37"/>
      <c r="AR841" s="49"/>
      <c r="AS841" s="37"/>
      <c r="AT841" s="38"/>
    </row>
    <row r="842" spans="1:46" ht="12.75"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c r="AA842" s="37"/>
      <c r="AB842" s="37"/>
      <c r="AC842" s="37"/>
      <c r="AD842" s="37"/>
      <c r="AE842" s="37"/>
      <c r="AF842" s="37"/>
      <c r="AG842" s="48"/>
      <c r="AH842" s="37"/>
      <c r="AI842" s="37"/>
      <c r="AJ842" s="37"/>
      <c r="AK842" s="48"/>
      <c r="AL842" s="48"/>
      <c r="AM842" s="37"/>
      <c r="AN842" s="37"/>
      <c r="AO842" s="38"/>
      <c r="AP842" s="38"/>
      <c r="AQ842" s="37"/>
      <c r="AR842" s="49"/>
      <c r="AS842" s="37"/>
      <c r="AT842" s="38"/>
    </row>
    <row r="843" spans="1:46" ht="12.75"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c r="AA843" s="37"/>
      <c r="AB843" s="37"/>
      <c r="AC843" s="37"/>
      <c r="AD843" s="37"/>
      <c r="AE843" s="37"/>
      <c r="AF843" s="37"/>
      <c r="AG843" s="48"/>
      <c r="AH843" s="37"/>
      <c r="AI843" s="37"/>
      <c r="AJ843" s="37"/>
      <c r="AK843" s="48"/>
      <c r="AL843" s="48"/>
      <c r="AM843" s="37"/>
      <c r="AN843" s="37"/>
      <c r="AO843" s="38"/>
      <c r="AP843" s="38"/>
      <c r="AQ843" s="37"/>
      <c r="AR843" s="49"/>
      <c r="AS843" s="37"/>
      <c r="AT843" s="38"/>
    </row>
    <row r="844" spans="1:46" ht="12.75"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c r="AA844" s="37"/>
      <c r="AB844" s="37"/>
      <c r="AC844" s="37"/>
      <c r="AD844" s="37"/>
      <c r="AE844" s="37"/>
      <c r="AF844" s="37"/>
      <c r="AG844" s="48"/>
      <c r="AH844" s="37"/>
      <c r="AI844" s="37"/>
      <c r="AJ844" s="37"/>
      <c r="AK844" s="48"/>
      <c r="AL844" s="48"/>
      <c r="AM844" s="37"/>
      <c r="AN844" s="37"/>
      <c r="AO844" s="38"/>
      <c r="AP844" s="38"/>
      <c r="AQ844" s="37"/>
      <c r="AR844" s="49"/>
      <c r="AS844" s="37"/>
      <c r="AT844" s="38"/>
    </row>
    <row r="845" spans="1:46" ht="12.75"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c r="AA845" s="37"/>
      <c r="AB845" s="37"/>
      <c r="AC845" s="37"/>
      <c r="AD845" s="37"/>
      <c r="AE845" s="37"/>
      <c r="AF845" s="37"/>
      <c r="AG845" s="48"/>
      <c r="AH845" s="37"/>
      <c r="AI845" s="37"/>
      <c r="AJ845" s="37"/>
      <c r="AK845" s="48"/>
      <c r="AL845" s="48"/>
      <c r="AM845" s="37"/>
      <c r="AN845" s="37"/>
      <c r="AO845" s="38"/>
      <c r="AP845" s="38"/>
      <c r="AQ845" s="37"/>
      <c r="AR845" s="49"/>
      <c r="AS845" s="37"/>
      <c r="AT845" s="38"/>
    </row>
    <row r="846" spans="1:46" ht="12.75"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c r="AA846" s="37"/>
      <c r="AB846" s="37"/>
      <c r="AC846" s="37"/>
      <c r="AD846" s="37"/>
      <c r="AE846" s="37"/>
      <c r="AF846" s="37"/>
      <c r="AG846" s="48"/>
      <c r="AH846" s="37"/>
      <c r="AI846" s="37"/>
      <c r="AJ846" s="37"/>
      <c r="AK846" s="48"/>
      <c r="AL846" s="48"/>
      <c r="AM846" s="37"/>
      <c r="AN846" s="37"/>
      <c r="AO846" s="38"/>
      <c r="AP846" s="38"/>
      <c r="AQ846" s="37"/>
      <c r="AR846" s="49"/>
      <c r="AS846" s="37"/>
      <c r="AT846" s="38"/>
    </row>
    <row r="847" spans="1:46" ht="12.75"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c r="AA847" s="37"/>
      <c r="AB847" s="37"/>
      <c r="AC847" s="37"/>
      <c r="AD847" s="37"/>
      <c r="AE847" s="37"/>
      <c r="AF847" s="37"/>
      <c r="AG847" s="48"/>
      <c r="AH847" s="37"/>
      <c r="AI847" s="37"/>
      <c r="AJ847" s="37"/>
      <c r="AK847" s="48"/>
      <c r="AL847" s="48"/>
      <c r="AM847" s="37"/>
      <c r="AN847" s="37"/>
      <c r="AO847" s="38"/>
      <c r="AP847" s="38"/>
      <c r="AQ847" s="37"/>
      <c r="AR847" s="49"/>
      <c r="AS847" s="37"/>
      <c r="AT847" s="38"/>
    </row>
    <row r="848" spans="1:46" ht="12.75"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c r="AA848" s="37"/>
      <c r="AB848" s="37"/>
      <c r="AC848" s="37"/>
      <c r="AD848" s="37"/>
      <c r="AE848" s="37"/>
      <c r="AF848" s="37"/>
      <c r="AG848" s="48"/>
      <c r="AH848" s="37"/>
      <c r="AI848" s="37"/>
      <c r="AJ848" s="37"/>
      <c r="AK848" s="48"/>
      <c r="AL848" s="48"/>
      <c r="AM848" s="37"/>
      <c r="AN848" s="37"/>
      <c r="AO848" s="38"/>
      <c r="AP848" s="38"/>
      <c r="AQ848" s="37"/>
      <c r="AR848" s="49"/>
      <c r="AS848" s="37"/>
      <c r="AT848" s="38"/>
    </row>
    <row r="849" spans="1:46" ht="12.75"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c r="AA849" s="37"/>
      <c r="AB849" s="37"/>
      <c r="AC849" s="37"/>
      <c r="AD849" s="37"/>
      <c r="AE849" s="37"/>
      <c r="AF849" s="37"/>
      <c r="AG849" s="48"/>
      <c r="AH849" s="37"/>
      <c r="AI849" s="37"/>
      <c r="AJ849" s="37"/>
      <c r="AK849" s="48"/>
      <c r="AL849" s="48"/>
      <c r="AM849" s="37"/>
      <c r="AN849" s="37"/>
      <c r="AO849" s="38"/>
      <c r="AP849" s="38"/>
      <c r="AQ849" s="37"/>
      <c r="AR849" s="49"/>
      <c r="AS849" s="37"/>
      <c r="AT849" s="38"/>
    </row>
    <row r="850" spans="1:46" ht="12.75"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c r="AA850" s="37"/>
      <c r="AB850" s="37"/>
      <c r="AC850" s="37"/>
      <c r="AD850" s="37"/>
      <c r="AE850" s="37"/>
      <c r="AF850" s="37"/>
      <c r="AG850" s="48"/>
      <c r="AH850" s="37"/>
      <c r="AI850" s="37"/>
      <c r="AJ850" s="37"/>
      <c r="AK850" s="48"/>
      <c r="AL850" s="48"/>
      <c r="AM850" s="37"/>
      <c r="AN850" s="37"/>
      <c r="AO850" s="38"/>
      <c r="AP850" s="38"/>
      <c r="AQ850" s="37"/>
      <c r="AR850" s="49"/>
      <c r="AS850" s="37"/>
      <c r="AT850" s="38"/>
    </row>
    <row r="851" spans="1:46" ht="12.75"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c r="AA851" s="37"/>
      <c r="AB851" s="37"/>
      <c r="AC851" s="37"/>
      <c r="AD851" s="37"/>
      <c r="AE851" s="37"/>
      <c r="AF851" s="37"/>
      <c r="AG851" s="48"/>
      <c r="AH851" s="37"/>
      <c r="AI851" s="37"/>
      <c r="AJ851" s="37"/>
      <c r="AK851" s="48"/>
      <c r="AL851" s="48"/>
      <c r="AM851" s="37"/>
      <c r="AN851" s="37"/>
      <c r="AO851" s="38"/>
      <c r="AP851" s="38"/>
      <c r="AQ851" s="37"/>
      <c r="AR851" s="49"/>
      <c r="AS851" s="37"/>
      <c r="AT851" s="38"/>
    </row>
    <row r="852" spans="1:46" ht="12.75"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c r="AA852" s="37"/>
      <c r="AB852" s="37"/>
      <c r="AC852" s="37"/>
      <c r="AD852" s="37"/>
      <c r="AE852" s="37"/>
      <c r="AF852" s="37"/>
      <c r="AG852" s="48"/>
      <c r="AH852" s="37"/>
      <c r="AI852" s="37"/>
      <c r="AJ852" s="37"/>
      <c r="AK852" s="48"/>
      <c r="AL852" s="48"/>
      <c r="AM852" s="37"/>
      <c r="AN852" s="37"/>
      <c r="AO852" s="38"/>
      <c r="AP852" s="38"/>
      <c r="AQ852" s="37"/>
      <c r="AR852" s="49"/>
      <c r="AS852" s="37"/>
      <c r="AT852" s="38"/>
    </row>
    <row r="853" spans="1:46" ht="12.75"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c r="AA853" s="37"/>
      <c r="AB853" s="37"/>
      <c r="AC853" s="37"/>
      <c r="AD853" s="37"/>
      <c r="AE853" s="37"/>
      <c r="AF853" s="37"/>
      <c r="AG853" s="48"/>
      <c r="AH853" s="37"/>
      <c r="AI853" s="37"/>
      <c r="AJ853" s="37"/>
      <c r="AK853" s="48"/>
      <c r="AL853" s="48"/>
      <c r="AM853" s="37"/>
      <c r="AN853" s="37"/>
      <c r="AO853" s="38"/>
      <c r="AP853" s="38"/>
      <c r="AQ853" s="37"/>
      <c r="AR853" s="49"/>
      <c r="AS853" s="37"/>
      <c r="AT853" s="38"/>
    </row>
    <row r="854" spans="1:46" ht="12.75"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c r="AA854" s="37"/>
      <c r="AB854" s="37"/>
      <c r="AC854" s="37"/>
      <c r="AD854" s="37"/>
      <c r="AE854" s="37"/>
      <c r="AF854" s="37"/>
      <c r="AG854" s="48"/>
      <c r="AH854" s="37"/>
      <c r="AI854" s="37"/>
      <c r="AJ854" s="37"/>
      <c r="AK854" s="48"/>
      <c r="AL854" s="48"/>
      <c r="AM854" s="37"/>
      <c r="AN854" s="37"/>
      <c r="AO854" s="38"/>
      <c r="AP854" s="38"/>
      <c r="AQ854" s="37"/>
      <c r="AR854" s="49"/>
      <c r="AS854" s="37"/>
      <c r="AT854" s="38"/>
    </row>
    <row r="855" spans="1:46" ht="12.75"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c r="AA855" s="37"/>
      <c r="AB855" s="37"/>
      <c r="AC855" s="37"/>
      <c r="AD855" s="37"/>
      <c r="AE855" s="37"/>
      <c r="AF855" s="37"/>
      <c r="AG855" s="48"/>
      <c r="AH855" s="37"/>
      <c r="AI855" s="37"/>
      <c r="AJ855" s="37"/>
      <c r="AK855" s="48"/>
      <c r="AL855" s="48"/>
      <c r="AM855" s="37"/>
      <c r="AN855" s="37"/>
      <c r="AO855" s="38"/>
      <c r="AP855" s="38"/>
      <c r="AQ855" s="37"/>
      <c r="AR855" s="49"/>
      <c r="AS855" s="37"/>
      <c r="AT855" s="38"/>
    </row>
    <row r="856" spans="1:46" ht="12.75"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c r="AA856" s="37"/>
      <c r="AB856" s="37"/>
      <c r="AC856" s="37"/>
      <c r="AD856" s="37"/>
      <c r="AE856" s="37"/>
      <c r="AF856" s="37"/>
      <c r="AG856" s="48"/>
      <c r="AH856" s="37"/>
      <c r="AI856" s="37"/>
      <c r="AJ856" s="37"/>
      <c r="AK856" s="48"/>
      <c r="AL856" s="48"/>
      <c r="AM856" s="37"/>
      <c r="AN856" s="37"/>
      <c r="AO856" s="38"/>
      <c r="AP856" s="38"/>
      <c r="AQ856" s="37"/>
      <c r="AR856" s="49"/>
      <c r="AS856" s="37"/>
      <c r="AT856" s="38"/>
    </row>
    <row r="857" spans="1:46" ht="12.75"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c r="AA857" s="37"/>
      <c r="AB857" s="37"/>
      <c r="AC857" s="37"/>
      <c r="AD857" s="37"/>
      <c r="AE857" s="37"/>
      <c r="AF857" s="37"/>
      <c r="AG857" s="48"/>
      <c r="AH857" s="37"/>
      <c r="AI857" s="37"/>
      <c r="AJ857" s="37"/>
      <c r="AK857" s="48"/>
      <c r="AL857" s="48"/>
      <c r="AM857" s="37"/>
      <c r="AN857" s="37"/>
      <c r="AO857" s="38"/>
      <c r="AP857" s="38"/>
      <c r="AQ857" s="37"/>
      <c r="AR857" s="49"/>
      <c r="AS857" s="37"/>
      <c r="AT857" s="38"/>
    </row>
    <row r="858" spans="1:46" ht="12.75"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c r="AA858" s="37"/>
      <c r="AB858" s="37"/>
      <c r="AC858" s="37"/>
      <c r="AD858" s="37"/>
      <c r="AE858" s="37"/>
      <c r="AF858" s="37"/>
      <c r="AG858" s="48"/>
      <c r="AH858" s="37"/>
      <c r="AI858" s="37"/>
      <c r="AJ858" s="37"/>
      <c r="AK858" s="48"/>
      <c r="AL858" s="48"/>
      <c r="AM858" s="37"/>
      <c r="AN858" s="37"/>
      <c r="AO858" s="38"/>
      <c r="AP858" s="38"/>
      <c r="AQ858" s="37"/>
      <c r="AR858" s="49"/>
      <c r="AS858" s="37"/>
      <c r="AT858" s="38"/>
    </row>
    <row r="859" spans="1:46" ht="12.75"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c r="AA859" s="37"/>
      <c r="AB859" s="37"/>
      <c r="AC859" s="37"/>
      <c r="AD859" s="37"/>
      <c r="AE859" s="37"/>
      <c r="AF859" s="37"/>
      <c r="AG859" s="48"/>
      <c r="AH859" s="37"/>
      <c r="AI859" s="37"/>
      <c r="AJ859" s="37"/>
      <c r="AK859" s="48"/>
      <c r="AL859" s="48"/>
      <c r="AM859" s="37"/>
      <c r="AN859" s="37"/>
      <c r="AO859" s="38"/>
      <c r="AP859" s="38"/>
      <c r="AQ859" s="37"/>
      <c r="AR859" s="49"/>
      <c r="AS859" s="37"/>
      <c r="AT859" s="38"/>
    </row>
    <row r="860" spans="1:46" ht="12.75"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c r="AA860" s="37"/>
      <c r="AB860" s="37"/>
      <c r="AC860" s="37"/>
      <c r="AD860" s="37"/>
      <c r="AE860" s="37"/>
      <c r="AF860" s="37"/>
      <c r="AG860" s="48"/>
      <c r="AH860" s="37"/>
      <c r="AI860" s="37"/>
      <c r="AJ860" s="37"/>
      <c r="AK860" s="48"/>
      <c r="AL860" s="48"/>
      <c r="AM860" s="37"/>
      <c r="AN860" s="37"/>
      <c r="AO860" s="38"/>
      <c r="AP860" s="38"/>
      <c r="AQ860" s="37"/>
      <c r="AR860" s="49"/>
      <c r="AS860" s="37"/>
      <c r="AT860" s="38"/>
    </row>
    <row r="861" spans="1:46" ht="12.75"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c r="AA861" s="37"/>
      <c r="AB861" s="37"/>
      <c r="AC861" s="37"/>
      <c r="AD861" s="37"/>
      <c r="AE861" s="37"/>
      <c r="AF861" s="37"/>
      <c r="AG861" s="48"/>
      <c r="AH861" s="37"/>
      <c r="AI861" s="37"/>
      <c r="AJ861" s="37"/>
      <c r="AK861" s="48"/>
      <c r="AL861" s="48"/>
      <c r="AM861" s="37"/>
      <c r="AN861" s="37"/>
      <c r="AO861" s="38"/>
      <c r="AP861" s="38"/>
      <c r="AQ861" s="37"/>
      <c r="AR861" s="49"/>
      <c r="AS861" s="37"/>
      <c r="AT861" s="38"/>
    </row>
    <row r="862" spans="1:46" ht="12.75"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c r="AA862" s="37"/>
      <c r="AB862" s="37"/>
      <c r="AC862" s="37"/>
      <c r="AD862" s="37"/>
      <c r="AE862" s="37"/>
      <c r="AF862" s="37"/>
      <c r="AG862" s="48"/>
      <c r="AH862" s="37"/>
      <c r="AI862" s="37"/>
      <c r="AJ862" s="37"/>
      <c r="AK862" s="48"/>
      <c r="AL862" s="48"/>
      <c r="AM862" s="37"/>
      <c r="AN862" s="37"/>
      <c r="AO862" s="38"/>
      <c r="AP862" s="38"/>
      <c r="AQ862" s="37"/>
      <c r="AR862" s="49"/>
      <c r="AS862" s="37"/>
      <c r="AT862" s="38"/>
    </row>
    <row r="863" spans="1:46" ht="12.75"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c r="AA863" s="37"/>
      <c r="AB863" s="37"/>
      <c r="AC863" s="37"/>
      <c r="AD863" s="37"/>
      <c r="AE863" s="37"/>
      <c r="AF863" s="37"/>
      <c r="AG863" s="48"/>
      <c r="AH863" s="37"/>
      <c r="AI863" s="37"/>
      <c r="AJ863" s="37"/>
      <c r="AK863" s="48"/>
      <c r="AL863" s="48"/>
      <c r="AM863" s="37"/>
      <c r="AN863" s="37"/>
      <c r="AO863" s="38"/>
      <c r="AP863" s="38"/>
      <c r="AQ863" s="37"/>
      <c r="AR863" s="49"/>
      <c r="AS863" s="37"/>
      <c r="AT863" s="38"/>
    </row>
    <row r="864" spans="1:46" ht="12.75"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c r="AA864" s="37"/>
      <c r="AB864" s="37"/>
      <c r="AC864" s="37"/>
      <c r="AD864" s="37"/>
      <c r="AE864" s="37"/>
      <c r="AF864" s="37"/>
      <c r="AG864" s="48"/>
      <c r="AH864" s="37"/>
      <c r="AI864" s="37"/>
      <c r="AJ864" s="37"/>
      <c r="AK864" s="48"/>
      <c r="AL864" s="48"/>
      <c r="AM864" s="37"/>
      <c r="AN864" s="37"/>
      <c r="AO864" s="38"/>
      <c r="AP864" s="38"/>
      <c r="AQ864" s="37"/>
      <c r="AR864" s="49"/>
      <c r="AS864" s="37"/>
      <c r="AT864" s="38"/>
    </row>
    <row r="865" spans="1:46" ht="12.75"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c r="AA865" s="37"/>
      <c r="AB865" s="37"/>
      <c r="AC865" s="37"/>
      <c r="AD865" s="37"/>
      <c r="AE865" s="37"/>
      <c r="AF865" s="37"/>
      <c r="AG865" s="48"/>
      <c r="AH865" s="37"/>
      <c r="AI865" s="37"/>
      <c r="AJ865" s="37"/>
      <c r="AK865" s="48"/>
      <c r="AL865" s="48"/>
      <c r="AM865" s="37"/>
      <c r="AN865" s="37"/>
      <c r="AO865" s="38"/>
      <c r="AP865" s="38"/>
      <c r="AQ865" s="37"/>
      <c r="AR865" s="49"/>
      <c r="AS865" s="37"/>
      <c r="AT865" s="38"/>
    </row>
    <row r="866" spans="1:46" ht="12.75"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c r="AA866" s="37"/>
      <c r="AB866" s="37"/>
      <c r="AC866" s="37"/>
      <c r="AD866" s="37"/>
      <c r="AE866" s="37"/>
      <c r="AF866" s="37"/>
      <c r="AG866" s="48"/>
      <c r="AH866" s="37"/>
      <c r="AI866" s="37"/>
      <c r="AJ866" s="37"/>
      <c r="AK866" s="48"/>
      <c r="AL866" s="48"/>
      <c r="AM866" s="37"/>
      <c r="AN866" s="37"/>
      <c r="AO866" s="38"/>
      <c r="AP866" s="38"/>
      <c r="AQ866" s="37"/>
      <c r="AR866" s="49"/>
      <c r="AS866" s="37"/>
      <c r="AT866" s="38"/>
    </row>
    <row r="867" spans="1:46" ht="12.75"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c r="AA867" s="37"/>
      <c r="AB867" s="37"/>
      <c r="AC867" s="37"/>
      <c r="AD867" s="37"/>
      <c r="AE867" s="37"/>
      <c r="AF867" s="37"/>
      <c r="AG867" s="48"/>
      <c r="AH867" s="37"/>
      <c r="AI867" s="37"/>
      <c r="AJ867" s="37"/>
      <c r="AK867" s="48"/>
      <c r="AL867" s="48"/>
      <c r="AM867" s="37"/>
      <c r="AN867" s="37"/>
      <c r="AO867" s="38"/>
      <c r="AP867" s="38"/>
      <c r="AQ867" s="37"/>
      <c r="AR867" s="49"/>
      <c r="AS867" s="37"/>
      <c r="AT867" s="38"/>
    </row>
    <row r="868" spans="1:46" ht="12.75"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c r="AA868" s="37"/>
      <c r="AB868" s="37"/>
      <c r="AC868" s="37"/>
      <c r="AD868" s="37"/>
      <c r="AE868" s="37"/>
      <c r="AF868" s="37"/>
      <c r="AG868" s="48"/>
      <c r="AH868" s="37"/>
      <c r="AI868" s="37"/>
      <c r="AJ868" s="37"/>
      <c r="AK868" s="48"/>
      <c r="AL868" s="48"/>
      <c r="AM868" s="37"/>
      <c r="AN868" s="37"/>
      <c r="AO868" s="38"/>
      <c r="AP868" s="38"/>
      <c r="AQ868" s="37"/>
      <c r="AR868" s="49"/>
      <c r="AS868" s="37"/>
      <c r="AT868" s="38"/>
    </row>
    <row r="869" spans="1:46" ht="12.75"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c r="AA869" s="37"/>
      <c r="AB869" s="37"/>
      <c r="AC869" s="37"/>
      <c r="AD869" s="37"/>
      <c r="AE869" s="37"/>
      <c r="AF869" s="37"/>
      <c r="AG869" s="48"/>
      <c r="AH869" s="37"/>
      <c r="AI869" s="37"/>
      <c r="AJ869" s="37"/>
      <c r="AK869" s="48"/>
      <c r="AL869" s="48"/>
      <c r="AM869" s="37"/>
      <c r="AN869" s="37"/>
      <c r="AO869" s="38"/>
      <c r="AP869" s="38"/>
      <c r="AQ869" s="37"/>
      <c r="AR869" s="49"/>
      <c r="AS869" s="37"/>
      <c r="AT869" s="38"/>
    </row>
    <row r="870" spans="1:46" ht="12.75"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c r="AA870" s="37"/>
      <c r="AB870" s="37"/>
      <c r="AC870" s="37"/>
      <c r="AD870" s="37"/>
      <c r="AE870" s="37"/>
      <c r="AF870" s="37"/>
      <c r="AG870" s="48"/>
      <c r="AH870" s="37"/>
      <c r="AI870" s="37"/>
      <c r="AJ870" s="37"/>
      <c r="AK870" s="48"/>
      <c r="AL870" s="48"/>
      <c r="AM870" s="37"/>
      <c r="AN870" s="37"/>
      <c r="AO870" s="38"/>
      <c r="AP870" s="38"/>
      <c r="AQ870" s="37"/>
      <c r="AR870" s="49"/>
      <c r="AS870" s="37"/>
      <c r="AT870" s="38"/>
    </row>
    <row r="871" spans="1:46" ht="12.75"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c r="AA871" s="37"/>
      <c r="AB871" s="37"/>
      <c r="AC871" s="37"/>
      <c r="AD871" s="37"/>
      <c r="AE871" s="37"/>
      <c r="AF871" s="37"/>
      <c r="AG871" s="48"/>
      <c r="AH871" s="37"/>
      <c r="AI871" s="37"/>
      <c r="AJ871" s="37"/>
      <c r="AK871" s="48"/>
      <c r="AL871" s="48"/>
      <c r="AM871" s="37"/>
      <c r="AN871" s="37"/>
      <c r="AO871" s="38"/>
      <c r="AP871" s="38"/>
      <c r="AQ871" s="37"/>
      <c r="AR871" s="49"/>
      <c r="AS871" s="37"/>
      <c r="AT871" s="38"/>
    </row>
    <row r="872" spans="1:46" ht="12.75"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c r="AA872" s="37"/>
      <c r="AB872" s="37"/>
      <c r="AC872" s="37"/>
      <c r="AD872" s="37"/>
      <c r="AE872" s="37"/>
      <c r="AF872" s="37"/>
      <c r="AG872" s="48"/>
      <c r="AH872" s="37"/>
      <c r="AI872" s="37"/>
      <c r="AJ872" s="37"/>
      <c r="AK872" s="48"/>
      <c r="AL872" s="48"/>
      <c r="AM872" s="37"/>
      <c r="AN872" s="37"/>
      <c r="AO872" s="38"/>
      <c r="AP872" s="38"/>
      <c r="AQ872" s="37"/>
      <c r="AR872" s="49"/>
      <c r="AS872" s="37"/>
      <c r="AT872" s="38"/>
    </row>
    <row r="873" spans="1:46" ht="12.75"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c r="AA873" s="37"/>
      <c r="AB873" s="37"/>
      <c r="AC873" s="37"/>
      <c r="AD873" s="37"/>
      <c r="AE873" s="37"/>
      <c r="AF873" s="37"/>
      <c r="AG873" s="48"/>
      <c r="AH873" s="37"/>
      <c r="AI873" s="37"/>
      <c r="AJ873" s="37"/>
      <c r="AK873" s="48"/>
      <c r="AL873" s="48"/>
      <c r="AM873" s="37"/>
      <c r="AN873" s="37"/>
      <c r="AO873" s="38"/>
      <c r="AP873" s="38"/>
      <c r="AQ873" s="37"/>
      <c r="AR873" s="49"/>
      <c r="AS873" s="37"/>
      <c r="AT873" s="38"/>
    </row>
    <row r="874" spans="1:46" ht="12.75"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c r="AA874" s="37"/>
      <c r="AB874" s="37"/>
      <c r="AC874" s="37"/>
      <c r="AD874" s="37"/>
      <c r="AE874" s="37"/>
      <c r="AF874" s="37"/>
      <c r="AG874" s="48"/>
      <c r="AH874" s="37"/>
      <c r="AI874" s="37"/>
      <c r="AJ874" s="37"/>
      <c r="AK874" s="48"/>
      <c r="AL874" s="48"/>
      <c r="AM874" s="37"/>
      <c r="AN874" s="37"/>
      <c r="AO874" s="38"/>
      <c r="AP874" s="38"/>
      <c r="AQ874" s="37"/>
      <c r="AR874" s="49"/>
      <c r="AS874" s="37"/>
      <c r="AT874" s="38"/>
    </row>
    <row r="875" spans="1:46" ht="12.75"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c r="AA875" s="37"/>
      <c r="AB875" s="37"/>
      <c r="AC875" s="37"/>
      <c r="AD875" s="37"/>
      <c r="AE875" s="37"/>
      <c r="AF875" s="37"/>
      <c r="AG875" s="48"/>
      <c r="AH875" s="37"/>
      <c r="AI875" s="37"/>
      <c r="AJ875" s="37"/>
      <c r="AK875" s="48"/>
      <c r="AL875" s="48"/>
      <c r="AM875" s="37"/>
      <c r="AN875" s="37"/>
      <c r="AO875" s="38"/>
      <c r="AP875" s="38"/>
      <c r="AQ875" s="37"/>
      <c r="AR875" s="49"/>
      <c r="AS875" s="37"/>
      <c r="AT875" s="38"/>
    </row>
    <row r="876" spans="1:46" ht="12.75"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c r="AA876" s="37"/>
      <c r="AB876" s="37"/>
      <c r="AC876" s="37"/>
      <c r="AD876" s="37"/>
      <c r="AE876" s="37"/>
      <c r="AF876" s="37"/>
      <c r="AG876" s="48"/>
      <c r="AH876" s="37"/>
      <c r="AI876" s="37"/>
      <c r="AJ876" s="37"/>
      <c r="AK876" s="48"/>
      <c r="AL876" s="48"/>
      <c r="AM876" s="37"/>
      <c r="AN876" s="37"/>
      <c r="AO876" s="38"/>
      <c r="AP876" s="38"/>
      <c r="AQ876" s="37"/>
      <c r="AR876" s="49"/>
      <c r="AS876" s="37"/>
      <c r="AT876" s="38"/>
    </row>
    <row r="877" spans="1:46" ht="12.75"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c r="AA877" s="37"/>
      <c r="AB877" s="37"/>
      <c r="AC877" s="37"/>
      <c r="AD877" s="37"/>
      <c r="AE877" s="37"/>
      <c r="AF877" s="37"/>
      <c r="AG877" s="48"/>
      <c r="AH877" s="37"/>
      <c r="AI877" s="37"/>
      <c r="AJ877" s="37"/>
      <c r="AK877" s="48"/>
      <c r="AL877" s="48"/>
      <c r="AM877" s="37"/>
      <c r="AN877" s="37"/>
      <c r="AO877" s="38"/>
      <c r="AP877" s="38"/>
      <c r="AQ877" s="37"/>
      <c r="AR877" s="49"/>
      <c r="AS877" s="37"/>
      <c r="AT877" s="38"/>
    </row>
    <row r="878" spans="1:46" ht="12.75"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c r="AA878" s="37"/>
      <c r="AB878" s="37"/>
      <c r="AC878" s="37"/>
      <c r="AD878" s="37"/>
      <c r="AE878" s="37"/>
      <c r="AF878" s="37"/>
      <c r="AG878" s="48"/>
      <c r="AH878" s="37"/>
      <c r="AI878" s="37"/>
      <c r="AJ878" s="37"/>
      <c r="AK878" s="48"/>
      <c r="AL878" s="48"/>
      <c r="AM878" s="37"/>
      <c r="AN878" s="37"/>
      <c r="AO878" s="38"/>
      <c r="AP878" s="38"/>
      <c r="AQ878" s="37"/>
      <c r="AR878" s="49"/>
      <c r="AS878" s="37"/>
      <c r="AT878" s="38"/>
    </row>
    <row r="879" spans="1:46" ht="12.75"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c r="AA879" s="37"/>
      <c r="AB879" s="37"/>
      <c r="AC879" s="37"/>
      <c r="AD879" s="37"/>
      <c r="AE879" s="37"/>
      <c r="AF879" s="37"/>
      <c r="AG879" s="48"/>
      <c r="AH879" s="37"/>
      <c r="AI879" s="37"/>
      <c r="AJ879" s="37"/>
      <c r="AK879" s="48"/>
      <c r="AL879" s="48"/>
      <c r="AM879" s="37"/>
      <c r="AN879" s="37"/>
      <c r="AO879" s="38"/>
      <c r="AP879" s="38"/>
      <c r="AQ879" s="37"/>
      <c r="AR879" s="49"/>
      <c r="AS879" s="37"/>
      <c r="AT879" s="38"/>
    </row>
    <row r="880" spans="1:46" ht="12.75"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c r="AA880" s="37"/>
      <c r="AB880" s="37"/>
      <c r="AC880" s="37"/>
      <c r="AD880" s="37"/>
      <c r="AE880" s="37"/>
      <c r="AF880" s="37"/>
      <c r="AG880" s="48"/>
      <c r="AH880" s="37"/>
      <c r="AI880" s="37"/>
      <c r="AJ880" s="37"/>
      <c r="AK880" s="48"/>
      <c r="AL880" s="48"/>
      <c r="AM880" s="37"/>
      <c r="AN880" s="37"/>
      <c r="AO880" s="38"/>
      <c r="AP880" s="38"/>
      <c r="AQ880" s="37"/>
      <c r="AR880" s="49"/>
      <c r="AS880" s="37"/>
      <c r="AT880" s="38"/>
    </row>
    <row r="881" spans="1:46" ht="12.75"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c r="AA881" s="37"/>
      <c r="AB881" s="37"/>
      <c r="AC881" s="37"/>
      <c r="AD881" s="37"/>
      <c r="AE881" s="37"/>
      <c r="AF881" s="37"/>
      <c r="AG881" s="48"/>
      <c r="AH881" s="37"/>
      <c r="AI881" s="37"/>
      <c r="AJ881" s="37"/>
      <c r="AK881" s="48"/>
      <c r="AL881" s="48"/>
      <c r="AM881" s="37"/>
      <c r="AN881" s="37"/>
      <c r="AO881" s="38"/>
      <c r="AP881" s="38"/>
      <c r="AQ881" s="37"/>
      <c r="AR881" s="49"/>
      <c r="AS881" s="37"/>
      <c r="AT881" s="38"/>
    </row>
    <row r="882" spans="1:46" ht="12.75"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c r="AA882" s="37"/>
      <c r="AB882" s="37"/>
      <c r="AC882" s="37"/>
      <c r="AD882" s="37"/>
      <c r="AE882" s="37"/>
      <c r="AF882" s="37"/>
      <c r="AG882" s="48"/>
      <c r="AH882" s="37"/>
      <c r="AI882" s="37"/>
      <c r="AJ882" s="37"/>
      <c r="AK882" s="48"/>
      <c r="AL882" s="48"/>
      <c r="AM882" s="37"/>
      <c r="AN882" s="37"/>
      <c r="AO882" s="38"/>
      <c r="AP882" s="38"/>
      <c r="AQ882" s="37"/>
      <c r="AR882" s="49"/>
      <c r="AS882" s="37"/>
      <c r="AT882" s="38"/>
    </row>
    <row r="883" spans="1:46" ht="12.75"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c r="AA883" s="37"/>
      <c r="AB883" s="37"/>
      <c r="AC883" s="37"/>
      <c r="AD883" s="37"/>
      <c r="AE883" s="37"/>
      <c r="AF883" s="37"/>
      <c r="AG883" s="48"/>
      <c r="AH883" s="37"/>
      <c r="AI883" s="37"/>
      <c r="AJ883" s="37"/>
      <c r="AK883" s="48"/>
      <c r="AL883" s="48"/>
      <c r="AM883" s="37"/>
      <c r="AN883" s="37"/>
      <c r="AO883" s="38"/>
      <c r="AP883" s="38"/>
      <c r="AQ883" s="37"/>
      <c r="AR883" s="49"/>
      <c r="AS883" s="37"/>
      <c r="AT883" s="38"/>
    </row>
    <row r="884" spans="1:46" ht="12.75"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c r="AA884" s="37"/>
      <c r="AB884" s="37"/>
      <c r="AC884" s="37"/>
      <c r="AD884" s="37"/>
      <c r="AE884" s="37"/>
      <c r="AF884" s="37"/>
      <c r="AG884" s="48"/>
      <c r="AH884" s="37"/>
      <c r="AI884" s="37"/>
      <c r="AJ884" s="37"/>
      <c r="AK884" s="48"/>
      <c r="AL884" s="48"/>
      <c r="AM884" s="37"/>
      <c r="AN884" s="37"/>
      <c r="AO884" s="38"/>
      <c r="AP884" s="38"/>
      <c r="AQ884" s="37"/>
      <c r="AR884" s="49"/>
      <c r="AS884" s="37"/>
      <c r="AT884" s="38"/>
    </row>
    <row r="885" spans="1:46" ht="12.75"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c r="AA885" s="37"/>
      <c r="AB885" s="37"/>
      <c r="AC885" s="37"/>
      <c r="AD885" s="37"/>
      <c r="AE885" s="37"/>
      <c r="AF885" s="37"/>
      <c r="AG885" s="48"/>
      <c r="AH885" s="37"/>
      <c r="AI885" s="37"/>
      <c r="AJ885" s="37"/>
      <c r="AK885" s="48"/>
      <c r="AL885" s="48"/>
      <c r="AM885" s="37"/>
      <c r="AN885" s="37"/>
      <c r="AO885" s="38"/>
      <c r="AP885" s="38"/>
      <c r="AQ885" s="37"/>
      <c r="AR885" s="49"/>
      <c r="AS885" s="37"/>
      <c r="AT885" s="38"/>
    </row>
    <row r="886" spans="1:46" ht="12.75"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c r="AA886" s="37"/>
      <c r="AB886" s="37"/>
      <c r="AC886" s="37"/>
      <c r="AD886" s="37"/>
      <c r="AE886" s="37"/>
      <c r="AF886" s="37"/>
      <c r="AG886" s="48"/>
      <c r="AH886" s="37"/>
      <c r="AI886" s="37"/>
      <c r="AJ886" s="37"/>
      <c r="AK886" s="48"/>
      <c r="AL886" s="48"/>
      <c r="AM886" s="37"/>
      <c r="AN886" s="37"/>
      <c r="AO886" s="38"/>
      <c r="AP886" s="38"/>
      <c r="AQ886" s="37"/>
      <c r="AR886" s="49"/>
      <c r="AS886" s="37"/>
      <c r="AT886" s="38"/>
    </row>
    <row r="887" spans="1:46" ht="12.75"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c r="AA887" s="37"/>
      <c r="AB887" s="37"/>
      <c r="AC887" s="37"/>
      <c r="AD887" s="37"/>
      <c r="AE887" s="37"/>
      <c r="AF887" s="37"/>
      <c r="AG887" s="48"/>
      <c r="AH887" s="37"/>
      <c r="AI887" s="37"/>
      <c r="AJ887" s="37"/>
      <c r="AK887" s="48"/>
      <c r="AL887" s="48"/>
      <c r="AM887" s="37"/>
      <c r="AN887" s="37"/>
      <c r="AO887" s="38"/>
      <c r="AP887" s="38"/>
      <c r="AQ887" s="37"/>
      <c r="AR887" s="49"/>
      <c r="AS887" s="37"/>
      <c r="AT887" s="38"/>
    </row>
    <row r="888" spans="1:46" ht="12.75"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c r="AA888" s="37"/>
      <c r="AB888" s="37"/>
      <c r="AC888" s="37"/>
      <c r="AD888" s="37"/>
      <c r="AE888" s="37"/>
      <c r="AF888" s="37"/>
      <c r="AG888" s="48"/>
      <c r="AH888" s="37"/>
      <c r="AI888" s="37"/>
      <c r="AJ888" s="37"/>
      <c r="AK888" s="48"/>
      <c r="AL888" s="48"/>
      <c r="AM888" s="37"/>
      <c r="AN888" s="37"/>
      <c r="AO888" s="38"/>
      <c r="AP888" s="38"/>
      <c r="AQ888" s="37"/>
      <c r="AR888" s="49"/>
      <c r="AS888" s="37"/>
      <c r="AT888" s="38"/>
    </row>
    <row r="889" spans="1:46" ht="12.75"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c r="AA889" s="37"/>
      <c r="AB889" s="37"/>
      <c r="AC889" s="37"/>
      <c r="AD889" s="37"/>
      <c r="AE889" s="37"/>
      <c r="AF889" s="37"/>
      <c r="AG889" s="48"/>
      <c r="AH889" s="37"/>
      <c r="AI889" s="37"/>
      <c r="AJ889" s="37"/>
      <c r="AK889" s="48"/>
      <c r="AL889" s="48"/>
      <c r="AM889" s="37"/>
      <c r="AN889" s="37"/>
      <c r="AO889" s="38"/>
      <c r="AP889" s="38"/>
      <c r="AQ889" s="37"/>
      <c r="AR889" s="49"/>
      <c r="AS889" s="37"/>
      <c r="AT889" s="38"/>
    </row>
    <row r="890" spans="1:46" ht="12.75"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c r="AA890" s="37"/>
      <c r="AB890" s="37"/>
      <c r="AC890" s="37"/>
      <c r="AD890" s="37"/>
      <c r="AE890" s="37"/>
      <c r="AF890" s="37"/>
      <c r="AG890" s="48"/>
      <c r="AH890" s="37"/>
      <c r="AI890" s="37"/>
      <c r="AJ890" s="37"/>
      <c r="AK890" s="48"/>
      <c r="AL890" s="48"/>
      <c r="AM890" s="37"/>
      <c r="AN890" s="37"/>
      <c r="AO890" s="38"/>
      <c r="AP890" s="38"/>
      <c r="AQ890" s="37"/>
      <c r="AR890" s="49"/>
      <c r="AS890" s="37"/>
      <c r="AT890" s="38"/>
    </row>
    <row r="891" spans="1:46" ht="12.75"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c r="AA891" s="37"/>
      <c r="AB891" s="37"/>
      <c r="AC891" s="37"/>
      <c r="AD891" s="37"/>
      <c r="AE891" s="37"/>
      <c r="AF891" s="37"/>
      <c r="AG891" s="48"/>
      <c r="AH891" s="37"/>
      <c r="AI891" s="37"/>
      <c r="AJ891" s="37"/>
      <c r="AK891" s="48"/>
      <c r="AL891" s="48"/>
      <c r="AM891" s="37"/>
      <c r="AN891" s="37"/>
      <c r="AO891" s="38"/>
      <c r="AP891" s="38"/>
      <c r="AQ891" s="37"/>
      <c r="AR891" s="49"/>
      <c r="AS891" s="37"/>
      <c r="AT891" s="38"/>
    </row>
    <row r="892" spans="1:46" ht="12.75"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c r="AA892" s="37"/>
      <c r="AB892" s="37"/>
      <c r="AC892" s="37"/>
      <c r="AD892" s="37"/>
      <c r="AE892" s="37"/>
      <c r="AF892" s="37"/>
      <c r="AG892" s="48"/>
      <c r="AH892" s="37"/>
      <c r="AI892" s="37"/>
      <c r="AJ892" s="37"/>
      <c r="AK892" s="48"/>
      <c r="AL892" s="48"/>
      <c r="AM892" s="37"/>
      <c r="AN892" s="37"/>
      <c r="AO892" s="38"/>
      <c r="AP892" s="38"/>
      <c r="AQ892" s="37"/>
      <c r="AR892" s="49"/>
      <c r="AS892" s="37"/>
      <c r="AT892" s="38"/>
    </row>
    <row r="893" spans="1:46" ht="12.75"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c r="AA893" s="37"/>
      <c r="AB893" s="37"/>
      <c r="AC893" s="37"/>
      <c r="AD893" s="37"/>
      <c r="AE893" s="37"/>
      <c r="AF893" s="37"/>
      <c r="AG893" s="48"/>
      <c r="AH893" s="37"/>
      <c r="AI893" s="37"/>
      <c r="AJ893" s="37"/>
      <c r="AK893" s="48"/>
      <c r="AL893" s="48"/>
      <c r="AM893" s="37"/>
      <c r="AN893" s="37"/>
      <c r="AO893" s="38"/>
      <c r="AP893" s="38"/>
      <c r="AQ893" s="37"/>
      <c r="AR893" s="49"/>
      <c r="AS893" s="37"/>
      <c r="AT893" s="38"/>
    </row>
    <row r="894" spans="1:46" ht="12.75"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c r="AA894" s="37"/>
      <c r="AB894" s="37"/>
      <c r="AC894" s="37"/>
      <c r="AD894" s="37"/>
      <c r="AE894" s="37"/>
      <c r="AF894" s="37"/>
      <c r="AG894" s="48"/>
      <c r="AH894" s="37"/>
      <c r="AI894" s="37"/>
      <c r="AJ894" s="37"/>
      <c r="AK894" s="48"/>
      <c r="AL894" s="48"/>
      <c r="AM894" s="37"/>
      <c r="AN894" s="37"/>
      <c r="AO894" s="38"/>
      <c r="AP894" s="38"/>
      <c r="AQ894" s="37"/>
      <c r="AR894" s="49"/>
      <c r="AS894" s="37"/>
      <c r="AT894" s="38"/>
    </row>
    <row r="895" spans="1:46" ht="12.75"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c r="AA895" s="37"/>
      <c r="AB895" s="37"/>
      <c r="AC895" s="37"/>
      <c r="AD895" s="37"/>
      <c r="AE895" s="37"/>
      <c r="AF895" s="37"/>
      <c r="AG895" s="48"/>
      <c r="AH895" s="37"/>
      <c r="AI895" s="37"/>
      <c r="AJ895" s="37"/>
      <c r="AK895" s="48"/>
      <c r="AL895" s="48"/>
      <c r="AM895" s="37"/>
      <c r="AN895" s="37"/>
      <c r="AO895" s="38"/>
      <c r="AP895" s="38"/>
      <c r="AQ895" s="37"/>
      <c r="AR895" s="49"/>
      <c r="AS895" s="37"/>
      <c r="AT895" s="38"/>
    </row>
    <row r="896" spans="1:46" ht="12.75"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c r="AA896" s="37"/>
      <c r="AB896" s="37"/>
      <c r="AC896" s="37"/>
      <c r="AD896" s="37"/>
      <c r="AE896" s="37"/>
      <c r="AF896" s="37"/>
      <c r="AG896" s="48"/>
      <c r="AH896" s="37"/>
      <c r="AI896" s="37"/>
      <c r="AJ896" s="37"/>
      <c r="AK896" s="48"/>
      <c r="AL896" s="48"/>
      <c r="AM896" s="37"/>
      <c r="AN896" s="37"/>
      <c r="AO896" s="38"/>
      <c r="AP896" s="38"/>
      <c r="AQ896" s="37"/>
      <c r="AR896" s="49"/>
      <c r="AS896" s="37"/>
      <c r="AT896" s="38"/>
    </row>
    <row r="897" spans="1:46" ht="12.75"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c r="AA897" s="37"/>
      <c r="AB897" s="37"/>
      <c r="AC897" s="37"/>
      <c r="AD897" s="37"/>
      <c r="AE897" s="37"/>
      <c r="AF897" s="37"/>
      <c r="AG897" s="48"/>
      <c r="AH897" s="37"/>
      <c r="AI897" s="37"/>
      <c r="AJ897" s="37"/>
      <c r="AK897" s="48"/>
      <c r="AL897" s="48"/>
      <c r="AM897" s="37"/>
      <c r="AN897" s="37"/>
      <c r="AO897" s="38"/>
      <c r="AP897" s="38"/>
      <c r="AQ897" s="37"/>
      <c r="AR897" s="49"/>
      <c r="AS897" s="37"/>
      <c r="AT897" s="38"/>
    </row>
    <row r="898" spans="1:46" ht="12.75"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c r="AA898" s="37"/>
      <c r="AB898" s="37"/>
      <c r="AC898" s="37"/>
      <c r="AD898" s="37"/>
      <c r="AE898" s="37"/>
      <c r="AF898" s="37"/>
      <c r="AG898" s="48"/>
      <c r="AH898" s="37"/>
      <c r="AI898" s="37"/>
      <c r="AJ898" s="37"/>
      <c r="AK898" s="48"/>
      <c r="AL898" s="48"/>
      <c r="AM898" s="37"/>
      <c r="AN898" s="37"/>
      <c r="AO898" s="38"/>
      <c r="AP898" s="38"/>
      <c r="AQ898" s="37"/>
      <c r="AR898" s="49"/>
      <c r="AS898" s="37"/>
      <c r="AT898" s="38"/>
    </row>
    <row r="899" spans="1:46" ht="12.75"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c r="AA899" s="37"/>
      <c r="AB899" s="37"/>
      <c r="AC899" s="37"/>
      <c r="AD899" s="37"/>
      <c r="AE899" s="37"/>
      <c r="AF899" s="37"/>
      <c r="AG899" s="48"/>
      <c r="AH899" s="37"/>
      <c r="AI899" s="37"/>
      <c r="AJ899" s="37"/>
      <c r="AK899" s="48"/>
      <c r="AL899" s="48"/>
      <c r="AM899" s="37"/>
      <c r="AN899" s="37"/>
      <c r="AO899" s="38"/>
      <c r="AP899" s="38"/>
      <c r="AQ899" s="37"/>
      <c r="AR899" s="49"/>
      <c r="AS899" s="37"/>
      <c r="AT899" s="38"/>
    </row>
    <row r="900" spans="1:46" ht="12.75"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c r="AA900" s="37"/>
      <c r="AB900" s="37"/>
      <c r="AC900" s="37"/>
      <c r="AD900" s="37"/>
      <c r="AE900" s="37"/>
      <c r="AF900" s="37"/>
      <c r="AG900" s="48"/>
      <c r="AH900" s="37"/>
      <c r="AI900" s="37"/>
      <c r="AJ900" s="37"/>
      <c r="AK900" s="48"/>
      <c r="AL900" s="48"/>
      <c r="AM900" s="37"/>
      <c r="AN900" s="37"/>
      <c r="AO900" s="38"/>
      <c r="AP900" s="38"/>
      <c r="AQ900" s="37"/>
      <c r="AR900" s="49"/>
      <c r="AS900" s="37"/>
      <c r="AT900" s="38"/>
    </row>
    <row r="901" spans="1:46" ht="12.75"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c r="AA901" s="37"/>
      <c r="AB901" s="37"/>
      <c r="AC901" s="37"/>
      <c r="AD901" s="37"/>
      <c r="AE901" s="37"/>
      <c r="AF901" s="37"/>
      <c r="AG901" s="48"/>
      <c r="AH901" s="37"/>
      <c r="AI901" s="37"/>
      <c r="AJ901" s="37"/>
      <c r="AK901" s="48"/>
      <c r="AL901" s="48"/>
      <c r="AM901" s="37"/>
      <c r="AN901" s="37"/>
      <c r="AO901" s="38"/>
      <c r="AP901" s="38"/>
      <c r="AQ901" s="37"/>
      <c r="AR901" s="49"/>
      <c r="AS901" s="37"/>
      <c r="AT901" s="38"/>
    </row>
    <row r="902" spans="1:46" ht="12.75"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c r="AA902" s="37"/>
      <c r="AB902" s="37"/>
      <c r="AC902" s="37"/>
      <c r="AD902" s="37"/>
      <c r="AE902" s="37"/>
      <c r="AF902" s="37"/>
      <c r="AG902" s="48"/>
      <c r="AH902" s="37"/>
      <c r="AI902" s="37"/>
      <c r="AJ902" s="37"/>
      <c r="AK902" s="48"/>
      <c r="AL902" s="48"/>
      <c r="AM902" s="37"/>
      <c r="AN902" s="37"/>
      <c r="AO902" s="38"/>
      <c r="AP902" s="38"/>
      <c r="AQ902" s="37"/>
      <c r="AR902" s="49"/>
      <c r="AS902" s="37"/>
      <c r="AT902" s="38"/>
    </row>
    <row r="903" spans="1:46" ht="12.75"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c r="AA903" s="37"/>
      <c r="AB903" s="37"/>
      <c r="AC903" s="37"/>
      <c r="AD903" s="37"/>
      <c r="AE903" s="37"/>
      <c r="AF903" s="37"/>
      <c r="AG903" s="48"/>
      <c r="AH903" s="37"/>
      <c r="AI903" s="37"/>
      <c r="AJ903" s="37"/>
      <c r="AK903" s="48"/>
      <c r="AL903" s="48"/>
      <c r="AM903" s="37"/>
      <c r="AN903" s="37"/>
      <c r="AO903" s="38"/>
      <c r="AP903" s="38"/>
      <c r="AQ903" s="37"/>
      <c r="AR903" s="49"/>
      <c r="AS903" s="37"/>
      <c r="AT903" s="38"/>
    </row>
    <row r="904" spans="1:46" ht="12.75"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c r="AA904" s="37"/>
      <c r="AB904" s="37"/>
      <c r="AC904" s="37"/>
      <c r="AD904" s="37"/>
      <c r="AE904" s="37"/>
      <c r="AF904" s="37"/>
      <c r="AG904" s="48"/>
      <c r="AH904" s="37"/>
      <c r="AI904" s="37"/>
      <c r="AJ904" s="37"/>
      <c r="AK904" s="48"/>
      <c r="AL904" s="48"/>
      <c r="AM904" s="37"/>
      <c r="AN904" s="37"/>
      <c r="AO904" s="38"/>
      <c r="AP904" s="38"/>
      <c r="AQ904" s="37"/>
      <c r="AR904" s="49"/>
      <c r="AS904" s="37"/>
      <c r="AT904" s="38"/>
    </row>
    <row r="905" spans="1:46" ht="12.75"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c r="AA905" s="37"/>
      <c r="AB905" s="37"/>
      <c r="AC905" s="37"/>
      <c r="AD905" s="37"/>
      <c r="AE905" s="37"/>
      <c r="AF905" s="37"/>
      <c r="AG905" s="48"/>
      <c r="AH905" s="37"/>
      <c r="AI905" s="37"/>
      <c r="AJ905" s="37"/>
      <c r="AK905" s="48"/>
      <c r="AL905" s="48"/>
      <c r="AM905" s="37"/>
      <c r="AN905" s="37"/>
      <c r="AO905" s="38"/>
      <c r="AP905" s="38"/>
      <c r="AQ905" s="37"/>
      <c r="AR905" s="49"/>
      <c r="AS905" s="37"/>
      <c r="AT905" s="38"/>
    </row>
    <row r="906" spans="1:46" ht="12.75"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c r="AA906" s="37"/>
      <c r="AB906" s="37"/>
      <c r="AC906" s="37"/>
      <c r="AD906" s="37"/>
      <c r="AE906" s="37"/>
      <c r="AF906" s="37"/>
      <c r="AG906" s="48"/>
      <c r="AH906" s="37"/>
      <c r="AI906" s="37"/>
      <c r="AJ906" s="37"/>
      <c r="AK906" s="48"/>
      <c r="AL906" s="48"/>
      <c r="AM906" s="37"/>
      <c r="AN906" s="37"/>
      <c r="AO906" s="38"/>
      <c r="AP906" s="38"/>
      <c r="AQ906" s="37"/>
      <c r="AR906" s="49"/>
      <c r="AS906" s="37"/>
      <c r="AT906" s="38"/>
    </row>
    <row r="907" spans="1:46" ht="12.75"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c r="AA907" s="37"/>
      <c r="AB907" s="37"/>
      <c r="AC907" s="37"/>
      <c r="AD907" s="37"/>
      <c r="AE907" s="37"/>
      <c r="AF907" s="37"/>
      <c r="AG907" s="48"/>
      <c r="AH907" s="37"/>
      <c r="AI907" s="37"/>
      <c r="AJ907" s="37"/>
      <c r="AK907" s="48"/>
      <c r="AL907" s="48"/>
      <c r="AM907" s="37"/>
      <c r="AN907" s="37"/>
      <c r="AO907" s="38"/>
      <c r="AP907" s="38"/>
      <c r="AQ907" s="37"/>
      <c r="AR907" s="49"/>
      <c r="AS907" s="37"/>
      <c r="AT907" s="38"/>
    </row>
    <row r="908" spans="1:46" ht="12.75"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c r="AA908" s="37"/>
      <c r="AB908" s="37"/>
      <c r="AC908" s="37"/>
      <c r="AD908" s="37"/>
      <c r="AE908" s="37"/>
      <c r="AF908" s="37"/>
      <c r="AG908" s="48"/>
      <c r="AH908" s="37"/>
      <c r="AI908" s="37"/>
      <c r="AJ908" s="37"/>
      <c r="AK908" s="48"/>
      <c r="AL908" s="48"/>
      <c r="AM908" s="37"/>
      <c r="AN908" s="37"/>
      <c r="AO908" s="38"/>
      <c r="AP908" s="38"/>
      <c r="AQ908" s="37"/>
      <c r="AR908" s="49"/>
      <c r="AS908" s="37"/>
      <c r="AT908" s="38"/>
    </row>
    <row r="909" spans="1:46" ht="12.75"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c r="AA909" s="37"/>
      <c r="AB909" s="37"/>
      <c r="AC909" s="37"/>
      <c r="AD909" s="37"/>
      <c r="AE909" s="37"/>
      <c r="AF909" s="37"/>
      <c r="AG909" s="48"/>
      <c r="AH909" s="37"/>
      <c r="AI909" s="37"/>
      <c r="AJ909" s="37"/>
      <c r="AK909" s="48"/>
      <c r="AL909" s="48"/>
      <c r="AM909" s="37"/>
      <c r="AN909" s="37"/>
      <c r="AO909" s="38"/>
      <c r="AP909" s="38"/>
      <c r="AQ909" s="37"/>
      <c r="AR909" s="49"/>
      <c r="AS909" s="37"/>
      <c r="AT909" s="38"/>
    </row>
    <row r="910" spans="1:46" ht="12.75"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c r="AA910" s="37"/>
      <c r="AB910" s="37"/>
      <c r="AC910" s="37"/>
      <c r="AD910" s="37"/>
      <c r="AE910" s="37"/>
      <c r="AF910" s="37"/>
      <c r="AG910" s="48"/>
      <c r="AH910" s="37"/>
      <c r="AI910" s="37"/>
      <c r="AJ910" s="37"/>
      <c r="AK910" s="48"/>
      <c r="AL910" s="48"/>
      <c r="AM910" s="37"/>
      <c r="AN910" s="37"/>
      <c r="AO910" s="38"/>
      <c r="AP910" s="38"/>
      <c r="AQ910" s="37"/>
      <c r="AR910" s="49"/>
      <c r="AS910" s="37"/>
      <c r="AT910" s="38"/>
    </row>
    <row r="911" spans="1:46" ht="12.75" customHeight="1">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c r="AA911" s="37"/>
      <c r="AB911" s="37"/>
      <c r="AC911" s="37"/>
      <c r="AD911" s="37"/>
      <c r="AE911" s="37"/>
      <c r="AF911" s="37"/>
      <c r="AG911" s="48"/>
      <c r="AH911" s="37"/>
      <c r="AI911" s="37"/>
      <c r="AJ911" s="37"/>
      <c r="AK911" s="48"/>
      <c r="AL911" s="48"/>
      <c r="AM911" s="37"/>
      <c r="AN911" s="37"/>
      <c r="AO911" s="38"/>
      <c r="AP911" s="38"/>
      <c r="AQ911" s="37"/>
      <c r="AR911" s="49"/>
      <c r="AS911" s="37"/>
      <c r="AT911" s="38"/>
    </row>
    <row r="912" spans="1:46" ht="12.75" customHeight="1">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c r="AA912" s="37"/>
      <c r="AB912" s="37"/>
      <c r="AC912" s="37"/>
      <c r="AD912" s="37"/>
      <c r="AE912" s="37"/>
      <c r="AF912" s="37"/>
      <c r="AG912" s="48"/>
      <c r="AI912" s="37"/>
      <c r="AJ912" s="37"/>
      <c r="AK912" s="48"/>
      <c r="AL912" s="48"/>
      <c r="AM912" s="37"/>
      <c r="AN912" s="37"/>
      <c r="AO912" s="38"/>
      <c r="AP912" s="38"/>
      <c r="AQ912" s="37"/>
      <c r="AR912" s="49"/>
      <c r="AS912" s="37"/>
      <c r="AT912" s="38"/>
    </row>
    <row r="913" spans="1:36" ht="12.75" customHeight="1">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c r="AA913" s="37"/>
      <c r="AB913" s="37"/>
      <c r="AC913" s="37"/>
      <c r="AD913" s="37"/>
      <c r="AE913" s="37"/>
      <c r="AF913" s="37"/>
      <c r="AG913" s="48"/>
      <c r="AI913" s="37"/>
      <c r="AJ913" s="37"/>
    </row>
    <row r="914" spans="1:36" ht="12.75" customHeight="1">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c r="AA914" s="37"/>
      <c r="AB914" s="37"/>
      <c r="AC914" s="37"/>
      <c r="AD914" s="37"/>
      <c r="AE914" s="37"/>
      <c r="AF914" s="37"/>
      <c r="AG914" s="48"/>
    </row>
  </sheetData>
  <mergeCells count="131">
    <mergeCell ref="AS33:AS37"/>
    <mergeCell ref="AA33:AA37"/>
    <mergeCell ref="AN33:AN37"/>
    <mergeCell ref="AO33:AO37"/>
    <mergeCell ref="AT33:AT37"/>
    <mergeCell ref="AI34:AI37"/>
    <mergeCell ref="B16:B24"/>
    <mergeCell ref="AO16:AO24"/>
    <mergeCell ref="AS16:AS24"/>
    <mergeCell ref="AS26:AS31"/>
    <mergeCell ref="U33:U37"/>
    <mergeCell ref="V33:V37"/>
    <mergeCell ref="W33:W37"/>
    <mergeCell ref="X33:X37"/>
    <mergeCell ref="Y33:Y37"/>
    <mergeCell ref="Z33:Z37"/>
    <mergeCell ref="O33:O37"/>
    <mergeCell ref="P33:P37"/>
    <mergeCell ref="Q33:Q37"/>
    <mergeCell ref="R33:R37"/>
    <mergeCell ref="S33:S37"/>
    <mergeCell ref="T33:T37"/>
    <mergeCell ref="I33:I37"/>
    <mergeCell ref="J33:J37"/>
    <mergeCell ref="K33:K37"/>
    <mergeCell ref="L33:L37"/>
    <mergeCell ref="M33:M37"/>
    <mergeCell ref="N33:N37"/>
    <mergeCell ref="AP30:AP31"/>
    <mergeCell ref="AQ30:AQ31"/>
    <mergeCell ref="A33:A37"/>
    <mergeCell ref="B33:B37"/>
    <mergeCell ref="C33:C37"/>
    <mergeCell ref="D33:D37"/>
    <mergeCell ref="E33:E37"/>
    <mergeCell ref="F33:F37"/>
    <mergeCell ref="G33:G37"/>
    <mergeCell ref="H33:H37"/>
    <mergeCell ref="X26:X31"/>
    <mergeCell ref="Y26:Y31"/>
    <mergeCell ref="Z26:Z31"/>
    <mergeCell ref="AA26:AA31"/>
    <mergeCell ref="R26:R31"/>
    <mergeCell ref="S26:S31"/>
    <mergeCell ref="T26:T31"/>
    <mergeCell ref="U26:U31"/>
    <mergeCell ref="O26:O31"/>
    <mergeCell ref="P26:P31"/>
    <mergeCell ref="AT26:AT32"/>
    <mergeCell ref="AB28:AB31"/>
    <mergeCell ref="AC28:AC31"/>
    <mergeCell ref="AD28:AD31"/>
    <mergeCell ref="AE28:AE31"/>
    <mergeCell ref="AF28:AF31"/>
    <mergeCell ref="AG28:AG31"/>
    <mergeCell ref="AH28:AH31"/>
    <mergeCell ref="AI28:AI31"/>
    <mergeCell ref="AJ28:AJ31"/>
    <mergeCell ref="AN26:AN31"/>
    <mergeCell ref="AO26:AO31"/>
    <mergeCell ref="AK30:AK31"/>
    <mergeCell ref="AL30:AL31"/>
    <mergeCell ref="AM30:AM31"/>
    <mergeCell ref="AR30:AR31"/>
    <mergeCell ref="V26:V31"/>
    <mergeCell ref="W26:W31"/>
    <mergeCell ref="L26:L31"/>
    <mergeCell ref="M26:M31"/>
    <mergeCell ref="N26:N31"/>
    <mergeCell ref="A26:A31"/>
    <mergeCell ref="B26:B31"/>
    <mergeCell ref="C26:C31"/>
    <mergeCell ref="D26:D31"/>
    <mergeCell ref="E26:E31"/>
    <mergeCell ref="O16:O24"/>
    <mergeCell ref="P16:P24"/>
    <mergeCell ref="Q16:Q24"/>
    <mergeCell ref="R16:R24"/>
    <mergeCell ref="S16:S24"/>
    <mergeCell ref="Q26:Q31"/>
    <mergeCell ref="F26:F31"/>
    <mergeCell ref="G26:G31"/>
    <mergeCell ref="H26:H31"/>
    <mergeCell ref="I26:I31"/>
    <mergeCell ref="J26:J31"/>
    <mergeCell ref="K26:K31"/>
    <mergeCell ref="AT16:AT24"/>
    <mergeCell ref="AB19:AB21"/>
    <mergeCell ref="AC19:AC21"/>
    <mergeCell ref="AD19:AD21"/>
    <mergeCell ref="AE19:AE21"/>
    <mergeCell ref="AF19:AF21"/>
    <mergeCell ref="T16:T24"/>
    <mergeCell ref="U16:U24"/>
    <mergeCell ref="V16:V24"/>
    <mergeCell ref="W16:W24"/>
    <mergeCell ref="X16:X24"/>
    <mergeCell ref="Y16:Y24"/>
    <mergeCell ref="AM19:AM21"/>
    <mergeCell ref="AP19:AP24"/>
    <mergeCell ref="AK19:AK21"/>
    <mergeCell ref="AL19:AL21"/>
    <mergeCell ref="AN16:AN24"/>
    <mergeCell ref="AG19:AG21"/>
    <mergeCell ref="AH19:AH21"/>
    <mergeCell ref="AQ16:AQ21"/>
    <mergeCell ref="AA16:AA24"/>
    <mergeCell ref="A5:AS5"/>
    <mergeCell ref="A6:AS6"/>
    <mergeCell ref="A8:AS8"/>
    <mergeCell ref="A9:AS9"/>
    <mergeCell ref="C14:I14"/>
    <mergeCell ref="J14:P14"/>
    <mergeCell ref="Q14:V14"/>
    <mergeCell ref="AB14:AO14"/>
    <mergeCell ref="J16:J24"/>
    <mergeCell ref="K16:K24"/>
    <mergeCell ref="L16:L24"/>
    <mergeCell ref="M16:M24"/>
    <mergeCell ref="A16:A24"/>
    <mergeCell ref="C16:C24"/>
    <mergeCell ref="D16:D24"/>
    <mergeCell ref="E16:E24"/>
    <mergeCell ref="F16:F24"/>
    <mergeCell ref="G16:G24"/>
    <mergeCell ref="H16:H24"/>
    <mergeCell ref="I16:I24"/>
    <mergeCell ref="AI19:AI21"/>
    <mergeCell ref="AJ19:AJ21"/>
    <mergeCell ref="Z16:Z24"/>
    <mergeCell ref="N16:N24"/>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5:AD48"/>
  <sheetViews>
    <sheetView topLeftCell="V19" workbookViewId="0">
      <selection activeCell="Y25" sqref="Y25"/>
    </sheetView>
  </sheetViews>
  <sheetFormatPr baseColWidth="10" defaultColWidth="11.42578125" defaultRowHeight="12.75"/>
  <cols>
    <col min="1" max="1" width="2.85546875" style="101" customWidth="1"/>
    <col min="2" max="2" width="10.140625" style="101" customWidth="1"/>
    <col min="3" max="3" width="12.7109375" style="101" customWidth="1"/>
    <col min="4" max="6" width="17" style="101" customWidth="1"/>
    <col min="7" max="7" width="41.7109375" style="101" customWidth="1"/>
    <col min="8" max="8" width="23" style="101" customWidth="1"/>
    <col min="9" max="11" width="38.140625" style="101" customWidth="1"/>
    <col min="12" max="12" width="19.140625" style="101" customWidth="1"/>
    <col min="13" max="13" width="18.7109375" style="101" customWidth="1"/>
    <col min="14" max="17" width="18.5703125" style="101" customWidth="1"/>
    <col min="18" max="18" width="32.85546875" style="101" customWidth="1"/>
    <col min="19" max="19" width="26.42578125" style="101" customWidth="1"/>
    <col min="20" max="20" width="26.42578125" style="335" customWidth="1"/>
    <col min="21" max="21" width="28.5703125" style="101" hidden="1" customWidth="1"/>
    <col min="22" max="22" width="38.42578125" style="335" customWidth="1"/>
    <col min="23" max="23" width="11.42578125" style="101"/>
    <col min="24" max="24" width="23.28515625" style="101" bestFit="1" customWidth="1"/>
    <col min="25" max="25" width="37.5703125" style="101" customWidth="1"/>
    <col min="26" max="26" width="16.5703125" style="101" customWidth="1"/>
    <col min="27" max="27" width="23.28515625" style="101" customWidth="1"/>
    <col min="28" max="28" width="11.42578125" style="101"/>
    <col min="29" max="29" width="25.140625" style="101" customWidth="1"/>
    <col min="30" max="30" width="21.28515625" style="101" customWidth="1"/>
    <col min="31" max="16384" width="11.42578125" style="101"/>
  </cols>
  <sheetData>
    <row r="5" spans="2:30" s="79" customFormat="1" ht="18" customHeight="1">
      <c r="B5" s="1087" t="s">
        <v>0</v>
      </c>
      <c r="C5" s="1087"/>
      <c r="D5" s="1087"/>
      <c r="E5" s="1087"/>
      <c r="F5" s="1087"/>
      <c r="G5" s="1087"/>
      <c r="H5" s="1087"/>
      <c r="I5" s="1087"/>
      <c r="J5" s="1087"/>
      <c r="K5" s="1087"/>
      <c r="L5" s="1087"/>
      <c r="M5" s="1087"/>
      <c r="N5" s="1087"/>
      <c r="O5" s="1087"/>
      <c r="P5" s="1087"/>
      <c r="Q5" s="1087"/>
      <c r="R5" s="1087"/>
      <c r="S5" s="1087"/>
      <c r="T5" s="1087"/>
      <c r="U5" s="1087"/>
      <c r="V5" s="335"/>
    </row>
    <row r="6" spans="2:30" s="79" customFormat="1">
      <c r="B6" s="1087" t="s">
        <v>1</v>
      </c>
      <c r="C6" s="1087"/>
      <c r="D6" s="1087"/>
      <c r="E6" s="1087"/>
      <c r="F6" s="1087"/>
      <c r="G6" s="1087"/>
      <c r="H6" s="1087"/>
      <c r="I6" s="1087"/>
      <c r="J6" s="1087"/>
      <c r="K6" s="1087"/>
      <c r="L6" s="1087"/>
      <c r="M6" s="1087"/>
      <c r="N6" s="1087"/>
      <c r="O6" s="1087"/>
      <c r="P6" s="1087"/>
      <c r="Q6" s="1087"/>
      <c r="R6" s="1087"/>
      <c r="S6" s="1087"/>
      <c r="T6" s="1087"/>
      <c r="U6" s="1087"/>
      <c r="V6" s="335"/>
    </row>
    <row r="7" spans="2:30" s="79" customFormat="1">
      <c r="B7" s="1087" t="s">
        <v>2</v>
      </c>
      <c r="C7" s="1087"/>
      <c r="D7" s="1087"/>
      <c r="E7" s="1087"/>
      <c r="F7" s="1087"/>
      <c r="G7" s="1087"/>
      <c r="H7" s="1087"/>
      <c r="I7" s="1087"/>
      <c r="J7" s="1087"/>
      <c r="K7" s="1087"/>
      <c r="L7" s="1087"/>
      <c r="M7" s="1087"/>
      <c r="N7" s="1087"/>
      <c r="O7" s="1087"/>
      <c r="P7" s="1087"/>
      <c r="Q7" s="1087"/>
      <c r="R7" s="1087"/>
      <c r="S7" s="1087"/>
      <c r="T7" s="1087"/>
      <c r="U7" s="1087"/>
      <c r="V7" s="335"/>
    </row>
    <row r="8" spans="2:30" s="79" customFormat="1" ht="21" customHeight="1">
      <c r="B8" s="1088" t="s">
        <v>48</v>
      </c>
      <c r="C8" s="1088"/>
      <c r="D8" s="1088"/>
      <c r="E8" s="1088"/>
      <c r="F8" s="1088"/>
      <c r="G8" s="1088"/>
      <c r="H8" s="1088"/>
      <c r="I8" s="1088"/>
      <c r="J8" s="1088"/>
      <c r="K8" s="1088"/>
      <c r="L8" s="1088"/>
      <c r="M8" s="1088"/>
      <c r="N8" s="1088"/>
      <c r="O8" s="1088"/>
      <c r="P8" s="1088"/>
      <c r="Q8" s="1088"/>
      <c r="R8" s="1088"/>
      <c r="S8" s="1088"/>
      <c r="T8" s="1088"/>
      <c r="U8" s="1088"/>
      <c r="V8" s="335"/>
    </row>
    <row r="9" spans="2:30" s="79" customFormat="1" ht="6" customHeight="1">
      <c r="B9" s="1089"/>
      <c r="C9" s="1089"/>
      <c r="D9" s="1089"/>
      <c r="E9" s="1089"/>
      <c r="F9" s="1089"/>
      <c r="G9" s="1089"/>
      <c r="H9" s="1089"/>
      <c r="I9" s="1089"/>
      <c r="J9" s="1089"/>
      <c r="K9" s="1089"/>
      <c r="L9" s="1089"/>
      <c r="M9" s="1089"/>
      <c r="N9" s="1089"/>
      <c r="O9" s="1089"/>
      <c r="P9" s="1089"/>
      <c r="Q9" s="1089"/>
      <c r="R9" s="1089"/>
      <c r="S9" s="1089"/>
      <c r="T9" s="1089"/>
      <c r="U9" s="1089"/>
      <c r="V9" s="335"/>
    </row>
    <row r="10" spans="2:30" s="79" customFormat="1">
      <c r="B10" s="1089" t="s">
        <v>475</v>
      </c>
      <c r="C10" s="1095"/>
      <c r="D10" s="1095"/>
      <c r="E10" s="1095"/>
      <c r="F10" s="1095"/>
      <c r="G10" s="1095"/>
      <c r="H10" s="1095"/>
      <c r="I10" s="1095"/>
      <c r="J10" s="1095"/>
      <c r="K10" s="1095"/>
      <c r="L10" s="1095"/>
      <c r="M10" s="1095"/>
      <c r="N10" s="1095"/>
      <c r="O10" s="1095"/>
      <c r="P10" s="1095"/>
      <c r="Q10" s="1095"/>
      <c r="R10" s="1095"/>
      <c r="S10" s="1095"/>
      <c r="T10" s="1095"/>
      <c r="U10" s="1095"/>
      <c r="V10" s="335"/>
    </row>
    <row r="11" spans="2:30" s="79" customFormat="1">
      <c r="B11" s="776"/>
      <c r="C11" s="777"/>
      <c r="D11" s="777"/>
      <c r="E11" s="777"/>
      <c r="F11" s="777"/>
      <c r="G11" s="777"/>
      <c r="H11" s="777"/>
      <c r="I11" s="777"/>
      <c r="J11" s="777"/>
      <c r="K11" s="777"/>
      <c r="L11" s="777"/>
      <c r="M11" s="777"/>
      <c r="N11" s="777"/>
      <c r="O11" s="777"/>
      <c r="P11" s="777"/>
      <c r="Q11" s="777"/>
      <c r="R11" s="777"/>
      <c r="S11" s="777"/>
      <c r="T11" s="777"/>
      <c r="U11" s="777"/>
      <c r="V11" s="335"/>
    </row>
    <row r="12" spans="2:30" s="79" customFormat="1">
      <c r="B12" s="776"/>
      <c r="C12" s="777"/>
      <c r="D12" s="777"/>
      <c r="E12" s="777"/>
      <c r="F12" s="777"/>
      <c r="G12" s="777"/>
      <c r="H12" s="777"/>
      <c r="I12" s="777"/>
      <c r="J12" s="777"/>
      <c r="K12" s="777"/>
      <c r="L12" s="777"/>
      <c r="M12" s="777"/>
      <c r="N12" s="777"/>
      <c r="O12" s="777"/>
      <c r="P12" s="777"/>
      <c r="Q12" s="777"/>
      <c r="R12" s="777"/>
      <c r="S12" s="777"/>
      <c r="T12" s="777"/>
      <c r="U12" s="777"/>
      <c r="V12" s="335"/>
    </row>
    <row r="13" spans="2:30" s="79" customFormat="1">
      <c r="B13" s="80" t="s">
        <v>1361</v>
      </c>
      <c r="C13" s="777"/>
      <c r="D13" s="777"/>
      <c r="E13" s="777"/>
      <c r="F13" s="777"/>
      <c r="G13" s="777"/>
      <c r="H13" s="777"/>
      <c r="I13" s="777"/>
      <c r="J13" s="777"/>
      <c r="K13" s="777"/>
      <c r="L13" s="777"/>
      <c r="M13" s="777"/>
      <c r="N13" s="777"/>
      <c r="O13" s="777"/>
      <c r="P13" s="777"/>
      <c r="Q13" s="777"/>
      <c r="R13" s="777"/>
      <c r="S13" s="777"/>
      <c r="T13" s="777"/>
      <c r="U13" s="777"/>
      <c r="V13" s="335"/>
    </row>
    <row r="14" spans="2:30" s="79" customFormat="1" ht="13.5" thickBot="1">
      <c r="C14" s="777"/>
      <c r="D14" s="777"/>
      <c r="E14" s="777"/>
      <c r="F14" s="777"/>
      <c r="G14" s="777"/>
      <c r="H14" s="7" t="s">
        <v>54</v>
      </c>
      <c r="I14" s="99" t="s">
        <v>476</v>
      </c>
      <c r="J14" s="99"/>
      <c r="K14" s="99"/>
      <c r="L14" s="99" t="s">
        <v>476</v>
      </c>
      <c r="M14" s="99" t="s">
        <v>476</v>
      </c>
      <c r="N14" s="99" t="s">
        <v>476</v>
      </c>
      <c r="O14" s="99" t="s">
        <v>476</v>
      </c>
      <c r="P14" s="99" t="s">
        <v>476</v>
      </c>
      <c r="Q14" s="99" t="s">
        <v>476</v>
      </c>
      <c r="R14" s="99" t="s">
        <v>476</v>
      </c>
      <c r="S14" s="99" t="s">
        <v>476</v>
      </c>
      <c r="T14" s="99" t="s">
        <v>476</v>
      </c>
      <c r="U14" s="99" t="s">
        <v>476</v>
      </c>
      <c r="V14" s="99" t="s">
        <v>476</v>
      </c>
    </row>
    <row r="15" spans="2:30" s="79" customFormat="1" ht="15" customHeight="1">
      <c r="B15" s="776"/>
      <c r="C15" s="777"/>
      <c r="D15" s="777"/>
      <c r="E15" s="99" t="s">
        <v>477</v>
      </c>
      <c r="F15" s="777"/>
      <c r="G15" s="777"/>
      <c r="J15" s="1099" t="s">
        <v>1362</v>
      </c>
      <c r="K15" s="1100"/>
      <c r="L15" s="132"/>
      <c r="R15" s="135"/>
      <c r="S15" s="1101"/>
      <c r="T15" s="1101"/>
      <c r="U15" s="1101"/>
      <c r="V15" s="335"/>
    </row>
    <row r="16" spans="2:30" s="79" customFormat="1" ht="208.9" customHeight="1">
      <c r="B16" s="81" t="s">
        <v>3</v>
      </c>
      <c r="C16" s="81" t="s">
        <v>4</v>
      </c>
      <c r="D16" s="81" t="s">
        <v>5</v>
      </c>
      <c r="E16" s="81" t="s">
        <v>479</v>
      </c>
      <c r="F16" s="81" t="s">
        <v>480</v>
      </c>
      <c r="G16" s="81" t="s">
        <v>481</v>
      </c>
      <c r="H16" s="81" t="s">
        <v>482</v>
      </c>
      <c r="I16" s="81" t="s">
        <v>483</v>
      </c>
      <c r="J16" s="82" t="s">
        <v>907</v>
      </c>
      <c r="K16" s="133" t="s">
        <v>485</v>
      </c>
      <c r="L16" s="131" t="s">
        <v>49</v>
      </c>
      <c r="M16" s="131" t="s">
        <v>50</v>
      </c>
      <c r="N16" s="134" t="s">
        <v>111</v>
      </c>
      <c r="O16" s="9" t="s">
        <v>7</v>
      </c>
      <c r="P16" s="9" t="s">
        <v>119</v>
      </c>
      <c r="Q16" s="108" t="s">
        <v>8</v>
      </c>
      <c r="R16" s="131" t="s">
        <v>9</v>
      </c>
      <c r="S16" s="131" t="s">
        <v>118</v>
      </c>
      <c r="T16" s="131" t="s">
        <v>120</v>
      </c>
      <c r="U16" s="136" t="s">
        <v>121</v>
      </c>
      <c r="V16" s="130" t="s">
        <v>115</v>
      </c>
      <c r="W16" s="109" t="s">
        <v>108</v>
      </c>
      <c r="X16" s="109" t="s">
        <v>55</v>
      </c>
      <c r="Y16" s="109" t="s">
        <v>486</v>
      </c>
      <c r="Z16" s="109" t="s">
        <v>112</v>
      </c>
      <c r="AA16" s="109" t="s">
        <v>487</v>
      </c>
      <c r="AB16" s="109" t="s">
        <v>113</v>
      </c>
      <c r="AC16" s="109" t="s">
        <v>908</v>
      </c>
      <c r="AD16" s="109" t="s">
        <v>10</v>
      </c>
    </row>
    <row r="17" spans="2:30" s="79" customFormat="1" ht="236.25" customHeight="1">
      <c r="B17" s="83">
        <v>1</v>
      </c>
      <c r="C17" s="84">
        <v>32</v>
      </c>
      <c r="D17" s="84">
        <v>54</v>
      </c>
      <c r="E17" s="802" t="s">
        <v>1363</v>
      </c>
      <c r="F17" s="84" t="s">
        <v>162</v>
      </c>
      <c r="G17" s="83" t="s">
        <v>1364</v>
      </c>
      <c r="H17" s="83" t="s">
        <v>830</v>
      </c>
      <c r="I17" s="83" t="s">
        <v>1365</v>
      </c>
      <c r="J17" s="83" t="s">
        <v>365</v>
      </c>
      <c r="K17" s="83" t="s">
        <v>281</v>
      </c>
      <c r="L17" s="336" t="s">
        <v>1366</v>
      </c>
      <c r="M17" s="84" t="s">
        <v>1367</v>
      </c>
      <c r="N17" s="84" t="s">
        <v>1368</v>
      </c>
      <c r="O17" s="652">
        <v>0.7</v>
      </c>
      <c r="P17" s="86">
        <v>41219</v>
      </c>
      <c r="Q17" s="803">
        <v>41229</v>
      </c>
      <c r="R17" s="91">
        <v>42154</v>
      </c>
      <c r="S17" s="89" t="s">
        <v>254</v>
      </c>
      <c r="T17" s="338">
        <v>42199</v>
      </c>
      <c r="U17" s="90"/>
      <c r="V17" s="83" t="s">
        <v>162</v>
      </c>
      <c r="W17" s="16">
        <v>2015</v>
      </c>
      <c r="X17" s="121">
        <v>8161655858</v>
      </c>
      <c r="Y17" s="175">
        <f>X17/VLOOKUP(W17,lov_smmlv,2)*sm_2019</f>
        <v>10489326922.485493</v>
      </c>
      <c r="Z17" s="124">
        <v>0.7</v>
      </c>
      <c r="AA17" s="175">
        <f>Z17*Y17</f>
        <v>7342528845.7398443</v>
      </c>
      <c r="AB17" s="124">
        <v>1</v>
      </c>
      <c r="AC17" s="175">
        <f>AB17*AA17</f>
        <v>7342528845.7398443</v>
      </c>
      <c r="AD17" s="16"/>
    </row>
    <row r="18" spans="2:30" s="95" customFormat="1" ht="409.5">
      <c r="B18" s="83">
        <v>2</v>
      </c>
      <c r="C18" s="84">
        <v>35</v>
      </c>
      <c r="D18" s="84">
        <v>61</v>
      </c>
      <c r="E18" s="84" t="s">
        <v>705</v>
      </c>
      <c r="F18" s="84" t="s">
        <v>162</v>
      </c>
      <c r="G18" s="83" t="s">
        <v>1364</v>
      </c>
      <c r="H18" s="83" t="s">
        <v>1369</v>
      </c>
      <c r="I18" s="83" t="s">
        <v>1370</v>
      </c>
      <c r="J18" s="83" t="s">
        <v>365</v>
      </c>
      <c r="K18" s="83" t="s">
        <v>365</v>
      </c>
      <c r="L18" s="336" t="s">
        <v>1366</v>
      </c>
      <c r="M18" s="84" t="s">
        <v>1367</v>
      </c>
      <c r="N18" s="84" t="s">
        <v>1368</v>
      </c>
      <c r="O18" s="653">
        <v>0.6</v>
      </c>
      <c r="P18" s="86">
        <v>42268</v>
      </c>
      <c r="Q18" s="803">
        <v>42276</v>
      </c>
      <c r="R18" s="91">
        <v>42490</v>
      </c>
      <c r="S18" s="89" t="s">
        <v>254</v>
      </c>
      <c r="T18" s="804">
        <v>42536</v>
      </c>
      <c r="U18" s="93"/>
      <c r="V18" s="96" t="s">
        <v>162</v>
      </c>
      <c r="W18" s="16">
        <v>2016</v>
      </c>
      <c r="X18" s="121">
        <v>2593527019</v>
      </c>
      <c r="Y18" s="175">
        <f>X18/VLOOKUP(W18,lov_smmlv,2)*sm_2019</f>
        <v>3115133454.6847272</v>
      </c>
      <c r="Z18" s="124">
        <v>0.6</v>
      </c>
      <c r="AA18" s="175">
        <f>Z18*Y18</f>
        <v>1869080072.8108363</v>
      </c>
      <c r="AB18" s="124">
        <v>1</v>
      </c>
      <c r="AC18" s="175">
        <f>AB18*AA18</f>
        <v>1869080072.8108363</v>
      </c>
      <c r="AD18" s="94"/>
    </row>
    <row r="19" spans="2:30" s="95" customFormat="1" ht="216.75">
      <c r="B19" s="96">
        <v>3</v>
      </c>
      <c r="C19" s="84">
        <v>40</v>
      </c>
      <c r="D19" s="84">
        <v>73</v>
      </c>
      <c r="E19" s="84">
        <v>37</v>
      </c>
      <c r="F19" s="84" t="s">
        <v>162</v>
      </c>
      <c r="G19" s="83" t="s">
        <v>440</v>
      </c>
      <c r="H19" s="83" t="s">
        <v>830</v>
      </c>
      <c r="I19" s="83" t="s">
        <v>1371</v>
      </c>
      <c r="J19" s="83" t="s">
        <v>365</v>
      </c>
      <c r="K19" s="83" t="s">
        <v>281</v>
      </c>
      <c r="L19" s="336" t="s">
        <v>1372</v>
      </c>
      <c r="M19" s="84" t="s">
        <v>911</v>
      </c>
      <c r="N19" s="83" t="s">
        <v>1373</v>
      </c>
      <c r="O19" s="653">
        <v>1</v>
      </c>
      <c r="P19" s="86"/>
      <c r="Q19" s="803">
        <v>42536</v>
      </c>
      <c r="R19" s="91">
        <v>42735</v>
      </c>
      <c r="S19" s="89" t="s">
        <v>254</v>
      </c>
      <c r="T19" s="804">
        <v>42758</v>
      </c>
      <c r="U19" s="93"/>
      <c r="V19" s="96" t="s">
        <v>162</v>
      </c>
      <c r="W19" s="16">
        <v>2016</v>
      </c>
      <c r="X19" s="121">
        <v>727976272</v>
      </c>
      <c r="Y19" s="175">
        <f>X19/VLOOKUP(W19,lov_smmlv,2)*sm_2019</f>
        <v>874385816.11471093</v>
      </c>
      <c r="Z19" s="124">
        <v>1</v>
      </c>
      <c r="AA19" s="175">
        <f>Z19*Y19</f>
        <v>874385816.11471093</v>
      </c>
      <c r="AB19" s="124">
        <v>1</v>
      </c>
      <c r="AC19" s="175">
        <f>AB19*AA19</f>
        <v>874385816.11471093</v>
      </c>
      <c r="AD19" s="94"/>
    </row>
    <row r="20" spans="2:30" s="79" customFormat="1" ht="15.75" thickBot="1">
      <c r="B20" s="776"/>
      <c r="C20" s="777"/>
      <c r="D20" s="777"/>
      <c r="E20" s="777"/>
      <c r="F20" s="777"/>
      <c r="G20" s="777"/>
      <c r="H20" s="777"/>
      <c r="I20" s="777"/>
      <c r="J20" s="777"/>
      <c r="K20" s="777"/>
      <c r="L20" s="777"/>
      <c r="M20" s="777"/>
      <c r="N20" s="777"/>
      <c r="O20" s="777"/>
      <c r="P20" s="777"/>
      <c r="Q20" s="777"/>
      <c r="R20" s="777"/>
      <c r="T20" s="97"/>
      <c r="U20" s="777"/>
      <c r="V20" s="335"/>
      <c r="AA20" s="1090" t="s">
        <v>500</v>
      </c>
      <c r="AB20" s="1090"/>
      <c r="AC20" s="179">
        <f>SUM(AC17:AC19)</f>
        <v>10085994734.665392</v>
      </c>
    </row>
    <row r="21" spans="2:30" s="79" customFormat="1" ht="15">
      <c r="B21" s="776"/>
      <c r="C21" s="777"/>
      <c r="D21" s="777"/>
      <c r="E21" s="777"/>
      <c r="F21" s="777"/>
      <c r="G21" s="777"/>
      <c r="H21" s="777"/>
      <c r="I21" s="777"/>
      <c r="J21" s="777"/>
      <c r="K21" s="777"/>
      <c r="L21" s="777"/>
      <c r="M21" s="777"/>
      <c r="N21" s="777"/>
      <c r="O21" s="777"/>
      <c r="P21" s="777"/>
      <c r="Q21" s="777"/>
      <c r="R21" s="188" t="s">
        <v>501</v>
      </c>
      <c r="S21" s="189" t="s">
        <v>502</v>
      </c>
      <c r="T21" s="189" t="s">
        <v>110</v>
      </c>
      <c r="U21" s="115"/>
      <c r="V21" s="1091" t="s">
        <v>503</v>
      </c>
      <c r="AA21" s="1194"/>
      <c r="AB21" s="1194"/>
      <c r="AC21" s="654"/>
    </row>
    <row r="22" spans="2:30" s="79" customFormat="1" ht="12.75" customHeight="1">
      <c r="B22" s="776"/>
      <c r="C22" s="777"/>
      <c r="D22" s="777"/>
      <c r="E22" s="777"/>
      <c r="F22" s="777"/>
      <c r="G22" s="777"/>
      <c r="H22" s="777"/>
      <c r="I22" s="777"/>
      <c r="J22" s="777"/>
      <c r="K22" s="777"/>
      <c r="L22" s="777"/>
      <c r="M22" s="777"/>
      <c r="N22" s="777"/>
      <c r="O22" s="777"/>
      <c r="P22" s="777"/>
      <c r="Q22" s="777"/>
      <c r="R22" s="190" t="s">
        <v>504</v>
      </c>
      <c r="S22" s="186">
        <f>1048.5*(sm_2019)</f>
        <v>868279626</v>
      </c>
      <c r="T22" s="805">
        <f>S22/sm_2019</f>
        <v>1048.5</v>
      </c>
      <c r="U22" s="177"/>
      <c r="V22" s="1092"/>
    </row>
    <row r="23" spans="2:30" s="79" customFormat="1" ht="15" customHeight="1">
      <c r="B23" s="776"/>
      <c r="C23" s="777"/>
      <c r="I23" s="777"/>
      <c r="J23" s="777"/>
      <c r="K23" s="777"/>
      <c r="L23" s="777"/>
      <c r="M23" s="777"/>
      <c r="N23" s="777"/>
      <c r="O23" s="777"/>
      <c r="P23" s="777"/>
      <c r="Q23" s="777"/>
      <c r="R23" s="191">
        <v>0.25</v>
      </c>
      <c r="S23" s="186">
        <f>25%*PPTO_oficial</f>
        <v>217070985.25</v>
      </c>
      <c r="T23" s="806">
        <f>S23/sm_2019</f>
        <v>262.12630265566662</v>
      </c>
      <c r="U23" s="178"/>
      <c r="V23" s="1092"/>
    </row>
    <row r="24" spans="2:30" s="79" customFormat="1" ht="15" customHeight="1">
      <c r="B24" s="776"/>
      <c r="C24" s="777"/>
      <c r="I24" s="777"/>
      <c r="J24" s="777"/>
      <c r="K24" s="777"/>
      <c r="L24" s="777"/>
      <c r="M24" s="777"/>
      <c r="N24" s="777"/>
      <c r="O24" s="777"/>
      <c r="P24" s="777"/>
      <c r="Q24" s="777"/>
      <c r="R24" s="191">
        <v>0.5</v>
      </c>
      <c r="S24" s="186">
        <f>50%*PPTO_oficial</f>
        <v>434141970.5</v>
      </c>
      <c r="T24" s="806">
        <f>S24/sm_2019</f>
        <v>524.25260531133324</v>
      </c>
      <c r="U24" s="178"/>
      <c r="V24" s="1092"/>
    </row>
    <row r="25" spans="2:30" s="79" customFormat="1" ht="15" customHeight="1">
      <c r="B25" s="776"/>
      <c r="C25" s="777"/>
      <c r="I25" s="777"/>
      <c r="J25" s="777"/>
      <c r="K25" s="777"/>
      <c r="L25" s="777"/>
      <c r="M25" s="777"/>
      <c r="N25" s="777"/>
      <c r="O25" s="777"/>
      <c r="P25" s="777"/>
      <c r="Q25" s="777"/>
      <c r="R25" s="191">
        <v>0.75</v>
      </c>
      <c r="S25" s="186">
        <f>75%*PPTO_oficial</f>
        <v>651212955.75</v>
      </c>
      <c r="T25" s="806">
        <f>S25/sm_2019</f>
        <v>786.3789079669998</v>
      </c>
      <c r="U25" s="178"/>
      <c r="V25" s="1092"/>
    </row>
    <row r="26" spans="2:30" s="79" customFormat="1" ht="27" customHeight="1">
      <c r="B26" s="776"/>
      <c r="C26" s="777"/>
      <c r="I26" s="777"/>
      <c r="J26" s="777"/>
      <c r="K26" s="777"/>
      <c r="L26" s="777"/>
      <c r="M26" s="777"/>
      <c r="N26" s="777"/>
      <c r="O26" s="777"/>
      <c r="P26" s="777"/>
      <c r="R26" s="192" t="s">
        <v>505</v>
      </c>
      <c r="S26" s="181">
        <f>AC20</f>
        <v>10085994734.665392</v>
      </c>
      <c r="T26" s="807">
        <f>S26/sm_2019</f>
        <v>12179.446761885281</v>
      </c>
      <c r="U26" s="178"/>
      <c r="V26" s="1092"/>
    </row>
    <row r="27" spans="2:30" s="79" customFormat="1" ht="15">
      <c r="B27" s="776"/>
      <c r="C27" s="777"/>
      <c r="I27" s="777"/>
      <c r="J27" s="777"/>
      <c r="K27" s="777"/>
      <c r="L27" s="777"/>
      <c r="M27" s="777"/>
      <c r="N27" s="777"/>
      <c r="O27" s="777"/>
      <c r="P27" s="777"/>
      <c r="Q27" s="777"/>
      <c r="R27" s="199"/>
      <c r="S27" s="83"/>
      <c r="T27" s="198"/>
      <c r="U27" s="177"/>
      <c r="V27" s="1092"/>
    </row>
    <row r="28" spans="2:30" s="79" customFormat="1" ht="16.5" customHeight="1">
      <c r="B28" s="776"/>
      <c r="C28" s="777"/>
      <c r="I28" s="777"/>
      <c r="J28" s="777"/>
      <c r="K28" s="777"/>
      <c r="L28" s="777"/>
      <c r="M28" s="777"/>
      <c r="N28" s="777"/>
      <c r="O28" s="777"/>
      <c r="P28" s="777"/>
      <c r="Q28" s="790"/>
      <c r="R28" s="193" t="s">
        <v>506</v>
      </c>
      <c r="S28" s="185" t="s">
        <v>507</v>
      </c>
      <c r="T28" s="185" t="s">
        <v>508</v>
      </c>
      <c r="U28" s="177"/>
      <c r="V28" s="1092"/>
    </row>
    <row r="29" spans="2:30" s="79" customFormat="1" ht="16.5" customHeight="1">
      <c r="B29" s="776"/>
      <c r="C29" s="777"/>
      <c r="I29" s="777"/>
      <c r="J29" s="777"/>
      <c r="K29" s="777"/>
      <c r="L29" s="777"/>
      <c r="M29" s="777"/>
      <c r="N29" s="98"/>
      <c r="O29" s="98"/>
      <c r="P29" s="98"/>
      <c r="R29" s="194" t="s">
        <v>509</v>
      </c>
      <c r="S29" s="184">
        <f>IF(OR(sum_ppte=S23,AND(sum_ppte&gt;S23,sum_ppte&lt;S24)),10,0)</f>
        <v>0</v>
      </c>
      <c r="T29" s="184">
        <f>IF(OR(PPTE_SMMLV=T23,AND(PPTE_SMMLV&gt;T23,PPTE_SMMLV&lt;T24)),10,0)</f>
        <v>0</v>
      </c>
      <c r="U29" s="177"/>
      <c r="V29" s="1092"/>
    </row>
    <row r="30" spans="2:30" s="79" customFormat="1" ht="16.5" customHeight="1">
      <c r="B30" s="776"/>
      <c r="C30" s="777"/>
      <c r="D30" s="777"/>
      <c r="E30" s="777"/>
      <c r="F30" s="777"/>
      <c r="G30" s="777"/>
      <c r="H30" s="777"/>
      <c r="I30" s="777"/>
      <c r="J30" s="777"/>
      <c r="K30" s="777"/>
      <c r="L30" s="777"/>
      <c r="M30" s="777"/>
      <c r="N30" s="98"/>
      <c r="O30" s="98"/>
      <c r="P30" s="98"/>
      <c r="R30" s="194" t="s">
        <v>510</v>
      </c>
      <c r="S30" s="184">
        <f>IF(OR(sum_ppte=S24,AND(sum_ppte&gt;S24,sum_ppte&lt;S25)),20,0)</f>
        <v>0</v>
      </c>
      <c r="T30" s="184">
        <f>IF(OR(PPTE_SMMLV=T24,AND(PPTE_SMMLV&gt;T24,PPTE_SMMLV&lt;T25)),20,0)</f>
        <v>0</v>
      </c>
      <c r="U30" s="177"/>
      <c r="V30" s="1092"/>
    </row>
    <row r="31" spans="2:30" s="79" customFormat="1" ht="16.5" customHeight="1">
      <c r="B31" s="776"/>
      <c r="C31" s="777"/>
      <c r="D31" s="777"/>
      <c r="E31" s="777"/>
      <c r="F31" s="777"/>
      <c r="G31" s="777"/>
      <c r="H31" s="777"/>
      <c r="I31" s="777"/>
      <c r="J31" s="777"/>
      <c r="K31" s="777"/>
      <c r="L31" s="777"/>
      <c r="M31" s="777"/>
      <c r="N31" s="98"/>
      <c r="O31" s="98"/>
      <c r="P31" s="98"/>
      <c r="R31" s="194" t="s">
        <v>511</v>
      </c>
      <c r="S31" s="184">
        <v>30</v>
      </c>
      <c r="T31" s="184">
        <f>IF(OR(PPTE_SMMLV=T25,PPTE_SMMLV&gt;T25),30,0)</f>
        <v>0</v>
      </c>
      <c r="U31" s="177"/>
      <c r="V31" s="1092"/>
    </row>
    <row r="32" spans="2:30" s="79" customFormat="1" ht="16.5" customHeight="1">
      <c r="B32" s="776"/>
      <c r="C32" s="777"/>
      <c r="D32" s="777"/>
      <c r="E32" s="777"/>
      <c r="F32" s="777"/>
      <c r="G32" s="1094"/>
      <c r="H32" s="1094"/>
      <c r="I32" s="1094"/>
      <c r="J32" s="775"/>
      <c r="K32" s="775"/>
      <c r="L32" s="1094"/>
      <c r="M32" s="777"/>
      <c r="N32" s="777"/>
      <c r="O32" s="777"/>
      <c r="P32" s="777"/>
      <c r="R32" s="195" t="s">
        <v>512</v>
      </c>
      <c r="S32" s="184">
        <v>10</v>
      </c>
      <c r="T32" s="184">
        <v>10</v>
      </c>
      <c r="U32" s="177"/>
      <c r="V32" s="1092"/>
    </row>
    <row r="33" spans="2:22" s="79" customFormat="1" ht="16.5" customHeight="1" thickBot="1">
      <c r="B33" s="776"/>
      <c r="C33" s="777"/>
      <c r="D33" s="777"/>
      <c r="E33" s="777"/>
      <c r="F33" s="777"/>
      <c r="G33" s="1094"/>
      <c r="H33" s="1094"/>
      <c r="I33" s="1094"/>
      <c r="J33" s="775"/>
      <c r="K33" s="775"/>
      <c r="L33" s="1094"/>
      <c r="M33" s="777"/>
      <c r="N33" s="777"/>
      <c r="O33" s="777"/>
      <c r="P33" s="777"/>
      <c r="Q33" s="790"/>
      <c r="R33" s="196" t="s">
        <v>506</v>
      </c>
      <c r="S33" s="197">
        <f>SUM(S29:S32)</f>
        <v>40</v>
      </c>
      <c r="T33" s="197">
        <f>SUM(T29:T32)</f>
        <v>10</v>
      </c>
      <c r="U33" s="200"/>
      <c r="V33" s="1093"/>
    </row>
    <row r="34" spans="2:22" s="79" customFormat="1">
      <c r="B34" s="776"/>
      <c r="C34" s="777"/>
      <c r="D34" s="777"/>
      <c r="E34" s="777"/>
      <c r="F34" s="777"/>
      <c r="G34" s="1094"/>
      <c r="H34" s="1094"/>
      <c r="I34" s="1094"/>
      <c r="J34" s="775"/>
      <c r="K34" s="775"/>
      <c r="L34" s="1094"/>
      <c r="M34" s="777"/>
      <c r="N34" s="777"/>
      <c r="O34" s="777"/>
      <c r="P34" s="777"/>
      <c r="Q34" s="777"/>
      <c r="R34" s="777"/>
      <c r="S34" s="100"/>
      <c r="T34" s="777"/>
      <c r="U34" s="777"/>
      <c r="V34" s="335"/>
    </row>
    <row r="35" spans="2:22" s="79" customFormat="1">
      <c r="B35" s="776"/>
      <c r="C35" s="777"/>
      <c r="D35" s="777"/>
      <c r="E35" s="777"/>
      <c r="F35" s="777"/>
      <c r="G35" s="1094"/>
      <c r="H35" s="1094"/>
      <c r="I35" s="1094"/>
      <c r="J35" s="775"/>
      <c r="K35" s="775"/>
      <c r="L35" s="1094"/>
      <c r="M35" s="777"/>
      <c r="N35" s="777"/>
      <c r="O35" s="777"/>
      <c r="P35" s="777"/>
      <c r="Q35" s="777"/>
      <c r="R35" s="777"/>
      <c r="S35" s="100"/>
      <c r="T35" s="777"/>
      <c r="U35" s="777"/>
      <c r="V35" s="335"/>
    </row>
    <row r="36" spans="2:22">
      <c r="G36" s="1094"/>
      <c r="H36" s="1094"/>
      <c r="I36" s="1094"/>
      <c r="J36" s="775"/>
      <c r="K36" s="775"/>
      <c r="L36" s="1094"/>
    </row>
    <row r="37" spans="2:22">
      <c r="G37" s="1094"/>
      <c r="H37" s="1094"/>
      <c r="I37" s="1094"/>
      <c r="J37" s="775"/>
      <c r="K37" s="775"/>
      <c r="L37" s="1094"/>
    </row>
    <row r="38" spans="2:22" s="102" customFormat="1">
      <c r="G38" s="1094"/>
      <c r="H38" s="1094"/>
      <c r="I38" s="1094"/>
      <c r="J38" s="775"/>
      <c r="K38" s="775"/>
      <c r="L38" s="1094"/>
      <c r="T38" s="655"/>
      <c r="V38" s="655"/>
    </row>
    <row r="39" spans="2:22" s="103" customFormat="1" ht="18">
      <c r="C39" s="104"/>
      <c r="D39" s="104"/>
      <c r="E39" s="104"/>
      <c r="F39" s="104"/>
      <c r="G39" s="1094"/>
      <c r="H39" s="1094"/>
      <c r="I39" s="1094"/>
      <c r="J39" s="775"/>
      <c r="K39" s="775"/>
      <c r="L39" s="1094"/>
      <c r="T39" s="656"/>
      <c r="V39" s="656"/>
    </row>
    <row r="40" spans="2:22" s="103" customFormat="1" ht="18">
      <c r="C40" s="104"/>
      <c r="G40" s="1094"/>
      <c r="H40" s="1094"/>
      <c r="I40" s="1094"/>
      <c r="J40" s="775"/>
      <c r="K40" s="775"/>
      <c r="L40" s="32"/>
      <c r="T40" s="656"/>
      <c r="V40" s="656"/>
    </row>
    <row r="41" spans="2:22" s="103" customFormat="1" ht="18">
      <c r="C41" s="104"/>
      <c r="G41" s="1094"/>
      <c r="H41" s="1094"/>
      <c r="I41" s="1094"/>
      <c r="J41" s="775"/>
      <c r="K41" s="775"/>
      <c r="L41" s="32"/>
      <c r="T41" s="656"/>
      <c r="V41" s="656"/>
    </row>
    <row r="42" spans="2:22" s="103" customFormat="1" ht="18">
      <c r="C42" s="104"/>
      <c r="G42" s="1094"/>
      <c r="H42" s="1094"/>
      <c r="I42" s="1094"/>
      <c r="J42" s="775"/>
      <c r="K42" s="775"/>
      <c r="L42" s="32"/>
      <c r="T42" s="656"/>
      <c r="V42" s="656"/>
    </row>
    <row r="43" spans="2:22" s="103" customFormat="1" ht="18">
      <c r="C43" s="104"/>
      <c r="G43" s="1094"/>
      <c r="H43" s="1094"/>
      <c r="I43" s="1094"/>
      <c r="J43" s="775"/>
      <c r="K43" s="775"/>
      <c r="L43" s="32"/>
      <c r="T43" s="656"/>
      <c r="V43" s="656"/>
    </row>
    <row r="44" spans="2:22" s="103" customFormat="1" ht="18">
      <c r="C44" s="104"/>
      <c r="I44" s="104"/>
      <c r="J44" s="104"/>
      <c r="K44" s="104"/>
      <c r="T44" s="656"/>
      <c r="V44" s="656"/>
    </row>
    <row r="45" spans="2:22" s="103" customFormat="1" ht="18">
      <c r="C45" s="104"/>
      <c r="I45" s="104"/>
      <c r="J45" s="104"/>
      <c r="K45" s="104"/>
      <c r="T45" s="656"/>
      <c r="V45" s="656"/>
    </row>
    <row r="46" spans="2:22" s="103" customFormat="1" ht="18">
      <c r="C46" s="104"/>
      <c r="I46" s="104"/>
      <c r="J46" s="104"/>
      <c r="K46" s="104"/>
      <c r="T46" s="656"/>
      <c r="V46" s="656"/>
    </row>
    <row r="47" spans="2:22" s="103" customFormat="1" ht="18">
      <c r="C47" s="104"/>
      <c r="D47" s="104"/>
      <c r="E47" s="104"/>
      <c r="F47" s="104"/>
      <c r="G47" s="104"/>
      <c r="H47" s="104"/>
      <c r="I47" s="104"/>
      <c r="J47" s="104"/>
      <c r="K47" s="104"/>
      <c r="T47" s="656"/>
      <c r="V47" s="656"/>
    </row>
    <row r="48" spans="2:22" s="103" customFormat="1" ht="18">
      <c r="C48" s="104"/>
      <c r="D48" s="104"/>
      <c r="E48" s="104"/>
      <c r="F48" s="104"/>
      <c r="G48" s="104"/>
      <c r="H48" s="104"/>
      <c r="I48" s="104"/>
      <c r="J48" s="104"/>
      <c r="K48" s="104"/>
      <c r="T48" s="656"/>
      <c r="V48" s="656"/>
    </row>
  </sheetData>
  <mergeCells count="13">
    <mergeCell ref="B5:U5"/>
    <mergeCell ref="B6:U6"/>
    <mergeCell ref="B7:U7"/>
    <mergeCell ref="B8:U8"/>
    <mergeCell ref="B9:U9"/>
    <mergeCell ref="B10:U10"/>
    <mergeCell ref="J15:K15"/>
    <mergeCell ref="S15:U15"/>
    <mergeCell ref="AA20:AB20"/>
    <mergeCell ref="V21:V33"/>
    <mergeCell ref="AA21:AB21"/>
    <mergeCell ref="G32:I43"/>
    <mergeCell ref="L32:L39"/>
  </mergeCells>
  <conditionalFormatting sqref="W17:X17 AA18:AA19 AC17:AC19 Z17:AA17">
    <cfRule type="containsText" dxfId="235" priority="13" operator="containsText" text="NO">
      <formula>NOT(ISERROR(SEARCH(("NO"),(W17))))</formula>
    </cfRule>
  </conditionalFormatting>
  <conditionalFormatting sqref="W17:X17 AA18:AA19 AC17:AC19 Z17:AA17">
    <cfRule type="cellIs" dxfId="234" priority="14" operator="equal">
      <formula>"""no"""</formula>
    </cfRule>
  </conditionalFormatting>
  <conditionalFormatting sqref="AB17:AB19">
    <cfRule type="containsText" dxfId="233" priority="11" operator="containsText" text="NO">
      <formula>NOT(ISERROR(SEARCH(("NO"),(AB17))))</formula>
    </cfRule>
  </conditionalFormatting>
  <conditionalFormatting sqref="AB17:AB19">
    <cfRule type="cellIs" dxfId="232" priority="12" operator="equal">
      <formula>"""no"""</formula>
    </cfRule>
  </conditionalFormatting>
  <conditionalFormatting sqref="Z18:Z19">
    <cfRule type="containsText" dxfId="231" priority="9" operator="containsText" text="NO">
      <formula>NOT(ISERROR(SEARCH(("NO"),(Z18))))</formula>
    </cfRule>
  </conditionalFormatting>
  <conditionalFormatting sqref="Z18:Z19">
    <cfRule type="cellIs" dxfId="230" priority="10" operator="equal">
      <formula>"""no"""</formula>
    </cfRule>
  </conditionalFormatting>
  <conditionalFormatting sqref="W18:W19">
    <cfRule type="containsText" dxfId="229" priority="7" operator="containsText" text="NO">
      <formula>NOT(ISERROR(SEARCH(("NO"),(W18))))</formula>
    </cfRule>
  </conditionalFormatting>
  <conditionalFormatting sqref="W18:W19">
    <cfRule type="cellIs" dxfId="228" priority="8" operator="equal">
      <formula>"""no"""</formula>
    </cfRule>
  </conditionalFormatting>
  <conditionalFormatting sqref="X18:X19">
    <cfRule type="containsText" dxfId="227" priority="5" operator="containsText" text="NO">
      <formula>NOT(ISERROR(SEARCH(("NO"),(X18))))</formula>
    </cfRule>
  </conditionalFormatting>
  <conditionalFormatting sqref="X18:X19">
    <cfRule type="cellIs" dxfId="226" priority="6" operator="equal">
      <formula>"""no"""</formula>
    </cfRule>
  </conditionalFormatting>
  <conditionalFormatting sqref="Y17:Y19">
    <cfRule type="containsText" dxfId="225" priority="3" operator="containsText" text="NO">
      <formula>NOT(ISERROR(SEARCH(("NO"),(Y17))))</formula>
    </cfRule>
  </conditionalFormatting>
  <conditionalFormatting sqref="Y17:Y19">
    <cfRule type="cellIs" dxfId="224" priority="4" operator="equal">
      <formula>"""no"""</formula>
    </cfRule>
  </conditionalFormatting>
  <conditionalFormatting sqref="AC20:AC21">
    <cfRule type="containsText" dxfId="223" priority="1" operator="containsText" text="NO">
      <formula>NOT(ISERROR(SEARCH(("NO"),(AC20))))</formula>
    </cfRule>
  </conditionalFormatting>
  <conditionalFormatting sqref="AC20:AC21">
    <cfRule type="cellIs" dxfId="222" priority="2" operator="equal">
      <formula>"""no"""</formula>
    </cfRule>
  </conditionalFormatting>
  <pageMargins left="0.7" right="0.7" top="0.75" bottom="0.75" header="0.3" footer="0.3"/>
  <drawing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18"/>
  <sheetViews>
    <sheetView topLeftCell="K36" zoomScale="84" zoomScaleNormal="84" workbookViewId="0">
      <selection activeCell="O45" sqref="O45"/>
    </sheetView>
  </sheetViews>
  <sheetFormatPr baseColWidth="10" defaultColWidth="14.42578125" defaultRowHeight="15"/>
  <cols>
    <col min="1" max="1" width="17.85546875" style="105" customWidth="1"/>
    <col min="2" max="2" width="31.140625" style="792" customWidth="1"/>
    <col min="3" max="3" width="23.42578125" style="792" bestFit="1" customWidth="1"/>
    <col min="4" max="4" width="34.7109375" style="105" customWidth="1"/>
    <col min="5" max="5" width="34.7109375" style="792" customWidth="1"/>
    <col min="6" max="8" width="34.7109375" style="105" customWidth="1"/>
    <col min="9" max="10" width="34.28515625" style="792" customWidth="1"/>
    <col min="11" max="11" width="52" style="792" customWidth="1"/>
    <col min="12" max="12" width="16.5703125" style="792" customWidth="1"/>
    <col min="13" max="13" width="13.28515625" style="792" customWidth="1"/>
    <col min="14" max="14" width="13.85546875" style="792" customWidth="1"/>
    <col min="15" max="15" width="22" style="792" bestFit="1" customWidth="1"/>
    <col min="16" max="16" width="22" style="792" customWidth="1"/>
    <col min="17" max="17" width="13.42578125" style="792" customWidth="1"/>
    <col min="18" max="18" width="40.7109375" style="792" customWidth="1"/>
    <col min="19" max="19" width="16.5703125" style="830" bestFit="1" customWidth="1"/>
    <col min="20" max="20" width="20.85546875" style="830" bestFit="1" customWidth="1"/>
    <col min="21" max="29" width="11.42578125" style="792" customWidth="1"/>
    <col min="30" max="16384" width="14.42578125" style="792"/>
  </cols>
  <sheetData>
    <row r="1" spans="1:29">
      <c r="A1" s="1043" t="s">
        <v>58</v>
      </c>
      <c r="B1" s="1042"/>
      <c r="C1" s="1042"/>
      <c r="D1" s="1042"/>
      <c r="E1" s="1042"/>
      <c r="F1" s="1042"/>
      <c r="G1" s="1042"/>
      <c r="H1" s="1042"/>
      <c r="I1" s="1042"/>
      <c r="J1" s="1042"/>
      <c r="K1" s="1042"/>
      <c r="L1" s="1042"/>
      <c r="M1" s="1042"/>
      <c r="N1" s="1042"/>
      <c r="O1" s="1042"/>
      <c r="P1" s="1042"/>
      <c r="Q1" s="1042"/>
      <c r="R1" s="1042"/>
      <c r="S1" s="1042"/>
      <c r="T1" s="667"/>
      <c r="U1" s="18"/>
      <c r="V1" s="18"/>
      <c r="W1" s="18"/>
      <c r="X1" s="18"/>
      <c r="Y1" s="18"/>
      <c r="Z1" s="18"/>
      <c r="AA1" s="18"/>
      <c r="AB1" s="18"/>
      <c r="AC1" s="18"/>
    </row>
    <row r="2" spans="1:29">
      <c r="A2" s="1043" t="s">
        <v>2</v>
      </c>
      <c r="B2" s="1042"/>
      <c r="C2" s="1042"/>
      <c r="D2" s="1042"/>
      <c r="E2" s="1042"/>
      <c r="F2" s="1042"/>
      <c r="G2" s="1042"/>
      <c r="H2" s="1042"/>
      <c r="I2" s="1042"/>
      <c r="J2" s="1042"/>
      <c r="K2" s="1042"/>
      <c r="L2" s="1042"/>
      <c r="M2" s="1042"/>
      <c r="N2" s="1042"/>
      <c r="O2" s="1042"/>
      <c r="P2" s="1042"/>
      <c r="Q2" s="1042"/>
      <c r="R2" s="1042"/>
      <c r="S2" s="1042"/>
      <c r="T2" s="667"/>
      <c r="U2" s="18"/>
      <c r="V2" s="18"/>
      <c r="W2" s="18"/>
      <c r="X2" s="18"/>
      <c r="Y2" s="18"/>
      <c r="Z2" s="18"/>
      <c r="AA2" s="18"/>
      <c r="AB2" s="18"/>
      <c r="AC2" s="18"/>
    </row>
    <row r="3" spans="1:29">
      <c r="A3" s="1043"/>
      <c r="B3" s="1042"/>
      <c r="C3" s="1042"/>
      <c r="D3" s="1042"/>
      <c r="E3" s="1042"/>
      <c r="F3" s="1042"/>
      <c r="G3" s="1042"/>
      <c r="H3" s="1042"/>
      <c r="I3" s="1042"/>
      <c r="J3" s="1042"/>
      <c r="K3" s="1042"/>
      <c r="L3" s="1042"/>
      <c r="M3" s="1042"/>
      <c r="N3" s="1042"/>
      <c r="O3" s="1042"/>
      <c r="P3" s="1042"/>
      <c r="Q3" s="1042"/>
      <c r="R3" s="1042"/>
      <c r="S3" s="1042"/>
      <c r="T3" s="667"/>
      <c r="U3" s="18"/>
      <c r="V3" s="18"/>
      <c r="W3" s="18"/>
      <c r="X3" s="18"/>
      <c r="Y3" s="18"/>
      <c r="Z3" s="18"/>
      <c r="AA3" s="18"/>
      <c r="AB3" s="18"/>
      <c r="AC3" s="18"/>
    </row>
    <row r="4" spans="1:29">
      <c r="A4" s="1043" t="s">
        <v>48</v>
      </c>
      <c r="B4" s="1042"/>
      <c r="C4" s="1042"/>
      <c r="D4" s="1042"/>
      <c r="E4" s="1042"/>
      <c r="F4" s="1042"/>
      <c r="G4" s="1042"/>
      <c r="H4" s="1042"/>
      <c r="I4" s="1042"/>
      <c r="J4" s="1042"/>
      <c r="K4" s="1042"/>
      <c r="L4" s="1042"/>
      <c r="M4" s="1042"/>
      <c r="N4" s="1042"/>
      <c r="O4" s="1042"/>
      <c r="P4" s="1042"/>
      <c r="Q4" s="1042"/>
      <c r="R4" s="1042"/>
      <c r="S4" s="1042"/>
      <c r="T4" s="667"/>
      <c r="U4" s="18"/>
      <c r="V4" s="18"/>
      <c r="W4" s="18"/>
      <c r="X4" s="18"/>
      <c r="Y4" s="18"/>
      <c r="Z4" s="18"/>
      <c r="AA4" s="18"/>
      <c r="AB4" s="18"/>
      <c r="AC4" s="18"/>
    </row>
    <row r="5" spans="1:29">
      <c r="A5" s="1043" t="s">
        <v>514</v>
      </c>
      <c r="B5" s="1042"/>
      <c r="C5" s="1042"/>
      <c r="D5" s="1042"/>
      <c r="E5" s="1042"/>
      <c r="F5" s="1042"/>
      <c r="G5" s="1042"/>
      <c r="H5" s="1042"/>
      <c r="I5" s="1042"/>
      <c r="J5" s="1042"/>
      <c r="K5" s="1042"/>
      <c r="L5" s="1042"/>
      <c r="M5" s="1042"/>
      <c r="N5" s="1042"/>
      <c r="O5" s="1042"/>
      <c r="P5" s="1042"/>
      <c r="Q5" s="1042"/>
      <c r="R5" s="1042"/>
      <c r="S5" s="1042"/>
      <c r="T5" s="667"/>
      <c r="U5" s="18"/>
      <c r="V5" s="18"/>
      <c r="W5" s="18"/>
      <c r="X5" s="18"/>
      <c r="Y5" s="18"/>
      <c r="Z5" s="18"/>
      <c r="AA5" s="18"/>
      <c r="AB5" s="18"/>
      <c r="AC5" s="18"/>
    </row>
    <row r="6" spans="1:29">
      <c r="A6" s="774"/>
      <c r="B6" s="793"/>
      <c r="C6" s="793"/>
      <c r="D6" s="808"/>
      <c r="E6" s="793"/>
      <c r="F6" s="808"/>
      <c r="G6" s="808"/>
      <c r="H6" s="808"/>
      <c r="I6" s="793"/>
      <c r="J6" s="793"/>
      <c r="K6" s="793"/>
      <c r="L6" s="793"/>
      <c r="M6" s="793"/>
      <c r="N6" s="793"/>
      <c r="O6" s="793"/>
      <c r="P6" s="793"/>
      <c r="Q6" s="793"/>
      <c r="R6" s="793"/>
      <c r="S6" s="827"/>
      <c r="T6" s="667"/>
      <c r="U6" s="18"/>
      <c r="V6" s="18"/>
      <c r="W6" s="18"/>
      <c r="X6" s="18"/>
      <c r="Y6" s="18"/>
      <c r="Z6" s="18"/>
      <c r="AA6" s="18"/>
      <c r="AB6" s="18"/>
      <c r="AC6" s="18"/>
    </row>
    <row r="7" spans="1:29" ht="15.75" thickBot="1">
      <c r="A7" s="1155" t="s">
        <v>1374</v>
      </c>
      <c r="B7" s="1156"/>
      <c r="C7" s="1156"/>
      <c r="D7" s="1156"/>
      <c r="E7" s="1156"/>
      <c r="F7" s="1156"/>
      <c r="G7" s="1156"/>
      <c r="H7" s="1156"/>
      <c r="I7" s="1156"/>
      <c r="J7" s="1156"/>
      <c r="K7" s="1156"/>
      <c r="L7" s="1156"/>
      <c r="M7" s="1156"/>
      <c r="N7" s="1156"/>
      <c r="O7" s="1156"/>
      <c r="P7" s="1156"/>
      <c r="Q7" s="1156"/>
      <c r="R7" s="1156"/>
      <c r="S7" s="1156"/>
      <c r="T7" s="667"/>
      <c r="U7" s="18"/>
      <c r="V7" s="18"/>
      <c r="W7" s="18"/>
      <c r="X7" s="18"/>
      <c r="Y7" s="18"/>
      <c r="Z7" s="18"/>
      <c r="AA7" s="18"/>
      <c r="AB7" s="18"/>
      <c r="AC7" s="18"/>
    </row>
    <row r="8" spans="1:29">
      <c r="A8" s="1103" t="s">
        <v>515</v>
      </c>
      <c r="B8" s="1104"/>
      <c r="C8" s="1104"/>
      <c r="D8" s="1104"/>
      <c r="E8" s="1104"/>
      <c r="F8" s="1104"/>
      <c r="G8" s="1104"/>
      <c r="H8" s="1104"/>
      <c r="I8" s="1104"/>
      <c r="J8" s="1104"/>
      <c r="K8" s="1104"/>
      <c r="L8" s="1104"/>
      <c r="M8" s="1104"/>
      <c r="N8" s="1104"/>
      <c r="O8" s="1104"/>
      <c r="P8" s="1104"/>
      <c r="Q8" s="1104"/>
      <c r="R8" s="1104"/>
      <c r="S8" s="1104"/>
      <c r="T8" s="1105"/>
      <c r="U8" s="18"/>
      <c r="V8" s="18"/>
      <c r="W8" s="18"/>
      <c r="X8" s="18"/>
      <c r="Y8" s="18"/>
      <c r="Z8" s="18"/>
      <c r="AA8" s="18"/>
      <c r="AB8" s="18"/>
      <c r="AC8" s="18"/>
    </row>
    <row r="9" spans="1:29">
      <c r="A9" s="63" t="s">
        <v>516</v>
      </c>
      <c r="B9" s="63" t="s">
        <v>516</v>
      </c>
      <c r="C9" s="63" t="s">
        <v>516</v>
      </c>
      <c r="D9" s="63" t="s">
        <v>516</v>
      </c>
      <c r="E9" s="63"/>
      <c r="F9" s="63"/>
      <c r="G9" s="63"/>
      <c r="H9" s="63"/>
      <c r="I9" s="63" t="s">
        <v>516</v>
      </c>
      <c r="J9" s="63"/>
      <c r="K9" s="63" t="s">
        <v>516</v>
      </c>
      <c r="L9" s="63" t="s">
        <v>516</v>
      </c>
      <c r="M9" s="63" t="s">
        <v>516</v>
      </c>
      <c r="N9" s="63" t="s">
        <v>516</v>
      </c>
      <c r="O9" s="63"/>
      <c r="P9" s="63" t="s">
        <v>516</v>
      </c>
      <c r="Q9" s="63" t="s">
        <v>516</v>
      </c>
      <c r="R9" s="63" t="s">
        <v>516</v>
      </c>
      <c r="S9" s="64" t="s">
        <v>516</v>
      </c>
      <c r="T9" s="64" t="s">
        <v>516</v>
      </c>
      <c r="U9" s="18"/>
      <c r="V9" s="18"/>
      <c r="W9" s="18"/>
      <c r="X9" s="18"/>
      <c r="Y9" s="18"/>
      <c r="Z9" s="18"/>
      <c r="AA9" s="18"/>
      <c r="AB9" s="18"/>
      <c r="AC9" s="18"/>
    </row>
    <row r="10" spans="1:29" ht="15" customHeight="1">
      <c r="A10" s="1106" t="s">
        <v>517</v>
      </c>
      <c r="B10" s="1106" t="s">
        <v>59</v>
      </c>
      <c r="C10" s="1113" t="s">
        <v>518</v>
      </c>
      <c r="D10" s="1112"/>
      <c r="E10" s="1112"/>
      <c r="F10" s="1112"/>
      <c r="G10" s="1112"/>
      <c r="H10" s="1112"/>
      <c r="I10" s="1112"/>
      <c r="J10" s="1112"/>
      <c r="K10" s="1112"/>
      <c r="L10" s="1112"/>
      <c r="M10" s="1112"/>
      <c r="N10" s="1112"/>
      <c r="O10" s="1112"/>
      <c r="P10" s="1112"/>
      <c r="Q10" s="1112"/>
      <c r="R10" s="1112"/>
      <c r="S10" s="1112"/>
      <c r="T10" s="1112"/>
      <c r="U10" s="18"/>
      <c r="V10" s="18"/>
      <c r="W10" s="18"/>
      <c r="X10" s="18"/>
      <c r="Y10" s="18"/>
      <c r="Z10" s="18"/>
      <c r="AA10" s="18"/>
      <c r="AB10" s="18"/>
      <c r="AC10" s="18"/>
    </row>
    <row r="11" spans="1:29" ht="63.75">
      <c r="A11" s="1106"/>
      <c r="B11" s="1112"/>
      <c r="C11" s="779" t="s">
        <v>519</v>
      </c>
      <c r="D11" s="779" t="s">
        <v>60</v>
      </c>
      <c r="E11" s="71" t="s">
        <v>75</v>
      </c>
      <c r="F11" s="71" t="s">
        <v>76</v>
      </c>
      <c r="G11" s="71" t="s">
        <v>77</v>
      </c>
      <c r="H11" s="71" t="s">
        <v>124</v>
      </c>
      <c r="I11" s="779" t="s">
        <v>61</v>
      </c>
      <c r="J11" s="779" t="s">
        <v>79</v>
      </c>
      <c r="K11" s="779" t="s">
        <v>62</v>
      </c>
      <c r="L11" s="779" t="s">
        <v>520</v>
      </c>
      <c r="M11" s="779" t="s">
        <v>521</v>
      </c>
      <c r="N11" s="779" t="s">
        <v>522</v>
      </c>
      <c r="O11" s="779" t="s">
        <v>523</v>
      </c>
      <c r="P11" s="779" t="s">
        <v>524</v>
      </c>
      <c r="Q11" s="779" t="s">
        <v>525</v>
      </c>
      <c r="R11" s="779" t="s">
        <v>526</v>
      </c>
      <c r="S11" s="788" t="s">
        <v>527</v>
      </c>
      <c r="T11" s="788" t="s">
        <v>528</v>
      </c>
      <c r="U11" s="18"/>
      <c r="V11" s="18"/>
      <c r="W11" s="18"/>
      <c r="X11" s="18"/>
      <c r="Y11" s="18"/>
      <c r="Z11" s="18"/>
      <c r="AA11" s="18"/>
      <c r="AB11" s="18"/>
      <c r="AC11" s="18"/>
    </row>
    <row r="12" spans="1:29" ht="250.5" customHeight="1">
      <c r="A12" s="1195" t="s">
        <v>914</v>
      </c>
      <c r="B12" s="1056" t="s">
        <v>1375</v>
      </c>
      <c r="C12" s="778">
        <v>11</v>
      </c>
      <c r="D12" s="809" t="s">
        <v>821</v>
      </c>
      <c r="E12" s="810" t="s">
        <v>782</v>
      </c>
      <c r="F12" s="810" t="s">
        <v>1376</v>
      </c>
      <c r="G12" s="810" t="s">
        <v>1377</v>
      </c>
      <c r="H12" s="786" t="s">
        <v>184</v>
      </c>
      <c r="I12" s="786" t="s">
        <v>789</v>
      </c>
      <c r="J12" s="786" t="s">
        <v>184</v>
      </c>
      <c r="K12" s="601" t="s">
        <v>1378</v>
      </c>
      <c r="L12" s="784">
        <v>41106</v>
      </c>
      <c r="M12" s="784">
        <v>41228</v>
      </c>
      <c r="N12" s="658">
        <f t="shared" ref="N12:N37" si="0">_xlfn.DAYS(M12,L12)/365*12</f>
        <v>4.0109589041095894</v>
      </c>
      <c r="O12" s="781"/>
      <c r="P12" s="43" t="s">
        <v>162</v>
      </c>
      <c r="Q12" s="658">
        <f t="shared" ref="Q12:Q37" si="1">IF(P12="no",0,N12)</f>
        <v>4.0109589041095894</v>
      </c>
      <c r="R12" s="770"/>
      <c r="S12" s="1198">
        <f>SUM(Q12:Q15)</f>
        <v>49.873972602739727</v>
      </c>
      <c r="T12" s="1198">
        <v>9</v>
      </c>
      <c r="U12" s="18"/>
      <c r="V12" s="20"/>
      <c r="W12" s="18"/>
      <c r="X12" s="18"/>
      <c r="Y12" s="18"/>
      <c r="Z12" s="18"/>
      <c r="AA12" s="18"/>
      <c r="AB12" s="18"/>
      <c r="AC12" s="18"/>
    </row>
    <row r="13" spans="1:29" ht="192" customHeight="1">
      <c r="A13" s="1196"/>
      <c r="B13" s="1057"/>
      <c r="C13" s="778" t="s">
        <v>1379</v>
      </c>
      <c r="D13" s="809" t="s">
        <v>821</v>
      </c>
      <c r="E13" s="810" t="s">
        <v>782</v>
      </c>
      <c r="F13" s="810" t="s">
        <v>1376</v>
      </c>
      <c r="G13" s="810" t="s">
        <v>1377</v>
      </c>
      <c r="H13" s="786" t="s">
        <v>184</v>
      </c>
      <c r="I13" s="786" t="s">
        <v>789</v>
      </c>
      <c r="J13" s="786" t="s">
        <v>184</v>
      </c>
      <c r="K13" s="601" t="s">
        <v>1380</v>
      </c>
      <c r="L13" s="784">
        <v>41229</v>
      </c>
      <c r="M13" s="784">
        <v>42154</v>
      </c>
      <c r="N13" s="658">
        <f t="shared" si="0"/>
        <v>30.410958904109588</v>
      </c>
      <c r="O13" s="781"/>
      <c r="P13" s="43" t="s">
        <v>162</v>
      </c>
      <c r="Q13" s="658">
        <f t="shared" si="1"/>
        <v>30.410958904109588</v>
      </c>
      <c r="R13" s="770"/>
      <c r="S13" s="1199"/>
      <c r="T13" s="1199"/>
      <c r="U13" s="18"/>
      <c r="V13" s="20"/>
      <c r="W13" s="18"/>
      <c r="X13" s="18"/>
      <c r="Y13" s="18"/>
      <c r="Z13" s="18"/>
      <c r="AA13" s="18"/>
      <c r="AB13" s="18"/>
      <c r="AC13" s="18"/>
    </row>
    <row r="14" spans="1:29" ht="239.25" customHeight="1">
      <c r="A14" s="1196"/>
      <c r="B14" s="1057"/>
      <c r="C14" s="778" t="s">
        <v>1381</v>
      </c>
      <c r="D14" s="809" t="s">
        <v>821</v>
      </c>
      <c r="E14" s="810" t="s">
        <v>782</v>
      </c>
      <c r="F14" s="810" t="s">
        <v>1376</v>
      </c>
      <c r="G14" s="810" t="s">
        <v>1377</v>
      </c>
      <c r="H14" s="786" t="s">
        <v>184</v>
      </c>
      <c r="I14" s="786" t="s">
        <v>1382</v>
      </c>
      <c r="J14" s="786" t="s">
        <v>184</v>
      </c>
      <c r="K14" s="601" t="s">
        <v>1383</v>
      </c>
      <c r="L14" s="784">
        <v>42276</v>
      </c>
      <c r="M14" s="784">
        <v>42490</v>
      </c>
      <c r="N14" s="658">
        <f t="shared" si="0"/>
        <v>7.0356164383561648</v>
      </c>
      <c r="O14" s="781"/>
      <c r="P14" s="43" t="s">
        <v>162</v>
      </c>
      <c r="Q14" s="658">
        <f t="shared" si="1"/>
        <v>7.0356164383561648</v>
      </c>
      <c r="R14" s="770"/>
      <c r="S14" s="1199"/>
      <c r="T14" s="1199"/>
      <c r="U14" s="18"/>
      <c r="V14" s="20"/>
      <c r="W14" s="18"/>
      <c r="X14" s="18"/>
      <c r="Y14" s="18"/>
      <c r="Z14" s="18"/>
      <c r="AA14" s="18"/>
      <c r="AB14" s="18"/>
      <c r="AC14" s="18"/>
    </row>
    <row r="15" spans="1:29" ht="154.5" customHeight="1">
      <c r="A15" s="1197"/>
      <c r="B15" s="1110"/>
      <c r="C15" s="778" t="s">
        <v>1384</v>
      </c>
      <c r="D15" s="809" t="s">
        <v>821</v>
      </c>
      <c r="E15" s="810" t="s">
        <v>782</v>
      </c>
      <c r="F15" s="810" t="s">
        <v>1376</v>
      </c>
      <c r="G15" s="810" t="s">
        <v>1377</v>
      </c>
      <c r="H15" s="786" t="s">
        <v>184</v>
      </c>
      <c r="I15" s="786" t="s">
        <v>1382</v>
      </c>
      <c r="J15" s="786" t="s">
        <v>184</v>
      </c>
      <c r="K15" s="601" t="s">
        <v>1385</v>
      </c>
      <c r="L15" s="784">
        <v>42568</v>
      </c>
      <c r="M15" s="784">
        <v>42824</v>
      </c>
      <c r="N15" s="658">
        <f t="shared" si="0"/>
        <v>8.4164383561643845</v>
      </c>
      <c r="O15" s="781"/>
      <c r="P15" s="43"/>
      <c r="Q15" s="658">
        <f t="shared" si="1"/>
        <v>8.4164383561643845</v>
      </c>
      <c r="R15" s="770"/>
      <c r="S15" s="1200"/>
      <c r="T15" s="1200"/>
      <c r="U15" s="18"/>
      <c r="V15" s="20"/>
      <c r="W15" s="18"/>
      <c r="X15" s="18"/>
      <c r="Y15" s="18"/>
      <c r="Z15" s="18"/>
      <c r="AA15" s="18"/>
      <c r="AB15" s="18"/>
      <c r="AC15" s="18"/>
    </row>
    <row r="16" spans="1:29" s="584" customFormat="1" ht="18.75" customHeight="1">
      <c r="A16" s="500"/>
      <c r="B16" s="501"/>
      <c r="C16" s="818"/>
      <c r="D16" s="819"/>
      <c r="E16" s="820"/>
      <c r="F16" s="820"/>
      <c r="G16" s="820"/>
      <c r="H16" s="507"/>
      <c r="I16" s="507"/>
      <c r="J16" s="507"/>
      <c r="K16" s="821"/>
      <c r="L16" s="491"/>
      <c r="M16" s="491"/>
      <c r="N16" s="492"/>
      <c r="O16" s="493"/>
      <c r="P16" s="580"/>
      <c r="Q16" s="492"/>
      <c r="R16" s="483"/>
      <c r="S16" s="833"/>
      <c r="T16" s="833"/>
      <c r="U16" s="582"/>
      <c r="V16" s="583"/>
      <c r="W16" s="582"/>
      <c r="X16" s="582"/>
      <c r="Y16" s="582"/>
      <c r="Z16" s="582"/>
      <c r="AA16" s="582"/>
      <c r="AB16" s="582"/>
      <c r="AC16" s="582"/>
    </row>
    <row r="17" spans="1:29" ht="183" customHeight="1">
      <c r="A17" s="1201" t="s">
        <v>531</v>
      </c>
      <c r="B17" s="1204" t="s">
        <v>1386</v>
      </c>
      <c r="C17" s="1140" t="s">
        <v>1387</v>
      </c>
      <c r="D17" s="1207" t="s">
        <v>821</v>
      </c>
      <c r="E17" s="811" t="s">
        <v>782</v>
      </c>
      <c r="F17" s="1210" t="s">
        <v>1376</v>
      </c>
      <c r="G17" s="1210" t="s">
        <v>1377</v>
      </c>
      <c r="H17" s="1173" t="s">
        <v>184</v>
      </c>
      <c r="I17" s="1173" t="s">
        <v>809</v>
      </c>
      <c r="J17" s="1173" t="s">
        <v>184</v>
      </c>
      <c r="K17" s="1213" t="s">
        <v>1388</v>
      </c>
      <c r="L17" s="784">
        <v>41029</v>
      </c>
      <c r="M17" s="784">
        <v>41273</v>
      </c>
      <c r="N17" s="812">
        <f t="shared" si="0"/>
        <v>8.0219178082191789</v>
      </c>
      <c r="O17" s="781"/>
      <c r="P17" s="43" t="s">
        <v>162</v>
      </c>
      <c r="Q17" s="812">
        <f t="shared" si="1"/>
        <v>8.0219178082191789</v>
      </c>
      <c r="R17" s="770"/>
      <c r="S17" s="829">
        <f t="shared" ref="S17:S24" si="2">SUM(Q17:Q17)</f>
        <v>8.0219178082191789</v>
      </c>
      <c r="T17" s="1198">
        <v>20</v>
      </c>
      <c r="U17" s="18"/>
      <c r="V17" s="20"/>
      <c r="W17" s="18"/>
      <c r="X17" s="18"/>
      <c r="Y17" s="18"/>
      <c r="Z17" s="18"/>
      <c r="AA17" s="18"/>
      <c r="AB17" s="18"/>
      <c r="AC17" s="18"/>
    </row>
    <row r="18" spans="1:29" ht="183" customHeight="1">
      <c r="A18" s="1202"/>
      <c r="B18" s="1205"/>
      <c r="C18" s="1141"/>
      <c r="D18" s="1208"/>
      <c r="E18" s="813"/>
      <c r="F18" s="1211"/>
      <c r="G18" s="1211"/>
      <c r="H18" s="1163"/>
      <c r="I18" s="1163"/>
      <c r="J18" s="1163"/>
      <c r="K18" s="1213"/>
      <c r="L18" s="784">
        <v>41325</v>
      </c>
      <c r="M18" s="784">
        <v>41850</v>
      </c>
      <c r="N18" s="812">
        <f t="shared" si="0"/>
        <v>17.260273972602739</v>
      </c>
      <c r="O18" s="781"/>
      <c r="P18" s="43" t="s">
        <v>162</v>
      </c>
      <c r="Q18" s="812">
        <f t="shared" si="1"/>
        <v>17.260273972602739</v>
      </c>
      <c r="R18" s="770"/>
      <c r="S18" s="829">
        <f t="shared" si="2"/>
        <v>17.260273972602739</v>
      </c>
      <c r="T18" s="1199"/>
      <c r="U18" s="18"/>
      <c r="V18" s="20"/>
      <c r="W18" s="18"/>
      <c r="X18" s="18"/>
      <c r="Y18" s="18"/>
      <c r="Z18" s="18"/>
      <c r="AA18" s="18"/>
      <c r="AB18" s="18"/>
      <c r="AC18" s="18"/>
    </row>
    <row r="19" spans="1:29" ht="183" customHeight="1">
      <c r="A19" s="1202"/>
      <c r="B19" s="1205"/>
      <c r="C19" s="1141"/>
      <c r="D19" s="1208"/>
      <c r="E19" s="813"/>
      <c r="F19" s="1211"/>
      <c r="G19" s="1211"/>
      <c r="H19" s="1163"/>
      <c r="I19" s="1163"/>
      <c r="J19" s="1163"/>
      <c r="K19" s="1213"/>
      <c r="L19" s="784">
        <v>41883</v>
      </c>
      <c r="M19" s="784">
        <v>41988</v>
      </c>
      <c r="N19" s="812">
        <f t="shared" si="0"/>
        <v>3.4520547945205475</v>
      </c>
      <c r="O19" s="781"/>
      <c r="P19" s="43" t="s">
        <v>162</v>
      </c>
      <c r="Q19" s="812">
        <f t="shared" si="1"/>
        <v>3.4520547945205475</v>
      </c>
      <c r="R19" s="770"/>
      <c r="S19" s="829">
        <f t="shared" si="2"/>
        <v>3.4520547945205475</v>
      </c>
      <c r="T19" s="1199"/>
      <c r="U19" s="18"/>
      <c r="V19" s="20"/>
      <c r="W19" s="18"/>
      <c r="X19" s="18"/>
      <c r="Y19" s="18"/>
      <c r="Z19" s="18"/>
      <c r="AA19" s="18"/>
      <c r="AB19" s="18"/>
      <c r="AC19" s="18"/>
    </row>
    <row r="20" spans="1:29" ht="96" customHeight="1">
      <c r="A20" s="1202"/>
      <c r="B20" s="1205"/>
      <c r="C20" s="1141"/>
      <c r="D20" s="1208"/>
      <c r="E20" s="813"/>
      <c r="F20" s="1211"/>
      <c r="G20" s="1211"/>
      <c r="H20" s="1163"/>
      <c r="I20" s="1163"/>
      <c r="J20" s="1163"/>
      <c r="K20" s="1213"/>
      <c r="L20" s="784">
        <v>42887</v>
      </c>
      <c r="M20" s="784">
        <v>43190</v>
      </c>
      <c r="N20" s="812">
        <f t="shared" si="0"/>
        <v>9.9616438356164387</v>
      </c>
      <c r="O20" s="781"/>
      <c r="P20" s="43"/>
      <c r="Q20" s="812">
        <f t="shared" si="1"/>
        <v>9.9616438356164387</v>
      </c>
      <c r="R20" s="770"/>
      <c r="S20" s="829">
        <f t="shared" si="2"/>
        <v>9.9616438356164387</v>
      </c>
      <c r="T20" s="1199"/>
      <c r="U20" s="18"/>
      <c r="V20" s="20"/>
      <c r="W20" s="18"/>
      <c r="X20" s="18"/>
      <c r="Y20" s="18"/>
      <c r="Z20" s="18"/>
      <c r="AA20" s="18"/>
      <c r="AB20" s="18"/>
      <c r="AC20" s="18"/>
    </row>
    <row r="21" spans="1:29" ht="183" hidden="1" customHeight="1">
      <c r="A21" s="1202"/>
      <c r="B21" s="1205"/>
      <c r="C21" s="1141"/>
      <c r="D21" s="1208"/>
      <c r="E21" s="813"/>
      <c r="F21" s="1211"/>
      <c r="G21" s="1211"/>
      <c r="H21" s="1163"/>
      <c r="I21" s="1163"/>
      <c r="J21" s="1163"/>
      <c r="K21" s="1213"/>
      <c r="L21" s="784"/>
      <c r="M21" s="784"/>
      <c r="N21" s="812">
        <f t="shared" si="0"/>
        <v>0</v>
      </c>
      <c r="O21" s="781"/>
      <c r="P21" s="43"/>
      <c r="Q21" s="812">
        <f t="shared" si="1"/>
        <v>0</v>
      </c>
      <c r="R21" s="770"/>
      <c r="S21" s="829">
        <f t="shared" si="2"/>
        <v>0</v>
      </c>
      <c r="T21" s="1199"/>
      <c r="U21" s="18"/>
      <c r="V21" s="20"/>
      <c r="W21" s="18"/>
      <c r="X21" s="18"/>
      <c r="Y21" s="18"/>
      <c r="Z21" s="18"/>
      <c r="AA21" s="18"/>
      <c r="AB21" s="18"/>
      <c r="AC21" s="18"/>
    </row>
    <row r="22" spans="1:29" ht="39" hidden="1" customHeight="1">
      <c r="A22" s="1202"/>
      <c r="B22" s="1205"/>
      <c r="C22" s="1141"/>
      <c r="D22" s="1208"/>
      <c r="E22" s="813"/>
      <c r="F22" s="1211"/>
      <c r="G22" s="1211"/>
      <c r="H22" s="1163"/>
      <c r="I22" s="1163"/>
      <c r="J22" s="1163"/>
      <c r="K22" s="1213"/>
      <c r="L22" s="784"/>
      <c r="M22" s="784"/>
      <c r="N22" s="812">
        <f t="shared" si="0"/>
        <v>0</v>
      </c>
      <c r="O22" s="781"/>
      <c r="P22" s="43"/>
      <c r="Q22" s="812">
        <f t="shared" si="1"/>
        <v>0</v>
      </c>
      <c r="R22" s="770"/>
      <c r="S22" s="829">
        <f t="shared" si="2"/>
        <v>0</v>
      </c>
      <c r="T22" s="1199"/>
      <c r="U22" s="18"/>
      <c r="V22" s="20"/>
      <c r="W22" s="18"/>
      <c r="X22" s="18"/>
      <c r="Y22" s="18"/>
      <c r="Z22" s="18"/>
      <c r="AA22" s="18"/>
      <c r="AB22" s="18"/>
      <c r="AC22" s="18"/>
    </row>
    <row r="23" spans="1:29" ht="1.5" hidden="1" customHeight="1">
      <c r="A23" s="1202"/>
      <c r="B23" s="1205"/>
      <c r="C23" s="1141"/>
      <c r="D23" s="1208"/>
      <c r="E23" s="813"/>
      <c r="F23" s="1211"/>
      <c r="G23" s="1211"/>
      <c r="H23" s="1163"/>
      <c r="I23" s="1163"/>
      <c r="J23" s="1163"/>
      <c r="K23" s="1213"/>
      <c r="L23" s="784"/>
      <c r="M23" s="784"/>
      <c r="N23" s="812">
        <f t="shared" si="0"/>
        <v>0</v>
      </c>
      <c r="O23" s="781"/>
      <c r="P23" s="43"/>
      <c r="Q23" s="812">
        <f t="shared" si="1"/>
        <v>0</v>
      </c>
      <c r="R23" s="770"/>
      <c r="S23" s="829">
        <f t="shared" si="2"/>
        <v>0</v>
      </c>
      <c r="T23" s="1199"/>
      <c r="U23" s="18"/>
      <c r="V23" s="20"/>
      <c r="W23" s="18"/>
      <c r="X23" s="18"/>
      <c r="Y23" s="18"/>
      <c r="Z23" s="18"/>
      <c r="AA23" s="18"/>
      <c r="AB23" s="18"/>
      <c r="AC23" s="18"/>
    </row>
    <row r="24" spans="1:29" ht="183" customHeight="1">
      <c r="A24" s="1202"/>
      <c r="B24" s="1205"/>
      <c r="C24" s="1141"/>
      <c r="D24" s="1209"/>
      <c r="E24" s="814"/>
      <c r="F24" s="1212"/>
      <c r="G24" s="1212"/>
      <c r="H24" s="1184"/>
      <c r="I24" s="1184"/>
      <c r="J24" s="1184"/>
      <c r="K24" s="1213"/>
      <c r="L24" s="784">
        <v>43252</v>
      </c>
      <c r="M24" s="784">
        <v>43553</v>
      </c>
      <c r="N24" s="812">
        <f t="shared" si="0"/>
        <v>9.8958904109589056</v>
      </c>
      <c r="O24" s="781"/>
      <c r="P24" s="43" t="s">
        <v>162</v>
      </c>
      <c r="Q24" s="812">
        <f t="shared" si="1"/>
        <v>9.8958904109589056</v>
      </c>
      <c r="R24" s="770"/>
      <c r="S24" s="829">
        <f t="shared" si="2"/>
        <v>9.8958904109589056</v>
      </c>
      <c r="T24" s="1199"/>
      <c r="U24" s="18"/>
      <c r="V24" s="20"/>
      <c r="W24" s="18"/>
      <c r="X24" s="18"/>
      <c r="Y24" s="18"/>
      <c r="Z24" s="18"/>
      <c r="AA24" s="18"/>
      <c r="AB24" s="18"/>
      <c r="AC24" s="18"/>
    </row>
    <row r="25" spans="1:29" ht="183" customHeight="1">
      <c r="A25" s="1202"/>
      <c r="B25" s="1205"/>
      <c r="C25" s="1141"/>
      <c r="D25" s="1182" t="s">
        <v>1389</v>
      </c>
      <c r="E25" s="1173" t="s">
        <v>1390</v>
      </c>
      <c r="F25" s="1173" t="s">
        <v>1391</v>
      </c>
      <c r="G25" s="1173" t="s">
        <v>1392</v>
      </c>
      <c r="H25" s="1173" t="s">
        <v>184</v>
      </c>
      <c r="I25" s="1173" t="s">
        <v>1393</v>
      </c>
      <c r="J25" s="1173" t="s">
        <v>184</v>
      </c>
      <c r="K25" s="1173" t="s">
        <v>1394</v>
      </c>
      <c r="L25" s="784">
        <v>42234</v>
      </c>
      <c r="M25" s="784">
        <v>42613</v>
      </c>
      <c r="N25" s="812">
        <f t="shared" si="0"/>
        <v>12.46027397260274</v>
      </c>
      <c r="O25" s="781"/>
      <c r="P25" s="43" t="s">
        <v>162</v>
      </c>
      <c r="Q25" s="812">
        <f t="shared" si="1"/>
        <v>12.46027397260274</v>
      </c>
      <c r="R25" s="770"/>
      <c r="S25" s="829"/>
      <c r="T25" s="1199"/>
      <c r="U25" s="18"/>
      <c r="V25" s="20"/>
      <c r="W25" s="18"/>
      <c r="X25" s="18"/>
      <c r="Y25" s="18"/>
      <c r="Z25" s="18"/>
      <c r="AA25" s="18"/>
      <c r="AB25" s="18"/>
      <c r="AC25" s="18"/>
    </row>
    <row r="26" spans="1:29" ht="183" customHeight="1">
      <c r="A26" s="1202"/>
      <c r="B26" s="1205"/>
      <c r="C26" s="1141"/>
      <c r="D26" s="1162"/>
      <c r="E26" s="1163"/>
      <c r="F26" s="1163"/>
      <c r="G26" s="1163"/>
      <c r="H26" s="1163"/>
      <c r="I26" s="1163"/>
      <c r="J26" s="1163"/>
      <c r="K26" s="1163"/>
      <c r="L26" s="784">
        <v>42614</v>
      </c>
      <c r="M26" s="784">
        <v>42811</v>
      </c>
      <c r="N26" s="812">
        <f t="shared" si="0"/>
        <v>6.4767123287671229</v>
      </c>
      <c r="O26" s="781"/>
      <c r="P26" s="43" t="s">
        <v>162</v>
      </c>
      <c r="Q26" s="812">
        <f t="shared" si="1"/>
        <v>6.4767123287671229</v>
      </c>
      <c r="R26" s="770"/>
      <c r="S26" s="829">
        <f>SUM(Q26:Q26)</f>
        <v>6.4767123287671229</v>
      </c>
      <c r="T26" s="1199"/>
      <c r="U26" s="18"/>
      <c r="V26" s="20"/>
      <c r="W26" s="18"/>
      <c r="X26" s="18"/>
      <c r="Y26" s="18"/>
      <c r="Z26" s="18"/>
      <c r="AA26" s="18"/>
      <c r="AB26" s="18"/>
      <c r="AC26" s="18"/>
    </row>
    <row r="27" spans="1:29" ht="78" customHeight="1">
      <c r="A27" s="1203"/>
      <c r="B27" s="1206"/>
      <c r="C27" s="1142"/>
      <c r="D27" s="1183"/>
      <c r="E27" s="1184"/>
      <c r="F27" s="1184"/>
      <c r="G27" s="1184"/>
      <c r="H27" s="1184"/>
      <c r="I27" s="1184"/>
      <c r="J27" s="626"/>
      <c r="K27" s="1184"/>
      <c r="L27" s="784">
        <v>42855</v>
      </c>
      <c r="M27" s="784">
        <v>42885</v>
      </c>
      <c r="N27" s="812">
        <f t="shared" si="0"/>
        <v>0.98630136986301364</v>
      </c>
      <c r="O27" s="781"/>
      <c r="P27" s="43" t="s">
        <v>162</v>
      </c>
      <c r="Q27" s="812">
        <f t="shared" si="1"/>
        <v>0.98630136986301364</v>
      </c>
      <c r="R27" s="770"/>
      <c r="S27" s="829">
        <f>SUM(Q27:Q27)</f>
        <v>0.98630136986301364</v>
      </c>
      <c r="T27" s="1200"/>
      <c r="U27" s="18"/>
      <c r="V27" s="20"/>
      <c r="W27" s="18"/>
      <c r="X27" s="18"/>
      <c r="Y27" s="18"/>
      <c r="Z27" s="18"/>
      <c r="AA27" s="18"/>
      <c r="AB27" s="18"/>
      <c r="AC27" s="18"/>
    </row>
    <row r="28" spans="1:29" s="584" customFormat="1" ht="12.75" customHeight="1">
      <c r="A28" s="500"/>
      <c r="B28" s="822"/>
      <c r="C28" s="823"/>
      <c r="D28" s="824"/>
      <c r="E28" s="825"/>
      <c r="F28" s="825"/>
      <c r="G28" s="825"/>
      <c r="H28" s="825"/>
      <c r="I28" s="825"/>
      <c r="J28" s="826"/>
      <c r="K28" s="825"/>
      <c r="L28" s="491"/>
      <c r="M28" s="491"/>
      <c r="N28" s="492"/>
      <c r="O28" s="493"/>
      <c r="P28" s="580"/>
      <c r="Q28" s="492"/>
      <c r="R28" s="483"/>
      <c r="S28" s="832"/>
      <c r="T28" s="833"/>
      <c r="U28" s="582"/>
      <c r="V28" s="583"/>
      <c r="W28" s="582"/>
      <c r="X28" s="582"/>
      <c r="Y28" s="582"/>
      <c r="Z28" s="582"/>
      <c r="AA28" s="582"/>
      <c r="AB28" s="582"/>
      <c r="AC28" s="582"/>
    </row>
    <row r="29" spans="1:29" ht="78" customHeight="1">
      <c r="A29" s="1225" t="s">
        <v>546</v>
      </c>
      <c r="B29" s="1056" t="s">
        <v>811</v>
      </c>
      <c r="C29" s="783">
        <v>115</v>
      </c>
      <c r="D29" s="599" t="s">
        <v>1395</v>
      </c>
      <c r="E29" s="600">
        <v>8300825447</v>
      </c>
      <c r="F29" s="600" t="s">
        <v>1396</v>
      </c>
      <c r="G29" s="600">
        <v>2492807</v>
      </c>
      <c r="H29" s="786" t="s">
        <v>184</v>
      </c>
      <c r="I29" s="55" t="s">
        <v>1397</v>
      </c>
      <c r="J29" s="786" t="s">
        <v>184</v>
      </c>
      <c r="K29" s="42" t="s">
        <v>1398</v>
      </c>
      <c r="L29" s="784"/>
      <c r="M29" s="784"/>
      <c r="N29" s="815">
        <f t="shared" si="0"/>
        <v>0</v>
      </c>
      <c r="O29" s="781"/>
      <c r="P29" s="43" t="s">
        <v>162</v>
      </c>
      <c r="Q29" s="815">
        <f t="shared" si="1"/>
        <v>0</v>
      </c>
      <c r="R29" s="770" t="s">
        <v>1399</v>
      </c>
      <c r="S29" s="829"/>
      <c r="T29" s="828"/>
      <c r="U29" s="18"/>
      <c r="V29" s="20"/>
      <c r="W29" s="18"/>
      <c r="X29" s="18"/>
      <c r="Y29" s="18"/>
      <c r="Z29" s="18"/>
      <c r="AA29" s="18"/>
      <c r="AB29" s="18"/>
      <c r="AC29" s="18"/>
    </row>
    <row r="30" spans="1:29" ht="52.5" customHeight="1">
      <c r="A30" s="1226"/>
      <c r="B30" s="1057"/>
      <c r="C30" s="816">
        <v>117</v>
      </c>
      <c r="D30" s="599" t="s">
        <v>1400</v>
      </c>
      <c r="E30" s="600"/>
      <c r="F30" s="600" t="s">
        <v>1401</v>
      </c>
      <c r="G30" s="600" t="s">
        <v>1402</v>
      </c>
      <c r="H30" s="786" t="s">
        <v>184</v>
      </c>
      <c r="I30" s="55" t="s">
        <v>1403</v>
      </c>
      <c r="J30" s="786" t="s">
        <v>184</v>
      </c>
      <c r="K30" s="55" t="s">
        <v>1404</v>
      </c>
      <c r="L30" s="784">
        <v>39515</v>
      </c>
      <c r="M30" s="784">
        <v>39721</v>
      </c>
      <c r="N30" s="815">
        <f t="shared" si="0"/>
        <v>6.7726027397260271</v>
      </c>
      <c r="O30" s="781"/>
      <c r="P30" s="43" t="s">
        <v>162</v>
      </c>
      <c r="Q30" s="815">
        <f t="shared" si="1"/>
        <v>6.7726027397260271</v>
      </c>
      <c r="R30" s="770"/>
      <c r="S30" s="1198">
        <f>SUM(Q30:Q39)</f>
        <v>69.271232876712332</v>
      </c>
      <c r="T30" s="1198">
        <v>20</v>
      </c>
      <c r="U30" s="18"/>
      <c r="V30" s="20"/>
      <c r="W30" s="18"/>
      <c r="X30" s="18"/>
      <c r="Y30" s="18"/>
      <c r="Z30" s="18"/>
      <c r="AA30" s="18"/>
      <c r="AB30" s="18"/>
      <c r="AC30" s="18"/>
    </row>
    <row r="31" spans="1:29" ht="25.5" customHeight="1">
      <c r="A31" s="1226"/>
      <c r="B31" s="1057"/>
      <c r="C31" s="1214" t="s">
        <v>1405</v>
      </c>
      <c r="D31" s="1208" t="s">
        <v>1406</v>
      </c>
      <c r="E31" s="1210" t="s">
        <v>782</v>
      </c>
      <c r="F31" s="1210" t="s">
        <v>1407</v>
      </c>
      <c r="G31" s="1210" t="s">
        <v>1408</v>
      </c>
      <c r="H31" s="1173" t="s">
        <v>184</v>
      </c>
      <c r="I31" s="1213" t="s">
        <v>826</v>
      </c>
      <c r="J31" s="1213" t="s">
        <v>184</v>
      </c>
      <c r="K31" s="1061" t="s">
        <v>1409</v>
      </c>
      <c r="L31" s="789">
        <v>41365</v>
      </c>
      <c r="M31" s="789">
        <v>41639</v>
      </c>
      <c r="N31" s="815">
        <f t="shared" si="0"/>
        <v>9.008219178082193</v>
      </c>
      <c r="O31" s="772"/>
      <c r="P31" s="817" t="s">
        <v>162</v>
      </c>
      <c r="Q31" s="815">
        <f t="shared" si="1"/>
        <v>9.008219178082193</v>
      </c>
      <c r="R31" s="773"/>
      <c r="S31" s="1199"/>
      <c r="T31" s="1199"/>
      <c r="U31" s="18"/>
      <c r="V31" s="20"/>
      <c r="W31" s="18"/>
      <c r="X31" s="18"/>
      <c r="Y31" s="18"/>
      <c r="Z31" s="18"/>
      <c r="AA31" s="18"/>
      <c r="AB31" s="18"/>
      <c r="AC31" s="18"/>
    </row>
    <row r="32" spans="1:29" ht="25.5" customHeight="1">
      <c r="A32" s="1226"/>
      <c r="B32" s="1057"/>
      <c r="C32" s="1214"/>
      <c r="D32" s="1208"/>
      <c r="E32" s="1211"/>
      <c r="F32" s="1211"/>
      <c r="G32" s="1211"/>
      <c r="H32" s="1163"/>
      <c r="I32" s="1213"/>
      <c r="J32" s="1213"/>
      <c r="K32" s="1062"/>
      <c r="L32" s="789">
        <v>41793</v>
      </c>
      <c r="M32" s="789">
        <v>42155</v>
      </c>
      <c r="N32" s="815">
        <f t="shared" si="0"/>
        <v>11.901369863013699</v>
      </c>
      <c r="O32" s="772"/>
      <c r="P32" s="817" t="s">
        <v>162</v>
      </c>
      <c r="Q32" s="815">
        <f t="shared" si="1"/>
        <v>11.901369863013699</v>
      </c>
      <c r="R32" s="773"/>
      <c r="S32" s="1199"/>
      <c r="T32" s="1199"/>
      <c r="U32" s="18"/>
      <c r="V32" s="20"/>
      <c r="W32" s="18"/>
      <c r="X32" s="18"/>
      <c r="Y32" s="18"/>
      <c r="Z32" s="18"/>
      <c r="AA32" s="18"/>
      <c r="AB32" s="18"/>
      <c r="AC32" s="18"/>
    </row>
    <row r="33" spans="1:29" ht="138" customHeight="1">
      <c r="A33" s="1226"/>
      <c r="B33" s="1057"/>
      <c r="C33" s="1214"/>
      <c r="D33" s="1208"/>
      <c r="E33" s="1211"/>
      <c r="F33" s="1211"/>
      <c r="G33" s="1211"/>
      <c r="H33" s="1163"/>
      <c r="I33" s="1213"/>
      <c r="J33" s="1213"/>
      <c r="K33" s="1062"/>
      <c r="L33" s="789">
        <v>42291</v>
      </c>
      <c r="M33" s="789">
        <v>42369</v>
      </c>
      <c r="N33" s="815">
        <f t="shared" si="0"/>
        <v>2.5643835616438357</v>
      </c>
      <c r="O33" s="772"/>
      <c r="P33" s="817" t="s">
        <v>162</v>
      </c>
      <c r="Q33" s="815">
        <f t="shared" si="1"/>
        <v>2.5643835616438357</v>
      </c>
      <c r="R33" s="773"/>
      <c r="S33" s="1199"/>
      <c r="T33" s="1199"/>
      <c r="U33" s="18"/>
      <c r="V33" s="20"/>
      <c r="W33" s="18"/>
      <c r="X33" s="18"/>
      <c r="Y33" s="18"/>
      <c r="Z33" s="18"/>
      <c r="AA33" s="18"/>
      <c r="AB33" s="18"/>
      <c r="AC33" s="18"/>
    </row>
    <row r="34" spans="1:29" ht="25.5" customHeight="1">
      <c r="A34" s="1226"/>
      <c r="B34" s="1057"/>
      <c r="C34" s="1214"/>
      <c r="D34" s="1208"/>
      <c r="E34" s="1211"/>
      <c r="F34" s="1211"/>
      <c r="G34" s="1211"/>
      <c r="H34" s="1163"/>
      <c r="I34" s="1213"/>
      <c r="J34" s="1213"/>
      <c r="K34" s="1176"/>
      <c r="L34" s="789">
        <v>42537</v>
      </c>
      <c r="M34" s="789">
        <v>42735</v>
      </c>
      <c r="N34" s="815">
        <f t="shared" si="0"/>
        <v>6.5095890410958903</v>
      </c>
      <c r="O34" s="772"/>
      <c r="P34" s="817" t="s">
        <v>162</v>
      </c>
      <c r="Q34" s="815">
        <f t="shared" si="1"/>
        <v>6.5095890410958903</v>
      </c>
      <c r="R34" s="773"/>
      <c r="S34" s="1199"/>
      <c r="T34" s="1199"/>
      <c r="U34" s="18"/>
      <c r="V34" s="20"/>
      <c r="W34" s="18"/>
      <c r="X34" s="18"/>
      <c r="Y34" s="18"/>
      <c r="Z34" s="18"/>
      <c r="AA34" s="18"/>
      <c r="AB34" s="18"/>
      <c r="AC34" s="18"/>
    </row>
    <row r="35" spans="1:29" ht="25.5" customHeight="1">
      <c r="A35" s="1226"/>
      <c r="B35" s="1057"/>
      <c r="C35" s="1214"/>
      <c r="D35" s="1208"/>
      <c r="E35" s="1211"/>
      <c r="F35" s="1211"/>
      <c r="G35" s="1211"/>
      <c r="H35" s="1163"/>
      <c r="I35" s="1173" t="s">
        <v>809</v>
      </c>
      <c r="J35" s="1173" t="s">
        <v>184</v>
      </c>
      <c r="K35" s="1061" t="s">
        <v>1410</v>
      </c>
      <c r="L35" s="789">
        <v>42562</v>
      </c>
      <c r="M35" s="789">
        <v>42886</v>
      </c>
      <c r="N35" s="815">
        <f t="shared" si="0"/>
        <v>10.652054794520549</v>
      </c>
      <c r="O35" s="772"/>
      <c r="P35" s="817" t="s">
        <v>162</v>
      </c>
      <c r="Q35" s="815">
        <f t="shared" si="1"/>
        <v>10.652054794520549</v>
      </c>
      <c r="R35" s="773"/>
      <c r="S35" s="1199"/>
      <c r="T35" s="1199"/>
      <c r="U35" s="18"/>
      <c r="V35" s="20"/>
      <c r="W35" s="18"/>
      <c r="X35" s="18"/>
      <c r="Y35" s="18"/>
      <c r="Z35" s="18"/>
      <c r="AA35" s="18"/>
      <c r="AB35" s="18"/>
      <c r="AC35" s="18"/>
    </row>
    <row r="36" spans="1:29" ht="25.5" customHeight="1">
      <c r="A36" s="1226"/>
      <c r="B36" s="1057"/>
      <c r="C36" s="1214"/>
      <c r="D36" s="1208"/>
      <c r="E36" s="1211"/>
      <c r="F36" s="1211"/>
      <c r="G36" s="1211"/>
      <c r="H36" s="1163"/>
      <c r="I36" s="1163"/>
      <c r="J36" s="1163"/>
      <c r="K36" s="1062"/>
      <c r="L36" s="789">
        <v>42887</v>
      </c>
      <c r="M36" s="789">
        <v>43251</v>
      </c>
      <c r="N36" s="815">
        <f t="shared" si="0"/>
        <v>11.967123287671233</v>
      </c>
      <c r="O36" s="772"/>
      <c r="P36" s="817" t="s">
        <v>162</v>
      </c>
      <c r="Q36" s="815">
        <f t="shared" si="1"/>
        <v>11.967123287671233</v>
      </c>
      <c r="R36" s="773"/>
      <c r="S36" s="1199"/>
      <c r="T36" s="1199"/>
      <c r="U36" s="18"/>
      <c r="V36" s="20"/>
      <c r="W36" s="18"/>
      <c r="X36" s="18"/>
      <c r="Y36" s="18"/>
      <c r="Z36" s="18"/>
      <c r="AA36" s="18"/>
      <c r="AB36" s="18"/>
      <c r="AC36" s="18"/>
    </row>
    <row r="37" spans="1:29" ht="25.5" customHeight="1">
      <c r="A37" s="1226"/>
      <c r="B37" s="1057"/>
      <c r="C37" s="1214"/>
      <c r="D37" s="1208"/>
      <c r="E37" s="1211"/>
      <c r="F37" s="1211"/>
      <c r="G37" s="1211"/>
      <c r="H37" s="1163"/>
      <c r="I37" s="1163"/>
      <c r="J37" s="1163"/>
      <c r="K37" s="1062"/>
      <c r="L37" s="1216">
        <v>43252</v>
      </c>
      <c r="M37" s="1216">
        <v>43553</v>
      </c>
      <c r="N37" s="1219">
        <f t="shared" si="0"/>
        <v>9.8958904109589056</v>
      </c>
      <c r="O37" s="1069"/>
      <c r="P37" s="1222" t="s">
        <v>162</v>
      </c>
      <c r="Q37" s="1219">
        <f t="shared" si="1"/>
        <v>9.8958904109589056</v>
      </c>
      <c r="R37" s="1056"/>
      <c r="S37" s="1199"/>
      <c r="T37" s="1199"/>
      <c r="U37" s="18"/>
      <c r="V37" s="20"/>
      <c r="W37" s="18"/>
      <c r="X37" s="18"/>
      <c r="Y37" s="18"/>
      <c r="Z37" s="18"/>
      <c r="AA37" s="18"/>
      <c r="AB37" s="18"/>
      <c r="AC37" s="18"/>
    </row>
    <row r="38" spans="1:29" ht="127.5" customHeight="1">
      <c r="A38" s="1226"/>
      <c r="B38" s="1057"/>
      <c r="C38" s="1214"/>
      <c r="D38" s="1208"/>
      <c r="E38" s="1211"/>
      <c r="F38" s="1211"/>
      <c r="G38" s="1211"/>
      <c r="H38" s="1163"/>
      <c r="I38" s="1163"/>
      <c r="J38" s="1163"/>
      <c r="K38" s="1062"/>
      <c r="L38" s="1217"/>
      <c r="M38" s="1217"/>
      <c r="N38" s="1220"/>
      <c r="O38" s="1070"/>
      <c r="P38" s="1223"/>
      <c r="Q38" s="1220"/>
      <c r="R38" s="1057"/>
      <c r="S38" s="1199"/>
      <c r="T38" s="1199"/>
      <c r="U38" s="18"/>
      <c r="V38" s="20"/>
      <c r="W38" s="18"/>
      <c r="X38" s="18"/>
      <c r="Y38" s="18"/>
      <c r="Z38" s="18"/>
      <c r="AA38" s="18"/>
      <c r="AB38" s="18"/>
      <c r="AC38" s="18"/>
    </row>
    <row r="39" spans="1:29">
      <c r="A39" s="1227"/>
      <c r="B39" s="1110"/>
      <c r="C39" s="1215"/>
      <c r="D39" s="1209"/>
      <c r="E39" s="1212"/>
      <c r="F39" s="1212"/>
      <c r="G39" s="1212"/>
      <c r="H39" s="1184"/>
      <c r="I39" s="1184"/>
      <c r="J39" s="1184"/>
      <c r="K39" s="1176"/>
      <c r="L39" s="1218"/>
      <c r="M39" s="1218"/>
      <c r="N39" s="1221"/>
      <c r="O39" s="1166"/>
      <c r="P39" s="1224"/>
      <c r="Q39" s="1221"/>
      <c r="R39" s="1110"/>
      <c r="S39" s="1200"/>
      <c r="T39" s="1200"/>
      <c r="U39" s="18"/>
      <c r="V39" s="20"/>
      <c r="W39" s="18"/>
      <c r="X39" s="18"/>
      <c r="Y39" s="18"/>
      <c r="Z39" s="18"/>
      <c r="AA39" s="18"/>
      <c r="AB39" s="18"/>
      <c r="AC39" s="18"/>
    </row>
    <row r="40" spans="1:29" ht="15.75" customHeight="1" thickBot="1">
      <c r="A40" s="1149"/>
      <c r="B40" s="27"/>
      <c r="C40" s="28"/>
      <c r="D40" s="29"/>
      <c r="E40" s="29"/>
      <c r="F40" s="29"/>
      <c r="G40" s="29"/>
      <c r="H40" s="29"/>
      <c r="I40" s="28"/>
      <c r="J40" s="28"/>
      <c r="K40" s="28"/>
      <c r="L40" s="28"/>
      <c r="M40" s="28"/>
      <c r="N40" s="30"/>
      <c r="O40" s="30"/>
      <c r="P40" s="206"/>
      <c r="R40" s="1114" t="s">
        <v>562</v>
      </c>
      <c r="S40" s="1115"/>
      <c r="T40" s="673">
        <f>SUM(T12:T39)</f>
        <v>49</v>
      </c>
      <c r="U40" s="18"/>
      <c r="V40" s="18"/>
      <c r="W40" s="18"/>
      <c r="X40" s="18"/>
      <c r="Y40" s="18"/>
      <c r="Z40" s="18"/>
      <c r="AA40" s="18"/>
      <c r="AB40" s="18"/>
      <c r="AC40" s="18"/>
    </row>
    <row r="41" spans="1:29">
      <c r="A41" s="1150"/>
      <c r="B41" s="27"/>
      <c r="C41" s="28"/>
      <c r="D41" s="29"/>
      <c r="E41" s="29"/>
      <c r="F41" s="29"/>
      <c r="G41" s="29"/>
      <c r="H41" s="29"/>
      <c r="I41" s="32"/>
      <c r="J41" s="32"/>
      <c r="K41" s="32"/>
      <c r="L41" s="32"/>
      <c r="M41" s="32"/>
      <c r="N41" s="30"/>
      <c r="O41" s="30"/>
      <c r="P41" s="31"/>
      <c r="Q41" s="30"/>
      <c r="R41" s="28"/>
      <c r="S41" s="674"/>
      <c r="T41" s="667"/>
      <c r="U41" s="18"/>
      <c r="V41" s="18"/>
      <c r="W41" s="18"/>
      <c r="X41" s="18"/>
      <c r="Y41" s="18"/>
      <c r="Z41" s="18"/>
      <c r="AA41" s="18"/>
      <c r="AB41" s="18"/>
      <c r="AC41" s="18"/>
    </row>
    <row r="42" spans="1:29">
      <c r="A42" s="791"/>
      <c r="B42" s="27"/>
      <c r="C42" s="28"/>
      <c r="D42" s="29"/>
      <c r="E42" s="29"/>
      <c r="F42" s="29"/>
      <c r="G42" s="29"/>
      <c r="H42" s="29"/>
      <c r="I42" s="32"/>
      <c r="J42" s="32"/>
      <c r="K42" s="32"/>
      <c r="L42" s="32"/>
      <c r="M42" s="32"/>
      <c r="N42" s="30"/>
      <c r="O42" s="30"/>
      <c r="P42" s="31"/>
      <c r="Q42" s="30"/>
      <c r="R42" s="28"/>
      <c r="S42" s="674"/>
      <c r="T42" s="667"/>
      <c r="U42" s="18"/>
      <c r="V42" s="18"/>
      <c r="W42" s="18"/>
      <c r="X42" s="18"/>
      <c r="Y42" s="18"/>
      <c r="Z42" s="18"/>
      <c r="AA42" s="18"/>
      <c r="AB42" s="18"/>
      <c r="AC42" s="18"/>
    </row>
    <row r="43" spans="1:29" ht="15.75" customHeight="1">
      <c r="A43" s="27"/>
      <c r="B43" s="27"/>
      <c r="C43" s="27"/>
      <c r="D43" s="27"/>
      <c r="E43" s="27"/>
      <c r="F43" s="27"/>
      <c r="G43" s="27"/>
      <c r="H43" s="27"/>
      <c r="J43" s="202" t="s">
        <v>563</v>
      </c>
      <c r="K43" s="202" t="s">
        <v>564</v>
      </c>
      <c r="L43" s="202" t="s">
        <v>506</v>
      </c>
      <c r="M43" s="32"/>
      <c r="N43" s="27"/>
      <c r="O43" s="27"/>
      <c r="P43" s="27"/>
      <c r="Q43" s="27"/>
      <c r="R43" s="27"/>
      <c r="S43" s="675"/>
      <c r="T43" s="667"/>
      <c r="U43" s="18"/>
      <c r="V43" s="18"/>
      <c r="W43" s="18"/>
      <c r="X43" s="18"/>
      <c r="Y43" s="18"/>
      <c r="Z43" s="18"/>
      <c r="AA43" s="18"/>
      <c r="AB43" s="18"/>
      <c r="AC43" s="18"/>
    </row>
    <row r="44" spans="1:29" ht="15.75" customHeight="1">
      <c r="A44" s="27"/>
      <c r="B44" s="27"/>
      <c r="C44" s="27"/>
      <c r="D44" s="27"/>
      <c r="E44" s="27"/>
      <c r="F44" s="27"/>
      <c r="G44" s="27"/>
      <c r="H44" s="27"/>
      <c r="J44" s="1116" t="s">
        <v>935</v>
      </c>
      <c r="K44" s="203" t="s">
        <v>566</v>
      </c>
      <c r="L44" s="203">
        <v>5</v>
      </c>
      <c r="M44" s="32"/>
      <c r="N44" s="27"/>
      <c r="O44" s="27"/>
      <c r="P44" s="27"/>
      <c r="Q44" s="27"/>
      <c r="R44" s="27"/>
      <c r="S44" s="675"/>
      <c r="T44" s="667"/>
      <c r="U44" s="18"/>
      <c r="V44" s="18"/>
      <c r="W44" s="18"/>
      <c r="X44" s="18"/>
      <c r="Y44" s="18"/>
      <c r="Z44" s="18"/>
      <c r="AA44" s="18"/>
      <c r="AB44" s="18"/>
      <c r="AC44" s="18"/>
    </row>
    <row r="45" spans="1:29" ht="15.75" customHeight="1">
      <c r="A45" s="18"/>
      <c r="B45" s="18"/>
      <c r="C45" s="18"/>
      <c r="D45" s="18"/>
      <c r="E45" s="18"/>
      <c r="F45" s="18"/>
      <c r="G45" s="18"/>
      <c r="H45" s="18"/>
      <c r="J45" s="1117"/>
      <c r="K45" s="203" t="s">
        <v>567</v>
      </c>
      <c r="L45" s="203">
        <v>9</v>
      </c>
      <c r="M45" s="32"/>
      <c r="N45" s="18"/>
      <c r="O45" s="18"/>
      <c r="P45" s="18"/>
      <c r="Q45" s="18"/>
      <c r="R45" s="18"/>
      <c r="S45" s="667"/>
      <c r="T45" s="667"/>
      <c r="U45" s="18"/>
      <c r="V45" s="18"/>
      <c r="W45" s="18"/>
      <c r="X45" s="18"/>
      <c r="Y45" s="18"/>
      <c r="Z45" s="18"/>
      <c r="AA45" s="18"/>
      <c r="AB45" s="18"/>
      <c r="AC45" s="18"/>
    </row>
    <row r="46" spans="1:29" ht="15.75" customHeight="1">
      <c r="A46" s="18"/>
      <c r="B46" s="18"/>
      <c r="C46" s="18"/>
      <c r="D46" s="18"/>
      <c r="E46" s="18"/>
      <c r="F46" s="18"/>
      <c r="G46" s="18"/>
      <c r="H46" s="18"/>
      <c r="J46" s="1116" t="s">
        <v>156</v>
      </c>
      <c r="K46" s="203" t="s">
        <v>566</v>
      </c>
      <c r="L46" s="203">
        <v>5</v>
      </c>
      <c r="M46" s="32"/>
      <c r="N46" s="18"/>
      <c r="O46" s="18"/>
      <c r="P46" s="18"/>
      <c r="Q46" s="18"/>
      <c r="R46" s="18"/>
      <c r="S46" s="667"/>
      <c r="T46" s="667"/>
      <c r="U46" s="18"/>
      <c r="V46" s="18"/>
      <c r="W46" s="18"/>
      <c r="X46" s="18"/>
      <c r="Y46" s="18"/>
      <c r="Z46" s="18"/>
      <c r="AA46" s="18"/>
      <c r="AB46" s="18"/>
      <c r="AC46" s="18"/>
    </row>
    <row r="47" spans="1:29" ht="15.75" customHeight="1">
      <c r="A47" s="18"/>
      <c r="B47" s="18"/>
      <c r="C47" s="18"/>
      <c r="D47" s="18"/>
      <c r="E47" s="18"/>
      <c r="F47" s="18"/>
      <c r="G47" s="18"/>
      <c r="H47" s="18"/>
      <c r="J47" s="1118"/>
      <c r="K47" s="203" t="s">
        <v>567</v>
      </c>
      <c r="L47" s="203">
        <v>10</v>
      </c>
      <c r="M47" s="32"/>
      <c r="N47" s="18"/>
      <c r="O47" s="18"/>
      <c r="P47" s="18"/>
      <c r="Q47" s="18"/>
      <c r="R47" s="18"/>
      <c r="S47" s="667"/>
      <c r="T47" s="667"/>
      <c r="U47" s="18"/>
      <c r="V47" s="18"/>
      <c r="W47" s="18"/>
      <c r="X47" s="18"/>
      <c r="Y47" s="18"/>
      <c r="Z47" s="18"/>
      <c r="AA47" s="18"/>
      <c r="AB47" s="18"/>
      <c r="AC47" s="18"/>
    </row>
    <row r="48" spans="1:29" ht="15.75" customHeight="1">
      <c r="A48" s="18"/>
      <c r="B48" s="18"/>
      <c r="C48" s="18"/>
      <c r="D48" s="18"/>
      <c r="E48" s="18"/>
      <c r="F48" s="18"/>
      <c r="G48" s="18"/>
      <c r="H48" s="18"/>
      <c r="J48" s="1118"/>
      <c r="K48" s="203" t="s">
        <v>568</v>
      </c>
      <c r="L48" s="203">
        <v>15</v>
      </c>
      <c r="M48" s="32"/>
      <c r="N48" s="18"/>
      <c r="O48" s="18"/>
      <c r="P48" s="18"/>
      <c r="Q48" s="18"/>
      <c r="R48" s="18"/>
      <c r="S48" s="667"/>
      <c r="T48" s="667"/>
      <c r="U48" s="18"/>
      <c r="V48" s="18"/>
      <c r="W48" s="18"/>
      <c r="X48" s="18"/>
      <c r="Y48" s="18"/>
      <c r="Z48" s="18"/>
      <c r="AA48" s="18"/>
      <c r="AB48" s="18"/>
      <c r="AC48" s="18"/>
    </row>
    <row r="49" spans="1:29" ht="15.75" customHeight="1">
      <c r="A49" s="18"/>
      <c r="B49" s="18"/>
      <c r="C49" s="18"/>
      <c r="D49" s="18"/>
      <c r="E49" s="18"/>
      <c r="F49" s="18"/>
      <c r="G49" s="18"/>
      <c r="H49" s="18"/>
      <c r="J49" s="1117"/>
      <c r="K49" s="204" t="s">
        <v>569</v>
      </c>
      <c r="L49" s="204">
        <v>20</v>
      </c>
      <c r="M49" s="18"/>
      <c r="N49" s="18"/>
      <c r="O49" s="18"/>
      <c r="P49" s="18"/>
      <c r="Q49" s="18"/>
      <c r="R49" s="18"/>
      <c r="S49" s="667"/>
      <c r="T49" s="667"/>
      <c r="U49" s="18"/>
      <c r="V49" s="18"/>
      <c r="W49" s="18"/>
      <c r="X49" s="18"/>
      <c r="Y49" s="18"/>
      <c r="Z49" s="18"/>
      <c r="AA49" s="18"/>
      <c r="AB49" s="18"/>
      <c r="AC49" s="18"/>
    </row>
    <row r="50" spans="1:29" ht="15.75" customHeight="1">
      <c r="A50" s="18"/>
      <c r="B50" s="18"/>
      <c r="C50" s="18"/>
      <c r="D50" s="18"/>
      <c r="E50" s="18"/>
      <c r="F50" s="18"/>
      <c r="G50" s="18"/>
      <c r="H50" s="18"/>
      <c r="J50" s="1107" t="s">
        <v>157</v>
      </c>
      <c r="K50" s="203" t="s">
        <v>566</v>
      </c>
      <c r="L50" s="203">
        <v>5</v>
      </c>
      <c r="M50" s="18"/>
      <c r="N50" s="18"/>
      <c r="O50" s="18"/>
      <c r="P50" s="18"/>
      <c r="Q50" s="18"/>
      <c r="R50" s="18"/>
      <c r="S50" s="667"/>
      <c r="T50" s="667"/>
      <c r="U50" s="18"/>
      <c r="V50" s="18"/>
      <c r="W50" s="18"/>
      <c r="X50" s="18"/>
      <c r="Y50" s="18"/>
      <c r="Z50" s="18"/>
      <c r="AA50" s="18"/>
      <c r="AB50" s="18"/>
      <c r="AC50" s="18"/>
    </row>
    <row r="51" spans="1:29" ht="15.75" customHeight="1">
      <c r="A51" s="18"/>
      <c r="B51" s="18"/>
      <c r="C51" s="18"/>
      <c r="D51" s="18"/>
      <c r="E51" s="18"/>
      <c r="F51" s="18"/>
      <c r="G51" s="18"/>
      <c r="H51" s="18"/>
      <c r="J51" s="1108"/>
      <c r="K51" s="203" t="s">
        <v>567</v>
      </c>
      <c r="L51" s="203">
        <v>10</v>
      </c>
      <c r="M51" s="18"/>
      <c r="N51" s="18"/>
      <c r="O51" s="18"/>
      <c r="P51" s="18"/>
      <c r="Q51" s="18"/>
      <c r="R51" s="18"/>
      <c r="S51" s="667"/>
      <c r="T51" s="667"/>
      <c r="U51" s="18"/>
      <c r="V51" s="18"/>
      <c r="W51" s="18"/>
      <c r="X51" s="18"/>
      <c r="Y51" s="18"/>
      <c r="Z51" s="18"/>
      <c r="AA51" s="18"/>
      <c r="AB51" s="18"/>
      <c r="AC51" s="18"/>
    </row>
    <row r="52" spans="1:29" ht="15.75" customHeight="1">
      <c r="A52" s="18"/>
      <c r="B52" s="18"/>
      <c r="C52" s="18"/>
      <c r="D52" s="18"/>
      <c r="E52" s="18"/>
      <c r="F52" s="18"/>
      <c r="G52" s="18"/>
      <c r="H52" s="18"/>
      <c r="J52" s="1108"/>
      <c r="K52" s="203" t="s">
        <v>568</v>
      </c>
      <c r="L52" s="203">
        <v>15</v>
      </c>
      <c r="M52" s="18"/>
      <c r="N52" s="18"/>
      <c r="O52" s="18"/>
      <c r="P52" s="18"/>
      <c r="Q52" s="18"/>
      <c r="R52" s="18"/>
      <c r="S52" s="667"/>
      <c r="T52" s="667"/>
      <c r="U52" s="18"/>
      <c r="V52" s="18"/>
      <c r="W52" s="18"/>
      <c r="X52" s="18"/>
      <c r="Y52" s="18"/>
      <c r="Z52" s="18"/>
      <c r="AA52" s="18"/>
      <c r="AB52" s="18"/>
      <c r="AC52" s="18"/>
    </row>
    <row r="53" spans="1:29" ht="15.75" customHeight="1">
      <c r="A53" s="18"/>
      <c r="B53" s="18"/>
      <c r="C53" s="18"/>
      <c r="D53" s="18"/>
      <c r="E53" s="18"/>
      <c r="F53" s="18"/>
      <c r="G53" s="18"/>
      <c r="H53" s="18"/>
      <c r="J53" s="1109"/>
      <c r="K53" s="204" t="s">
        <v>569</v>
      </c>
      <c r="L53" s="204">
        <v>20</v>
      </c>
      <c r="M53" s="18"/>
      <c r="N53" s="18"/>
      <c r="O53" s="18"/>
      <c r="P53" s="18"/>
      <c r="Q53" s="18"/>
      <c r="R53" s="18"/>
      <c r="S53" s="667"/>
      <c r="T53" s="667"/>
      <c r="U53" s="18"/>
      <c r="V53" s="18"/>
      <c r="W53" s="18"/>
      <c r="X53" s="18"/>
      <c r="Y53" s="18"/>
      <c r="Z53" s="18"/>
      <c r="AA53" s="18"/>
      <c r="AB53" s="18"/>
      <c r="AC53" s="18"/>
    </row>
    <row r="54" spans="1:29" ht="15.75" customHeight="1">
      <c r="A54" s="18"/>
      <c r="B54" s="18"/>
      <c r="C54" s="18"/>
      <c r="D54" s="18"/>
      <c r="E54" s="18"/>
      <c r="F54" s="18"/>
      <c r="G54" s="18"/>
      <c r="H54" s="18"/>
      <c r="I54" s="18"/>
      <c r="J54" s="18"/>
      <c r="K54" s="18"/>
      <c r="L54" s="18"/>
      <c r="M54" s="18"/>
      <c r="N54" s="18"/>
      <c r="O54" s="18"/>
      <c r="P54" s="18"/>
      <c r="Q54" s="18"/>
      <c r="R54" s="18"/>
      <c r="S54" s="667"/>
      <c r="T54" s="667"/>
      <c r="U54" s="18"/>
      <c r="V54" s="18"/>
      <c r="W54" s="18"/>
      <c r="X54" s="18"/>
      <c r="Y54" s="18"/>
      <c r="Z54" s="18"/>
      <c r="AA54" s="18"/>
      <c r="AB54" s="18"/>
      <c r="AC54" s="18"/>
    </row>
    <row r="55" spans="1:29" ht="15.75" customHeight="1">
      <c r="A55" s="18"/>
      <c r="B55" s="18"/>
      <c r="C55" s="18"/>
      <c r="D55" s="18"/>
      <c r="E55" s="18"/>
      <c r="F55" s="18"/>
      <c r="G55" s="18"/>
      <c r="H55" s="18"/>
      <c r="I55" s="18"/>
      <c r="J55" s="18"/>
      <c r="K55" s="18"/>
      <c r="L55" s="18"/>
      <c r="M55" s="18"/>
      <c r="N55" s="18"/>
      <c r="O55" s="18"/>
      <c r="P55" s="18"/>
      <c r="Q55" s="18"/>
      <c r="R55" s="18"/>
      <c r="S55" s="667"/>
      <c r="T55" s="667"/>
      <c r="U55" s="18"/>
      <c r="V55" s="18"/>
      <c r="W55" s="18"/>
      <c r="X55" s="18"/>
      <c r="Y55" s="18"/>
      <c r="Z55" s="18"/>
      <c r="AA55" s="18"/>
      <c r="AB55" s="18"/>
      <c r="AC55" s="18"/>
    </row>
    <row r="56" spans="1:29" ht="15.75" customHeight="1">
      <c r="A56" s="18"/>
      <c r="B56" s="18"/>
      <c r="C56" s="18"/>
      <c r="D56" s="18"/>
      <c r="E56" s="18"/>
      <c r="F56" s="18"/>
      <c r="G56" s="18"/>
      <c r="H56" s="18"/>
      <c r="I56" s="18"/>
      <c r="J56" s="18"/>
      <c r="K56" s="18"/>
      <c r="L56" s="18"/>
      <c r="M56" s="18"/>
      <c r="N56" s="18"/>
      <c r="O56" s="18"/>
      <c r="P56" s="18"/>
      <c r="Q56" s="18"/>
      <c r="R56" s="18"/>
      <c r="S56" s="667"/>
      <c r="T56" s="667"/>
      <c r="U56" s="18"/>
      <c r="V56" s="18"/>
      <c r="W56" s="18"/>
      <c r="X56" s="18"/>
      <c r="Y56" s="18"/>
      <c r="Z56" s="18"/>
      <c r="AA56" s="18"/>
      <c r="AB56" s="18"/>
      <c r="AC56" s="18"/>
    </row>
    <row r="57" spans="1:29" ht="15.75" customHeight="1">
      <c r="A57" s="18"/>
      <c r="B57" s="18"/>
      <c r="C57" s="18"/>
      <c r="D57" s="18"/>
      <c r="E57" s="18"/>
      <c r="F57" s="18"/>
      <c r="G57" s="18"/>
      <c r="H57" s="18"/>
      <c r="I57" s="18"/>
      <c r="J57" s="18"/>
      <c r="K57" s="18"/>
      <c r="L57" s="18"/>
      <c r="M57" s="18"/>
      <c r="N57" s="18"/>
      <c r="O57" s="18"/>
      <c r="P57" s="18"/>
      <c r="Q57" s="18"/>
      <c r="R57" s="18"/>
      <c r="S57" s="667"/>
      <c r="T57" s="667"/>
      <c r="U57" s="18"/>
      <c r="V57" s="18"/>
      <c r="W57" s="18"/>
      <c r="X57" s="18"/>
      <c r="Y57" s="18"/>
      <c r="Z57" s="18"/>
      <c r="AA57" s="18"/>
      <c r="AB57" s="18"/>
      <c r="AC57" s="18"/>
    </row>
    <row r="58" spans="1:29" ht="15.75" customHeight="1">
      <c r="A58" s="18"/>
      <c r="B58" s="18"/>
      <c r="C58" s="18"/>
      <c r="D58" s="18"/>
      <c r="E58" s="18"/>
      <c r="F58" s="18"/>
      <c r="G58" s="18"/>
      <c r="H58" s="18"/>
      <c r="I58" s="18"/>
      <c r="J58" s="18"/>
      <c r="K58" s="18"/>
      <c r="L58" s="18"/>
      <c r="M58" s="18"/>
      <c r="N58" s="18"/>
      <c r="O58" s="18"/>
      <c r="P58" s="18"/>
      <c r="Q58" s="18"/>
      <c r="R58" s="18"/>
      <c r="S58" s="667"/>
      <c r="T58" s="667"/>
      <c r="U58" s="18"/>
      <c r="V58" s="18"/>
      <c r="W58" s="18"/>
      <c r="X58" s="18"/>
      <c r="Y58" s="18"/>
      <c r="Z58" s="18"/>
      <c r="AA58" s="18"/>
      <c r="AB58" s="18"/>
      <c r="AC58" s="18"/>
    </row>
    <row r="59" spans="1:29" ht="15.75" customHeight="1">
      <c r="A59" s="18"/>
      <c r="B59" s="18"/>
      <c r="C59" s="18"/>
      <c r="D59" s="18"/>
      <c r="E59" s="18"/>
      <c r="F59" s="18"/>
      <c r="G59" s="18"/>
      <c r="H59" s="18"/>
      <c r="I59" s="18"/>
      <c r="J59" s="18"/>
      <c r="K59" s="18"/>
      <c r="L59" s="18"/>
      <c r="M59" s="18"/>
      <c r="N59" s="18"/>
      <c r="O59" s="18"/>
      <c r="P59" s="18"/>
      <c r="Q59" s="18"/>
      <c r="R59" s="18"/>
      <c r="S59" s="667"/>
      <c r="T59" s="667"/>
      <c r="U59" s="18"/>
      <c r="V59" s="18"/>
      <c r="W59" s="18"/>
      <c r="X59" s="18"/>
      <c r="Y59" s="18"/>
      <c r="Z59" s="18"/>
      <c r="AA59" s="18"/>
      <c r="AB59" s="18"/>
      <c r="AC59" s="18"/>
    </row>
    <row r="60" spans="1:29" ht="15.75" customHeight="1">
      <c r="A60" s="18"/>
      <c r="B60" s="18"/>
      <c r="C60" s="18"/>
      <c r="D60" s="18"/>
      <c r="E60" s="18"/>
      <c r="F60" s="18"/>
      <c r="G60" s="18"/>
      <c r="H60" s="18"/>
      <c r="I60" s="18"/>
      <c r="J60" s="18"/>
      <c r="K60" s="18"/>
      <c r="L60" s="18"/>
      <c r="M60" s="18"/>
      <c r="N60" s="18"/>
      <c r="O60" s="18"/>
      <c r="P60" s="18"/>
      <c r="Q60" s="18"/>
      <c r="R60" s="18"/>
      <c r="S60" s="667"/>
      <c r="T60" s="667"/>
      <c r="U60" s="18"/>
      <c r="V60" s="18"/>
      <c r="W60" s="18"/>
      <c r="X60" s="18"/>
      <c r="Y60" s="18"/>
      <c r="Z60" s="18"/>
      <c r="AA60" s="18"/>
      <c r="AB60" s="18"/>
      <c r="AC60" s="18"/>
    </row>
    <row r="61" spans="1:29" ht="15.75" customHeight="1">
      <c r="A61" s="18"/>
      <c r="B61" s="18"/>
      <c r="C61" s="18"/>
      <c r="D61" s="18"/>
      <c r="E61" s="18"/>
      <c r="F61" s="18"/>
      <c r="G61" s="18"/>
      <c r="H61" s="18"/>
      <c r="I61" s="18"/>
      <c r="J61" s="18"/>
      <c r="K61" s="18"/>
      <c r="L61" s="18"/>
      <c r="M61" s="18"/>
      <c r="N61" s="18"/>
      <c r="O61" s="18"/>
      <c r="P61" s="18"/>
      <c r="Q61" s="18"/>
      <c r="R61" s="18"/>
      <c r="S61" s="667"/>
      <c r="T61" s="667"/>
      <c r="U61" s="18"/>
      <c r="V61" s="18"/>
      <c r="W61" s="18"/>
      <c r="X61" s="18"/>
      <c r="Y61" s="18"/>
      <c r="Z61" s="18"/>
      <c r="AA61" s="18"/>
      <c r="AB61" s="18"/>
      <c r="AC61" s="18"/>
    </row>
    <row r="62" spans="1:29" ht="15.75" customHeight="1">
      <c r="A62" s="18"/>
      <c r="B62" s="18"/>
      <c r="C62" s="18"/>
      <c r="D62" s="18"/>
      <c r="E62" s="18"/>
      <c r="F62" s="18"/>
      <c r="G62" s="18"/>
      <c r="H62" s="18"/>
      <c r="I62" s="18"/>
      <c r="J62" s="18"/>
      <c r="K62" s="18"/>
      <c r="L62" s="18"/>
      <c r="M62" s="18"/>
      <c r="N62" s="18"/>
      <c r="O62" s="18"/>
      <c r="P62" s="18"/>
      <c r="Q62" s="18"/>
      <c r="R62" s="18"/>
      <c r="S62" s="667"/>
      <c r="T62" s="667"/>
      <c r="U62" s="18"/>
      <c r="V62" s="18"/>
      <c r="W62" s="18"/>
      <c r="X62" s="18"/>
      <c r="Y62" s="18"/>
      <c r="Z62" s="18"/>
      <c r="AA62" s="18"/>
      <c r="AB62" s="18"/>
      <c r="AC62" s="18"/>
    </row>
    <row r="63" spans="1:29" ht="15.75" customHeight="1">
      <c r="A63" s="18"/>
      <c r="B63" s="18"/>
      <c r="C63" s="18"/>
      <c r="D63" s="18"/>
      <c r="E63" s="18"/>
      <c r="F63" s="18"/>
      <c r="G63" s="18"/>
      <c r="H63" s="18"/>
      <c r="I63" s="18"/>
      <c r="J63" s="18"/>
      <c r="K63" s="18"/>
      <c r="L63" s="18"/>
      <c r="M63" s="18"/>
      <c r="N63" s="18"/>
      <c r="O63" s="18"/>
      <c r="P63" s="18"/>
      <c r="Q63" s="18"/>
      <c r="R63" s="18"/>
      <c r="S63" s="667"/>
      <c r="T63" s="667"/>
      <c r="U63" s="18"/>
      <c r="V63" s="18"/>
      <c r="W63" s="18"/>
      <c r="X63" s="18"/>
      <c r="Y63" s="18"/>
      <c r="Z63" s="18"/>
      <c r="AA63" s="18"/>
      <c r="AB63" s="18"/>
      <c r="AC63" s="18"/>
    </row>
    <row r="64" spans="1:29" ht="15.75" customHeight="1">
      <c r="A64" s="18"/>
      <c r="B64" s="18"/>
      <c r="C64" s="18"/>
      <c r="D64" s="18"/>
      <c r="E64" s="18"/>
      <c r="F64" s="18"/>
      <c r="G64" s="18"/>
      <c r="H64" s="18"/>
      <c r="I64" s="18"/>
      <c r="J64" s="18"/>
      <c r="K64" s="18"/>
      <c r="L64" s="18"/>
      <c r="M64" s="18"/>
      <c r="N64" s="18"/>
      <c r="O64" s="18"/>
      <c r="P64" s="18"/>
      <c r="Q64" s="18"/>
      <c r="R64" s="18"/>
      <c r="S64" s="667"/>
      <c r="T64" s="667"/>
      <c r="U64" s="18"/>
      <c r="V64" s="18"/>
      <c r="W64" s="18"/>
      <c r="X64" s="18"/>
      <c r="Y64" s="18"/>
      <c r="Z64" s="18"/>
      <c r="AA64" s="18"/>
      <c r="AB64" s="18"/>
      <c r="AC64" s="18"/>
    </row>
    <row r="65" spans="1:29" ht="15.75" customHeight="1">
      <c r="A65" s="18"/>
      <c r="B65" s="18"/>
      <c r="C65" s="18"/>
      <c r="D65" s="18"/>
      <c r="E65" s="18"/>
      <c r="F65" s="18"/>
      <c r="G65" s="18"/>
      <c r="H65" s="18"/>
      <c r="I65" s="18"/>
      <c r="J65" s="18"/>
      <c r="K65" s="18"/>
      <c r="L65" s="18"/>
      <c r="M65" s="18"/>
      <c r="N65" s="18"/>
      <c r="O65" s="18"/>
      <c r="P65" s="18"/>
      <c r="Q65" s="18"/>
      <c r="R65" s="18"/>
      <c r="S65" s="667"/>
      <c r="T65" s="667"/>
      <c r="U65" s="18"/>
      <c r="V65" s="18"/>
      <c r="W65" s="18"/>
      <c r="X65" s="18"/>
      <c r="Y65" s="18"/>
      <c r="Z65" s="18"/>
      <c r="AA65" s="18"/>
      <c r="AB65" s="18"/>
      <c r="AC65" s="18"/>
    </row>
    <row r="66" spans="1:29" ht="15.75" customHeight="1">
      <c r="A66" s="18"/>
      <c r="B66" s="18"/>
      <c r="C66" s="18"/>
      <c r="D66" s="18"/>
      <c r="E66" s="18"/>
      <c r="F66" s="18"/>
      <c r="G66" s="18"/>
      <c r="H66" s="18"/>
      <c r="I66" s="18"/>
      <c r="J66" s="18"/>
      <c r="K66" s="18"/>
      <c r="L66" s="18"/>
      <c r="M66" s="18"/>
      <c r="N66" s="18"/>
      <c r="O66" s="18"/>
      <c r="P66" s="18"/>
      <c r="Q66" s="18"/>
      <c r="R66" s="18"/>
      <c r="S66" s="667"/>
      <c r="T66" s="667"/>
      <c r="U66" s="18"/>
      <c r="V66" s="18"/>
      <c r="W66" s="18"/>
      <c r="X66" s="18"/>
      <c r="Y66" s="18"/>
      <c r="Z66" s="18"/>
      <c r="AA66" s="18"/>
      <c r="AB66" s="18"/>
      <c r="AC66" s="18"/>
    </row>
    <row r="67" spans="1:29" ht="15.75" customHeight="1">
      <c r="A67" s="18"/>
      <c r="B67" s="18"/>
      <c r="C67" s="18"/>
      <c r="D67" s="18"/>
      <c r="E67" s="18"/>
      <c r="F67" s="18"/>
      <c r="G67" s="18"/>
      <c r="H67" s="18"/>
      <c r="I67" s="18"/>
      <c r="J67" s="18"/>
      <c r="K67" s="18"/>
      <c r="L67" s="18"/>
      <c r="M67" s="18"/>
      <c r="N67" s="18"/>
      <c r="O67" s="18"/>
      <c r="P67" s="18"/>
      <c r="Q67" s="18"/>
      <c r="R67" s="18"/>
      <c r="S67" s="667"/>
      <c r="T67" s="667"/>
      <c r="U67" s="18"/>
      <c r="V67" s="18"/>
      <c r="W67" s="18"/>
      <c r="X67" s="18"/>
      <c r="Y67" s="18"/>
      <c r="Z67" s="18"/>
      <c r="AA67" s="18"/>
      <c r="AB67" s="18"/>
      <c r="AC67" s="18"/>
    </row>
    <row r="68" spans="1:29" ht="15.75" customHeight="1">
      <c r="A68" s="18"/>
      <c r="B68" s="18"/>
      <c r="C68" s="18"/>
      <c r="D68" s="18"/>
      <c r="E68" s="18"/>
      <c r="F68" s="18"/>
      <c r="G68" s="18"/>
      <c r="H68" s="18"/>
      <c r="I68" s="18"/>
      <c r="J68" s="18"/>
      <c r="K68" s="18"/>
      <c r="L68" s="18"/>
      <c r="M68" s="18"/>
      <c r="N68" s="18"/>
      <c r="O68" s="18"/>
      <c r="P68" s="18"/>
      <c r="Q68" s="18"/>
      <c r="R68" s="18"/>
      <c r="S68" s="667"/>
      <c r="T68" s="667"/>
      <c r="U68" s="18"/>
      <c r="V68" s="18"/>
      <c r="W68" s="18"/>
      <c r="X68" s="18"/>
      <c r="Y68" s="18"/>
      <c r="Z68" s="18"/>
      <c r="AA68" s="18"/>
      <c r="AB68" s="18"/>
      <c r="AC68" s="18"/>
    </row>
    <row r="69" spans="1:29" ht="15.75" customHeight="1">
      <c r="A69" s="18"/>
      <c r="B69" s="18"/>
      <c r="C69" s="18"/>
      <c r="D69" s="18"/>
      <c r="E69" s="18"/>
      <c r="F69" s="18"/>
      <c r="G69" s="18"/>
      <c r="H69" s="18"/>
      <c r="I69" s="18"/>
      <c r="J69" s="18"/>
      <c r="K69" s="18"/>
      <c r="L69" s="18"/>
      <c r="M69" s="18"/>
      <c r="N69" s="18"/>
      <c r="O69" s="18"/>
      <c r="P69" s="18"/>
      <c r="Q69" s="18"/>
      <c r="R69" s="18"/>
      <c r="S69" s="667"/>
      <c r="T69" s="667"/>
      <c r="U69" s="18"/>
      <c r="V69" s="18"/>
      <c r="W69" s="18"/>
      <c r="X69" s="18"/>
      <c r="Y69" s="18"/>
      <c r="Z69" s="18"/>
      <c r="AA69" s="18"/>
      <c r="AB69" s="18"/>
      <c r="AC69" s="18"/>
    </row>
    <row r="70" spans="1:29" ht="15.75" customHeight="1">
      <c r="A70" s="18"/>
      <c r="B70" s="18"/>
      <c r="C70" s="18"/>
      <c r="D70" s="18"/>
      <c r="E70" s="18"/>
      <c r="F70" s="18"/>
      <c r="G70" s="18"/>
      <c r="H70" s="18"/>
      <c r="I70" s="18"/>
      <c r="J70" s="18"/>
      <c r="K70" s="18"/>
      <c r="L70" s="18"/>
      <c r="M70" s="18"/>
      <c r="N70" s="18"/>
      <c r="O70" s="18"/>
      <c r="P70" s="18"/>
      <c r="Q70" s="18"/>
      <c r="R70" s="18"/>
      <c r="S70" s="667"/>
      <c r="T70" s="667"/>
      <c r="U70" s="18"/>
      <c r="V70" s="18"/>
      <c r="W70" s="18"/>
      <c r="X70" s="18"/>
      <c r="Y70" s="18"/>
      <c r="Z70" s="18"/>
      <c r="AA70" s="18"/>
      <c r="AB70" s="18"/>
      <c r="AC70" s="18"/>
    </row>
    <row r="71" spans="1:29" ht="15.75" customHeight="1">
      <c r="A71" s="18"/>
      <c r="B71" s="18"/>
      <c r="C71" s="18"/>
      <c r="D71" s="18"/>
      <c r="E71" s="18"/>
      <c r="F71" s="18"/>
      <c r="G71" s="18"/>
      <c r="H71" s="18"/>
      <c r="I71" s="18"/>
      <c r="J71" s="18"/>
      <c r="K71" s="18"/>
      <c r="L71" s="18"/>
      <c r="M71" s="18"/>
      <c r="N71" s="18"/>
      <c r="O71" s="18"/>
      <c r="P71" s="18"/>
      <c r="Q71" s="18"/>
      <c r="R71" s="18"/>
      <c r="S71" s="667"/>
      <c r="T71" s="667"/>
      <c r="U71" s="18"/>
      <c r="V71" s="18"/>
      <c r="W71" s="18"/>
      <c r="X71" s="18"/>
      <c r="Y71" s="18"/>
      <c r="Z71" s="18"/>
      <c r="AA71" s="18"/>
      <c r="AB71" s="18"/>
      <c r="AC71" s="18"/>
    </row>
    <row r="72" spans="1:29" ht="15.75" customHeight="1">
      <c r="A72" s="18"/>
      <c r="B72" s="18"/>
      <c r="C72" s="18"/>
      <c r="D72" s="18"/>
      <c r="E72" s="18"/>
      <c r="F72" s="18"/>
      <c r="G72" s="18"/>
      <c r="H72" s="18"/>
      <c r="I72" s="18"/>
      <c r="J72" s="18"/>
      <c r="K72" s="18"/>
      <c r="L72" s="18"/>
      <c r="M72" s="18"/>
      <c r="N72" s="18"/>
      <c r="O72" s="18"/>
      <c r="P72" s="18"/>
      <c r="Q72" s="18"/>
      <c r="R72" s="18"/>
      <c r="S72" s="667"/>
      <c r="T72" s="667"/>
      <c r="U72" s="18"/>
      <c r="V72" s="18"/>
      <c r="W72" s="18"/>
      <c r="X72" s="18"/>
      <c r="Y72" s="18"/>
      <c r="Z72" s="18"/>
      <c r="AA72" s="18"/>
      <c r="AB72" s="18"/>
      <c r="AC72" s="18"/>
    </row>
    <row r="73" spans="1:29" ht="15.75" customHeight="1">
      <c r="A73" s="18"/>
      <c r="B73" s="18"/>
      <c r="C73" s="18"/>
      <c r="D73" s="18"/>
      <c r="E73" s="18"/>
      <c r="F73" s="18"/>
      <c r="G73" s="18"/>
      <c r="H73" s="18"/>
      <c r="I73" s="18"/>
      <c r="J73" s="18"/>
      <c r="K73" s="18"/>
      <c r="L73" s="18"/>
      <c r="M73" s="18"/>
      <c r="N73" s="18"/>
      <c r="O73" s="18"/>
      <c r="P73" s="18"/>
      <c r="Q73" s="18"/>
      <c r="R73" s="18"/>
      <c r="S73" s="667"/>
      <c r="T73" s="667"/>
      <c r="U73" s="18"/>
      <c r="V73" s="18"/>
      <c r="W73" s="18"/>
      <c r="X73" s="18"/>
      <c r="Y73" s="18"/>
      <c r="Z73" s="18"/>
      <c r="AA73" s="18"/>
      <c r="AB73" s="18"/>
      <c r="AC73" s="18"/>
    </row>
    <row r="74" spans="1:29" ht="15.75" customHeight="1">
      <c r="A74" s="18"/>
      <c r="B74" s="18"/>
      <c r="C74" s="18"/>
      <c r="D74" s="18"/>
      <c r="E74" s="18"/>
      <c r="F74" s="18"/>
      <c r="G74" s="18"/>
      <c r="H74" s="18"/>
      <c r="I74" s="18"/>
      <c r="J74" s="18"/>
      <c r="K74" s="18"/>
      <c r="L74" s="18"/>
      <c r="M74" s="18"/>
      <c r="N74" s="18"/>
      <c r="O74" s="18"/>
      <c r="P74" s="18"/>
      <c r="Q74" s="18"/>
      <c r="R74" s="18"/>
      <c r="S74" s="667"/>
      <c r="T74" s="667"/>
      <c r="U74" s="18"/>
      <c r="V74" s="18"/>
      <c r="W74" s="18"/>
      <c r="X74" s="18"/>
      <c r="Y74" s="18"/>
      <c r="Z74" s="18"/>
      <c r="AA74" s="18"/>
      <c r="AB74" s="18"/>
      <c r="AC74" s="18"/>
    </row>
    <row r="75" spans="1:29" ht="15.75" customHeight="1">
      <c r="A75" s="18"/>
      <c r="B75" s="18"/>
      <c r="C75" s="18"/>
      <c r="D75" s="18"/>
      <c r="E75" s="18"/>
      <c r="F75" s="18"/>
      <c r="G75" s="18"/>
      <c r="H75" s="18"/>
      <c r="I75" s="18"/>
      <c r="J75" s="18"/>
      <c r="K75" s="18"/>
      <c r="L75" s="18"/>
      <c r="M75" s="18"/>
      <c r="N75" s="18"/>
      <c r="O75" s="18"/>
      <c r="P75" s="18"/>
      <c r="Q75" s="18"/>
      <c r="R75" s="18"/>
      <c r="S75" s="667"/>
      <c r="T75" s="667"/>
      <c r="U75" s="18"/>
      <c r="V75" s="18"/>
      <c r="W75" s="18"/>
      <c r="X75" s="18"/>
      <c r="Y75" s="18"/>
      <c r="Z75" s="18"/>
      <c r="AA75" s="18"/>
      <c r="AB75" s="18"/>
      <c r="AC75" s="18"/>
    </row>
    <row r="76" spans="1:29" ht="15.75" customHeight="1">
      <c r="A76" s="18"/>
      <c r="B76" s="18"/>
      <c r="C76" s="18"/>
      <c r="D76" s="18"/>
      <c r="E76" s="18"/>
      <c r="F76" s="18"/>
      <c r="G76" s="18"/>
      <c r="H76" s="18"/>
      <c r="I76" s="18"/>
      <c r="J76" s="18"/>
      <c r="K76" s="18"/>
      <c r="L76" s="18"/>
      <c r="M76" s="18"/>
      <c r="N76" s="18"/>
      <c r="O76" s="18"/>
      <c r="P76" s="18"/>
      <c r="Q76" s="18"/>
      <c r="R76" s="18"/>
      <c r="S76" s="667"/>
      <c r="T76" s="667"/>
      <c r="U76" s="18"/>
      <c r="V76" s="18"/>
      <c r="W76" s="18"/>
      <c r="X76" s="18"/>
      <c r="Y76" s="18"/>
      <c r="Z76" s="18"/>
      <c r="AA76" s="18"/>
      <c r="AB76" s="18"/>
      <c r="AC76" s="18"/>
    </row>
    <row r="77" spans="1:29" ht="15.75" customHeight="1">
      <c r="A77" s="18"/>
      <c r="B77" s="18"/>
      <c r="C77" s="18"/>
      <c r="D77" s="18"/>
      <c r="E77" s="18"/>
      <c r="F77" s="18"/>
      <c r="G77" s="18"/>
      <c r="H77" s="18"/>
      <c r="I77" s="18"/>
      <c r="J77" s="18"/>
      <c r="K77" s="18"/>
      <c r="L77" s="18"/>
      <c r="M77" s="18"/>
      <c r="N77" s="18"/>
      <c r="O77" s="18"/>
      <c r="P77" s="18"/>
      <c r="Q77" s="18"/>
      <c r="R77" s="18"/>
      <c r="S77" s="667"/>
      <c r="T77" s="667"/>
      <c r="U77" s="18"/>
      <c r="V77" s="18"/>
      <c r="W77" s="18"/>
      <c r="X77" s="18"/>
      <c r="Y77" s="18"/>
      <c r="Z77" s="18"/>
      <c r="AA77" s="18"/>
      <c r="AB77" s="18"/>
      <c r="AC77" s="18"/>
    </row>
    <row r="78" spans="1:29" ht="15.75" customHeight="1">
      <c r="A78" s="18"/>
      <c r="B78" s="18"/>
      <c r="C78" s="18"/>
      <c r="D78" s="18"/>
      <c r="E78" s="18"/>
      <c r="F78" s="18"/>
      <c r="G78" s="18"/>
      <c r="H78" s="18"/>
      <c r="I78" s="18"/>
      <c r="J78" s="18"/>
      <c r="K78" s="18"/>
      <c r="L78" s="18"/>
      <c r="M78" s="18"/>
      <c r="N78" s="18"/>
      <c r="O78" s="18"/>
      <c r="P78" s="18"/>
      <c r="Q78" s="18"/>
      <c r="R78" s="18"/>
      <c r="S78" s="667"/>
      <c r="T78" s="667"/>
      <c r="U78" s="18"/>
      <c r="V78" s="18"/>
      <c r="W78" s="18"/>
      <c r="X78" s="18"/>
      <c r="Y78" s="18"/>
      <c r="Z78" s="18"/>
      <c r="AA78" s="18"/>
      <c r="AB78" s="18"/>
      <c r="AC78" s="18"/>
    </row>
    <row r="79" spans="1:29" ht="15.75" customHeight="1">
      <c r="A79" s="18"/>
      <c r="B79" s="18"/>
      <c r="C79" s="18"/>
      <c r="D79" s="18"/>
      <c r="E79" s="18"/>
      <c r="F79" s="18"/>
      <c r="G79" s="18"/>
      <c r="H79" s="18"/>
      <c r="I79" s="18"/>
      <c r="J79" s="18"/>
      <c r="K79" s="18"/>
      <c r="L79" s="18"/>
      <c r="M79" s="18"/>
      <c r="N79" s="18"/>
      <c r="O79" s="18"/>
      <c r="P79" s="18"/>
      <c r="Q79" s="18"/>
      <c r="R79" s="18"/>
      <c r="S79" s="667"/>
      <c r="T79" s="667"/>
      <c r="U79" s="18"/>
      <c r="V79" s="18"/>
      <c r="W79" s="18"/>
      <c r="X79" s="18"/>
      <c r="Y79" s="18"/>
      <c r="Z79" s="18"/>
      <c r="AA79" s="18"/>
      <c r="AB79" s="18"/>
      <c r="AC79" s="18"/>
    </row>
    <row r="80" spans="1:29" ht="15.75" customHeight="1">
      <c r="A80" s="18"/>
      <c r="B80" s="18"/>
      <c r="C80" s="18"/>
      <c r="D80" s="18"/>
      <c r="E80" s="18"/>
      <c r="F80" s="18"/>
      <c r="G80" s="18"/>
      <c r="H80" s="18"/>
      <c r="I80" s="18"/>
      <c r="J80" s="18"/>
      <c r="K80" s="18"/>
      <c r="L80" s="18"/>
      <c r="M80" s="18"/>
      <c r="N80" s="18"/>
      <c r="O80" s="18"/>
      <c r="P80" s="18"/>
      <c r="Q80" s="18"/>
      <c r="R80" s="18"/>
      <c r="S80" s="667"/>
      <c r="T80" s="667"/>
      <c r="U80" s="18"/>
      <c r="V80" s="18"/>
      <c r="W80" s="18"/>
      <c r="X80" s="18"/>
      <c r="Y80" s="18"/>
      <c r="Z80" s="18"/>
      <c r="AA80" s="18"/>
      <c r="AB80" s="18"/>
      <c r="AC80" s="18"/>
    </row>
    <row r="81" spans="1:29" ht="15.75" customHeight="1">
      <c r="A81" s="18"/>
      <c r="B81" s="18"/>
      <c r="C81" s="18"/>
      <c r="D81" s="18"/>
      <c r="E81" s="18"/>
      <c r="F81" s="18"/>
      <c r="G81" s="18"/>
      <c r="H81" s="18"/>
      <c r="I81" s="18"/>
      <c r="J81" s="18"/>
      <c r="K81" s="18"/>
      <c r="L81" s="18"/>
      <c r="M81" s="18"/>
      <c r="N81" s="18"/>
      <c r="O81" s="18"/>
      <c r="P81" s="18"/>
      <c r="Q81" s="18"/>
      <c r="R81" s="18"/>
      <c r="S81" s="667"/>
      <c r="T81" s="667"/>
      <c r="U81" s="18"/>
      <c r="V81" s="18"/>
      <c r="W81" s="18"/>
      <c r="X81" s="18"/>
      <c r="Y81" s="18"/>
      <c r="Z81" s="18"/>
      <c r="AA81" s="18"/>
      <c r="AB81" s="18"/>
      <c r="AC81" s="18"/>
    </row>
    <row r="82" spans="1:29" ht="15.75" customHeight="1">
      <c r="A82" s="18"/>
      <c r="B82" s="18"/>
      <c r="C82" s="18"/>
      <c r="D82" s="18"/>
      <c r="E82" s="18"/>
      <c r="F82" s="18"/>
      <c r="G82" s="18"/>
      <c r="H82" s="18"/>
      <c r="I82" s="18"/>
      <c r="J82" s="18"/>
      <c r="K82" s="18"/>
      <c r="L82" s="18"/>
      <c r="M82" s="18"/>
      <c r="N82" s="18"/>
      <c r="O82" s="18"/>
      <c r="P82" s="18"/>
      <c r="Q82" s="18"/>
      <c r="R82" s="18"/>
      <c r="S82" s="667"/>
      <c r="T82" s="667"/>
      <c r="U82" s="18"/>
      <c r="V82" s="18"/>
      <c r="W82" s="18"/>
      <c r="X82" s="18"/>
      <c r="Y82" s="18"/>
      <c r="Z82" s="18"/>
      <c r="AA82" s="18"/>
      <c r="AB82" s="18"/>
      <c r="AC82" s="18"/>
    </row>
    <row r="83" spans="1:29" ht="15.75" customHeight="1">
      <c r="A83" s="18"/>
      <c r="B83" s="18"/>
      <c r="C83" s="18"/>
      <c r="D83" s="18"/>
      <c r="E83" s="18"/>
      <c r="F83" s="18"/>
      <c r="G83" s="18"/>
      <c r="H83" s="18"/>
      <c r="I83" s="18"/>
      <c r="J83" s="18"/>
      <c r="K83" s="18"/>
      <c r="L83" s="18"/>
      <c r="M83" s="18"/>
      <c r="N83" s="18"/>
      <c r="O83" s="18"/>
      <c r="P83" s="18"/>
      <c r="Q83" s="18"/>
      <c r="R83" s="18"/>
      <c r="S83" s="667"/>
      <c r="T83" s="667"/>
      <c r="U83" s="18"/>
      <c r="V83" s="18"/>
      <c r="W83" s="18"/>
      <c r="X83" s="18"/>
      <c r="Y83" s="18"/>
      <c r="Z83" s="18"/>
      <c r="AA83" s="18"/>
      <c r="AB83" s="18"/>
      <c r="AC83" s="18"/>
    </row>
    <row r="84" spans="1:29" ht="15.75" customHeight="1">
      <c r="A84" s="18"/>
      <c r="B84" s="18"/>
      <c r="C84" s="18"/>
      <c r="D84" s="18"/>
      <c r="E84" s="18"/>
      <c r="F84" s="18"/>
      <c r="G84" s="18"/>
      <c r="H84" s="18"/>
      <c r="I84" s="18"/>
      <c r="J84" s="18"/>
      <c r="K84" s="18"/>
      <c r="L84" s="18"/>
      <c r="M84" s="18"/>
      <c r="N84" s="18"/>
      <c r="O84" s="18"/>
      <c r="P84" s="18"/>
      <c r="Q84" s="18"/>
      <c r="R84" s="18"/>
      <c r="S84" s="667"/>
      <c r="T84" s="667"/>
      <c r="U84" s="18"/>
      <c r="V84" s="18"/>
      <c r="W84" s="18"/>
      <c r="X84" s="18"/>
      <c r="Y84" s="18"/>
      <c r="Z84" s="18"/>
      <c r="AA84" s="18"/>
      <c r="AB84" s="18"/>
      <c r="AC84" s="18"/>
    </row>
    <row r="85" spans="1:29" ht="15.75" customHeight="1">
      <c r="A85" s="18"/>
      <c r="B85" s="18"/>
      <c r="C85" s="18"/>
      <c r="D85" s="18"/>
      <c r="E85" s="18"/>
      <c r="F85" s="18"/>
      <c r="G85" s="18"/>
      <c r="H85" s="18"/>
      <c r="I85" s="18"/>
      <c r="J85" s="18"/>
      <c r="K85" s="18"/>
      <c r="L85" s="18"/>
      <c r="M85" s="18"/>
      <c r="N85" s="18"/>
      <c r="O85" s="18"/>
      <c r="P85" s="18"/>
      <c r="Q85" s="18"/>
      <c r="R85" s="18"/>
      <c r="S85" s="667"/>
      <c r="T85" s="667"/>
      <c r="U85" s="18"/>
      <c r="V85" s="18"/>
      <c r="W85" s="18"/>
      <c r="X85" s="18"/>
      <c r="Y85" s="18"/>
      <c r="Z85" s="18"/>
      <c r="AA85" s="18"/>
      <c r="AB85" s="18"/>
      <c r="AC85" s="18"/>
    </row>
    <row r="86" spans="1:29" ht="15.75" customHeight="1">
      <c r="A86" s="18"/>
      <c r="B86" s="18"/>
      <c r="C86" s="18"/>
      <c r="D86" s="18"/>
      <c r="E86" s="18"/>
      <c r="F86" s="18"/>
      <c r="G86" s="18"/>
      <c r="H86" s="18"/>
      <c r="I86" s="18"/>
      <c r="J86" s="18"/>
      <c r="K86" s="18"/>
      <c r="L86" s="18"/>
      <c r="M86" s="18"/>
      <c r="N86" s="18"/>
      <c r="O86" s="18"/>
      <c r="P86" s="18"/>
      <c r="Q86" s="18"/>
      <c r="R86" s="18"/>
      <c r="S86" s="667"/>
      <c r="T86" s="667"/>
      <c r="U86" s="18"/>
      <c r="V86" s="18"/>
      <c r="W86" s="18"/>
      <c r="X86" s="18"/>
      <c r="Y86" s="18"/>
      <c r="Z86" s="18"/>
      <c r="AA86" s="18"/>
      <c r="AB86" s="18"/>
      <c r="AC86" s="18"/>
    </row>
    <row r="87" spans="1:29" ht="15.75" customHeight="1">
      <c r="A87" s="18"/>
      <c r="B87" s="18"/>
      <c r="C87" s="18"/>
      <c r="D87" s="18"/>
      <c r="E87" s="18"/>
      <c r="F87" s="18"/>
      <c r="G87" s="18"/>
      <c r="H87" s="18"/>
      <c r="I87" s="18"/>
      <c r="J87" s="18"/>
      <c r="K87" s="18"/>
      <c r="L87" s="18"/>
      <c r="M87" s="18"/>
      <c r="N87" s="18"/>
      <c r="O87" s="18"/>
      <c r="P87" s="18"/>
      <c r="Q87" s="18"/>
      <c r="R87" s="18"/>
      <c r="S87" s="667"/>
      <c r="T87" s="667"/>
      <c r="U87" s="18"/>
      <c r="V87" s="18"/>
      <c r="W87" s="18"/>
      <c r="X87" s="18"/>
      <c r="Y87" s="18"/>
      <c r="Z87" s="18"/>
      <c r="AA87" s="18"/>
      <c r="AB87" s="18"/>
      <c r="AC87" s="18"/>
    </row>
    <row r="88" spans="1:29" ht="15.75" customHeight="1">
      <c r="A88" s="18"/>
      <c r="B88" s="18"/>
      <c r="C88" s="18"/>
      <c r="D88" s="18"/>
      <c r="E88" s="18"/>
      <c r="F88" s="18"/>
      <c r="G88" s="18"/>
      <c r="H88" s="18"/>
      <c r="I88" s="18"/>
      <c r="J88" s="18"/>
      <c r="K88" s="18"/>
      <c r="L88" s="18"/>
      <c r="M88" s="18"/>
      <c r="N88" s="18"/>
      <c r="O88" s="18"/>
      <c r="P88" s="18"/>
      <c r="Q88" s="18"/>
      <c r="R88" s="18"/>
      <c r="S88" s="667"/>
      <c r="T88" s="667"/>
      <c r="U88" s="18"/>
      <c r="V88" s="18"/>
      <c r="W88" s="18"/>
      <c r="X88" s="18"/>
      <c r="Y88" s="18"/>
      <c r="Z88" s="18"/>
      <c r="AA88" s="18"/>
      <c r="AB88" s="18"/>
      <c r="AC88" s="18"/>
    </row>
    <row r="89" spans="1:29" ht="15.75" customHeight="1">
      <c r="A89" s="18"/>
      <c r="B89" s="18"/>
      <c r="C89" s="18"/>
      <c r="D89" s="18"/>
      <c r="E89" s="18"/>
      <c r="F89" s="18"/>
      <c r="G89" s="18"/>
      <c r="H89" s="18"/>
      <c r="I89" s="18"/>
      <c r="J89" s="18"/>
      <c r="K89" s="18"/>
      <c r="L89" s="18"/>
      <c r="M89" s="18"/>
      <c r="N89" s="18"/>
      <c r="O89" s="18"/>
      <c r="P89" s="18"/>
      <c r="Q89" s="18"/>
      <c r="R89" s="18"/>
      <c r="S89" s="667"/>
      <c r="T89" s="667"/>
      <c r="U89" s="18"/>
      <c r="V89" s="18"/>
      <c r="W89" s="18"/>
      <c r="X89" s="18"/>
      <c r="Y89" s="18"/>
      <c r="Z89" s="18"/>
      <c r="AA89" s="18"/>
      <c r="AB89" s="18"/>
      <c r="AC89" s="18"/>
    </row>
    <row r="90" spans="1:29" ht="15.75" customHeight="1">
      <c r="A90" s="18"/>
      <c r="B90" s="18"/>
      <c r="C90" s="18"/>
      <c r="D90" s="18"/>
      <c r="E90" s="18"/>
      <c r="F90" s="18"/>
      <c r="G90" s="18"/>
      <c r="H90" s="18"/>
      <c r="I90" s="18"/>
      <c r="J90" s="18"/>
      <c r="K90" s="18"/>
      <c r="L90" s="18"/>
      <c r="M90" s="18"/>
      <c r="N90" s="18"/>
      <c r="O90" s="18"/>
      <c r="P90" s="18"/>
      <c r="Q90" s="18"/>
      <c r="R90" s="18"/>
      <c r="S90" s="667"/>
      <c r="T90" s="667"/>
      <c r="U90" s="18"/>
      <c r="V90" s="18"/>
      <c r="W90" s="18"/>
      <c r="X90" s="18"/>
      <c r="Y90" s="18"/>
      <c r="Z90" s="18"/>
      <c r="AA90" s="18"/>
      <c r="AB90" s="18"/>
      <c r="AC90" s="18"/>
    </row>
    <row r="91" spans="1:29" ht="15.75" customHeight="1">
      <c r="A91" s="18"/>
      <c r="B91" s="18"/>
      <c r="C91" s="18"/>
      <c r="D91" s="18"/>
      <c r="E91" s="18"/>
      <c r="F91" s="18"/>
      <c r="G91" s="18"/>
      <c r="H91" s="18"/>
      <c r="I91" s="18"/>
      <c r="J91" s="18"/>
      <c r="K91" s="18"/>
      <c r="L91" s="18"/>
      <c r="M91" s="18"/>
      <c r="N91" s="18"/>
      <c r="O91" s="18"/>
      <c r="P91" s="18"/>
      <c r="Q91" s="18"/>
      <c r="R91" s="18"/>
      <c r="S91" s="667"/>
      <c r="T91" s="667"/>
      <c r="U91" s="18"/>
      <c r="V91" s="18"/>
      <c r="W91" s="18"/>
      <c r="X91" s="18"/>
      <c r="Y91" s="18"/>
      <c r="Z91" s="18"/>
      <c r="AA91" s="18"/>
      <c r="AB91" s="18"/>
      <c r="AC91" s="18"/>
    </row>
    <row r="92" spans="1:29" ht="15.75" customHeight="1">
      <c r="A92" s="18"/>
      <c r="B92" s="18"/>
      <c r="C92" s="18"/>
      <c r="D92" s="18"/>
      <c r="E92" s="18"/>
      <c r="F92" s="18"/>
      <c r="G92" s="18"/>
      <c r="H92" s="18"/>
      <c r="I92" s="18"/>
      <c r="J92" s="18"/>
      <c r="K92" s="18"/>
      <c r="L92" s="18"/>
      <c r="M92" s="18"/>
      <c r="N92" s="18"/>
      <c r="O92" s="18"/>
      <c r="P92" s="18"/>
      <c r="Q92" s="18"/>
      <c r="R92" s="18"/>
      <c r="S92" s="667"/>
      <c r="T92" s="667"/>
      <c r="U92" s="18"/>
      <c r="V92" s="18"/>
      <c r="W92" s="18"/>
      <c r="X92" s="18"/>
      <c r="Y92" s="18"/>
      <c r="Z92" s="18"/>
      <c r="AA92" s="18"/>
      <c r="AB92" s="18"/>
      <c r="AC92" s="18"/>
    </row>
    <row r="93" spans="1:29" ht="15.75" customHeight="1">
      <c r="A93" s="18"/>
      <c r="B93" s="18"/>
      <c r="C93" s="18"/>
      <c r="D93" s="18"/>
      <c r="E93" s="18"/>
      <c r="F93" s="18"/>
      <c r="G93" s="18"/>
      <c r="H93" s="18"/>
      <c r="I93" s="18"/>
      <c r="J93" s="18"/>
      <c r="K93" s="18"/>
      <c r="L93" s="18"/>
      <c r="M93" s="18"/>
      <c r="N93" s="18"/>
      <c r="O93" s="18"/>
      <c r="P93" s="18"/>
      <c r="Q93" s="18"/>
      <c r="R93" s="18"/>
      <c r="S93" s="667"/>
      <c r="T93" s="667"/>
      <c r="U93" s="18"/>
      <c r="V93" s="18"/>
      <c r="W93" s="18"/>
      <c r="X93" s="18"/>
      <c r="Y93" s="18"/>
      <c r="Z93" s="18"/>
      <c r="AA93" s="18"/>
      <c r="AB93" s="18"/>
      <c r="AC93" s="18"/>
    </row>
    <row r="94" spans="1:29" ht="15.75" customHeight="1">
      <c r="A94" s="18"/>
      <c r="B94" s="18"/>
      <c r="C94" s="18"/>
      <c r="D94" s="18"/>
      <c r="E94" s="18"/>
      <c r="F94" s="18"/>
      <c r="G94" s="18"/>
      <c r="H94" s="18"/>
      <c r="I94" s="18"/>
      <c r="J94" s="18"/>
      <c r="K94" s="18"/>
      <c r="L94" s="18"/>
      <c r="M94" s="18"/>
      <c r="N94" s="18"/>
      <c r="O94" s="18"/>
      <c r="P94" s="18"/>
      <c r="Q94" s="18"/>
      <c r="R94" s="18"/>
      <c r="S94" s="667"/>
      <c r="T94" s="667"/>
      <c r="U94" s="18"/>
      <c r="V94" s="18"/>
      <c r="W94" s="18"/>
      <c r="X94" s="18"/>
      <c r="Y94" s="18"/>
      <c r="Z94" s="18"/>
      <c r="AA94" s="18"/>
      <c r="AB94" s="18"/>
      <c r="AC94" s="18"/>
    </row>
    <row r="95" spans="1:29" ht="15.75" customHeight="1">
      <c r="A95" s="18"/>
      <c r="B95" s="18"/>
      <c r="C95" s="18"/>
      <c r="D95" s="18"/>
      <c r="E95" s="18"/>
      <c r="F95" s="18"/>
      <c r="G95" s="18"/>
      <c r="H95" s="18"/>
      <c r="I95" s="18"/>
      <c r="J95" s="18"/>
      <c r="K95" s="18"/>
      <c r="L95" s="18"/>
      <c r="M95" s="18"/>
      <c r="N95" s="18"/>
      <c r="O95" s="18"/>
      <c r="P95" s="18"/>
      <c r="Q95" s="18"/>
      <c r="R95" s="18"/>
      <c r="S95" s="667"/>
      <c r="T95" s="667"/>
      <c r="U95" s="18"/>
      <c r="V95" s="18"/>
      <c r="W95" s="18"/>
      <c r="X95" s="18"/>
      <c r="Y95" s="18"/>
      <c r="Z95" s="18"/>
      <c r="AA95" s="18"/>
      <c r="AB95" s="18"/>
      <c r="AC95" s="18"/>
    </row>
    <row r="96" spans="1:29" ht="15.75" customHeight="1">
      <c r="A96" s="18"/>
      <c r="B96" s="18"/>
      <c r="C96" s="18"/>
      <c r="D96" s="18"/>
      <c r="E96" s="18"/>
      <c r="F96" s="18"/>
      <c r="G96" s="18"/>
      <c r="H96" s="18"/>
      <c r="I96" s="18"/>
      <c r="J96" s="18"/>
      <c r="K96" s="18"/>
      <c r="L96" s="18"/>
      <c r="M96" s="18"/>
      <c r="N96" s="18"/>
      <c r="O96" s="18"/>
      <c r="P96" s="18"/>
      <c r="Q96" s="18"/>
      <c r="R96" s="18"/>
      <c r="S96" s="667"/>
      <c r="T96" s="667"/>
      <c r="U96" s="18"/>
      <c r="V96" s="18"/>
      <c r="W96" s="18"/>
      <c r="X96" s="18"/>
      <c r="Y96" s="18"/>
      <c r="Z96" s="18"/>
      <c r="AA96" s="18"/>
      <c r="AB96" s="18"/>
      <c r="AC96" s="18"/>
    </row>
    <row r="97" spans="1:29" ht="15.75" customHeight="1">
      <c r="A97" s="18"/>
      <c r="B97" s="18"/>
      <c r="C97" s="18"/>
      <c r="D97" s="18"/>
      <c r="E97" s="18"/>
      <c r="F97" s="18"/>
      <c r="G97" s="18"/>
      <c r="H97" s="18"/>
      <c r="I97" s="18"/>
      <c r="J97" s="18"/>
      <c r="K97" s="18"/>
      <c r="L97" s="18"/>
      <c r="M97" s="18"/>
      <c r="N97" s="18"/>
      <c r="O97" s="18"/>
      <c r="P97" s="18"/>
      <c r="Q97" s="18"/>
      <c r="R97" s="18"/>
      <c r="S97" s="667"/>
      <c r="T97" s="667"/>
      <c r="U97" s="18"/>
      <c r="V97" s="18"/>
      <c r="W97" s="18"/>
      <c r="X97" s="18"/>
      <c r="Y97" s="18"/>
      <c r="Z97" s="18"/>
      <c r="AA97" s="18"/>
      <c r="AB97" s="18"/>
      <c r="AC97" s="18"/>
    </row>
    <row r="98" spans="1:29" ht="15.75" customHeight="1">
      <c r="A98" s="18"/>
      <c r="B98" s="18"/>
      <c r="C98" s="18"/>
      <c r="D98" s="18"/>
      <c r="E98" s="18"/>
      <c r="F98" s="18"/>
      <c r="G98" s="18"/>
      <c r="H98" s="18"/>
      <c r="I98" s="18"/>
      <c r="J98" s="18"/>
      <c r="K98" s="18"/>
      <c r="L98" s="18"/>
      <c r="M98" s="18"/>
      <c r="N98" s="18"/>
      <c r="O98" s="18"/>
      <c r="P98" s="18"/>
      <c r="Q98" s="18"/>
      <c r="R98" s="18"/>
      <c r="S98" s="667"/>
      <c r="T98" s="667"/>
      <c r="U98" s="18"/>
      <c r="V98" s="18"/>
      <c r="W98" s="18"/>
      <c r="X98" s="18"/>
      <c r="Y98" s="18"/>
      <c r="Z98" s="18"/>
      <c r="AA98" s="18"/>
      <c r="AB98" s="18"/>
      <c r="AC98" s="18"/>
    </row>
    <row r="99" spans="1:29" ht="15.75" customHeight="1">
      <c r="A99" s="18"/>
      <c r="B99" s="18"/>
      <c r="C99" s="18"/>
      <c r="D99" s="18"/>
      <c r="E99" s="18"/>
      <c r="F99" s="18"/>
      <c r="G99" s="18"/>
      <c r="H99" s="18"/>
      <c r="I99" s="18"/>
      <c r="J99" s="18"/>
      <c r="K99" s="18"/>
      <c r="L99" s="18"/>
      <c r="M99" s="18"/>
      <c r="N99" s="18"/>
      <c r="O99" s="18"/>
      <c r="P99" s="18"/>
      <c r="Q99" s="18"/>
      <c r="R99" s="18"/>
      <c r="S99" s="667"/>
      <c r="T99" s="667"/>
      <c r="U99" s="18"/>
      <c r="V99" s="18"/>
      <c r="W99" s="18"/>
      <c r="X99" s="18"/>
      <c r="Y99" s="18"/>
      <c r="Z99" s="18"/>
      <c r="AA99" s="18"/>
      <c r="AB99" s="18"/>
      <c r="AC99" s="18"/>
    </row>
    <row r="100" spans="1:29" ht="15.75" customHeight="1">
      <c r="A100" s="18"/>
      <c r="B100" s="18"/>
      <c r="C100" s="18"/>
      <c r="D100" s="18"/>
      <c r="E100" s="18"/>
      <c r="F100" s="18"/>
      <c r="G100" s="18"/>
      <c r="H100" s="18"/>
      <c r="I100" s="18"/>
      <c r="J100" s="18"/>
      <c r="K100" s="18"/>
      <c r="L100" s="18"/>
      <c r="M100" s="18"/>
      <c r="N100" s="18"/>
      <c r="O100" s="18"/>
      <c r="P100" s="18"/>
      <c r="Q100" s="18"/>
      <c r="R100" s="18"/>
      <c r="S100" s="667"/>
      <c r="T100" s="667"/>
      <c r="U100" s="18"/>
      <c r="V100" s="18"/>
      <c r="W100" s="18"/>
      <c r="X100" s="18"/>
      <c r="Y100" s="18"/>
      <c r="Z100" s="18"/>
      <c r="AA100" s="18"/>
      <c r="AB100" s="18"/>
      <c r="AC100" s="18"/>
    </row>
    <row r="101" spans="1:29" ht="15.75" customHeight="1">
      <c r="A101" s="18"/>
      <c r="B101" s="18"/>
      <c r="C101" s="18"/>
      <c r="D101" s="18"/>
      <c r="E101" s="18"/>
      <c r="F101" s="18"/>
      <c r="G101" s="18"/>
      <c r="H101" s="18"/>
      <c r="I101" s="18"/>
      <c r="J101" s="18"/>
      <c r="K101" s="18"/>
      <c r="L101" s="18"/>
      <c r="M101" s="18"/>
      <c r="N101" s="18"/>
      <c r="O101" s="18"/>
      <c r="P101" s="18"/>
      <c r="Q101" s="18"/>
      <c r="R101" s="18"/>
      <c r="S101" s="667"/>
      <c r="T101" s="667"/>
      <c r="U101" s="18"/>
      <c r="V101" s="18"/>
      <c r="W101" s="18"/>
      <c r="X101" s="18"/>
      <c r="Y101" s="18"/>
      <c r="Z101" s="18"/>
      <c r="AA101" s="18"/>
      <c r="AB101" s="18"/>
      <c r="AC101" s="18"/>
    </row>
    <row r="102" spans="1:29" ht="15.75" customHeight="1">
      <c r="A102" s="18"/>
      <c r="B102" s="18"/>
      <c r="C102" s="18"/>
      <c r="D102" s="18"/>
      <c r="E102" s="18"/>
      <c r="F102" s="18"/>
      <c r="G102" s="18"/>
      <c r="H102" s="18"/>
      <c r="I102" s="18"/>
      <c r="J102" s="18"/>
      <c r="K102" s="18"/>
      <c r="L102" s="18"/>
      <c r="M102" s="18"/>
      <c r="N102" s="18"/>
      <c r="O102" s="18"/>
      <c r="P102" s="18"/>
      <c r="Q102" s="18"/>
      <c r="R102" s="18"/>
      <c r="S102" s="667"/>
      <c r="T102" s="667"/>
      <c r="U102" s="18"/>
      <c r="V102" s="18"/>
      <c r="W102" s="18"/>
      <c r="X102" s="18"/>
      <c r="Y102" s="18"/>
      <c r="Z102" s="18"/>
      <c r="AA102" s="18"/>
      <c r="AB102" s="18"/>
      <c r="AC102" s="18"/>
    </row>
    <row r="103" spans="1:29" ht="15.75" customHeight="1">
      <c r="A103" s="18"/>
      <c r="B103" s="18"/>
      <c r="C103" s="18"/>
      <c r="D103" s="18"/>
      <c r="E103" s="18"/>
      <c r="F103" s="18"/>
      <c r="G103" s="18"/>
      <c r="H103" s="18"/>
      <c r="I103" s="18"/>
      <c r="J103" s="18"/>
      <c r="K103" s="18"/>
      <c r="L103" s="18"/>
      <c r="M103" s="18"/>
      <c r="N103" s="18"/>
      <c r="O103" s="18"/>
      <c r="P103" s="18"/>
      <c r="Q103" s="18"/>
      <c r="R103" s="18"/>
      <c r="S103" s="667"/>
      <c r="T103" s="667"/>
      <c r="U103" s="18"/>
      <c r="V103" s="18"/>
      <c r="W103" s="18"/>
      <c r="X103" s="18"/>
      <c r="Y103" s="18"/>
      <c r="Z103" s="18"/>
      <c r="AA103" s="18"/>
      <c r="AB103" s="18"/>
      <c r="AC103" s="18"/>
    </row>
    <row r="104" spans="1:29" ht="15.75" customHeight="1">
      <c r="A104" s="18"/>
      <c r="B104" s="18"/>
      <c r="C104" s="18"/>
      <c r="D104" s="18"/>
      <c r="E104" s="18"/>
      <c r="F104" s="18"/>
      <c r="G104" s="18"/>
      <c r="H104" s="18"/>
      <c r="I104" s="18"/>
      <c r="J104" s="18"/>
      <c r="K104" s="18"/>
      <c r="L104" s="18"/>
      <c r="M104" s="18"/>
      <c r="N104" s="18"/>
      <c r="O104" s="18"/>
      <c r="P104" s="18"/>
      <c r="Q104" s="18"/>
      <c r="R104" s="18"/>
      <c r="S104" s="667"/>
      <c r="T104" s="667"/>
      <c r="U104" s="18"/>
      <c r="V104" s="18"/>
      <c r="W104" s="18"/>
      <c r="X104" s="18"/>
      <c r="Y104" s="18"/>
      <c r="Z104" s="18"/>
      <c r="AA104" s="18"/>
      <c r="AB104" s="18"/>
      <c r="AC104" s="18"/>
    </row>
    <row r="105" spans="1:29" ht="15.75" customHeight="1">
      <c r="A105" s="18"/>
      <c r="B105" s="18"/>
      <c r="C105" s="18"/>
      <c r="D105" s="18"/>
      <c r="E105" s="18"/>
      <c r="F105" s="18"/>
      <c r="G105" s="18"/>
      <c r="H105" s="18"/>
      <c r="I105" s="18"/>
      <c r="J105" s="18"/>
      <c r="K105" s="18"/>
      <c r="L105" s="18"/>
      <c r="M105" s="18"/>
      <c r="N105" s="18"/>
      <c r="O105" s="18"/>
      <c r="P105" s="18"/>
      <c r="Q105" s="18"/>
      <c r="R105" s="18"/>
      <c r="S105" s="667"/>
      <c r="T105" s="667"/>
      <c r="U105" s="18"/>
      <c r="V105" s="18"/>
      <c r="W105" s="18"/>
      <c r="X105" s="18"/>
      <c r="Y105" s="18"/>
      <c r="Z105" s="18"/>
      <c r="AA105" s="18"/>
      <c r="AB105" s="18"/>
      <c r="AC105" s="18"/>
    </row>
    <row r="106" spans="1:29" ht="15.75" customHeight="1">
      <c r="A106" s="18"/>
      <c r="B106" s="18"/>
      <c r="C106" s="18"/>
      <c r="D106" s="18"/>
      <c r="E106" s="18"/>
      <c r="F106" s="18"/>
      <c r="G106" s="18"/>
      <c r="H106" s="18"/>
      <c r="I106" s="18"/>
      <c r="J106" s="18"/>
      <c r="K106" s="18"/>
      <c r="L106" s="18"/>
      <c r="M106" s="18"/>
      <c r="N106" s="18"/>
      <c r="O106" s="18"/>
      <c r="P106" s="18"/>
      <c r="Q106" s="18"/>
      <c r="R106" s="18"/>
      <c r="S106" s="667"/>
      <c r="T106" s="667"/>
      <c r="U106" s="18"/>
      <c r="V106" s="18"/>
      <c r="W106" s="18"/>
      <c r="X106" s="18"/>
      <c r="Y106" s="18"/>
      <c r="Z106" s="18"/>
      <c r="AA106" s="18"/>
      <c r="AB106" s="18"/>
      <c r="AC106" s="18"/>
    </row>
    <row r="107" spans="1:29" ht="15.75" customHeight="1">
      <c r="A107" s="18"/>
      <c r="B107" s="18"/>
      <c r="C107" s="18"/>
      <c r="D107" s="18"/>
      <c r="E107" s="18"/>
      <c r="F107" s="18"/>
      <c r="G107" s="18"/>
      <c r="H107" s="18"/>
      <c r="I107" s="18"/>
      <c r="J107" s="18"/>
      <c r="K107" s="18"/>
      <c r="L107" s="18"/>
      <c r="M107" s="18"/>
      <c r="N107" s="18"/>
      <c r="O107" s="18"/>
      <c r="P107" s="18"/>
      <c r="Q107" s="18"/>
      <c r="R107" s="18"/>
      <c r="S107" s="667"/>
      <c r="T107" s="667"/>
      <c r="U107" s="18"/>
      <c r="V107" s="18"/>
      <c r="W107" s="18"/>
      <c r="X107" s="18"/>
      <c r="Y107" s="18"/>
      <c r="Z107" s="18"/>
      <c r="AA107" s="18"/>
      <c r="AB107" s="18"/>
      <c r="AC107" s="18"/>
    </row>
    <row r="108" spans="1:29" ht="15.75" customHeight="1">
      <c r="A108" s="18"/>
      <c r="B108" s="18"/>
      <c r="C108" s="18"/>
      <c r="D108" s="18"/>
      <c r="E108" s="18"/>
      <c r="F108" s="18"/>
      <c r="G108" s="18"/>
      <c r="H108" s="18"/>
      <c r="I108" s="18"/>
      <c r="J108" s="18"/>
      <c r="K108" s="18"/>
      <c r="L108" s="18"/>
      <c r="M108" s="18"/>
      <c r="N108" s="18"/>
      <c r="O108" s="18"/>
      <c r="P108" s="18"/>
      <c r="Q108" s="18"/>
      <c r="R108" s="18"/>
      <c r="S108" s="667"/>
      <c r="T108" s="667"/>
      <c r="U108" s="18"/>
      <c r="V108" s="18"/>
      <c r="W108" s="18"/>
      <c r="X108" s="18"/>
      <c r="Y108" s="18"/>
      <c r="Z108" s="18"/>
      <c r="AA108" s="18"/>
      <c r="AB108" s="18"/>
      <c r="AC108" s="18"/>
    </row>
    <row r="109" spans="1:29" ht="15.75" customHeight="1">
      <c r="A109" s="18"/>
      <c r="B109" s="18"/>
      <c r="C109" s="18"/>
      <c r="D109" s="18"/>
      <c r="E109" s="18"/>
      <c r="F109" s="18"/>
      <c r="G109" s="18"/>
      <c r="H109" s="18"/>
      <c r="I109" s="18"/>
      <c r="J109" s="18"/>
      <c r="K109" s="18"/>
      <c r="L109" s="18"/>
      <c r="M109" s="18"/>
      <c r="N109" s="18"/>
      <c r="O109" s="18"/>
      <c r="P109" s="18"/>
      <c r="Q109" s="18"/>
      <c r="R109" s="18"/>
      <c r="S109" s="667"/>
      <c r="T109" s="667"/>
      <c r="U109" s="18"/>
      <c r="V109" s="18"/>
      <c r="W109" s="18"/>
      <c r="X109" s="18"/>
      <c r="Y109" s="18"/>
      <c r="Z109" s="18"/>
      <c r="AA109" s="18"/>
      <c r="AB109" s="18"/>
      <c r="AC109" s="18"/>
    </row>
    <row r="110" spans="1:29" ht="15.75" customHeight="1">
      <c r="A110" s="18"/>
      <c r="B110" s="18"/>
      <c r="C110" s="18"/>
      <c r="D110" s="18"/>
      <c r="E110" s="18"/>
      <c r="F110" s="18"/>
      <c r="G110" s="18"/>
      <c r="H110" s="18"/>
      <c r="I110" s="18"/>
      <c r="J110" s="18"/>
      <c r="K110" s="18"/>
      <c r="L110" s="18"/>
      <c r="M110" s="18"/>
      <c r="N110" s="18"/>
      <c r="O110" s="18"/>
      <c r="P110" s="18"/>
      <c r="Q110" s="18"/>
      <c r="R110" s="18"/>
      <c r="S110" s="667"/>
      <c r="T110" s="667"/>
      <c r="U110" s="18"/>
      <c r="V110" s="18"/>
      <c r="W110" s="18"/>
      <c r="X110" s="18"/>
      <c r="Y110" s="18"/>
      <c r="Z110" s="18"/>
      <c r="AA110" s="18"/>
      <c r="AB110" s="18"/>
      <c r="AC110" s="18"/>
    </row>
    <row r="111" spans="1:29" ht="15.75" customHeight="1">
      <c r="A111" s="18"/>
      <c r="B111" s="18"/>
      <c r="C111" s="18"/>
      <c r="D111" s="18"/>
      <c r="E111" s="18"/>
      <c r="F111" s="18"/>
      <c r="G111" s="18"/>
      <c r="H111" s="18"/>
      <c r="I111" s="18"/>
      <c r="J111" s="18"/>
      <c r="K111" s="18"/>
      <c r="L111" s="18"/>
      <c r="M111" s="18"/>
      <c r="N111" s="18"/>
      <c r="O111" s="18"/>
      <c r="P111" s="18"/>
      <c r="Q111" s="18"/>
      <c r="R111" s="18"/>
      <c r="S111" s="667"/>
      <c r="T111" s="667"/>
      <c r="U111" s="18"/>
      <c r="V111" s="18"/>
      <c r="W111" s="18"/>
      <c r="X111" s="18"/>
      <c r="Y111" s="18"/>
      <c r="Z111" s="18"/>
      <c r="AA111" s="18"/>
      <c r="AB111" s="18"/>
      <c r="AC111" s="18"/>
    </row>
    <row r="112" spans="1:29" ht="15.75" customHeight="1">
      <c r="A112" s="18"/>
      <c r="B112" s="18"/>
      <c r="C112" s="18"/>
      <c r="D112" s="18"/>
      <c r="E112" s="18"/>
      <c r="F112" s="18"/>
      <c r="G112" s="18"/>
      <c r="H112" s="18"/>
      <c r="I112" s="18"/>
      <c r="J112" s="18"/>
      <c r="K112" s="18"/>
      <c r="L112" s="18"/>
      <c r="M112" s="18"/>
      <c r="N112" s="18"/>
      <c r="O112" s="18"/>
      <c r="P112" s="18"/>
      <c r="Q112" s="18"/>
      <c r="R112" s="18"/>
      <c r="S112" s="667"/>
      <c r="T112" s="667"/>
      <c r="U112" s="18"/>
      <c r="V112" s="18"/>
      <c r="W112" s="18"/>
      <c r="X112" s="18"/>
      <c r="Y112" s="18"/>
      <c r="Z112" s="18"/>
      <c r="AA112" s="18"/>
      <c r="AB112" s="18"/>
      <c r="AC112" s="18"/>
    </row>
    <row r="113" spans="1:29" ht="15.75" customHeight="1">
      <c r="A113" s="18"/>
      <c r="B113" s="18"/>
      <c r="C113" s="18"/>
      <c r="D113" s="18"/>
      <c r="E113" s="18"/>
      <c r="F113" s="18"/>
      <c r="G113" s="18"/>
      <c r="H113" s="18"/>
      <c r="I113" s="18"/>
      <c r="J113" s="18"/>
      <c r="K113" s="18"/>
      <c r="L113" s="18"/>
      <c r="M113" s="18"/>
      <c r="N113" s="18"/>
      <c r="O113" s="18"/>
      <c r="P113" s="18"/>
      <c r="Q113" s="18"/>
      <c r="R113" s="18"/>
      <c r="S113" s="667"/>
      <c r="T113" s="667"/>
      <c r="U113" s="18"/>
      <c r="V113" s="18"/>
      <c r="W113" s="18"/>
      <c r="X113" s="18"/>
      <c r="Y113" s="18"/>
      <c r="Z113" s="18"/>
      <c r="AA113" s="18"/>
      <c r="AB113" s="18"/>
      <c r="AC113" s="18"/>
    </row>
    <row r="114" spans="1:29" ht="15.75" customHeight="1">
      <c r="A114" s="18"/>
      <c r="B114" s="18"/>
      <c r="C114" s="18"/>
      <c r="D114" s="18"/>
      <c r="E114" s="18"/>
      <c r="F114" s="18"/>
      <c r="G114" s="18"/>
      <c r="H114" s="18"/>
      <c r="I114" s="18"/>
      <c r="J114" s="18"/>
      <c r="K114" s="18"/>
      <c r="L114" s="18"/>
      <c r="M114" s="18"/>
      <c r="N114" s="18"/>
      <c r="O114" s="18"/>
      <c r="P114" s="18"/>
      <c r="Q114" s="18"/>
      <c r="R114" s="18"/>
      <c r="S114" s="667"/>
      <c r="T114" s="667"/>
      <c r="U114" s="18"/>
      <c r="V114" s="18"/>
      <c r="W114" s="18"/>
      <c r="X114" s="18"/>
      <c r="Y114" s="18"/>
      <c r="Z114" s="18"/>
      <c r="AA114" s="18"/>
      <c r="AB114" s="18"/>
      <c r="AC114" s="18"/>
    </row>
    <row r="115" spans="1:29" ht="15.75" customHeight="1">
      <c r="A115" s="18"/>
      <c r="B115" s="18"/>
      <c r="C115" s="18"/>
      <c r="D115" s="18"/>
      <c r="E115" s="18"/>
      <c r="F115" s="18"/>
      <c r="G115" s="18"/>
      <c r="H115" s="18"/>
      <c r="I115" s="18"/>
      <c r="J115" s="18"/>
      <c r="K115" s="18"/>
      <c r="L115" s="18"/>
      <c r="M115" s="18"/>
      <c r="N115" s="18"/>
      <c r="O115" s="18"/>
      <c r="P115" s="18"/>
      <c r="Q115" s="18"/>
      <c r="R115" s="18"/>
      <c r="S115" s="667"/>
      <c r="T115" s="667"/>
      <c r="U115" s="18"/>
      <c r="V115" s="18"/>
      <c r="W115" s="18"/>
      <c r="X115" s="18"/>
      <c r="Y115" s="18"/>
      <c r="Z115" s="18"/>
      <c r="AA115" s="18"/>
      <c r="AB115" s="18"/>
      <c r="AC115" s="18"/>
    </row>
    <row r="116" spans="1:29" ht="15.75" customHeight="1">
      <c r="A116" s="18"/>
      <c r="B116" s="18"/>
      <c r="C116" s="18"/>
      <c r="D116" s="18"/>
      <c r="E116" s="18"/>
      <c r="F116" s="18"/>
      <c r="G116" s="18"/>
      <c r="H116" s="18"/>
      <c r="I116" s="18"/>
      <c r="J116" s="18"/>
      <c r="K116" s="18"/>
      <c r="L116" s="18"/>
      <c r="M116" s="18"/>
      <c r="N116" s="18"/>
      <c r="O116" s="18"/>
      <c r="P116" s="18"/>
      <c r="Q116" s="18"/>
      <c r="R116" s="18"/>
      <c r="S116" s="667"/>
      <c r="T116" s="667"/>
      <c r="U116" s="18"/>
      <c r="V116" s="18"/>
      <c r="W116" s="18"/>
      <c r="X116" s="18"/>
      <c r="Y116" s="18"/>
      <c r="Z116" s="18"/>
      <c r="AA116" s="18"/>
      <c r="AB116" s="18"/>
      <c r="AC116" s="18"/>
    </row>
    <row r="117" spans="1:29" ht="15.75" customHeight="1">
      <c r="A117" s="18"/>
      <c r="B117" s="18"/>
      <c r="C117" s="18"/>
      <c r="D117" s="18"/>
      <c r="E117" s="18"/>
      <c r="F117" s="18"/>
      <c r="G117" s="18"/>
      <c r="H117" s="18"/>
      <c r="I117" s="18"/>
      <c r="J117" s="18"/>
      <c r="K117" s="18"/>
      <c r="L117" s="18"/>
      <c r="M117" s="18"/>
      <c r="N117" s="18"/>
      <c r="O117" s="18"/>
      <c r="P117" s="18"/>
      <c r="Q117" s="18"/>
      <c r="R117" s="18"/>
      <c r="S117" s="667"/>
      <c r="T117" s="667"/>
      <c r="U117" s="18"/>
      <c r="V117" s="18"/>
      <c r="W117" s="18"/>
      <c r="X117" s="18"/>
      <c r="Y117" s="18"/>
      <c r="Z117" s="18"/>
      <c r="AA117" s="18"/>
      <c r="AB117" s="18"/>
      <c r="AC117" s="18"/>
    </row>
    <row r="118" spans="1:29" ht="15.75" customHeight="1">
      <c r="A118" s="18"/>
      <c r="B118" s="18"/>
      <c r="C118" s="18"/>
      <c r="D118" s="18"/>
      <c r="E118" s="18"/>
      <c r="F118" s="18"/>
      <c r="G118" s="18"/>
      <c r="H118" s="18"/>
      <c r="I118" s="18"/>
      <c r="J118" s="18"/>
      <c r="K118" s="18"/>
      <c r="L118" s="18"/>
      <c r="M118" s="18"/>
      <c r="N118" s="18"/>
      <c r="O118" s="18"/>
      <c r="P118" s="18"/>
      <c r="Q118" s="18"/>
      <c r="R118" s="18"/>
      <c r="S118" s="667"/>
      <c r="T118" s="667"/>
      <c r="U118" s="18"/>
      <c r="V118" s="18"/>
      <c r="W118" s="18"/>
      <c r="X118" s="18"/>
      <c r="Y118" s="18"/>
      <c r="Z118" s="18"/>
      <c r="AA118" s="18"/>
      <c r="AB118" s="18"/>
      <c r="AC118" s="18"/>
    </row>
    <row r="119" spans="1:29" ht="15.75" customHeight="1">
      <c r="A119" s="18"/>
      <c r="B119" s="18"/>
      <c r="C119" s="18"/>
      <c r="D119" s="18"/>
      <c r="E119" s="18"/>
      <c r="F119" s="18"/>
      <c r="G119" s="18"/>
      <c r="H119" s="18"/>
      <c r="I119" s="18"/>
      <c r="J119" s="18"/>
      <c r="K119" s="18"/>
      <c r="L119" s="18"/>
      <c r="M119" s="18"/>
      <c r="N119" s="18"/>
      <c r="O119" s="18"/>
      <c r="P119" s="18"/>
      <c r="Q119" s="18"/>
      <c r="R119" s="18"/>
      <c r="S119" s="667"/>
      <c r="T119" s="667"/>
      <c r="U119" s="18"/>
      <c r="V119" s="18"/>
      <c r="W119" s="18"/>
      <c r="X119" s="18"/>
      <c r="Y119" s="18"/>
      <c r="Z119" s="18"/>
      <c r="AA119" s="18"/>
      <c r="AB119" s="18"/>
      <c r="AC119" s="18"/>
    </row>
    <row r="120" spans="1:29" ht="15.75" customHeight="1">
      <c r="A120" s="18"/>
      <c r="B120" s="18"/>
      <c r="C120" s="18"/>
      <c r="D120" s="18"/>
      <c r="E120" s="18"/>
      <c r="F120" s="18"/>
      <c r="G120" s="18"/>
      <c r="H120" s="18"/>
      <c r="I120" s="18"/>
      <c r="J120" s="18"/>
      <c r="K120" s="18"/>
      <c r="L120" s="18"/>
      <c r="M120" s="18"/>
      <c r="N120" s="18"/>
      <c r="O120" s="18"/>
      <c r="P120" s="18"/>
      <c r="Q120" s="18"/>
      <c r="R120" s="18"/>
      <c r="S120" s="667"/>
      <c r="T120" s="667"/>
      <c r="U120" s="18"/>
      <c r="V120" s="18"/>
      <c r="W120" s="18"/>
      <c r="X120" s="18"/>
      <c r="Y120" s="18"/>
      <c r="Z120" s="18"/>
      <c r="AA120" s="18"/>
      <c r="AB120" s="18"/>
      <c r="AC120" s="18"/>
    </row>
    <row r="121" spans="1:29" ht="15.75" customHeight="1">
      <c r="A121" s="18"/>
      <c r="B121" s="18"/>
      <c r="C121" s="18"/>
      <c r="D121" s="18"/>
      <c r="E121" s="18"/>
      <c r="F121" s="18"/>
      <c r="G121" s="18"/>
      <c r="H121" s="18"/>
      <c r="I121" s="18"/>
      <c r="J121" s="18"/>
      <c r="K121" s="18"/>
      <c r="L121" s="18"/>
      <c r="M121" s="18"/>
      <c r="N121" s="18"/>
      <c r="O121" s="18"/>
      <c r="P121" s="18"/>
      <c r="Q121" s="18"/>
      <c r="R121" s="18"/>
      <c r="S121" s="667"/>
      <c r="T121" s="667"/>
      <c r="U121" s="18"/>
      <c r="V121" s="18"/>
      <c r="W121" s="18"/>
      <c r="X121" s="18"/>
      <c r="Y121" s="18"/>
      <c r="Z121" s="18"/>
      <c r="AA121" s="18"/>
      <c r="AB121" s="18"/>
      <c r="AC121" s="18"/>
    </row>
    <row r="122" spans="1:29" ht="15.75" customHeight="1">
      <c r="A122" s="18"/>
      <c r="B122" s="18"/>
      <c r="C122" s="18"/>
      <c r="D122" s="18"/>
      <c r="E122" s="18"/>
      <c r="F122" s="18"/>
      <c r="G122" s="18"/>
      <c r="H122" s="18"/>
      <c r="I122" s="18"/>
      <c r="J122" s="18"/>
      <c r="K122" s="18"/>
      <c r="L122" s="18"/>
      <c r="M122" s="18"/>
      <c r="N122" s="18"/>
      <c r="O122" s="18"/>
      <c r="P122" s="18"/>
      <c r="Q122" s="18"/>
      <c r="R122" s="18"/>
      <c r="S122" s="667"/>
      <c r="T122" s="667"/>
      <c r="U122" s="18"/>
      <c r="V122" s="18"/>
      <c r="W122" s="18"/>
      <c r="X122" s="18"/>
      <c r="Y122" s="18"/>
      <c r="Z122" s="18"/>
      <c r="AA122" s="18"/>
      <c r="AB122" s="18"/>
      <c r="AC122" s="18"/>
    </row>
    <row r="123" spans="1:29" ht="15.75" customHeight="1">
      <c r="A123" s="18"/>
      <c r="B123" s="18"/>
      <c r="C123" s="18"/>
      <c r="D123" s="18"/>
      <c r="E123" s="18"/>
      <c r="F123" s="18"/>
      <c r="G123" s="18"/>
      <c r="H123" s="18"/>
      <c r="I123" s="18"/>
      <c r="J123" s="18"/>
      <c r="K123" s="18"/>
      <c r="L123" s="18"/>
      <c r="M123" s="18"/>
      <c r="N123" s="18"/>
      <c r="O123" s="18"/>
      <c r="P123" s="18"/>
      <c r="Q123" s="18"/>
      <c r="R123" s="18"/>
      <c r="S123" s="667"/>
      <c r="T123" s="667"/>
      <c r="U123" s="18"/>
      <c r="V123" s="18"/>
      <c r="W123" s="18"/>
      <c r="X123" s="18"/>
      <c r="Y123" s="18"/>
      <c r="Z123" s="18"/>
      <c r="AA123" s="18"/>
      <c r="AB123" s="18"/>
      <c r="AC123" s="18"/>
    </row>
    <row r="124" spans="1:29" ht="15.75" customHeight="1">
      <c r="A124" s="18"/>
      <c r="B124" s="18"/>
      <c r="C124" s="18"/>
      <c r="D124" s="18"/>
      <c r="E124" s="18"/>
      <c r="F124" s="18"/>
      <c r="G124" s="18"/>
      <c r="H124" s="18"/>
      <c r="I124" s="18"/>
      <c r="J124" s="18"/>
      <c r="K124" s="18"/>
      <c r="L124" s="18"/>
      <c r="M124" s="18"/>
      <c r="N124" s="18"/>
      <c r="O124" s="18"/>
      <c r="P124" s="18"/>
      <c r="Q124" s="18"/>
      <c r="R124" s="18"/>
      <c r="S124" s="667"/>
      <c r="T124" s="667"/>
      <c r="U124" s="18"/>
      <c r="V124" s="18"/>
      <c r="W124" s="18"/>
      <c r="X124" s="18"/>
      <c r="Y124" s="18"/>
      <c r="Z124" s="18"/>
      <c r="AA124" s="18"/>
      <c r="AB124" s="18"/>
      <c r="AC124" s="18"/>
    </row>
    <row r="125" spans="1:29" ht="15.75" customHeight="1">
      <c r="A125" s="18"/>
      <c r="B125" s="18"/>
      <c r="C125" s="18"/>
      <c r="D125" s="18"/>
      <c r="E125" s="18"/>
      <c r="F125" s="18"/>
      <c r="G125" s="18"/>
      <c r="H125" s="18"/>
      <c r="I125" s="18"/>
      <c r="J125" s="18"/>
      <c r="K125" s="18"/>
      <c r="L125" s="18"/>
      <c r="M125" s="18"/>
      <c r="N125" s="18"/>
      <c r="O125" s="18"/>
      <c r="P125" s="18"/>
      <c r="Q125" s="18"/>
      <c r="R125" s="18"/>
      <c r="S125" s="667"/>
      <c r="T125" s="667"/>
      <c r="U125" s="18"/>
      <c r="V125" s="18"/>
      <c r="W125" s="18"/>
      <c r="X125" s="18"/>
      <c r="Y125" s="18"/>
      <c r="Z125" s="18"/>
      <c r="AA125" s="18"/>
      <c r="AB125" s="18"/>
      <c r="AC125" s="18"/>
    </row>
    <row r="126" spans="1:29" ht="15.75" customHeight="1">
      <c r="A126" s="18"/>
      <c r="B126" s="18"/>
      <c r="C126" s="18"/>
      <c r="D126" s="18"/>
      <c r="E126" s="18"/>
      <c r="F126" s="18"/>
      <c r="G126" s="18"/>
      <c r="H126" s="18"/>
      <c r="I126" s="18"/>
      <c r="J126" s="18"/>
      <c r="K126" s="18"/>
      <c r="L126" s="18"/>
      <c r="M126" s="18"/>
      <c r="N126" s="18"/>
      <c r="O126" s="18"/>
      <c r="P126" s="18"/>
      <c r="Q126" s="18"/>
      <c r="R126" s="18"/>
      <c r="S126" s="667"/>
      <c r="T126" s="667"/>
      <c r="U126" s="18"/>
      <c r="V126" s="18"/>
      <c r="W126" s="18"/>
      <c r="X126" s="18"/>
      <c r="Y126" s="18"/>
      <c r="Z126" s="18"/>
      <c r="AA126" s="18"/>
      <c r="AB126" s="18"/>
      <c r="AC126" s="18"/>
    </row>
    <row r="127" spans="1:29" ht="15.75" customHeight="1">
      <c r="A127" s="18"/>
      <c r="B127" s="18"/>
      <c r="C127" s="18"/>
      <c r="D127" s="18"/>
      <c r="E127" s="18"/>
      <c r="F127" s="18"/>
      <c r="G127" s="18"/>
      <c r="H127" s="18"/>
      <c r="I127" s="18"/>
      <c r="J127" s="18"/>
      <c r="K127" s="18"/>
      <c r="L127" s="18"/>
      <c r="M127" s="18"/>
      <c r="N127" s="18"/>
      <c r="O127" s="18"/>
      <c r="P127" s="18"/>
      <c r="Q127" s="18"/>
      <c r="R127" s="18"/>
      <c r="S127" s="667"/>
      <c r="T127" s="667"/>
      <c r="U127" s="18"/>
      <c r="V127" s="18"/>
      <c r="W127" s="18"/>
      <c r="X127" s="18"/>
      <c r="Y127" s="18"/>
      <c r="Z127" s="18"/>
      <c r="AA127" s="18"/>
      <c r="AB127" s="18"/>
      <c r="AC127" s="18"/>
    </row>
    <row r="128" spans="1:29" ht="15.75" customHeight="1">
      <c r="A128" s="18"/>
      <c r="B128" s="18"/>
      <c r="C128" s="18"/>
      <c r="D128" s="18"/>
      <c r="E128" s="18"/>
      <c r="F128" s="18"/>
      <c r="G128" s="18"/>
      <c r="H128" s="18"/>
      <c r="I128" s="18"/>
      <c r="J128" s="18"/>
      <c r="K128" s="18"/>
      <c r="L128" s="18"/>
      <c r="M128" s="18"/>
      <c r="N128" s="18"/>
      <c r="O128" s="18"/>
      <c r="P128" s="18"/>
      <c r="Q128" s="18"/>
      <c r="R128" s="18"/>
      <c r="S128" s="667"/>
      <c r="T128" s="667"/>
      <c r="U128" s="18"/>
      <c r="V128" s="18"/>
      <c r="W128" s="18"/>
      <c r="X128" s="18"/>
      <c r="Y128" s="18"/>
      <c r="Z128" s="18"/>
      <c r="AA128" s="18"/>
      <c r="AB128" s="18"/>
      <c r="AC128" s="18"/>
    </row>
    <row r="129" spans="1:29" ht="15.75" customHeight="1">
      <c r="A129" s="18"/>
      <c r="B129" s="18"/>
      <c r="C129" s="18"/>
      <c r="D129" s="18"/>
      <c r="E129" s="18"/>
      <c r="F129" s="18"/>
      <c r="G129" s="18"/>
      <c r="H129" s="18"/>
      <c r="I129" s="18"/>
      <c r="J129" s="18"/>
      <c r="K129" s="18"/>
      <c r="L129" s="18"/>
      <c r="M129" s="18"/>
      <c r="N129" s="18"/>
      <c r="O129" s="18"/>
      <c r="P129" s="18"/>
      <c r="Q129" s="18"/>
      <c r="R129" s="18"/>
      <c r="S129" s="667"/>
      <c r="T129" s="667"/>
      <c r="U129" s="18"/>
      <c r="V129" s="18"/>
      <c r="W129" s="18"/>
      <c r="X129" s="18"/>
      <c r="Y129" s="18"/>
      <c r="Z129" s="18"/>
      <c r="AA129" s="18"/>
      <c r="AB129" s="18"/>
      <c r="AC129" s="18"/>
    </row>
    <row r="130" spans="1:29" ht="15.75" customHeight="1">
      <c r="A130" s="18"/>
      <c r="B130" s="18"/>
      <c r="C130" s="18"/>
      <c r="D130" s="18"/>
      <c r="E130" s="18"/>
      <c r="F130" s="18"/>
      <c r="G130" s="18"/>
      <c r="H130" s="18"/>
      <c r="I130" s="18"/>
      <c r="J130" s="18"/>
      <c r="K130" s="18"/>
      <c r="L130" s="18"/>
      <c r="M130" s="18"/>
      <c r="N130" s="18"/>
      <c r="O130" s="18"/>
      <c r="P130" s="18"/>
      <c r="Q130" s="18"/>
      <c r="R130" s="18"/>
      <c r="S130" s="667"/>
      <c r="T130" s="667"/>
      <c r="U130" s="18"/>
      <c r="V130" s="18"/>
      <c r="W130" s="18"/>
      <c r="X130" s="18"/>
      <c r="Y130" s="18"/>
      <c r="Z130" s="18"/>
      <c r="AA130" s="18"/>
      <c r="AB130" s="18"/>
      <c r="AC130" s="18"/>
    </row>
    <row r="131" spans="1:29" ht="15.75" customHeight="1">
      <c r="A131" s="18"/>
      <c r="B131" s="18"/>
      <c r="C131" s="18"/>
      <c r="D131" s="18"/>
      <c r="E131" s="18"/>
      <c r="F131" s="18"/>
      <c r="G131" s="18"/>
      <c r="H131" s="18"/>
      <c r="I131" s="18"/>
      <c r="J131" s="18"/>
      <c r="K131" s="18"/>
      <c r="L131" s="18"/>
      <c r="M131" s="18"/>
      <c r="N131" s="18"/>
      <c r="O131" s="18"/>
      <c r="P131" s="18"/>
      <c r="Q131" s="18"/>
      <c r="R131" s="18"/>
      <c r="S131" s="667"/>
      <c r="T131" s="667"/>
      <c r="U131" s="18"/>
      <c r="V131" s="18"/>
      <c r="W131" s="18"/>
      <c r="X131" s="18"/>
      <c r="Y131" s="18"/>
      <c r="Z131" s="18"/>
      <c r="AA131" s="18"/>
      <c r="AB131" s="18"/>
      <c r="AC131" s="18"/>
    </row>
    <row r="132" spans="1:29" ht="15.75" customHeight="1">
      <c r="A132" s="18"/>
      <c r="B132" s="18"/>
      <c r="C132" s="18"/>
      <c r="D132" s="18"/>
      <c r="E132" s="18"/>
      <c r="F132" s="18"/>
      <c r="G132" s="18"/>
      <c r="H132" s="18"/>
      <c r="I132" s="18"/>
      <c r="J132" s="18"/>
      <c r="K132" s="18"/>
      <c r="L132" s="18"/>
      <c r="M132" s="18"/>
      <c r="N132" s="18"/>
      <c r="O132" s="18"/>
      <c r="P132" s="18"/>
      <c r="Q132" s="18"/>
      <c r="R132" s="18"/>
      <c r="S132" s="667"/>
      <c r="T132" s="667"/>
      <c r="U132" s="18"/>
      <c r="V132" s="18"/>
      <c r="W132" s="18"/>
      <c r="X132" s="18"/>
      <c r="Y132" s="18"/>
      <c r="Z132" s="18"/>
      <c r="AA132" s="18"/>
      <c r="AB132" s="18"/>
      <c r="AC132" s="18"/>
    </row>
    <row r="133" spans="1:29" ht="15.75" customHeight="1">
      <c r="A133" s="18"/>
      <c r="B133" s="18"/>
      <c r="C133" s="18"/>
      <c r="D133" s="18"/>
      <c r="E133" s="18"/>
      <c r="F133" s="18"/>
      <c r="G133" s="18"/>
      <c r="H133" s="18"/>
      <c r="I133" s="18"/>
      <c r="J133" s="18"/>
      <c r="K133" s="18"/>
      <c r="L133" s="18"/>
      <c r="M133" s="18"/>
      <c r="N133" s="18"/>
      <c r="O133" s="18"/>
      <c r="P133" s="18"/>
      <c r="Q133" s="18"/>
      <c r="R133" s="18"/>
      <c r="S133" s="667"/>
      <c r="T133" s="667"/>
      <c r="U133" s="18"/>
      <c r="V133" s="18"/>
      <c r="W133" s="18"/>
      <c r="X133" s="18"/>
      <c r="Y133" s="18"/>
      <c r="Z133" s="18"/>
      <c r="AA133" s="18"/>
      <c r="AB133" s="18"/>
      <c r="AC133" s="18"/>
    </row>
    <row r="134" spans="1:29" ht="15.75" customHeight="1">
      <c r="A134" s="18"/>
      <c r="B134" s="18"/>
      <c r="C134" s="18"/>
      <c r="D134" s="18"/>
      <c r="E134" s="18"/>
      <c r="F134" s="18"/>
      <c r="G134" s="18"/>
      <c r="H134" s="18"/>
      <c r="I134" s="18"/>
      <c r="J134" s="18"/>
      <c r="K134" s="18"/>
      <c r="L134" s="18"/>
      <c r="M134" s="18"/>
      <c r="N134" s="18"/>
      <c r="O134" s="18"/>
      <c r="P134" s="18"/>
      <c r="Q134" s="18"/>
      <c r="R134" s="18"/>
      <c r="S134" s="667"/>
      <c r="T134" s="667"/>
      <c r="U134" s="18"/>
      <c r="V134" s="18"/>
      <c r="W134" s="18"/>
      <c r="X134" s="18"/>
      <c r="Y134" s="18"/>
      <c r="Z134" s="18"/>
      <c r="AA134" s="18"/>
      <c r="AB134" s="18"/>
      <c r="AC134" s="18"/>
    </row>
    <row r="135" spans="1:29" ht="15.75" customHeight="1">
      <c r="A135" s="18"/>
      <c r="B135" s="18"/>
      <c r="C135" s="18"/>
      <c r="D135" s="18"/>
      <c r="E135" s="18"/>
      <c r="F135" s="18"/>
      <c r="G135" s="18"/>
      <c r="H135" s="18"/>
      <c r="I135" s="18"/>
      <c r="J135" s="18"/>
      <c r="K135" s="18"/>
      <c r="L135" s="18"/>
      <c r="M135" s="18"/>
      <c r="N135" s="18"/>
      <c r="O135" s="18"/>
      <c r="P135" s="18"/>
      <c r="Q135" s="18"/>
      <c r="R135" s="18"/>
      <c r="S135" s="667"/>
      <c r="T135" s="667"/>
      <c r="U135" s="18"/>
      <c r="V135" s="18"/>
      <c r="W135" s="18"/>
      <c r="X135" s="18"/>
      <c r="Y135" s="18"/>
      <c r="Z135" s="18"/>
      <c r="AA135" s="18"/>
      <c r="AB135" s="18"/>
      <c r="AC135" s="18"/>
    </row>
    <row r="136" spans="1:29" ht="15.75" customHeight="1">
      <c r="A136" s="18"/>
      <c r="B136" s="18"/>
      <c r="C136" s="18"/>
      <c r="D136" s="18"/>
      <c r="E136" s="18"/>
      <c r="F136" s="18"/>
      <c r="G136" s="18"/>
      <c r="H136" s="18"/>
      <c r="I136" s="18"/>
      <c r="J136" s="18"/>
      <c r="K136" s="18"/>
      <c r="L136" s="18"/>
      <c r="M136" s="18"/>
      <c r="N136" s="18"/>
      <c r="O136" s="18"/>
      <c r="P136" s="18"/>
      <c r="Q136" s="18"/>
      <c r="R136" s="18"/>
      <c r="S136" s="667"/>
      <c r="T136" s="667"/>
      <c r="U136" s="18"/>
      <c r="V136" s="18"/>
      <c r="W136" s="18"/>
      <c r="X136" s="18"/>
      <c r="Y136" s="18"/>
      <c r="Z136" s="18"/>
      <c r="AA136" s="18"/>
      <c r="AB136" s="18"/>
      <c r="AC136" s="18"/>
    </row>
    <row r="137" spans="1:29" ht="15.75" customHeight="1">
      <c r="A137" s="18"/>
      <c r="B137" s="18"/>
      <c r="C137" s="18"/>
      <c r="D137" s="18"/>
      <c r="E137" s="18"/>
      <c r="F137" s="18"/>
      <c r="G137" s="18"/>
      <c r="H137" s="18"/>
      <c r="I137" s="18"/>
      <c r="J137" s="18"/>
      <c r="K137" s="18"/>
      <c r="L137" s="18"/>
      <c r="M137" s="18"/>
      <c r="N137" s="18"/>
      <c r="O137" s="18"/>
      <c r="P137" s="18"/>
      <c r="Q137" s="18"/>
      <c r="R137" s="18"/>
      <c r="S137" s="667"/>
      <c r="T137" s="667"/>
      <c r="U137" s="18"/>
      <c r="V137" s="18"/>
      <c r="W137" s="18"/>
      <c r="X137" s="18"/>
      <c r="Y137" s="18"/>
      <c r="Z137" s="18"/>
      <c r="AA137" s="18"/>
      <c r="AB137" s="18"/>
      <c r="AC137" s="18"/>
    </row>
    <row r="138" spans="1:29" ht="15.75" customHeight="1">
      <c r="A138" s="18"/>
      <c r="B138" s="18"/>
      <c r="C138" s="18"/>
      <c r="D138" s="18"/>
      <c r="E138" s="18"/>
      <c r="F138" s="18"/>
      <c r="G138" s="18"/>
      <c r="H138" s="18"/>
      <c r="I138" s="18"/>
      <c r="J138" s="18"/>
      <c r="K138" s="18"/>
      <c r="L138" s="18"/>
      <c r="M138" s="18"/>
      <c r="N138" s="18"/>
      <c r="O138" s="18"/>
      <c r="P138" s="18"/>
      <c r="Q138" s="18"/>
      <c r="R138" s="18"/>
      <c r="S138" s="667"/>
      <c r="T138" s="667"/>
      <c r="U138" s="18"/>
      <c r="V138" s="18"/>
      <c r="W138" s="18"/>
      <c r="X138" s="18"/>
      <c r="Y138" s="18"/>
      <c r="Z138" s="18"/>
      <c r="AA138" s="18"/>
      <c r="AB138" s="18"/>
      <c r="AC138" s="18"/>
    </row>
    <row r="139" spans="1:29" ht="15.75" customHeight="1">
      <c r="A139" s="18"/>
      <c r="B139" s="18"/>
      <c r="C139" s="18"/>
      <c r="D139" s="18"/>
      <c r="E139" s="18"/>
      <c r="F139" s="18"/>
      <c r="G139" s="18"/>
      <c r="H139" s="18"/>
      <c r="I139" s="18"/>
      <c r="J139" s="18"/>
      <c r="K139" s="18"/>
      <c r="L139" s="18"/>
      <c r="M139" s="18"/>
      <c r="N139" s="18"/>
      <c r="O139" s="18"/>
      <c r="P139" s="18"/>
      <c r="Q139" s="18"/>
      <c r="R139" s="18"/>
      <c r="S139" s="667"/>
      <c r="T139" s="667"/>
      <c r="U139" s="18"/>
      <c r="V139" s="18"/>
      <c r="W139" s="18"/>
      <c r="X139" s="18"/>
      <c r="Y139" s="18"/>
      <c r="Z139" s="18"/>
      <c r="AA139" s="18"/>
      <c r="AB139" s="18"/>
      <c r="AC139" s="18"/>
    </row>
    <row r="140" spans="1:29" ht="15.75" customHeight="1">
      <c r="A140" s="18"/>
      <c r="B140" s="18"/>
      <c r="C140" s="18"/>
      <c r="D140" s="18"/>
      <c r="E140" s="18"/>
      <c r="F140" s="18"/>
      <c r="G140" s="18"/>
      <c r="H140" s="18"/>
      <c r="I140" s="18"/>
      <c r="J140" s="18"/>
      <c r="K140" s="18"/>
      <c r="L140" s="18"/>
      <c r="M140" s="18"/>
      <c r="N140" s="18"/>
      <c r="O140" s="18"/>
      <c r="P140" s="18"/>
      <c r="Q140" s="18"/>
      <c r="R140" s="18"/>
      <c r="S140" s="667"/>
      <c r="T140" s="667"/>
      <c r="U140" s="18"/>
      <c r="V140" s="18"/>
      <c r="W140" s="18"/>
      <c r="X140" s="18"/>
      <c r="Y140" s="18"/>
      <c r="Z140" s="18"/>
      <c r="AA140" s="18"/>
      <c r="AB140" s="18"/>
      <c r="AC140" s="18"/>
    </row>
    <row r="141" spans="1:29" ht="15.75" customHeight="1">
      <c r="A141" s="18"/>
      <c r="B141" s="18"/>
      <c r="C141" s="18"/>
      <c r="D141" s="18"/>
      <c r="E141" s="18"/>
      <c r="F141" s="18"/>
      <c r="G141" s="18"/>
      <c r="H141" s="18"/>
      <c r="I141" s="18"/>
      <c r="J141" s="18"/>
      <c r="K141" s="18"/>
      <c r="L141" s="18"/>
      <c r="M141" s="18"/>
      <c r="N141" s="18"/>
      <c r="O141" s="18"/>
      <c r="P141" s="18"/>
      <c r="Q141" s="18"/>
      <c r="R141" s="18"/>
      <c r="S141" s="667"/>
      <c r="T141" s="667"/>
      <c r="U141" s="18"/>
      <c r="V141" s="18"/>
      <c r="W141" s="18"/>
      <c r="X141" s="18"/>
      <c r="Y141" s="18"/>
      <c r="Z141" s="18"/>
      <c r="AA141" s="18"/>
      <c r="AB141" s="18"/>
      <c r="AC141" s="18"/>
    </row>
    <row r="142" spans="1:29" ht="15.75" customHeight="1">
      <c r="A142" s="18"/>
      <c r="B142" s="18"/>
      <c r="C142" s="18"/>
      <c r="D142" s="18"/>
      <c r="E142" s="18"/>
      <c r="F142" s="18"/>
      <c r="G142" s="18"/>
      <c r="H142" s="18"/>
      <c r="I142" s="18"/>
      <c r="J142" s="18"/>
      <c r="K142" s="18"/>
      <c r="L142" s="18"/>
      <c r="M142" s="18"/>
      <c r="N142" s="18"/>
      <c r="O142" s="18"/>
      <c r="P142" s="18"/>
      <c r="Q142" s="18"/>
      <c r="R142" s="18"/>
      <c r="S142" s="667"/>
      <c r="T142" s="667"/>
      <c r="U142" s="18"/>
      <c r="V142" s="18"/>
      <c r="W142" s="18"/>
      <c r="X142" s="18"/>
      <c r="Y142" s="18"/>
      <c r="Z142" s="18"/>
      <c r="AA142" s="18"/>
      <c r="AB142" s="18"/>
      <c r="AC142" s="18"/>
    </row>
    <row r="143" spans="1:29" ht="15.75" customHeight="1">
      <c r="A143" s="18"/>
      <c r="B143" s="18"/>
      <c r="C143" s="18"/>
      <c r="D143" s="18"/>
      <c r="E143" s="18"/>
      <c r="F143" s="18"/>
      <c r="G143" s="18"/>
      <c r="H143" s="18"/>
      <c r="I143" s="18"/>
      <c r="J143" s="18"/>
      <c r="K143" s="18"/>
      <c r="L143" s="18"/>
      <c r="M143" s="18"/>
      <c r="N143" s="18"/>
      <c r="O143" s="18"/>
      <c r="P143" s="18"/>
      <c r="Q143" s="18"/>
      <c r="R143" s="18"/>
      <c r="S143" s="667"/>
      <c r="T143" s="667"/>
      <c r="U143" s="18"/>
      <c r="V143" s="18"/>
      <c r="W143" s="18"/>
      <c r="X143" s="18"/>
      <c r="Y143" s="18"/>
      <c r="Z143" s="18"/>
      <c r="AA143" s="18"/>
      <c r="AB143" s="18"/>
      <c r="AC143" s="18"/>
    </row>
    <row r="144" spans="1:29" ht="15.75" customHeight="1">
      <c r="A144" s="18"/>
      <c r="B144" s="18"/>
      <c r="C144" s="18"/>
      <c r="D144" s="18"/>
      <c r="E144" s="18"/>
      <c r="F144" s="18"/>
      <c r="G144" s="18"/>
      <c r="H144" s="18"/>
      <c r="I144" s="18"/>
      <c r="J144" s="18"/>
      <c r="K144" s="18"/>
      <c r="L144" s="18"/>
      <c r="M144" s="18"/>
      <c r="N144" s="18"/>
      <c r="O144" s="18"/>
      <c r="P144" s="18"/>
      <c r="Q144" s="18"/>
      <c r="R144" s="18"/>
      <c r="S144" s="667"/>
      <c r="T144" s="667"/>
      <c r="U144" s="18"/>
      <c r="V144" s="18"/>
      <c r="W144" s="18"/>
      <c r="X144" s="18"/>
      <c r="Y144" s="18"/>
      <c r="Z144" s="18"/>
      <c r="AA144" s="18"/>
      <c r="AB144" s="18"/>
      <c r="AC144" s="18"/>
    </row>
    <row r="145" spans="1:29" ht="15.75" customHeight="1">
      <c r="A145" s="18"/>
      <c r="B145" s="18"/>
      <c r="C145" s="18"/>
      <c r="D145" s="18"/>
      <c r="E145" s="18"/>
      <c r="F145" s="18"/>
      <c r="G145" s="18"/>
      <c r="H145" s="18"/>
      <c r="I145" s="18"/>
      <c r="J145" s="18"/>
      <c r="K145" s="18"/>
      <c r="L145" s="18"/>
      <c r="M145" s="18"/>
      <c r="N145" s="18"/>
      <c r="O145" s="18"/>
      <c r="P145" s="18"/>
      <c r="Q145" s="18"/>
      <c r="R145" s="18"/>
      <c r="S145" s="667"/>
      <c r="T145" s="667"/>
      <c r="U145" s="18"/>
      <c r="V145" s="18"/>
      <c r="W145" s="18"/>
      <c r="X145" s="18"/>
      <c r="Y145" s="18"/>
      <c r="Z145" s="18"/>
      <c r="AA145" s="18"/>
      <c r="AB145" s="18"/>
      <c r="AC145" s="18"/>
    </row>
    <row r="146" spans="1:29" ht="15.75" customHeight="1">
      <c r="A146" s="18"/>
      <c r="B146" s="18"/>
      <c r="C146" s="18"/>
      <c r="D146" s="18"/>
      <c r="E146" s="18"/>
      <c r="F146" s="18"/>
      <c r="G146" s="18"/>
      <c r="H146" s="18"/>
      <c r="I146" s="18"/>
      <c r="J146" s="18"/>
      <c r="K146" s="18"/>
      <c r="L146" s="18"/>
      <c r="M146" s="18"/>
      <c r="N146" s="18"/>
      <c r="O146" s="18"/>
      <c r="P146" s="18"/>
      <c r="Q146" s="18"/>
      <c r="R146" s="18"/>
      <c r="S146" s="667"/>
      <c r="T146" s="667"/>
      <c r="U146" s="18"/>
      <c r="V146" s="18"/>
      <c r="W146" s="18"/>
      <c r="X146" s="18"/>
      <c r="Y146" s="18"/>
      <c r="Z146" s="18"/>
      <c r="AA146" s="18"/>
      <c r="AB146" s="18"/>
      <c r="AC146" s="18"/>
    </row>
    <row r="147" spans="1:29" ht="15.75" customHeight="1">
      <c r="A147" s="18"/>
      <c r="B147" s="18"/>
      <c r="C147" s="18"/>
      <c r="D147" s="18"/>
      <c r="E147" s="18"/>
      <c r="F147" s="18"/>
      <c r="G147" s="18"/>
      <c r="H147" s="18"/>
      <c r="I147" s="18"/>
      <c r="J147" s="18"/>
      <c r="K147" s="18"/>
      <c r="L147" s="18"/>
      <c r="M147" s="18"/>
      <c r="N147" s="18"/>
      <c r="O147" s="18"/>
      <c r="P147" s="18"/>
      <c r="Q147" s="18"/>
      <c r="R147" s="18"/>
      <c r="S147" s="667"/>
      <c r="T147" s="667"/>
      <c r="U147" s="18"/>
      <c r="V147" s="18"/>
      <c r="W147" s="18"/>
      <c r="X147" s="18"/>
      <c r="Y147" s="18"/>
      <c r="Z147" s="18"/>
      <c r="AA147" s="18"/>
      <c r="AB147" s="18"/>
      <c r="AC147" s="18"/>
    </row>
    <row r="148" spans="1:29" ht="15.75" customHeight="1">
      <c r="A148" s="18"/>
      <c r="B148" s="18"/>
      <c r="C148" s="18"/>
      <c r="D148" s="18"/>
      <c r="E148" s="18"/>
      <c r="F148" s="18"/>
      <c r="G148" s="18"/>
      <c r="H148" s="18"/>
      <c r="I148" s="18"/>
      <c r="J148" s="18"/>
      <c r="K148" s="18"/>
      <c r="L148" s="18"/>
      <c r="M148" s="18"/>
      <c r="N148" s="18"/>
      <c r="O148" s="18"/>
      <c r="P148" s="18"/>
      <c r="Q148" s="18"/>
      <c r="R148" s="18"/>
      <c r="S148" s="667"/>
      <c r="T148" s="667"/>
      <c r="U148" s="18"/>
      <c r="V148" s="18"/>
      <c r="W148" s="18"/>
      <c r="X148" s="18"/>
      <c r="Y148" s="18"/>
      <c r="Z148" s="18"/>
      <c r="AA148" s="18"/>
      <c r="AB148" s="18"/>
      <c r="AC148" s="18"/>
    </row>
    <row r="149" spans="1:29" ht="15.75" customHeight="1">
      <c r="A149" s="18"/>
      <c r="B149" s="18"/>
      <c r="C149" s="18"/>
      <c r="D149" s="18"/>
      <c r="E149" s="18"/>
      <c r="F149" s="18"/>
      <c r="G149" s="18"/>
      <c r="H149" s="18"/>
      <c r="I149" s="18"/>
      <c r="J149" s="18"/>
      <c r="K149" s="18"/>
      <c r="L149" s="18"/>
      <c r="M149" s="18"/>
      <c r="N149" s="18"/>
      <c r="O149" s="18"/>
      <c r="P149" s="18"/>
      <c r="Q149" s="18"/>
      <c r="R149" s="18"/>
      <c r="S149" s="667"/>
      <c r="T149" s="667"/>
      <c r="U149" s="18"/>
      <c r="V149" s="18"/>
      <c r="W149" s="18"/>
      <c r="X149" s="18"/>
      <c r="Y149" s="18"/>
      <c r="Z149" s="18"/>
      <c r="AA149" s="18"/>
      <c r="AB149" s="18"/>
      <c r="AC149" s="18"/>
    </row>
    <row r="150" spans="1:29" ht="15.75" customHeight="1">
      <c r="A150" s="18"/>
      <c r="B150" s="18"/>
      <c r="C150" s="18"/>
      <c r="D150" s="18"/>
      <c r="E150" s="18"/>
      <c r="F150" s="18"/>
      <c r="G150" s="18"/>
      <c r="H150" s="18"/>
      <c r="I150" s="18"/>
      <c r="J150" s="18"/>
      <c r="K150" s="18"/>
      <c r="L150" s="18"/>
      <c r="M150" s="18"/>
      <c r="N150" s="18"/>
      <c r="O150" s="18"/>
      <c r="P150" s="18"/>
      <c r="Q150" s="18"/>
      <c r="R150" s="18"/>
      <c r="S150" s="667"/>
      <c r="T150" s="667"/>
      <c r="U150" s="18"/>
      <c r="V150" s="18"/>
      <c r="W150" s="18"/>
      <c r="X150" s="18"/>
      <c r="Y150" s="18"/>
      <c r="Z150" s="18"/>
      <c r="AA150" s="18"/>
      <c r="AB150" s="18"/>
      <c r="AC150" s="18"/>
    </row>
    <row r="151" spans="1:29" ht="15.75" customHeight="1">
      <c r="A151" s="18"/>
      <c r="B151" s="18"/>
      <c r="C151" s="18"/>
      <c r="D151" s="18"/>
      <c r="E151" s="18"/>
      <c r="F151" s="18"/>
      <c r="G151" s="18"/>
      <c r="H151" s="18"/>
      <c r="I151" s="18"/>
      <c r="J151" s="18"/>
      <c r="K151" s="18"/>
      <c r="L151" s="18"/>
      <c r="M151" s="18"/>
      <c r="N151" s="18"/>
      <c r="O151" s="18"/>
      <c r="P151" s="18"/>
      <c r="Q151" s="18"/>
      <c r="R151" s="18"/>
      <c r="S151" s="667"/>
      <c r="T151" s="667"/>
      <c r="U151" s="18"/>
      <c r="V151" s="18"/>
      <c r="W151" s="18"/>
      <c r="X151" s="18"/>
      <c r="Y151" s="18"/>
      <c r="Z151" s="18"/>
      <c r="AA151" s="18"/>
      <c r="AB151" s="18"/>
      <c r="AC151" s="18"/>
    </row>
    <row r="152" spans="1:29" ht="15.75" customHeight="1">
      <c r="A152" s="18"/>
      <c r="B152" s="18"/>
      <c r="C152" s="18"/>
      <c r="D152" s="18"/>
      <c r="E152" s="18"/>
      <c r="F152" s="18"/>
      <c r="G152" s="18"/>
      <c r="H152" s="18"/>
      <c r="I152" s="18"/>
      <c r="J152" s="18"/>
      <c r="K152" s="18"/>
      <c r="L152" s="18"/>
      <c r="M152" s="18"/>
      <c r="N152" s="18"/>
      <c r="O152" s="18"/>
      <c r="P152" s="18"/>
      <c r="Q152" s="18"/>
      <c r="R152" s="18"/>
      <c r="S152" s="667"/>
      <c r="T152" s="667"/>
      <c r="U152" s="18"/>
      <c r="V152" s="18"/>
      <c r="W152" s="18"/>
      <c r="X152" s="18"/>
      <c r="Y152" s="18"/>
      <c r="Z152" s="18"/>
      <c r="AA152" s="18"/>
      <c r="AB152" s="18"/>
      <c r="AC152" s="18"/>
    </row>
    <row r="153" spans="1:29" ht="15.75" customHeight="1">
      <c r="A153" s="18"/>
      <c r="B153" s="18"/>
      <c r="C153" s="18"/>
      <c r="D153" s="18"/>
      <c r="E153" s="18"/>
      <c r="F153" s="18"/>
      <c r="G153" s="18"/>
      <c r="H153" s="18"/>
      <c r="I153" s="18"/>
      <c r="J153" s="18"/>
      <c r="K153" s="18"/>
      <c r="L153" s="18"/>
      <c r="M153" s="18"/>
      <c r="N153" s="18"/>
      <c r="O153" s="18"/>
      <c r="P153" s="18"/>
      <c r="Q153" s="18"/>
      <c r="R153" s="18"/>
      <c r="S153" s="667"/>
      <c r="T153" s="667"/>
      <c r="U153" s="18"/>
      <c r="V153" s="18"/>
      <c r="W153" s="18"/>
      <c r="X153" s="18"/>
      <c r="Y153" s="18"/>
      <c r="Z153" s="18"/>
      <c r="AA153" s="18"/>
      <c r="AB153" s="18"/>
      <c r="AC153" s="18"/>
    </row>
    <row r="154" spans="1:29" ht="15.75" customHeight="1">
      <c r="A154" s="18"/>
      <c r="B154" s="18"/>
      <c r="C154" s="18"/>
      <c r="D154" s="18"/>
      <c r="E154" s="18"/>
      <c r="F154" s="18"/>
      <c r="G154" s="18"/>
      <c r="H154" s="18"/>
      <c r="I154" s="18"/>
      <c r="J154" s="18"/>
      <c r="K154" s="18"/>
      <c r="L154" s="18"/>
      <c r="M154" s="18"/>
      <c r="N154" s="18"/>
      <c r="O154" s="18"/>
      <c r="P154" s="18"/>
      <c r="Q154" s="18"/>
      <c r="R154" s="18"/>
      <c r="S154" s="667"/>
      <c r="T154" s="667"/>
      <c r="U154" s="18"/>
      <c r="V154" s="18"/>
      <c r="W154" s="18"/>
      <c r="X154" s="18"/>
      <c r="Y154" s="18"/>
      <c r="Z154" s="18"/>
      <c r="AA154" s="18"/>
      <c r="AB154" s="18"/>
      <c r="AC154" s="18"/>
    </row>
    <row r="155" spans="1:29" ht="15.75" customHeight="1">
      <c r="A155" s="18"/>
      <c r="B155" s="18"/>
      <c r="C155" s="18"/>
      <c r="D155" s="18"/>
      <c r="E155" s="18"/>
      <c r="F155" s="18"/>
      <c r="G155" s="18"/>
      <c r="H155" s="18"/>
      <c r="I155" s="18"/>
      <c r="J155" s="18"/>
      <c r="K155" s="18"/>
      <c r="L155" s="18"/>
      <c r="M155" s="18"/>
      <c r="N155" s="18"/>
      <c r="O155" s="18"/>
      <c r="P155" s="18"/>
      <c r="Q155" s="18"/>
      <c r="R155" s="18"/>
      <c r="S155" s="667"/>
      <c r="T155" s="667"/>
      <c r="U155" s="18"/>
      <c r="V155" s="18"/>
      <c r="W155" s="18"/>
      <c r="X155" s="18"/>
      <c r="Y155" s="18"/>
      <c r="Z155" s="18"/>
      <c r="AA155" s="18"/>
      <c r="AB155" s="18"/>
      <c r="AC155" s="18"/>
    </row>
    <row r="156" spans="1:29" ht="15.75" customHeight="1">
      <c r="A156" s="18"/>
      <c r="B156" s="18"/>
      <c r="C156" s="18"/>
      <c r="D156" s="18"/>
      <c r="E156" s="18"/>
      <c r="F156" s="18"/>
      <c r="G156" s="18"/>
      <c r="H156" s="18"/>
      <c r="I156" s="18"/>
      <c r="J156" s="18"/>
      <c r="K156" s="18"/>
      <c r="L156" s="18"/>
      <c r="M156" s="18"/>
      <c r="N156" s="18"/>
      <c r="O156" s="18"/>
      <c r="P156" s="18"/>
      <c r="Q156" s="18"/>
      <c r="R156" s="18"/>
      <c r="S156" s="667"/>
      <c r="T156" s="667"/>
      <c r="U156" s="18"/>
      <c r="V156" s="18"/>
      <c r="W156" s="18"/>
      <c r="X156" s="18"/>
      <c r="Y156" s="18"/>
      <c r="Z156" s="18"/>
      <c r="AA156" s="18"/>
      <c r="AB156" s="18"/>
      <c r="AC156" s="18"/>
    </row>
    <row r="157" spans="1:29" ht="15.75" customHeight="1">
      <c r="A157" s="18"/>
      <c r="B157" s="18"/>
      <c r="C157" s="18"/>
      <c r="D157" s="18"/>
      <c r="E157" s="18"/>
      <c r="F157" s="18"/>
      <c r="G157" s="18"/>
      <c r="H157" s="18"/>
      <c r="I157" s="18"/>
      <c r="J157" s="18"/>
      <c r="K157" s="18"/>
      <c r="L157" s="18"/>
      <c r="M157" s="18"/>
      <c r="N157" s="18"/>
      <c r="O157" s="18"/>
      <c r="P157" s="18"/>
      <c r="Q157" s="18"/>
      <c r="R157" s="18"/>
      <c r="S157" s="667"/>
      <c r="T157" s="667"/>
      <c r="U157" s="18"/>
      <c r="V157" s="18"/>
      <c r="W157" s="18"/>
      <c r="X157" s="18"/>
      <c r="Y157" s="18"/>
      <c r="Z157" s="18"/>
      <c r="AA157" s="18"/>
      <c r="AB157" s="18"/>
      <c r="AC157" s="18"/>
    </row>
    <row r="158" spans="1:29" ht="15.75" customHeight="1">
      <c r="A158" s="18"/>
      <c r="B158" s="18"/>
      <c r="C158" s="18"/>
      <c r="D158" s="18"/>
      <c r="E158" s="18"/>
      <c r="F158" s="18"/>
      <c r="G158" s="18"/>
      <c r="H158" s="18"/>
      <c r="I158" s="18"/>
      <c r="J158" s="18"/>
      <c r="K158" s="18"/>
      <c r="L158" s="18"/>
      <c r="M158" s="18"/>
      <c r="N158" s="18"/>
      <c r="O158" s="18"/>
      <c r="P158" s="18"/>
      <c r="Q158" s="18"/>
      <c r="R158" s="18"/>
      <c r="S158" s="667"/>
      <c r="T158" s="667"/>
      <c r="U158" s="18"/>
      <c r="V158" s="18"/>
      <c r="W158" s="18"/>
      <c r="X158" s="18"/>
      <c r="Y158" s="18"/>
      <c r="Z158" s="18"/>
      <c r="AA158" s="18"/>
      <c r="AB158" s="18"/>
      <c r="AC158" s="18"/>
    </row>
    <row r="159" spans="1:29" ht="15.75" customHeight="1">
      <c r="A159" s="18"/>
      <c r="B159" s="18"/>
      <c r="C159" s="18"/>
      <c r="D159" s="18"/>
      <c r="E159" s="18"/>
      <c r="F159" s="18"/>
      <c r="G159" s="18"/>
      <c r="H159" s="18"/>
      <c r="I159" s="18"/>
      <c r="J159" s="18"/>
      <c r="K159" s="18"/>
      <c r="L159" s="18"/>
      <c r="M159" s="18"/>
      <c r="N159" s="18"/>
      <c r="O159" s="18"/>
      <c r="P159" s="18"/>
      <c r="Q159" s="18"/>
      <c r="R159" s="18"/>
      <c r="S159" s="667"/>
      <c r="T159" s="667"/>
      <c r="U159" s="18"/>
      <c r="V159" s="18"/>
      <c r="W159" s="18"/>
      <c r="X159" s="18"/>
      <c r="Y159" s="18"/>
      <c r="Z159" s="18"/>
      <c r="AA159" s="18"/>
      <c r="AB159" s="18"/>
      <c r="AC159" s="18"/>
    </row>
    <row r="160" spans="1:29" ht="15.75" customHeight="1">
      <c r="A160" s="18"/>
      <c r="B160" s="18"/>
      <c r="C160" s="18"/>
      <c r="D160" s="18"/>
      <c r="E160" s="18"/>
      <c r="F160" s="18"/>
      <c r="G160" s="18"/>
      <c r="H160" s="18"/>
      <c r="I160" s="18"/>
      <c r="J160" s="18"/>
      <c r="K160" s="18"/>
      <c r="L160" s="18"/>
      <c r="M160" s="18"/>
      <c r="N160" s="18"/>
      <c r="O160" s="18"/>
      <c r="P160" s="18"/>
      <c r="Q160" s="18"/>
      <c r="R160" s="18"/>
      <c r="S160" s="667"/>
      <c r="T160" s="667"/>
      <c r="U160" s="18"/>
      <c r="V160" s="18"/>
      <c r="W160" s="18"/>
      <c r="X160" s="18"/>
      <c r="Y160" s="18"/>
      <c r="Z160" s="18"/>
      <c r="AA160" s="18"/>
      <c r="AB160" s="18"/>
      <c r="AC160" s="18"/>
    </row>
    <row r="161" spans="1:29" ht="15.75" customHeight="1">
      <c r="A161" s="18"/>
      <c r="B161" s="18"/>
      <c r="C161" s="18"/>
      <c r="D161" s="18"/>
      <c r="E161" s="18"/>
      <c r="F161" s="18"/>
      <c r="G161" s="18"/>
      <c r="H161" s="18"/>
      <c r="I161" s="18"/>
      <c r="J161" s="18"/>
      <c r="K161" s="18"/>
      <c r="L161" s="18"/>
      <c r="M161" s="18"/>
      <c r="N161" s="18"/>
      <c r="O161" s="18"/>
      <c r="P161" s="18"/>
      <c r="Q161" s="18"/>
      <c r="R161" s="18"/>
      <c r="S161" s="667"/>
      <c r="T161" s="667"/>
      <c r="U161" s="18"/>
      <c r="V161" s="18"/>
      <c r="W161" s="18"/>
      <c r="X161" s="18"/>
      <c r="Y161" s="18"/>
      <c r="Z161" s="18"/>
      <c r="AA161" s="18"/>
      <c r="AB161" s="18"/>
      <c r="AC161" s="18"/>
    </row>
    <row r="162" spans="1:29" ht="15.75" customHeight="1">
      <c r="A162" s="18"/>
      <c r="B162" s="18"/>
      <c r="C162" s="18"/>
      <c r="D162" s="18"/>
      <c r="E162" s="18"/>
      <c r="F162" s="18"/>
      <c r="G162" s="18"/>
      <c r="H162" s="18"/>
      <c r="I162" s="18"/>
      <c r="J162" s="18"/>
      <c r="K162" s="18"/>
      <c r="L162" s="18"/>
      <c r="M162" s="18"/>
      <c r="N162" s="18"/>
      <c r="O162" s="18"/>
      <c r="P162" s="18"/>
      <c r="Q162" s="18"/>
      <c r="R162" s="18"/>
      <c r="S162" s="667"/>
      <c r="T162" s="667"/>
      <c r="U162" s="18"/>
      <c r="V162" s="18"/>
      <c r="W162" s="18"/>
      <c r="X162" s="18"/>
      <c r="Y162" s="18"/>
      <c r="Z162" s="18"/>
      <c r="AA162" s="18"/>
      <c r="AB162" s="18"/>
      <c r="AC162" s="18"/>
    </row>
    <row r="163" spans="1:29" ht="15.75" customHeight="1">
      <c r="A163" s="18"/>
      <c r="B163" s="18"/>
      <c r="C163" s="18"/>
      <c r="D163" s="18"/>
      <c r="E163" s="18"/>
      <c r="F163" s="18"/>
      <c r="G163" s="18"/>
      <c r="H163" s="18"/>
      <c r="I163" s="18"/>
      <c r="J163" s="18"/>
      <c r="K163" s="18"/>
      <c r="L163" s="18"/>
      <c r="M163" s="18"/>
      <c r="N163" s="18"/>
      <c r="O163" s="18"/>
      <c r="P163" s="18"/>
      <c r="Q163" s="18"/>
      <c r="R163" s="18"/>
      <c r="S163" s="667"/>
      <c r="T163" s="667"/>
      <c r="U163" s="18"/>
      <c r="V163" s="18"/>
      <c r="W163" s="18"/>
      <c r="X163" s="18"/>
      <c r="Y163" s="18"/>
      <c r="Z163" s="18"/>
      <c r="AA163" s="18"/>
      <c r="AB163" s="18"/>
      <c r="AC163" s="18"/>
    </row>
    <row r="164" spans="1:29" ht="15.75" customHeight="1">
      <c r="A164" s="18"/>
      <c r="B164" s="18"/>
      <c r="C164" s="18"/>
      <c r="D164" s="18"/>
      <c r="E164" s="18"/>
      <c r="F164" s="18"/>
      <c r="G164" s="18"/>
      <c r="H164" s="18"/>
      <c r="I164" s="18"/>
      <c r="J164" s="18"/>
      <c r="K164" s="18"/>
      <c r="L164" s="18"/>
      <c r="M164" s="18"/>
      <c r="N164" s="18"/>
      <c r="O164" s="18"/>
      <c r="P164" s="18"/>
      <c r="Q164" s="18"/>
      <c r="R164" s="18"/>
      <c r="S164" s="667"/>
      <c r="T164" s="667"/>
      <c r="U164" s="18"/>
      <c r="V164" s="18"/>
      <c r="W164" s="18"/>
      <c r="X164" s="18"/>
      <c r="Y164" s="18"/>
      <c r="Z164" s="18"/>
      <c r="AA164" s="18"/>
      <c r="AB164" s="18"/>
      <c r="AC164" s="18"/>
    </row>
    <row r="165" spans="1:29" ht="15.75" customHeight="1">
      <c r="A165" s="18"/>
      <c r="B165" s="18"/>
      <c r="C165" s="18"/>
      <c r="D165" s="18"/>
      <c r="E165" s="18"/>
      <c r="F165" s="18"/>
      <c r="G165" s="18"/>
      <c r="H165" s="18"/>
      <c r="I165" s="18"/>
      <c r="J165" s="18"/>
      <c r="K165" s="18"/>
      <c r="L165" s="18"/>
      <c r="M165" s="18"/>
      <c r="N165" s="18"/>
      <c r="O165" s="18"/>
      <c r="P165" s="18"/>
      <c r="Q165" s="18"/>
      <c r="R165" s="18"/>
      <c r="S165" s="667"/>
      <c r="T165" s="667"/>
      <c r="U165" s="18"/>
      <c r="V165" s="18"/>
      <c r="W165" s="18"/>
      <c r="X165" s="18"/>
      <c r="Y165" s="18"/>
      <c r="Z165" s="18"/>
      <c r="AA165" s="18"/>
      <c r="AB165" s="18"/>
      <c r="AC165" s="18"/>
    </row>
    <row r="166" spans="1:29" ht="15.75" customHeight="1">
      <c r="A166" s="18"/>
      <c r="B166" s="18"/>
      <c r="C166" s="18"/>
      <c r="D166" s="18"/>
      <c r="E166" s="18"/>
      <c r="F166" s="18"/>
      <c r="G166" s="18"/>
      <c r="H166" s="18"/>
      <c r="I166" s="18"/>
      <c r="J166" s="18"/>
      <c r="K166" s="18"/>
      <c r="L166" s="18"/>
      <c r="M166" s="18"/>
      <c r="N166" s="18"/>
      <c r="O166" s="18"/>
      <c r="P166" s="18"/>
      <c r="Q166" s="18"/>
      <c r="R166" s="18"/>
      <c r="S166" s="667"/>
      <c r="T166" s="667"/>
      <c r="U166" s="18"/>
      <c r="V166" s="18"/>
      <c r="W166" s="18"/>
      <c r="X166" s="18"/>
      <c r="Y166" s="18"/>
      <c r="Z166" s="18"/>
      <c r="AA166" s="18"/>
      <c r="AB166" s="18"/>
      <c r="AC166" s="18"/>
    </row>
    <row r="167" spans="1:29" ht="15.75" customHeight="1">
      <c r="A167" s="18"/>
      <c r="B167" s="18"/>
      <c r="C167" s="18"/>
      <c r="D167" s="18"/>
      <c r="E167" s="18"/>
      <c r="F167" s="18"/>
      <c r="G167" s="18"/>
      <c r="H167" s="18"/>
      <c r="I167" s="18"/>
      <c r="J167" s="18"/>
      <c r="K167" s="18"/>
      <c r="L167" s="18"/>
      <c r="M167" s="18"/>
      <c r="N167" s="18"/>
      <c r="O167" s="18"/>
      <c r="P167" s="18"/>
      <c r="Q167" s="18"/>
      <c r="R167" s="18"/>
      <c r="S167" s="667"/>
      <c r="T167" s="667"/>
      <c r="U167" s="18"/>
      <c r="V167" s="18"/>
      <c r="W167" s="18"/>
      <c r="X167" s="18"/>
      <c r="Y167" s="18"/>
      <c r="Z167" s="18"/>
      <c r="AA167" s="18"/>
      <c r="AB167" s="18"/>
      <c r="AC167" s="18"/>
    </row>
    <row r="168" spans="1:29" ht="15.75" customHeight="1">
      <c r="A168" s="18"/>
      <c r="B168" s="18"/>
      <c r="C168" s="18"/>
      <c r="D168" s="18"/>
      <c r="E168" s="18"/>
      <c r="F168" s="18"/>
      <c r="G168" s="18"/>
      <c r="H168" s="18"/>
      <c r="I168" s="18"/>
      <c r="J168" s="18"/>
      <c r="K168" s="18"/>
      <c r="L168" s="18"/>
      <c r="M168" s="18"/>
      <c r="N168" s="18"/>
      <c r="O168" s="18"/>
      <c r="P168" s="18"/>
      <c r="Q168" s="18"/>
      <c r="R168" s="18"/>
      <c r="S168" s="667"/>
      <c r="T168" s="667"/>
      <c r="U168" s="18"/>
      <c r="V168" s="18"/>
      <c r="W168" s="18"/>
      <c r="X168" s="18"/>
      <c r="Y168" s="18"/>
      <c r="Z168" s="18"/>
      <c r="AA168" s="18"/>
      <c r="AB168" s="18"/>
      <c r="AC168" s="18"/>
    </row>
    <row r="169" spans="1:29" ht="15.75" customHeight="1">
      <c r="A169" s="18"/>
      <c r="B169" s="18"/>
      <c r="C169" s="18"/>
      <c r="D169" s="18"/>
      <c r="E169" s="18"/>
      <c r="F169" s="18"/>
      <c r="G169" s="18"/>
      <c r="H169" s="18"/>
      <c r="I169" s="18"/>
      <c r="J169" s="18"/>
      <c r="K169" s="18"/>
      <c r="L169" s="18"/>
      <c r="M169" s="18"/>
      <c r="N169" s="18"/>
      <c r="O169" s="18"/>
      <c r="P169" s="18"/>
      <c r="Q169" s="18"/>
      <c r="R169" s="18"/>
      <c r="S169" s="667"/>
      <c r="T169" s="667"/>
      <c r="U169" s="18"/>
      <c r="V169" s="18"/>
      <c r="W169" s="18"/>
      <c r="X169" s="18"/>
      <c r="Y169" s="18"/>
      <c r="Z169" s="18"/>
      <c r="AA169" s="18"/>
      <c r="AB169" s="18"/>
      <c r="AC169" s="18"/>
    </row>
    <row r="170" spans="1:29" ht="15.75" customHeight="1">
      <c r="A170" s="18"/>
      <c r="B170" s="18"/>
      <c r="C170" s="18"/>
      <c r="D170" s="18"/>
      <c r="E170" s="18"/>
      <c r="F170" s="18"/>
      <c r="G170" s="18"/>
      <c r="H170" s="18"/>
      <c r="I170" s="18"/>
      <c r="J170" s="18"/>
      <c r="K170" s="18"/>
      <c r="L170" s="18"/>
      <c r="M170" s="18"/>
      <c r="N170" s="18"/>
      <c r="O170" s="18"/>
      <c r="P170" s="18"/>
      <c r="Q170" s="18"/>
      <c r="R170" s="18"/>
      <c r="S170" s="667"/>
      <c r="T170" s="667"/>
      <c r="U170" s="18"/>
      <c r="V170" s="18"/>
      <c r="W170" s="18"/>
      <c r="X170" s="18"/>
      <c r="Y170" s="18"/>
      <c r="Z170" s="18"/>
      <c r="AA170" s="18"/>
      <c r="AB170" s="18"/>
      <c r="AC170" s="18"/>
    </row>
    <row r="171" spans="1:29" ht="15.75" customHeight="1">
      <c r="A171" s="18"/>
      <c r="B171" s="18"/>
      <c r="C171" s="18"/>
      <c r="D171" s="18"/>
      <c r="E171" s="18"/>
      <c r="F171" s="18"/>
      <c r="G171" s="18"/>
      <c r="H171" s="18"/>
      <c r="I171" s="18"/>
      <c r="J171" s="18"/>
      <c r="K171" s="18"/>
      <c r="L171" s="18"/>
      <c r="M171" s="18"/>
      <c r="N171" s="18"/>
      <c r="O171" s="18"/>
      <c r="P171" s="18"/>
      <c r="Q171" s="18"/>
      <c r="R171" s="18"/>
      <c r="S171" s="667"/>
      <c r="T171" s="667"/>
      <c r="U171" s="18"/>
      <c r="V171" s="18"/>
      <c r="W171" s="18"/>
      <c r="X171" s="18"/>
      <c r="Y171" s="18"/>
      <c r="Z171" s="18"/>
      <c r="AA171" s="18"/>
      <c r="AB171" s="18"/>
      <c r="AC171" s="18"/>
    </row>
    <row r="172" spans="1:29" ht="15.75" customHeight="1">
      <c r="A172" s="18"/>
      <c r="B172" s="18"/>
      <c r="C172" s="18"/>
      <c r="D172" s="18"/>
      <c r="E172" s="18"/>
      <c r="F172" s="18"/>
      <c r="G172" s="18"/>
      <c r="H172" s="18"/>
      <c r="I172" s="18"/>
      <c r="J172" s="18"/>
      <c r="K172" s="18"/>
      <c r="L172" s="18"/>
      <c r="M172" s="18"/>
      <c r="N172" s="18"/>
      <c r="O172" s="18"/>
      <c r="P172" s="18"/>
      <c r="Q172" s="18"/>
      <c r="R172" s="18"/>
      <c r="S172" s="667"/>
      <c r="T172" s="667"/>
      <c r="U172" s="18"/>
      <c r="V172" s="18"/>
      <c r="W172" s="18"/>
      <c r="X172" s="18"/>
      <c r="Y172" s="18"/>
      <c r="Z172" s="18"/>
      <c r="AA172" s="18"/>
      <c r="AB172" s="18"/>
      <c r="AC172" s="18"/>
    </row>
    <row r="173" spans="1:29" ht="15.75" customHeight="1">
      <c r="A173" s="18"/>
      <c r="B173" s="18"/>
      <c r="C173" s="18"/>
      <c r="D173" s="18"/>
      <c r="E173" s="18"/>
      <c r="F173" s="18"/>
      <c r="G173" s="18"/>
      <c r="H173" s="18"/>
      <c r="I173" s="18"/>
      <c r="J173" s="18"/>
      <c r="K173" s="18"/>
      <c r="L173" s="18"/>
      <c r="M173" s="18"/>
      <c r="N173" s="18"/>
      <c r="O173" s="18"/>
      <c r="P173" s="18"/>
      <c r="Q173" s="18"/>
      <c r="R173" s="18"/>
      <c r="S173" s="667"/>
      <c r="T173" s="667"/>
      <c r="U173" s="18"/>
      <c r="V173" s="18"/>
      <c r="W173" s="18"/>
      <c r="X173" s="18"/>
      <c r="Y173" s="18"/>
      <c r="Z173" s="18"/>
      <c r="AA173" s="18"/>
      <c r="AB173" s="18"/>
      <c r="AC173" s="18"/>
    </row>
    <row r="174" spans="1:29" ht="15.75" customHeight="1">
      <c r="A174" s="18"/>
      <c r="B174" s="18"/>
      <c r="C174" s="18"/>
      <c r="D174" s="18"/>
      <c r="E174" s="18"/>
      <c r="F174" s="18"/>
      <c r="G174" s="18"/>
      <c r="H174" s="18"/>
      <c r="I174" s="18"/>
      <c r="J174" s="18"/>
      <c r="K174" s="18"/>
      <c r="L174" s="18"/>
      <c r="M174" s="18"/>
      <c r="N174" s="18"/>
      <c r="O174" s="18"/>
      <c r="P174" s="18"/>
      <c r="Q174" s="18"/>
      <c r="R174" s="18"/>
      <c r="S174" s="667"/>
      <c r="T174" s="667"/>
      <c r="U174" s="18"/>
      <c r="V174" s="18"/>
      <c r="W174" s="18"/>
      <c r="X174" s="18"/>
      <c r="Y174" s="18"/>
      <c r="Z174" s="18"/>
      <c r="AA174" s="18"/>
      <c r="AB174" s="18"/>
      <c r="AC174" s="18"/>
    </row>
    <row r="175" spans="1:29" ht="15.75" customHeight="1">
      <c r="A175" s="18"/>
      <c r="B175" s="18"/>
      <c r="C175" s="18"/>
      <c r="D175" s="18"/>
      <c r="E175" s="18"/>
      <c r="F175" s="18"/>
      <c r="G175" s="18"/>
      <c r="H175" s="18"/>
      <c r="I175" s="18"/>
      <c r="J175" s="18"/>
      <c r="K175" s="18"/>
      <c r="L175" s="18"/>
      <c r="M175" s="18"/>
      <c r="N175" s="18"/>
      <c r="O175" s="18"/>
      <c r="P175" s="18"/>
      <c r="Q175" s="18"/>
      <c r="R175" s="18"/>
      <c r="S175" s="667"/>
      <c r="T175" s="667"/>
      <c r="U175" s="18"/>
      <c r="V175" s="18"/>
      <c r="W175" s="18"/>
      <c r="X175" s="18"/>
      <c r="Y175" s="18"/>
      <c r="Z175" s="18"/>
      <c r="AA175" s="18"/>
      <c r="AB175" s="18"/>
      <c r="AC175" s="18"/>
    </row>
    <row r="176" spans="1:29" ht="15.75" customHeight="1">
      <c r="A176" s="18"/>
      <c r="B176" s="18"/>
      <c r="C176" s="18"/>
      <c r="D176" s="18"/>
      <c r="E176" s="18"/>
      <c r="F176" s="18"/>
      <c r="G176" s="18"/>
      <c r="H176" s="18"/>
      <c r="I176" s="18"/>
      <c r="J176" s="18"/>
      <c r="K176" s="18"/>
      <c r="L176" s="18"/>
      <c r="M176" s="18"/>
      <c r="N176" s="18"/>
      <c r="O176" s="18"/>
      <c r="P176" s="18"/>
      <c r="Q176" s="18"/>
      <c r="R176" s="18"/>
      <c r="S176" s="667"/>
      <c r="T176" s="667"/>
      <c r="U176" s="18"/>
      <c r="V176" s="18"/>
      <c r="W176" s="18"/>
      <c r="X176" s="18"/>
      <c r="Y176" s="18"/>
      <c r="Z176" s="18"/>
      <c r="AA176" s="18"/>
      <c r="AB176" s="18"/>
      <c r="AC176" s="18"/>
    </row>
    <row r="177" spans="1:29" ht="15.75" customHeight="1">
      <c r="A177" s="18"/>
      <c r="B177" s="18"/>
      <c r="C177" s="18"/>
      <c r="D177" s="18"/>
      <c r="E177" s="18"/>
      <c r="F177" s="18"/>
      <c r="G177" s="18"/>
      <c r="H177" s="18"/>
      <c r="I177" s="18"/>
      <c r="J177" s="18"/>
      <c r="K177" s="18"/>
      <c r="L177" s="18"/>
      <c r="M177" s="18"/>
      <c r="N177" s="18"/>
      <c r="O177" s="18"/>
      <c r="P177" s="18"/>
      <c r="Q177" s="18"/>
      <c r="R177" s="18"/>
      <c r="S177" s="667"/>
      <c r="T177" s="667"/>
      <c r="U177" s="18"/>
      <c r="V177" s="18"/>
      <c r="W177" s="18"/>
      <c r="X177" s="18"/>
      <c r="Y177" s="18"/>
      <c r="Z177" s="18"/>
      <c r="AA177" s="18"/>
      <c r="AB177" s="18"/>
      <c r="AC177" s="18"/>
    </row>
    <row r="178" spans="1:29" ht="15.75" customHeight="1">
      <c r="A178" s="18"/>
      <c r="B178" s="18"/>
      <c r="C178" s="18"/>
      <c r="D178" s="18"/>
      <c r="E178" s="18"/>
      <c r="F178" s="18"/>
      <c r="G178" s="18"/>
      <c r="H178" s="18"/>
      <c r="I178" s="18"/>
      <c r="J178" s="18"/>
      <c r="K178" s="18"/>
      <c r="L178" s="18"/>
      <c r="M178" s="18"/>
      <c r="N178" s="18"/>
      <c r="O178" s="18"/>
      <c r="P178" s="18"/>
      <c r="Q178" s="18"/>
      <c r="R178" s="18"/>
      <c r="S178" s="667"/>
      <c r="T178" s="667"/>
      <c r="U178" s="18"/>
      <c r="V178" s="18"/>
      <c r="W178" s="18"/>
      <c r="X178" s="18"/>
      <c r="Y178" s="18"/>
      <c r="Z178" s="18"/>
      <c r="AA178" s="18"/>
      <c r="AB178" s="18"/>
      <c r="AC178" s="18"/>
    </row>
    <row r="179" spans="1:29" ht="15.75" customHeight="1">
      <c r="A179" s="18"/>
      <c r="B179" s="18"/>
      <c r="C179" s="18"/>
      <c r="D179" s="18"/>
      <c r="E179" s="18"/>
      <c r="F179" s="18"/>
      <c r="G179" s="18"/>
      <c r="H179" s="18"/>
      <c r="I179" s="18"/>
      <c r="J179" s="18"/>
      <c r="K179" s="18"/>
      <c r="L179" s="18"/>
      <c r="M179" s="18"/>
      <c r="N179" s="18"/>
      <c r="O179" s="18"/>
      <c r="P179" s="18"/>
      <c r="Q179" s="18"/>
      <c r="R179" s="18"/>
      <c r="S179" s="667"/>
      <c r="T179" s="667"/>
      <c r="U179" s="18"/>
      <c r="V179" s="18"/>
      <c r="W179" s="18"/>
      <c r="X179" s="18"/>
      <c r="Y179" s="18"/>
      <c r="Z179" s="18"/>
      <c r="AA179" s="18"/>
      <c r="AB179" s="18"/>
      <c r="AC179" s="18"/>
    </row>
    <row r="180" spans="1:29" ht="15.75" customHeight="1">
      <c r="A180" s="18"/>
      <c r="B180" s="18"/>
      <c r="C180" s="18"/>
      <c r="D180" s="18"/>
      <c r="E180" s="18"/>
      <c r="F180" s="18"/>
      <c r="G180" s="18"/>
      <c r="H180" s="18"/>
      <c r="I180" s="18"/>
      <c r="J180" s="18"/>
      <c r="K180" s="18"/>
      <c r="L180" s="18"/>
      <c r="M180" s="18"/>
      <c r="N180" s="18"/>
      <c r="O180" s="18"/>
      <c r="P180" s="18"/>
      <c r="Q180" s="18"/>
      <c r="R180" s="18"/>
      <c r="S180" s="667"/>
      <c r="T180" s="667"/>
      <c r="U180" s="18"/>
      <c r="V180" s="18"/>
      <c r="W180" s="18"/>
      <c r="X180" s="18"/>
      <c r="Y180" s="18"/>
      <c r="Z180" s="18"/>
      <c r="AA180" s="18"/>
      <c r="AB180" s="18"/>
      <c r="AC180" s="18"/>
    </row>
    <row r="181" spans="1:29" ht="15.75" customHeight="1">
      <c r="A181" s="18"/>
      <c r="B181" s="18"/>
      <c r="C181" s="18"/>
      <c r="D181" s="18"/>
      <c r="E181" s="18"/>
      <c r="F181" s="18"/>
      <c r="G181" s="18"/>
      <c r="H181" s="18"/>
      <c r="I181" s="18"/>
      <c r="J181" s="18"/>
      <c r="K181" s="18"/>
      <c r="L181" s="18"/>
      <c r="M181" s="18"/>
      <c r="N181" s="18"/>
      <c r="O181" s="18"/>
      <c r="P181" s="18"/>
      <c r="Q181" s="18"/>
      <c r="R181" s="18"/>
      <c r="S181" s="667"/>
      <c r="T181" s="667"/>
      <c r="U181" s="18"/>
      <c r="V181" s="18"/>
      <c r="W181" s="18"/>
      <c r="X181" s="18"/>
      <c r="Y181" s="18"/>
      <c r="Z181" s="18"/>
      <c r="AA181" s="18"/>
      <c r="AB181" s="18"/>
      <c r="AC181" s="18"/>
    </row>
    <row r="182" spans="1:29" ht="15.75" customHeight="1">
      <c r="A182" s="18"/>
      <c r="B182" s="18"/>
      <c r="C182" s="18"/>
      <c r="D182" s="18"/>
      <c r="E182" s="18"/>
      <c r="F182" s="18"/>
      <c r="G182" s="18"/>
      <c r="H182" s="18"/>
      <c r="I182" s="18"/>
      <c r="J182" s="18"/>
      <c r="K182" s="18"/>
      <c r="L182" s="18"/>
      <c r="M182" s="18"/>
      <c r="N182" s="18"/>
      <c r="O182" s="18"/>
      <c r="P182" s="18"/>
      <c r="Q182" s="18"/>
      <c r="R182" s="18"/>
      <c r="S182" s="667"/>
      <c r="T182" s="667"/>
      <c r="U182" s="18"/>
      <c r="V182" s="18"/>
      <c r="W182" s="18"/>
      <c r="X182" s="18"/>
      <c r="Y182" s="18"/>
      <c r="Z182" s="18"/>
      <c r="AA182" s="18"/>
      <c r="AB182" s="18"/>
      <c r="AC182" s="18"/>
    </row>
    <row r="183" spans="1:29" ht="15.75" customHeight="1">
      <c r="A183" s="18"/>
      <c r="B183" s="18"/>
      <c r="C183" s="18"/>
      <c r="D183" s="18"/>
      <c r="E183" s="18"/>
      <c r="F183" s="18"/>
      <c r="G183" s="18"/>
      <c r="H183" s="18"/>
      <c r="I183" s="18"/>
      <c r="J183" s="18"/>
      <c r="K183" s="18"/>
      <c r="L183" s="18"/>
      <c r="M183" s="18"/>
      <c r="N183" s="18"/>
      <c r="O183" s="18"/>
      <c r="P183" s="18"/>
      <c r="Q183" s="18"/>
      <c r="R183" s="18"/>
      <c r="S183" s="667"/>
      <c r="T183" s="667"/>
      <c r="U183" s="18"/>
      <c r="V183" s="18"/>
      <c r="W183" s="18"/>
      <c r="X183" s="18"/>
      <c r="Y183" s="18"/>
      <c r="Z183" s="18"/>
      <c r="AA183" s="18"/>
      <c r="AB183" s="18"/>
      <c r="AC183" s="18"/>
    </row>
    <row r="184" spans="1:29" ht="15.75" customHeight="1">
      <c r="A184" s="18"/>
      <c r="B184" s="18"/>
      <c r="C184" s="18"/>
      <c r="D184" s="18"/>
      <c r="E184" s="18"/>
      <c r="F184" s="18"/>
      <c r="G184" s="18"/>
      <c r="H184" s="18"/>
      <c r="I184" s="18"/>
      <c r="J184" s="18"/>
      <c r="K184" s="18"/>
      <c r="L184" s="18"/>
      <c r="M184" s="18"/>
      <c r="N184" s="18"/>
      <c r="O184" s="18"/>
      <c r="P184" s="18"/>
      <c r="Q184" s="18"/>
      <c r="R184" s="18"/>
      <c r="S184" s="667"/>
      <c r="T184" s="667"/>
      <c r="U184" s="18"/>
      <c r="V184" s="18"/>
      <c r="W184" s="18"/>
      <c r="X184" s="18"/>
      <c r="Y184" s="18"/>
      <c r="Z184" s="18"/>
      <c r="AA184" s="18"/>
      <c r="AB184" s="18"/>
      <c r="AC184" s="18"/>
    </row>
    <row r="185" spans="1:29" ht="15.75" customHeight="1">
      <c r="A185" s="18"/>
      <c r="B185" s="18"/>
      <c r="C185" s="18"/>
      <c r="D185" s="18"/>
      <c r="E185" s="18"/>
      <c r="F185" s="18"/>
      <c r="G185" s="18"/>
      <c r="H185" s="18"/>
      <c r="I185" s="18"/>
      <c r="J185" s="18"/>
      <c r="K185" s="18"/>
      <c r="L185" s="18"/>
      <c r="M185" s="18"/>
      <c r="N185" s="18"/>
      <c r="O185" s="18"/>
      <c r="P185" s="18"/>
      <c r="Q185" s="18"/>
      <c r="R185" s="18"/>
      <c r="S185" s="667"/>
      <c r="T185" s="667"/>
      <c r="U185" s="18"/>
      <c r="V185" s="18"/>
      <c r="W185" s="18"/>
      <c r="X185" s="18"/>
      <c r="Y185" s="18"/>
      <c r="Z185" s="18"/>
      <c r="AA185" s="18"/>
      <c r="AB185" s="18"/>
      <c r="AC185" s="18"/>
    </row>
    <row r="186" spans="1:29" ht="15.75" customHeight="1">
      <c r="A186" s="18"/>
      <c r="B186" s="18"/>
      <c r="C186" s="18"/>
      <c r="D186" s="18"/>
      <c r="E186" s="18"/>
      <c r="F186" s="18"/>
      <c r="G186" s="18"/>
      <c r="H186" s="18"/>
      <c r="I186" s="18"/>
      <c r="J186" s="18"/>
      <c r="K186" s="18"/>
      <c r="L186" s="18"/>
      <c r="M186" s="18"/>
      <c r="N186" s="18"/>
      <c r="O186" s="18"/>
      <c r="P186" s="18"/>
      <c r="Q186" s="18"/>
      <c r="R186" s="18"/>
      <c r="S186" s="667"/>
      <c r="T186" s="667"/>
      <c r="U186" s="18"/>
      <c r="V186" s="18"/>
      <c r="W186" s="18"/>
      <c r="X186" s="18"/>
      <c r="Y186" s="18"/>
      <c r="Z186" s="18"/>
      <c r="AA186" s="18"/>
      <c r="AB186" s="18"/>
      <c r="AC186" s="18"/>
    </row>
    <row r="187" spans="1:29" ht="15.75" customHeight="1">
      <c r="A187" s="18"/>
      <c r="B187" s="18"/>
      <c r="C187" s="18"/>
      <c r="D187" s="18"/>
      <c r="E187" s="18"/>
      <c r="F187" s="18"/>
      <c r="G187" s="18"/>
      <c r="H187" s="18"/>
      <c r="I187" s="18"/>
      <c r="J187" s="18"/>
      <c r="K187" s="18"/>
      <c r="L187" s="18"/>
      <c r="M187" s="18"/>
      <c r="N187" s="18"/>
      <c r="O187" s="18"/>
      <c r="P187" s="18"/>
      <c r="Q187" s="18"/>
      <c r="R187" s="18"/>
      <c r="S187" s="667"/>
      <c r="T187" s="667"/>
      <c r="U187" s="18"/>
      <c r="V187" s="18"/>
      <c r="W187" s="18"/>
      <c r="X187" s="18"/>
      <c r="Y187" s="18"/>
      <c r="Z187" s="18"/>
      <c r="AA187" s="18"/>
      <c r="AB187" s="18"/>
      <c r="AC187" s="18"/>
    </row>
    <row r="188" spans="1:29" ht="15.75" customHeight="1">
      <c r="A188" s="18"/>
      <c r="B188" s="18"/>
      <c r="C188" s="18"/>
      <c r="D188" s="18"/>
      <c r="E188" s="18"/>
      <c r="F188" s="18"/>
      <c r="G188" s="18"/>
      <c r="H188" s="18"/>
      <c r="I188" s="18"/>
      <c r="J188" s="18"/>
      <c r="K188" s="18"/>
      <c r="L188" s="18"/>
      <c r="M188" s="18"/>
      <c r="N188" s="18"/>
      <c r="O188" s="18"/>
      <c r="P188" s="18"/>
      <c r="Q188" s="18"/>
      <c r="R188" s="18"/>
      <c r="S188" s="667"/>
      <c r="T188" s="667"/>
      <c r="U188" s="18"/>
      <c r="V188" s="18"/>
      <c r="W188" s="18"/>
      <c r="X188" s="18"/>
      <c r="Y188" s="18"/>
      <c r="Z188" s="18"/>
      <c r="AA188" s="18"/>
      <c r="AB188" s="18"/>
      <c r="AC188" s="18"/>
    </row>
    <row r="189" spans="1:29" ht="15.75" customHeight="1">
      <c r="A189" s="18"/>
      <c r="B189" s="18"/>
      <c r="C189" s="18"/>
      <c r="D189" s="18"/>
      <c r="E189" s="18"/>
      <c r="F189" s="18"/>
      <c r="G189" s="18"/>
      <c r="H189" s="18"/>
      <c r="I189" s="18"/>
      <c r="J189" s="18"/>
      <c r="K189" s="18"/>
      <c r="L189" s="18"/>
      <c r="M189" s="18"/>
      <c r="N189" s="18"/>
      <c r="O189" s="18"/>
      <c r="P189" s="18"/>
      <c r="Q189" s="18"/>
      <c r="R189" s="18"/>
      <c r="S189" s="667"/>
      <c r="T189" s="667"/>
      <c r="U189" s="18"/>
      <c r="V189" s="18"/>
      <c r="W189" s="18"/>
      <c r="X189" s="18"/>
      <c r="Y189" s="18"/>
      <c r="Z189" s="18"/>
      <c r="AA189" s="18"/>
      <c r="AB189" s="18"/>
      <c r="AC189" s="18"/>
    </row>
    <row r="190" spans="1:29" ht="15.75" customHeight="1">
      <c r="A190" s="18"/>
      <c r="B190" s="18"/>
      <c r="C190" s="18"/>
      <c r="D190" s="18"/>
      <c r="E190" s="18"/>
      <c r="F190" s="18"/>
      <c r="G190" s="18"/>
      <c r="H190" s="18"/>
      <c r="I190" s="18"/>
      <c r="J190" s="18"/>
      <c r="K190" s="18"/>
      <c r="L190" s="18"/>
      <c r="M190" s="18"/>
      <c r="N190" s="18"/>
      <c r="O190" s="18"/>
      <c r="P190" s="18"/>
      <c r="Q190" s="18"/>
      <c r="R190" s="18"/>
      <c r="S190" s="667"/>
      <c r="T190" s="667"/>
      <c r="U190" s="18"/>
      <c r="V190" s="18"/>
      <c r="W190" s="18"/>
      <c r="X190" s="18"/>
      <c r="Y190" s="18"/>
      <c r="Z190" s="18"/>
      <c r="AA190" s="18"/>
      <c r="AB190" s="18"/>
      <c r="AC190" s="18"/>
    </row>
    <row r="191" spans="1:29" ht="15.75" customHeight="1">
      <c r="A191" s="18"/>
      <c r="B191" s="18"/>
      <c r="C191" s="18"/>
      <c r="D191" s="18"/>
      <c r="E191" s="18"/>
      <c r="F191" s="18"/>
      <c r="G191" s="18"/>
      <c r="H191" s="18"/>
      <c r="I191" s="18"/>
      <c r="J191" s="18"/>
      <c r="K191" s="18"/>
      <c r="L191" s="18"/>
      <c r="M191" s="18"/>
      <c r="N191" s="18"/>
      <c r="O191" s="18"/>
      <c r="P191" s="18"/>
      <c r="Q191" s="18"/>
      <c r="R191" s="18"/>
      <c r="S191" s="667"/>
      <c r="T191" s="667"/>
      <c r="U191" s="18"/>
      <c r="V191" s="18"/>
      <c r="W191" s="18"/>
      <c r="X191" s="18"/>
      <c r="Y191" s="18"/>
      <c r="Z191" s="18"/>
      <c r="AA191" s="18"/>
      <c r="AB191" s="18"/>
      <c r="AC191" s="18"/>
    </row>
    <row r="192" spans="1:29" ht="15.75" customHeight="1">
      <c r="A192" s="18"/>
      <c r="B192" s="18"/>
      <c r="C192" s="18"/>
      <c r="D192" s="18"/>
      <c r="E192" s="18"/>
      <c r="F192" s="18"/>
      <c r="G192" s="18"/>
      <c r="H192" s="18"/>
      <c r="I192" s="18"/>
      <c r="J192" s="18"/>
      <c r="K192" s="18"/>
      <c r="L192" s="18"/>
      <c r="M192" s="18"/>
      <c r="N192" s="18"/>
      <c r="O192" s="18"/>
      <c r="P192" s="18"/>
      <c r="Q192" s="18"/>
      <c r="R192" s="18"/>
      <c r="S192" s="667"/>
      <c r="T192" s="667"/>
      <c r="U192" s="18"/>
      <c r="V192" s="18"/>
      <c r="W192" s="18"/>
      <c r="X192" s="18"/>
      <c r="Y192" s="18"/>
      <c r="Z192" s="18"/>
      <c r="AA192" s="18"/>
      <c r="AB192" s="18"/>
      <c r="AC192" s="18"/>
    </row>
    <row r="193" spans="1:29" ht="15.75" customHeight="1">
      <c r="A193" s="18"/>
      <c r="B193" s="18"/>
      <c r="C193" s="18"/>
      <c r="D193" s="18"/>
      <c r="E193" s="18"/>
      <c r="F193" s="18"/>
      <c r="G193" s="18"/>
      <c r="H193" s="18"/>
      <c r="I193" s="18"/>
      <c r="J193" s="18"/>
      <c r="K193" s="18"/>
      <c r="L193" s="18"/>
      <c r="M193" s="18"/>
      <c r="N193" s="18"/>
      <c r="O193" s="18"/>
      <c r="P193" s="18"/>
      <c r="Q193" s="18"/>
      <c r="R193" s="18"/>
      <c r="S193" s="667"/>
      <c r="T193" s="667"/>
      <c r="U193" s="18"/>
      <c r="V193" s="18"/>
      <c r="W193" s="18"/>
      <c r="X193" s="18"/>
      <c r="Y193" s="18"/>
      <c r="Z193" s="18"/>
      <c r="AA193" s="18"/>
      <c r="AB193" s="18"/>
      <c r="AC193" s="18"/>
    </row>
    <row r="194" spans="1:29" ht="15.75" customHeight="1">
      <c r="A194" s="18"/>
      <c r="B194" s="18"/>
      <c r="C194" s="18"/>
      <c r="D194" s="18"/>
      <c r="E194" s="18"/>
      <c r="F194" s="18"/>
      <c r="G194" s="18"/>
      <c r="H194" s="18"/>
      <c r="I194" s="18"/>
      <c r="J194" s="18"/>
      <c r="K194" s="18"/>
      <c r="L194" s="18"/>
      <c r="M194" s="18"/>
      <c r="N194" s="18"/>
      <c r="O194" s="18"/>
      <c r="P194" s="18"/>
      <c r="Q194" s="18"/>
      <c r="R194" s="18"/>
      <c r="S194" s="667"/>
      <c r="T194" s="667"/>
      <c r="U194" s="18"/>
      <c r="V194" s="18"/>
      <c r="W194" s="18"/>
      <c r="X194" s="18"/>
      <c r="Y194" s="18"/>
      <c r="Z194" s="18"/>
      <c r="AA194" s="18"/>
      <c r="AB194" s="18"/>
      <c r="AC194" s="18"/>
    </row>
    <row r="195" spans="1:29" ht="15.75" customHeight="1">
      <c r="A195" s="18"/>
      <c r="B195" s="18"/>
      <c r="C195" s="18"/>
      <c r="D195" s="18"/>
      <c r="E195" s="18"/>
      <c r="F195" s="18"/>
      <c r="G195" s="18"/>
      <c r="H195" s="18"/>
      <c r="I195" s="18"/>
      <c r="J195" s="18"/>
      <c r="K195" s="18"/>
      <c r="L195" s="18"/>
      <c r="M195" s="18"/>
      <c r="N195" s="18"/>
      <c r="O195" s="18"/>
      <c r="P195" s="18"/>
      <c r="Q195" s="18"/>
      <c r="R195" s="18"/>
      <c r="S195" s="667"/>
      <c r="T195" s="667"/>
      <c r="U195" s="18"/>
      <c r="V195" s="18"/>
      <c r="W195" s="18"/>
      <c r="X195" s="18"/>
      <c r="Y195" s="18"/>
      <c r="Z195" s="18"/>
      <c r="AA195" s="18"/>
      <c r="AB195" s="18"/>
      <c r="AC195" s="18"/>
    </row>
    <row r="196" spans="1:29" ht="15.75" customHeight="1">
      <c r="A196" s="18"/>
      <c r="B196" s="18"/>
      <c r="C196" s="18"/>
      <c r="D196" s="18"/>
      <c r="E196" s="18"/>
      <c r="F196" s="18"/>
      <c r="G196" s="18"/>
      <c r="H196" s="18"/>
      <c r="I196" s="18"/>
      <c r="J196" s="18"/>
      <c r="K196" s="18"/>
      <c r="L196" s="18"/>
      <c r="M196" s="18"/>
      <c r="N196" s="18"/>
      <c r="O196" s="18"/>
      <c r="P196" s="18"/>
      <c r="Q196" s="18"/>
      <c r="R196" s="18"/>
      <c r="S196" s="667"/>
      <c r="T196" s="667"/>
      <c r="U196" s="18"/>
      <c r="V196" s="18"/>
      <c r="W196" s="18"/>
      <c r="X196" s="18"/>
      <c r="Y196" s="18"/>
      <c r="Z196" s="18"/>
      <c r="AA196" s="18"/>
      <c r="AB196" s="18"/>
      <c r="AC196" s="18"/>
    </row>
    <row r="197" spans="1:29" ht="15.75" customHeight="1">
      <c r="A197" s="18"/>
      <c r="B197" s="18"/>
      <c r="C197" s="18"/>
      <c r="D197" s="18"/>
      <c r="E197" s="18"/>
      <c r="F197" s="18"/>
      <c r="G197" s="18"/>
      <c r="H197" s="18"/>
      <c r="I197" s="18"/>
      <c r="J197" s="18"/>
      <c r="K197" s="18"/>
      <c r="L197" s="18"/>
      <c r="M197" s="18"/>
      <c r="N197" s="18"/>
      <c r="O197" s="18"/>
      <c r="P197" s="18"/>
      <c r="Q197" s="18"/>
      <c r="R197" s="18"/>
      <c r="S197" s="667"/>
      <c r="T197" s="667"/>
      <c r="U197" s="18"/>
      <c r="V197" s="18"/>
      <c r="W197" s="18"/>
      <c r="X197" s="18"/>
      <c r="Y197" s="18"/>
      <c r="Z197" s="18"/>
      <c r="AA197" s="18"/>
      <c r="AB197" s="18"/>
      <c r="AC197" s="18"/>
    </row>
    <row r="198" spans="1:29" ht="15.75" customHeight="1">
      <c r="A198" s="18"/>
      <c r="B198" s="18"/>
      <c r="C198" s="18"/>
      <c r="D198" s="18"/>
      <c r="E198" s="18"/>
      <c r="F198" s="18"/>
      <c r="G198" s="18"/>
      <c r="H198" s="18"/>
      <c r="I198" s="18"/>
      <c r="J198" s="18"/>
      <c r="K198" s="18"/>
      <c r="L198" s="18"/>
      <c r="M198" s="18"/>
      <c r="N198" s="18"/>
      <c r="O198" s="18"/>
      <c r="P198" s="18"/>
      <c r="Q198" s="18"/>
      <c r="R198" s="18"/>
      <c r="S198" s="667"/>
      <c r="T198" s="667"/>
      <c r="U198" s="18"/>
      <c r="V198" s="18"/>
      <c r="W198" s="18"/>
      <c r="X198" s="18"/>
      <c r="Y198" s="18"/>
      <c r="Z198" s="18"/>
      <c r="AA198" s="18"/>
      <c r="AB198" s="18"/>
      <c r="AC198" s="18"/>
    </row>
    <row r="199" spans="1:29" ht="15.75" customHeight="1">
      <c r="A199" s="18"/>
      <c r="B199" s="18"/>
      <c r="C199" s="18"/>
      <c r="D199" s="18"/>
      <c r="E199" s="18"/>
      <c r="F199" s="18"/>
      <c r="G199" s="18"/>
      <c r="H199" s="18"/>
      <c r="I199" s="18"/>
      <c r="J199" s="18"/>
      <c r="K199" s="18"/>
      <c r="L199" s="18"/>
      <c r="M199" s="18"/>
      <c r="N199" s="18"/>
      <c r="O199" s="18"/>
      <c r="P199" s="18"/>
      <c r="Q199" s="18"/>
      <c r="R199" s="18"/>
      <c r="S199" s="667"/>
      <c r="T199" s="667"/>
      <c r="U199" s="18"/>
      <c r="V199" s="18"/>
      <c r="W199" s="18"/>
      <c r="X199" s="18"/>
      <c r="Y199" s="18"/>
      <c r="Z199" s="18"/>
      <c r="AA199" s="18"/>
      <c r="AB199" s="18"/>
      <c r="AC199" s="18"/>
    </row>
    <row r="200" spans="1:29" ht="15.75" customHeight="1">
      <c r="A200" s="18"/>
      <c r="B200" s="18"/>
      <c r="C200" s="18"/>
      <c r="D200" s="18"/>
      <c r="E200" s="18"/>
      <c r="F200" s="18"/>
      <c r="G200" s="18"/>
      <c r="H200" s="18"/>
      <c r="I200" s="18"/>
      <c r="J200" s="18"/>
      <c r="K200" s="18"/>
      <c r="L200" s="18"/>
      <c r="M200" s="18"/>
      <c r="N200" s="18"/>
      <c r="O200" s="18"/>
      <c r="P200" s="18"/>
      <c r="Q200" s="18"/>
      <c r="R200" s="18"/>
      <c r="S200" s="667"/>
      <c r="T200" s="667"/>
      <c r="U200" s="18"/>
      <c r="V200" s="18"/>
      <c r="W200" s="18"/>
      <c r="X200" s="18"/>
      <c r="Y200" s="18"/>
      <c r="Z200" s="18"/>
      <c r="AA200" s="18"/>
      <c r="AB200" s="18"/>
      <c r="AC200" s="18"/>
    </row>
    <row r="201" spans="1:29" ht="15.75" customHeight="1">
      <c r="A201" s="18"/>
      <c r="B201" s="18"/>
      <c r="C201" s="18"/>
      <c r="D201" s="18"/>
      <c r="E201" s="18"/>
      <c r="F201" s="18"/>
      <c r="G201" s="18"/>
      <c r="H201" s="18"/>
      <c r="I201" s="18"/>
      <c r="J201" s="18"/>
      <c r="K201" s="18"/>
      <c r="L201" s="18"/>
      <c r="M201" s="18"/>
      <c r="N201" s="18"/>
      <c r="O201" s="18"/>
      <c r="P201" s="18"/>
      <c r="Q201" s="18"/>
      <c r="R201" s="18"/>
      <c r="S201" s="667"/>
      <c r="T201" s="667"/>
      <c r="U201" s="18"/>
      <c r="V201" s="18"/>
      <c r="W201" s="18"/>
      <c r="X201" s="18"/>
      <c r="Y201" s="18"/>
      <c r="Z201" s="18"/>
      <c r="AA201" s="18"/>
      <c r="AB201" s="18"/>
      <c r="AC201" s="18"/>
    </row>
    <row r="202" spans="1:29" ht="15.75" customHeight="1">
      <c r="A202" s="18"/>
      <c r="B202" s="18"/>
      <c r="C202" s="18"/>
      <c r="D202" s="18"/>
      <c r="E202" s="18"/>
      <c r="F202" s="18"/>
      <c r="G202" s="18"/>
      <c r="H202" s="18"/>
      <c r="I202" s="18"/>
      <c r="J202" s="18"/>
      <c r="K202" s="18"/>
      <c r="L202" s="18"/>
      <c r="M202" s="18"/>
      <c r="N202" s="18"/>
      <c r="O202" s="18"/>
      <c r="P202" s="18"/>
      <c r="Q202" s="18"/>
      <c r="R202" s="18"/>
      <c r="S202" s="667"/>
      <c r="T202" s="667"/>
      <c r="U202" s="18"/>
      <c r="V202" s="18"/>
      <c r="W202" s="18"/>
      <c r="X202" s="18"/>
      <c r="Y202" s="18"/>
      <c r="Z202" s="18"/>
      <c r="AA202" s="18"/>
      <c r="AB202" s="18"/>
      <c r="AC202" s="18"/>
    </row>
    <row r="203" spans="1:29" ht="15.75" customHeight="1">
      <c r="A203" s="18"/>
      <c r="B203" s="18"/>
      <c r="C203" s="18"/>
      <c r="D203" s="18"/>
      <c r="E203" s="18"/>
      <c r="F203" s="18"/>
      <c r="G203" s="18"/>
      <c r="H203" s="18"/>
      <c r="I203" s="18"/>
      <c r="J203" s="18"/>
      <c r="K203" s="18"/>
      <c r="L203" s="18"/>
      <c r="M203" s="18"/>
      <c r="N203" s="18"/>
      <c r="O203" s="18"/>
      <c r="P203" s="18"/>
      <c r="Q203" s="18"/>
      <c r="R203" s="18"/>
      <c r="S203" s="667"/>
      <c r="T203" s="667"/>
      <c r="U203" s="18"/>
      <c r="V203" s="18"/>
      <c r="W203" s="18"/>
      <c r="X203" s="18"/>
      <c r="Y203" s="18"/>
      <c r="Z203" s="18"/>
      <c r="AA203" s="18"/>
      <c r="AB203" s="18"/>
      <c r="AC203" s="18"/>
    </row>
    <row r="204" spans="1:29" ht="15.75" customHeight="1">
      <c r="A204" s="18"/>
      <c r="B204" s="18"/>
      <c r="C204" s="18"/>
      <c r="D204" s="18"/>
      <c r="E204" s="18"/>
      <c r="F204" s="18"/>
      <c r="G204" s="18"/>
      <c r="H204" s="18"/>
      <c r="I204" s="18"/>
      <c r="J204" s="18"/>
      <c r="K204" s="18"/>
      <c r="L204" s="18"/>
      <c r="M204" s="18"/>
      <c r="N204" s="18"/>
      <c r="O204" s="18"/>
      <c r="P204" s="18"/>
      <c r="Q204" s="18"/>
      <c r="R204" s="18"/>
      <c r="S204" s="667"/>
      <c r="T204" s="667"/>
      <c r="U204" s="18"/>
      <c r="V204" s="18"/>
      <c r="W204" s="18"/>
      <c r="X204" s="18"/>
      <c r="Y204" s="18"/>
      <c r="Z204" s="18"/>
      <c r="AA204" s="18"/>
      <c r="AB204" s="18"/>
      <c r="AC204" s="18"/>
    </row>
    <row r="205" spans="1:29" ht="15.75" customHeight="1">
      <c r="A205" s="18"/>
      <c r="B205" s="18"/>
      <c r="C205" s="18"/>
      <c r="D205" s="18"/>
      <c r="E205" s="18"/>
      <c r="F205" s="18"/>
      <c r="G205" s="18"/>
      <c r="H205" s="18"/>
      <c r="I205" s="18"/>
      <c r="J205" s="18"/>
      <c r="K205" s="18"/>
      <c r="L205" s="18"/>
      <c r="M205" s="18"/>
      <c r="N205" s="18"/>
      <c r="O205" s="18"/>
      <c r="P205" s="18"/>
      <c r="Q205" s="18"/>
      <c r="R205" s="18"/>
      <c r="S205" s="667"/>
      <c r="T205" s="667"/>
      <c r="U205" s="18"/>
      <c r="V205" s="18"/>
      <c r="W205" s="18"/>
      <c r="X205" s="18"/>
      <c r="Y205" s="18"/>
      <c r="Z205" s="18"/>
      <c r="AA205" s="18"/>
      <c r="AB205" s="18"/>
      <c r="AC205" s="18"/>
    </row>
    <row r="206" spans="1:29" ht="15.75" customHeight="1">
      <c r="A206" s="18"/>
      <c r="B206" s="18"/>
      <c r="C206" s="18"/>
      <c r="D206" s="18"/>
      <c r="E206" s="18"/>
      <c r="F206" s="18"/>
      <c r="G206" s="18"/>
      <c r="H206" s="18"/>
      <c r="I206" s="18"/>
      <c r="J206" s="18"/>
      <c r="K206" s="18"/>
      <c r="L206" s="18"/>
      <c r="M206" s="18"/>
      <c r="N206" s="18"/>
      <c r="O206" s="18"/>
      <c r="P206" s="18"/>
      <c r="Q206" s="18"/>
      <c r="R206" s="18"/>
      <c r="S206" s="667"/>
      <c r="T206" s="667"/>
      <c r="U206" s="18"/>
      <c r="V206" s="18"/>
      <c r="W206" s="18"/>
      <c r="X206" s="18"/>
      <c r="Y206" s="18"/>
      <c r="Z206" s="18"/>
      <c r="AA206" s="18"/>
      <c r="AB206" s="18"/>
      <c r="AC206" s="18"/>
    </row>
    <row r="207" spans="1:29" ht="15.75" customHeight="1">
      <c r="A207" s="18"/>
      <c r="B207" s="18"/>
      <c r="C207" s="18"/>
      <c r="D207" s="18"/>
      <c r="E207" s="18"/>
      <c r="F207" s="18"/>
      <c r="G207" s="18"/>
      <c r="H207" s="18"/>
      <c r="I207" s="18"/>
      <c r="J207" s="18"/>
      <c r="K207" s="18"/>
      <c r="L207" s="18"/>
      <c r="M207" s="18"/>
      <c r="N207" s="18"/>
      <c r="O207" s="18"/>
      <c r="P207" s="18"/>
      <c r="Q207" s="18"/>
      <c r="R207" s="18"/>
      <c r="S207" s="667"/>
      <c r="T207" s="667"/>
      <c r="U207" s="18"/>
      <c r="V207" s="18"/>
      <c r="W207" s="18"/>
      <c r="X207" s="18"/>
      <c r="Y207" s="18"/>
      <c r="Z207" s="18"/>
      <c r="AA207" s="18"/>
      <c r="AB207" s="18"/>
      <c r="AC207" s="18"/>
    </row>
    <row r="208" spans="1:29" ht="15.75" customHeight="1">
      <c r="A208" s="18"/>
      <c r="B208" s="18"/>
      <c r="C208" s="18"/>
      <c r="D208" s="18"/>
      <c r="E208" s="18"/>
      <c r="F208" s="18"/>
      <c r="G208" s="18"/>
      <c r="H208" s="18"/>
      <c r="I208" s="18"/>
      <c r="J208" s="18"/>
      <c r="K208" s="18"/>
      <c r="L208" s="18"/>
      <c r="M208" s="18"/>
      <c r="N208" s="18"/>
      <c r="O208" s="18"/>
      <c r="P208" s="18"/>
      <c r="Q208" s="18"/>
      <c r="R208" s="18"/>
      <c r="S208" s="667"/>
      <c r="T208" s="667"/>
      <c r="U208" s="18"/>
      <c r="V208" s="18"/>
      <c r="W208" s="18"/>
      <c r="X208" s="18"/>
      <c r="Y208" s="18"/>
      <c r="Z208" s="18"/>
      <c r="AA208" s="18"/>
      <c r="AB208" s="18"/>
      <c r="AC208" s="18"/>
    </row>
    <row r="209" spans="1:29" ht="15.75" customHeight="1">
      <c r="A209" s="18"/>
      <c r="B209" s="18"/>
      <c r="C209" s="18"/>
      <c r="D209" s="18"/>
      <c r="E209" s="18"/>
      <c r="F209" s="18"/>
      <c r="G209" s="18"/>
      <c r="H209" s="18"/>
      <c r="I209" s="18"/>
      <c r="J209" s="18"/>
      <c r="K209" s="18"/>
      <c r="L209" s="18"/>
      <c r="M209" s="18"/>
      <c r="N209" s="18"/>
      <c r="O209" s="18"/>
      <c r="P209" s="18"/>
      <c r="Q209" s="18"/>
      <c r="R209" s="18"/>
      <c r="S209" s="667"/>
      <c r="T209" s="667"/>
      <c r="U209" s="18"/>
      <c r="V209" s="18"/>
      <c r="W209" s="18"/>
      <c r="X209" s="18"/>
      <c r="Y209" s="18"/>
      <c r="Z209" s="18"/>
      <c r="AA209" s="18"/>
      <c r="AB209" s="18"/>
      <c r="AC209" s="18"/>
    </row>
    <row r="210" spans="1:29" ht="15.75" customHeight="1">
      <c r="A210" s="18"/>
      <c r="B210" s="18"/>
      <c r="C210" s="18"/>
      <c r="D210" s="18"/>
      <c r="E210" s="18"/>
      <c r="F210" s="18"/>
      <c r="G210" s="18"/>
      <c r="H210" s="18"/>
      <c r="I210" s="18"/>
      <c r="J210" s="18"/>
      <c r="K210" s="18"/>
      <c r="L210" s="18"/>
      <c r="M210" s="18"/>
      <c r="N210" s="18"/>
      <c r="O210" s="18"/>
      <c r="P210" s="18"/>
      <c r="Q210" s="18"/>
      <c r="R210" s="18"/>
      <c r="S210" s="667"/>
      <c r="T210" s="667"/>
      <c r="U210" s="18"/>
      <c r="V210" s="18"/>
      <c r="W210" s="18"/>
      <c r="X210" s="18"/>
      <c r="Y210" s="18"/>
      <c r="Z210" s="18"/>
      <c r="AA210" s="18"/>
      <c r="AB210" s="18"/>
      <c r="AC210" s="18"/>
    </row>
    <row r="211" spans="1:29" ht="15.75" customHeight="1">
      <c r="A211" s="18"/>
      <c r="B211" s="18"/>
      <c r="C211" s="18"/>
      <c r="D211" s="18"/>
      <c r="E211" s="18"/>
      <c r="F211" s="18"/>
      <c r="G211" s="18"/>
      <c r="H211" s="18"/>
      <c r="I211" s="18"/>
      <c r="J211" s="18"/>
      <c r="K211" s="18"/>
      <c r="L211" s="18"/>
      <c r="M211" s="18"/>
      <c r="N211" s="18"/>
      <c r="O211" s="18"/>
      <c r="P211" s="18"/>
      <c r="Q211" s="18"/>
      <c r="R211" s="18"/>
      <c r="S211" s="667"/>
      <c r="T211" s="667"/>
      <c r="U211" s="18"/>
      <c r="V211" s="18"/>
      <c r="W211" s="18"/>
      <c r="X211" s="18"/>
      <c r="Y211" s="18"/>
      <c r="Z211" s="18"/>
      <c r="AA211" s="18"/>
      <c r="AB211" s="18"/>
      <c r="AC211" s="18"/>
    </row>
    <row r="212" spans="1:29" ht="15.75" customHeight="1">
      <c r="A212" s="18"/>
      <c r="B212" s="18"/>
      <c r="C212" s="18"/>
      <c r="D212" s="18"/>
      <c r="E212" s="18"/>
      <c r="F212" s="18"/>
      <c r="G212" s="18"/>
      <c r="H212" s="18"/>
      <c r="I212" s="18"/>
      <c r="J212" s="18"/>
      <c r="K212" s="18"/>
      <c r="L212" s="18"/>
      <c r="M212" s="18"/>
      <c r="N212" s="18"/>
      <c r="O212" s="18"/>
      <c r="P212" s="18"/>
      <c r="Q212" s="18"/>
      <c r="R212" s="18"/>
      <c r="S212" s="667"/>
      <c r="T212" s="667"/>
      <c r="U212" s="18"/>
      <c r="V212" s="18"/>
      <c r="W212" s="18"/>
      <c r="X212" s="18"/>
      <c r="Y212" s="18"/>
      <c r="Z212" s="18"/>
      <c r="AA212" s="18"/>
      <c r="AB212" s="18"/>
      <c r="AC212" s="18"/>
    </row>
    <row r="213" spans="1:29" ht="15.75" customHeight="1">
      <c r="A213" s="18"/>
      <c r="B213" s="18"/>
      <c r="C213" s="18"/>
      <c r="D213" s="18"/>
      <c r="E213" s="18"/>
      <c r="F213" s="18"/>
      <c r="G213" s="18"/>
      <c r="H213" s="18"/>
      <c r="I213" s="18"/>
      <c r="J213" s="18"/>
      <c r="K213" s="18"/>
      <c r="L213" s="18"/>
      <c r="M213" s="18"/>
      <c r="N213" s="18"/>
      <c r="O213" s="18"/>
      <c r="P213" s="18"/>
      <c r="Q213" s="18"/>
      <c r="R213" s="18"/>
      <c r="S213" s="667"/>
      <c r="T213" s="667"/>
      <c r="U213" s="18"/>
      <c r="V213" s="18"/>
      <c r="W213" s="18"/>
      <c r="X213" s="18"/>
      <c r="Y213" s="18"/>
      <c r="Z213" s="18"/>
      <c r="AA213" s="18"/>
      <c r="AB213" s="18"/>
      <c r="AC213" s="18"/>
    </row>
    <row r="214" spans="1:29" ht="15.75" customHeight="1">
      <c r="A214" s="18"/>
      <c r="B214" s="18"/>
      <c r="C214" s="18"/>
      <c r="D214" s="18"/>
      <c r="E214" s="18"/>
      <c r="F214" s="18"/>
      <c r="G214" s="18"/>
      <c r="H214" s="18"/>
      <c r="I214" s="18"/>
      <c r="J214" s="18"/>
      <c r="K214" s="18"/>
      <c r="L214" s="18"/>
      <c r="M214" s="18"/>
      <c r="N214" s="18"/>
      <c r="O214" s="18"/>
      <c r="P214" s="18"/>
      <c r="Q214" s="18"/>
      <c r="R214" s="18"/>
      <c r="S214" s="667"/>
      <c r="T214" s="667"/>
      <c r="U214" s="18"/>
      <c r="V214" s="18"/>
      <c r="W214" s="18"/>
      <c r="X214" s="18"/>
      <c r="Y214" s="18"/>
      <c r="Z214" s="18"/>
      <c r="AA214" s="18"/>
      <c r="AB214" s="18"/>
      <c r="AC214" s="18"/>
    </row>
    <row r="215" spans="1:29" ht="15.75" customHeight="1">
      <c r="A215" s="18"/>
      <c r="B215" s="18"/>
      <c r="C215" s="18"/>
      <c r="D215" s="18"/>
      <c r="E215" s="18"/>
      <c r="F215" s="18"/>
      <c r="G215" s="18"/>
      <c r="H215" s="18"/>
      <c r="I215" s="18"/>
      <c r="J215" s="18"/>
      <c r="K215" s="18"/>
      <c r="L215" s="18"/>
      <c r="M215" s="18"/>
      <c r="N215" s="18"/>
      <c r="O215" s="18"/>
      <c r="P215" s="18"/>
      <c r="Q215" s="18"/>
      <c r="R215" s="18"/>
      <c r="S215" s="667"/>
      <c r="T215" s="667"/>
      <c r="U215" s="18"/>
      <c r="V215" s="18"/>
      <c r="W215" s="18"/>
      <c r="X215" s="18"/>
      <c r="Y215" s="18"/>
      <c r="Z215" s="18"/>
      <c r="AA215" s="18"/>
      <c r="AB215" s="18"/>
      <c r="AC215" s="18"/>
    </row>
    <row r="216" spans="1:29" ht="15.75" customHeight="1">
      <c r="A216" s="18"/>
      <c r="B216" s="18"/>
      <c r="C216" s="18"/>
      <c r="D216" s="18"/>
      <c r="E216" s="18"/>
      <c r="F216" s="18"/>
      <c r="G216" s="18"/>
      <c r="H216" s="18"/>
      <c r="I216" s="18"/>
      <c r="J216" s="18"/>
      <c r="K216" s="18"/>
      <c r="L216" s="18"/>
      <c r="M216" s="18"/>
      <c r="N216" s="18"/>
      <c r="O216" s="18"/>
      <c r="P216" s="18"/>
      <c r="Q216" s="18"/>
      <c r="R216" s="18"/>
      <c r="S216" s="667"/>
      <c r="T216" s="667"/>
      <c r="U216" s="18"/>
      <c r="V216" s="18"/>
      <c r="W216" s="18"/>
      <c r="X216" s="18"/>
      <c r="Y216" s="18"/>
      <c r="Z216" s="18"/>
      <c r="AA216" s="18"/>
      <c r="AB216" s="18"/>
      <c r="AC216" s="18"/>
    </row>
    <row r="217" spans="1:29" ht="15.75" customHeight="1">
      <c r="A217" s="18"/>
      <c r="B217" s="18"/>
      <c r="C217" s="18"/>
      <c r="D217" s="18"/>
      <c r="E217" s="18"/>
      <c r="F217" s="18"/>
      <c r="G217" s="18"/>
      <c r="H217" s="18"/>
      <c r="I217" s="18"/>
      <c r="J217" s="18"/>
      <c r="K217" s="18"/>
      <c r="L217" s="18"/>
      <c r="M217" s="18"/>
      <c r="N217" s="18"/>
      <c r="O217" s="18"/>
      <c r="P217" s="18"/>
      <c r="Q217" s="18"/>
      <c r="R217" s="18"/>
      <c r="S217" s="667"/>
      <c r="T217" s="667"/>
      <c r="U217" s="18"/>
      <c r="V217" s="18"/>
      <c r="W217" s="18"/>
      <c r="X217" s="18"/>
      <c r="Y217" s="18"/>
      <c r="Z217" s="18"/>
      <c r="AA217" s="18"/>
      <c r="AB217" s="18"/>
      <c r="AC217" s="18"/>
    </row>
    <row r="218" spans="1:29" ht="15.75" customHeight="1">
      <c r="A218" s="18"/>
      <c r="B218" s="18"/>
      <c r="C218" s="18"/>
      <c r="D218" s="18"/>
      <c r="E218" s="18"/>
      <c r="F218" s="18"/>
      <c r="G218" s="18"/>
      <c r="H218" s="18"/>
      <c r="I218" s="18"/>
      <c r="J218" s="18"/>
      <c r="K218" s="18"/>
      <c r="L218" s="18"/>
      <c r="M218" s="18"/>
      <c r="N218" s="18"/>
      <c r="O218" s="18"/>
      <c r="P218" s="18"/>
      <c r="Q218" s="18"/>
      <c r="R218" s="18"/>
      <c r="S218" s="667"/>
      <c r="T218" s="667"/>
      <c r="U218" s="18"/>
      <c r="V218" s="18"/>
      <c r="W218" s="18"/>
      <c r="X218" s="18"/>
      <c r="Y218" s="18"/>
      <c r="Z218" s="18"/>
      <c r="AA218" s="18"/>
      <c r="AB218" s="18"/>
      <c r="AC218" s="18"/>
    </row>
    <row r="219" spans="1:29" ht="15.75" customHeight="1">
      <c r="A219" s="18"/>
      <c r="B219" s="18"/>
      <c r="C219" s="18"/>
      <c r="D219" s="18"/>
      <c r="E219" s="18"/>
      <c r="F219" s="18"/>
      <c r="G219" s="18"/>
      <c r="H219" s="18"/>
      <c r="I219" s="18"/>
      <c r="J219" s="18"/>
      <c r="K219" s="18"/>
      <c r="L219" s="18"/>
      <c r="M219" s="18"/>
      <c r="N219" s="18"/>
      <c r="O219" s="18"/>
      <c r="P219" s="18"/>
      <c r="Q219" s="18"/>
      <c r="R219" s="18"/>
      <c r="S219" s="667"/>
      <c r="T219" s="667"/>
      <c r="U219" s="18"/>
      <c r="V219" s="18"/>
      <c r="W219" s="18"/>
      <c r="X219" s="18"/>
      <c r="Y219" s="18"/>
      <c r="Z219" s="18"/>
      <c r="AA219" s="18"/>
      <c r="AB219" s="18"/>
      <c r="AC219" s="18"/>
    </row>
    <row r="220" spans="1:29" ht="15.75" customHeight="1">
      <c r="A220" s="18"/>
      <c r="B220" s="18"/>
      <c r="C220" s="18"/>
      <c r="D220" s="18"/>
      <c r="E220" s="18"/>
      <c r="F220" s="18"/>
      <c r="G220" s="18"/>
      <c r="H220" s="18"/>
      <c r="I220" s="18"/>
      <c r="J220" s="18"/>
      <c r="K220" s="18"/>
      <c r="L220" s="18"/>
      <c r="M220" s="18"/>
      <c r="N220" s="18"/>
      <c r="O220" s="18"/>
      <c r="P220" s="18"/>
      <c r="Q220" s="18"/>
      <c r="R220" s="18"/>
      <c r="S220" s="667"/>
      <c r="T220" s="667"/>
      <c r="U220" s="18"/>
      <c r="V220" s="18"/>
      <c r="W220" s="18"/>
      <c r="X220" s="18"/>
      <c r="Y220" s="18"/>
      <c r="Z220" s="18"/>
      <c r="AA220" s="18"/>
      <c r="AB220" s="18"/>
      <c r="AC220" s="18"/>
    </row>
    <row r="221" spans="1:29" ht="15.75" customHeight="1">
      <c r="A221" s="18"/>
      <c r="B221" s="18"/>
      <c r="C221" s="18"/>
      <c r="D221" s="18"/>
      <c r="E221" s="18"/>
      <c r="F221" s="18"/>
      <c r="G221" s="18"/>
      <c r="H221" s="18"/>
      <c r="I221" s="18"/>
      <c r="J221" s="18"/>
      <c r="K221" s="18"/>
      <c r="L221" s="18"/>
      <c r="M221" s="18"/>
      <c r="N221" s="18"/>
      <c r="O221" s="18"/>
      <c r="P221" s="18"/>
      <c r="Q221" s="18"/>
      <c r="R221" s="18"/>
      <c r="S221" s="667"/>
      <c r="T221" s="667"/>
      <c r="U221" s="18"/>
      <c r="V221" s="18"/>
      <c r="W221" s="18"/>
      <c r="X221" s="18"/>
      <c r="Y221" s="18"/>
      <c r="Z221" s="18"/>
      <c r="AA221" s="18"/>
      <c r="AB221" s="18"/>
      <c r="AC221" s="18"/>
    </row>
    <row r="222" spans="1:29" ht="15.75" customHeight="1">
      <c r="A222" s="18"/>
      <c r="B222" s="18"/>
      <c r="C222" s="18"/>
      <c r="D222" s="18"/>
      <c r="E222" s="18"/>
      <c r="F222" s="18"/>
      <c r="G222" s="18"/>
      <c r="H222" s="18"/>
      <c r="I222" s="18"/>
      <c r="J222" s="18"/>
      <c r="K222" s="18"/>
      <c r="L222" s="18"/>
      <c r="M222" s="18"/>
      <c r="N222" s="18"/>
      <c r="O222" s="18"/>
      <c r="P222" s="18"/>
      <c r="Q222" s="18"/>
      <c r="R222" s="18"/>
      <c r="S222" s="667"/>
      <c r="T222" s="667"/>
      <c r="U222" s="18"/>
      <c r="V222" s="18"/>
      <c r="W222" s="18"/>
      <c r="X222" s="18"/>
      <c r="Y222" s="18"/>
      <c r="Z222" s="18"/>
      <c r="AA222" s="18"/>
      <c r="AB222" s="18"/>
      <c r="AC222" s="18"/>
    </row>
    <row r="223" spans="1:29" ht="15.75" customHeight="1">
      <c r="A223" s="18"/>
      <c r="B223" s="18"/>
      <c r="C223" s="18"/>
      <c r="D223" s="18"/>
      <c r="E223" s="18"/>
      <c r="F223" s="18"/>
      <c r="G223" s="18"/>
      <c r="H223" s="18"/>
      <c r="I223" s="18"/>
      <c r="J223" s="18"/>
      <c r="K223" s="18"/>
      <c r="L223" s="18"/>
      <c r="M223" s="18"/>
      <c r="N223" s="18"/>
      <c r="O223" s="18"/>
      <c r="P223" s="18"/>
      <c r="Q223" s="18"/>
      <c r="R223" s="18"/>
      <c r="S223" s="667"/>
      <c r="T223" s="667"/>
      <c r="U223" s="18"/>
      <c r="V223" s="18"/>
      <c r="W223" s="18"/>
      <c r="X223" s="18"/>
      <c r="Y223" s="18"/>
      <c r="Z223" s="18"/>
      <c r="AA223" s="18"/>
      <c r="AB223" s="18"/>
      <c r="AC223" s="18"/>
    </row>
    <row r="224" spans="1:29" ht="15.75" customHeight="1">
      <c r="A224" s="18"/>
      <c r="B224" s="18"/>
      <c r="C224" s="18"/>
      <c r="D224" s="18"/>
      <c r="E224" s="18"/>
      <c r="F224" s="18"/>
      <c r="G224" s="18"/>
      <c r="H224" s="18"/>
      <c r="I224" s="18"/>
      <c r="J224" s="18"/>
      <c r="K224" s="18"/>
      <c r="L224" s="18"/>
      <c r="M224" s="18"/>
      <c r="N224" s="18"/>
      <c r="O224" s="18"/>
      <c r="P224" s="18"/>
      <c r="Q224" s="18"/>
      <c r="R224" s="18"/>
      <c r="S224" s="667"/>
      <c r="T224" s="667"/>
      <c r="U224" s="18"/>
      <c r="V224" s="18"/>
      <c r="W224" s="18"/>
      <c r="X224" s="18"/>
      <c r="Y224" s="18"/>
      <c r="Z224" s="18"/>
      <c r="AA224" s="18"/>
      <c r="AB224" s="18"/>
      <c r="AC224" s="18"/>
    </row>
    <row r="225" spans="1:29" ht="15.75" customHeight="1">
      <c r="A225" s="18"/>
      <c r="B225" s="18"/>
      <c r="C225" s="18"/>
      <c r="D225" s="18"/>
      <c r="E225" s="18"/>
      <c r="F225" s="18"/>
      <c r="G225" s="18"/>
      <c r="H225" s="18"/>
      <c r="I225" s="18"/>
      <c r="J225" s="18"/>
      <c r="K225" s="18"/>
      <c r="L225" s="18"/>
      <c r="M225" s="18"/>
      <c r="N225" s="18"/>
      <c r="O225" s="18"/>
      <c r="P225" s="18"/>
      <c r="Q225" s="18"/>
      <c r="R225" s="18"/>
      <c r="S225" s="667"/>
      <c r="T225" s="667"/>
      <c r="U225" s="18"/>
      <c r="V225" s="18"/>
      <c r="W225" s="18"/>
      <c r="X225" s="18"/>
      <c r="Y225" s="18"/>
      <c r="Z225" s="18"/>
      <c r="AA225" s="18"/>
      <c r="AB225" s="18"/>
      <c r="AC225" s="18"/>
    </row>
    <row r="226" spans="1:29" ht="15.75" customHeight="1">
      <c r="A226" s="18"/>
      <c r="B226" s="18"/>
      <c r="C226" s="18"/>
      <c r="D226" s="18"/>
      <c r="E226" s="18"/>
      <c r="F226" s="18"/>
      <c r="G226" s="18"/>
      <c r="H226" s="18"/>
      <c r="I226" s="18"/>
      <c r="J226" s="18"/>
      <c r="K226" s="18"/>
      <c r="L226" s="18"/>
      <c r="M226" s="18"/>
      <c r="N226" s="18"/>
      <c r="O226" s="18"/>
      <c r="P226" s="18"/>
      <c r="Q226" s="18"/>
      <c r="R226" s="18"/>
      <c r="S226" s="667"/>
      <c r="T226" s="667"/>
      <c r="U226" s="18"/>
      <c r="V226" s="18"/>
      <c r="W226" s="18"/>
      <c r="X226" s="18"/>
      <c r="Y226" s="18"/>
      <c r="Z226" s="18"/>
      <c r="AA226" s="18"/>
      <c r="AB226" s="18"/>
      <c r="AC226" s="18"/>
    </row>
    <row r="227" spans="1:29" ht="15.75" customHeight="1">
      <c r="A227" s="18"/>
      <c r="B227" s="18"/>
      <c r="C227" s="18"/>
      <c r="D227" s="18"/>
      <c r="E227" s="18"/>
      <c r="F227" s="18"/>
      <c r="G227" s="18"/>
      <c r="H227" s="18"/>
      <c r="I227" s="18"/>
      <c r="J227" s="18"/>
      <c r="K227" s="18"/>
      <c r="L227" s="18"/>
      <c r="M227" s="18"/>
      <c r="N227" s="18"/>
      <c r="O227" s="18"/>
      <c r="P227" s="18"/>
      <c r="Q227" s="18"/>
      <c r="R227" s="18"/>
      <c r="S227" s="667"/>
      <c r="T227" s="667"/>
      <c r="U227" s="18"/>
      <c r="V227" s="18"/>
      <c r="W227" s="18"/>
      <c r="X227" s="18"/>
      <c r="Y227" s="18"/>
      <c r="Z227" s="18"/>
      <c r="AA227" s="18"/>
      <c r="AB227" s="18"/>
      <c r="AC227" s="18"/>
    </row>
    <row r="228" spans="1:29" ht="15.75" customHeight="1">
      <c r="A228" s="18"/>
      <c r="B228" s="18"/>
      <c r="C228" s="18"/>
      <c r="D228" s="18"/>
      <c r="E228" s="18"/>
      <c r="F228" s="18"/>
      <c r="G228" s="18"/>
      <c r="H228" s="18"/>
      <c r="I228" s="18"/>
      <c r="J228" s="18"/>
      <c r="K228" s="18"/>
      <c r="L228" s="18"/>
      <c r="M228" s="18"/>
      <c r="N228" s="18"/>
      <c r="O228" s="18"/>
      <c r="P228" s="18"/>
      <c r="Q228" s="18"/>
      <c r="R228" s="18"/>
      <c r="S228" s="667"/>
      <c r="T228" s="667"/>
      <c r="U228" s="18"/>
      <c r="V228" s="18"/>
      <c r="W228" s="18"/>
      <c r="X228" s="18"/>
      <c r="Y228" s="18"/>
      <c r="Z228" s="18"/>
      <c r="AA228" s="18"/>
      <c r="AB228" s="18"/>
      <c r="AC228" s="18"/>
    </row>
    <row r="229" spans="1:29" ht="15.75" customHeight="1">
      <c r="A229" s="18"/>
      <c r="B229" s="18"/>
      <c r="C229" s="18"/>
      <c r="D229" s="18"/>
      <c r="E229" s="18"/>
      <c r="F229" s="18"/>
      <c r="G229" s="18"/>
      <c r="H229" s="18"/>
      <c r="I229" s="18"/>
      <c r="J229" s="18"/>
      <c r="K229" s="18"/>
      <c r="L229" s="18"/>
      <c r="M229" s="18"/>
      <c r="N229" s="18"/>
      <c r="O229" s="18"/>
      <c r="P229" s="18"/>
      <c r="Q229" s="18"/>
      <c r="R229" s="18"/>
      <c r="S229" s="667"/>
      <c r="T229" s="667"/>
      <c r="U229" s="18"/>
      <c r="V229" s="18"/>
      <c r="W229" s="18"/>
      <c r="X229" s="18"/>
      <c r="Y229" s="18"/>
      <c r="Z229" s="18"/>
      <c r="AA229" s="18"/>
      <c r="AB229" s="18"/>
      <c r="AC229" s="18"/>
    </row>
    <row r="230" spans="1:29" ht="15.75" customHeight="1">
      <c r="A230" s="18"/>
      <c r="B230" s="18"/>
      <c r="C230" s="18"/>
      <c r="D230" s="18"/>
      <c r="E230" s="18"/>
      <c r="F230" s="18"/>
      <c r="G230" s="18"/>
      <c r="H230" s="18"/>
      <c r="I230" s="18"/>
      <c r="J230" s="18"/>
      <c r="K230" s="18"/>
      <c r="L230" s="18"/>
      <c r="M230" s="18"/>
      <c r="N230" s="18"/>
      <c r="O230" s="18"/>
      <c r="P230" s="18"/>
      <c r="Q230" s="18"/>
      <c r="R230" s="18"/>
      <c r="S230" s="667"/>
      <c r="T230" s="667"/>
      <c r="U230" s="18"/>
      <c r="V230" s="18"/>
      <c r="W230" s="18"/>
      <c r="X230" s="18"/>
      <c r="Y230" s="18"/>
      <c r="Z230" s="18"/>
      <c r="AA230" s="18"/>
      <c r="AB230" s="18"/>
      <c r="AC230" s="18"/>
    </row>
    <row r="231" spans="1:29" ht="15.75" customHeight="1">
      <c r="A231" s="18"/>
      <c r="B231" s="18"/>
      <c r="C231" s="18"/>
      <c r="D231" s="18"/>
      <c r="E231" s="18"/>
      <c r="F231" s="18"/>
      <c r="G231" s="18"/>
      <c r="H231" s="18"/>
      <c r="I231" s="18"/>
      <c r="J231" s="18"/>
      <c r="K231" s="18"/>
      <c r="L231" s="18"/>
      <c r="M231" s="18"/>
      <c r="N231" s="18"/>
      <c r="O231" s="18"/>
      <c r="P231" s="18"/>
      <c r="Q231" s="18"/>
      <c r="R231" s="18"/>
      <c r="S231" s="667"/>
      <c r="T231" s="667"/>
      <c r="U231" s="18"/>
      <c r="V231" s="18"/>
      <c r="W231" s="18"/>
      <c r="X231" s="18"/>
      <c r="Y231" s="18"/>
      <c r="Z231" s="18"/>
      <c r="AA231" s="18"/>
      <c r="AB231" s="18"/>
      <c r="AC231" s="18"/>
    </row>
    <row r="232" spans="1:29" ht="15.75" customHeight="1">
      <c r="A232" s="18"/>
      <c r="B232" s="18"/>
      <c r="C232" s="18"/>
      <c r="D232" s="18"/>
      <c r="E232" s="18"/>
      <c r="F232" s="18"/>
      <c r="G232" s="18"/>
      <c r="H232" s="18"/>
      <c r="I232" s="18"/>
      <c r="J232" s="18"/>
      <c r="K232" s="18"/>
      <c r="L232" s="18"/>
      <c r="M232" s="18"/>
      <c r="N232" s="18"/>
      <c r="O232" s="18"/>
      <c r="P232" s="18"/>
      <c r="Q232" s="18"/>
      <c r="R232" s="18"/>
      <c r="S232" s="667"/>
      <c r="T232" s="667"/>
      <c r="U232" s="18"/>
      <c r="V232" s="18"/>
      <c r="W232" s="18"/>
      <c r="X232" s="18"/>
      <c r="Y232" s="18"/>
      <c r="Z232" s="18"/>
      <c r="AA232" s="18"/>
      <c r="AB232" s="18"/>
      <c r="AC232" s="18"/>
    </row>
    <row r="233" spans="1:29" ht="15.75" customHeight="1">
      <c r="A233" s="18"/>
      <c r="B233" s="18"/>
      <c r="C233" s="18"/>
      <c r="D233" s="18"/>
      <c r="E233" s="18"/>
      <c r="F233" s="18"/>
      <c r="G233" s="18"/>
      <c r="H233" s="18"/>
      <c r="I233" s="18"/>
      <c r="J233" s="18"/>
      <c r="K233" s="18"/>
      <c r="L233" s="18"/>
      <c r="M233" s="18"/>
      <c r="N233" s="18"/>
      <c r="O233" s="18"/>
      <c r="P233" s="18"/>
      <c r="Q233" s="18"/>
      <c r="R233" s="18"/>
      <c r="S233" s="667"/>
      <c r="T233" s="667"/>
      <c r="U233" s="18"/>
      <c r="V233" s="18"/>
      <c r="W233" s="18"/>
      <c r="X233" s="18"/>
      <c r="Y233" s="18"/>
      <c r="Z233" s="18"/>
      <c r="AA233" s="18"/>
      <c r="AB233" s="18"/>
      <c r="AC233" s="18"/>
    </row>
    <row r="234" spans="1:29" ht="15.75" customHeight="1">
      <c r="A234" s="18"/>
      <c r="B234" s="18"/>
      <c r="C234" s="18"/>
      <c r="D234" s="18"/>
      <c r="E234" s="18"/>
      <c r="F234" s="18"/>
      <c r="G234" s="18"/>
      <c r="H234" s="18"/>
      <c r="I234" s="18"/>
      <c r="J234" s="18"/>
      <c r="K234" s="18"/>
      <c r="L234" s="18"/>
      <c r="M234" s="18"/>
      <c r="N234" s="18"/>
      <c r="O234" s="18"/>
      <c r="P234" s="18"/>
      <c r="Q234" s="18"/>
      <c r="R234" s="18"/>
      <c r="S234" s="667"/>
      <c r="T234" s="667"/>
      <c r="U234" s="18"/>
      <c r="V234" s="18"/>
      <c r="W234" s="18"/>
      <c r="X234" s="18"/>
      <c r="Y234" s="18"/>
      <c r="Z234" s="18"/>
      <c r="AA234" s="18"/>
      <c r="AB234" s="18"/>
      <c r="AC234" s="18"/>
    </row>
    <row r="235" spans="1:29" ht="15.75" customHeight="1">
      <c r="A235" s="18"/>
      <c r="B235" s="18"/>
      <c r="C235" s="18"/>
      <c r="D235" s="18"/>
      <c r="E235" s="18"/>
      <c r="F235" s="18"/>
      <c r="G235" s="18"/>
      <c r="H235" s="18"/>
      <c r="I235" s="18"/>
      <c r="J235" s="18"/>
      <c r="K235" s="18"/>
      <c r="L235" s="18"/>
      <c r="M235" s="18"/>
      <c r="N235" s="18"/>
      <c r="O235" s="18"/>
      <c r="P235" s="18"/>
      <c r="Q235" s="18"/>
      <c r="R235" s="18"/>
      <c r="S235" s="667"/>
      <c r="T235" s="667"/>
      <c r="U235" s="18"/>
      <c r="V235" s="18"/>
      <c r="W235" s="18"/>
      <c r="X235" s="18"/>
      <c r="Y235" s="18"/>
      <c r="Z235" s="18"/>
      <c r="AA235" s="18"/>
      <c r="AB235" s="18"/>
      <c r="AC235" s="18"/>
    </row>
    <row r="236" spans="1:29" ht="15.75" customHeight="1">
      <c r="A236" s="18"/>
      <c r="B236" s="18"/>
      <c r="C236" s="18"/>
      <c r="D236" s="18"/>
      <c r="E236" s="18"/>
      <c r="F236" s="18"/>
      <c r="G236" s="18"/>
      <c r="H236" s="18"/>
      <c r="I236" s="18"/>
      <c r="J236" s="18"/>
      <c r="K236" s="18"/>
      <c r="L236" s="18"/>
      <c r="M236" s="18"/>
      <c r="N236" s="18"/>
      <c r="O236" s="18"/>
      <c r="P236" s="18"/>
      <c r="Q236" s="18"/>
      <c r="R236" s="18"/>
      <c r="S236" s="667"/>
      <c r="T236" s="667"/>
      <c r="U236" s="18"/>
      <c r="V236" s="18"/>
      <c r="W236" s="18"/>
      <c r="X236" s="18"/>
      <c r="Y236" s="18"/>
      <c r="Z236" s="18"/>
      <c r="AA236" s="18"/>
      <c r="AB236" s="18"/>
      <c r="AC236" s="18"/>
    </row>
    <row r="237" spans="1:29" ht="15.75" customHeight="1">
      <c r="A237" s="18"/>
      <c r="B237" s="18"/>
      <c r="C237" s="18"/>
      <c r="D237" s="18"/>
      <c r="E237" s="18"/>
      <c r="F237" s="18"/>
      <c r="G237" s="18"/>
      <c r="H237" s="18"/>
      <c r="I237" s="18"/>
      <c r="J237" s="18"/>
      <c r="K237" s="18"/>
      <c r="L237" s="18"/>
      <c r="M237" s="18"/>
      <c r="N237" s="18"/>
      <c r="O237" s="18"/>
      <c r="P237" s="18"/>
      <c r="Q237" s="18"/>
      <c r="R237" s="18"/>
      <c r="S237" s="667"/>
      <c r="T237" s="667"/>
      <c r="U237" s="18"/>
      <c r="V237" s="18"/>
      <c r="W237" s="18"/>
      <c r="X237" s="18"/>
      <c r="Y237" s="18"/>
      <c r="Z237" s="18"/>
      <c r="AA237" s="18"/>
      <c r="AB237" s="18"/>
      <c r="AC237" s="18"/>
    </row>
    <row r="238" spans="1:29" ht="15.75" customHeight="1">
      <c r="A238" s="18"/>
      <c r="B238" s="18"/>
      <c r="C238" s="18"/>
      <c r="D238" s="18"/>
      <c r="E238" s="18"/>
      <c r="F238" s="18"/>
      <c r="G238" s="18"/>
      <c r="H238" s="18"/>
      <c r="I238" s="18"/>
      <c r="J238" s="18"/>
      <c r="K238" s="18"/>
      <c r="L238" s="18"/>
      <c r="M238" s="18"/>
      <c r="N238" s="18"/>
      <c r="O238" s="18"/>
      <c r="P238" s="18"/>
      <c r="Q238" s="18"/>
      <c r="R238" s="18"/>
      <c r="S238" s="667"/>
      <c r="T238" s="667"/>
      <c r="U238" s="18"/>
      <c r="V238" s="18"/>
      <c r="W238" s="18"/>
      <c r="X238" s="18"/>
      <c r="Y238" s="18"/>
      <c r="Z238" s="18"/>
      <c r="AA238" s="18"/>
      <c r="AB238" s="18"/>
      <c r="AC238" s="18"/>
    </row>
    <row r="239" spans="1:29" ht="15.75" customHeight="1">
      <c r="A239" s="18"/>
      <c r="B239" s="18"/>
      <c r="C239" s="18"/>
      <c r="D239" s="18"/>
      <c r="E239" s="18"/>
      <c r="F239" s="18"/>
      <c r="G239" s="18"/>
      <c r="H239" s="18"/>
      <c r="I239" s="18"/>
      <c r="J239" s="18"/>
      <c r="K239" s="18"/>
      <c r="L239" s="18"/>
      <c r="M239" s="18"/>
      <c r="N239" s="18"/>
      <c r="O239" s="18"/>
      <c r="P239" s="18"/>
      <c r="Q239" s="18"/>
      <c r="R239" s="18"/>
      <c r="S239" s="667"/>
      <c r="T239" s="667"/>
      <c r="U239" s="18"/>
      <c r="V239" s="18"/>
      <c r="W239" s="18"/>
      <c r="X239" s="18"/>
      <c r="Y239" s="18"/>
      <c r="Z239" s="18"/>
      <c r="AA239" s="18"/>
      <c r="AB239" s="18"/>
      <c r="AC239" s="18"/>
    </row>
    <row r="240" spans="1:29" ht="15.75" customHeight="1">
      <c r="A240" s="18"/>
      <c r="B240" s="18"/>
      <c r="C240" s="18"/>
      <c r="D240" s="18"/>
      <c r="E240" s="18"/>
      <c r="F240" s="18"/>
      <c r="G240" s="18"/>
      <c r="H240" s="18"/>
      <c r="I240" s="18"/>
      <c r="J240" s="18"/>
      <c r="K240" s="18"/>
      <c r="L240" s="18"/>
      <c r="M240" s="18"/>
      <c r="N240" s="18"/>
      <c r="O240" s="18"/>
      <c r="P240" s="18"/>
      <c r="Q240" s="18"/>
      <c r="R240" s="18"/>
      <c r="S240" s="667"/>
      <c r="T240" s="667"/>
      <c r="U240" s="18"/>
      <c r="V240" s="18"/>
      <c r="W240" s="18"/>
      <c r="X240" s="18"/>
      <c r="Y240" s="18"/>
      <c r="Z240" s="18"/>
      <c r="AA240" s="18"/>
      <c r="AB240" s="18"/>
      <c r="AC240" s="18"/>
    </row>
    <row r="241" spans="1:29" ht="15.75" customHeight="1">
      <c r="A241" s="18"/>
      <c r="B241" s="18"/>
      <c r="C241" s="18"/>
      <c r="D241" s="18"/>
      <c r="E241" s="18"/>
      <c r="F241" s="18"/>
      <c r="G241" s="18"/>
      <c r="H241" s="18"/>
      <c r="I241" s="18"/>
      <c r="J241" s="18"/>
      <c r="K241" s="18"/>
      <c r="L241" s="18"/>
      <c r="M241" s="18"/>
      <c r="N241" s="18"/>
      <c r="O241" s="18"/>
      <c r="P241" s="18"/>
      <c r="Q241" s="18"/>
      <c r="R241" s="18"/>
      <c r="S241" s="667"/>
      <c r="T241" s="667"/>
      <c r="U241" s="18"/>
      <c r="V241" s="18"/>
      <c r="W241" s="18"/>
      <c r="X241" s="18"/>
      <c r="Y241" s="18"/>
      <c r="Z241" s="18"/>
      <c r="AA241" s="18"/>
      <c r="AB241" s="18"/>
      <c r="AC241" s="18"/>
    </row>
    <row r="242" spans="1:29" ht="15.75" customHeight="1">
      <c r="A242" s="18"/>
      <c r="B242" s="18"/>
      <c r="C242" s="18"/>
      <c r="D242" s="18"/>
      <c r="E242" s="18"/>
      <c r="F242" s="18"/>
      <c r="G242" s="18"/>
      <c r="H242" s="18"/>
      <c r="I242" s="18"/>
      <c r="J242" s="18"/>
      <c r="K242" s="18"/>
      <c r="L242" s="18"/>
      <c r="M242" s="18"/>
      <c r="N242" s="18"/>
      <c r="O242" s="18"/>
      <c r="P242" s="18"/>
      <c r="Q242" s="18"/>
      <c r="R242" s="18"/>
      <c r="S242" s="667"/>
      <c r="T242" s="667"/>
      <c r="U242" s="18"/>
      <c r="V242" s="18"/>
      <c r="W242" s="18"/>
      <c r="X242" s="18"/>
      <c r="Y242" s="18"/>
      <c r="Z242" s="18"/>
      <c r="AA242" s="18"/>
      <c r="AB242" s="18"/>
      <c r="AC242" s="18"/>
    </row>
    <row r="243" spans="1:29" ht="15.75" customHeight="1"/>
    <row r="244" spans="1:29" ht="15.75" customHeight="1"/>
    <row r="245" spans="1:29" s="105" customFormat="1" ht="15.75" customHeight="1">
      <c r="B245" s="792"/>
      <c r="C245" s="792"/>
      <c r="E245" s="792"/>
      <c r="S245" s="831"/>
      <c r="T245" s="831"/>
    </row>
    <row r="246" spans="1:29" s="105" customFormat="1" ht="15.75" customHeight="1">
      <c r="B246" s="792"/>
      <c r="C246" s="792"/>
      <c r="E246" s="792"/>
      <c r="S246" s="831"/>
      <c r="T246" s="831"/>
    </row>
    <row r="247" spans="1:29" s="105" customFormat="1" ht="15.75" customHeight="1">
      <c r="B247" s="792"/>
      <c r="C247" s="792"/>
      <c r="E247" s="792"/>
      <c r="S247" s="831"/>
      <c r="T247" s="831"/>
    </row>
    <row r="248" spans="1:29" s="105" customFormat="1" ht="15.75" customHeight="1">
      <c r="B248" s="792"/>
      <c r="C248" s="792"/>
      <c r="E248" s="792"/>
      <c r="S248" s="831"/>
      <c r="T248" s="831"/>
    </row>
    <row r="249" spans="1:29" s="105" customFormat="1" ht="15.75" customHeight="1">
      <c r="B249" s="792"/>
      <c r="C249" s="792"/>
      <c r="E249" s="792"/>
      <c r="S249" s="831"/>
      <c r="T249" s="831"/>
    </row>
    <row r="250" spans="1:29" s="105" customFormat="1" ht="15.75" customHeight="1">
      <c r="B250" s="792"/>
      <c r="C250" s="792"/>
      <c r="E250" s="792"/>
      <c r="S250" s="831"/>
      <c r="T250" s="831"/>
    </row>
    <row r="251" spans="1:29" s="105" customFormat="1" ht="15.75" customHeight="1">
      <c r="B251" s="792"/>
      <c r="C251" s="792"/>
      <c r="E251" s="792"/>
      <c r="S251" s="831"/>
      <c r="T251" s="831"/>
    </row>
    <row r="252" spans="1:29" s="105" customFormat="1" ht="15.75" customHeight="1">
      <c r="B252" s="792"/>
      <c r="C252" s="792"/>
      <c r="E252" s="792"/>
      <c r="S252" s="831"/>
      <c r="T252" s="831"/>
    </row>
    <row r="253" spans="1:29" s="105" customFormat="1" ht="15.75" customHeight="1">
      <c r="B253" s="792"/>
      <c r="C253" s="792"/>
      <c r="E253" s="792"/>
      <c r="S253" s="831"/>
      <c r="T253" s="831"/>
    </row>
    <row r="254" spans="1:29" s="105" customFormat="1" ht="15.75" customHeight="1">
      <c r="B254" s="792"/>
      <c r="C254" s="792"/>
      <c r="E254" s="792"/>
      <c r="S254" s="831"/>
      <c r="T254" s="831"/>
    </row>
    <row r="255" spans="1:29" s="105" customFormat="1" ht="15.75" customHeight="1">
      <c r="B255" s="792"/>
      <c r="C255" s="792"/>
      <c r="E255" s="792"/>
      <c r="S255" s="831"/>
      <c r="T255" s="831"/>
    </row>
    <row r="256" spans="1:29" s="105" customFormat="1" ht="15.75" customHeight="1">
      <c r="B256" s="792"/>
      <c r="C256" s="792"/>
      <c r="E256" s="792"/>
      <c r="S256" s="831"/>
      <c r="T256" s="831"/>
    </row>
    <row r="257" spans="2:20" s="105" customFormat="1" ht="15.75" customHeight="1">
      <c r="B257" s="792"/>
      <c r="C257" s="792"/>
      <c r="E257" s="792"/>
      <c r="S257" s="831"/>
      <c r="T257" s="831"/>
    </row>
    <row r="258" spans="2:20" s="105" customFormat="1" ht="15.75" customHeight="1">
      <c r="B258" s="792"/>
      <c r="C258" s="792"/>
      <c r="E258" s="792"/>
      <c r="S258" s="831"/>
      <c r="T258" s="831"/>
    </row>
    <row r="259" spans="2:20" s="105" customFormat="1" ht="15.75" customHeight="1">
      <c r="B259" s="792"/>
      <c r="C259" s="792"/>
      <c r="E259" s="792"/>
      <c r="S259" s="831"/>
      <c r="T259" s="831"/>
    </row>
    <row r="260" spans="2:20" s="105" customFormat="1" ht="15.75" customHeight="1">
      <c r="B260" s="792"/>
      <c r="C260" s="792"/>
      <c r="E260" s="792"/>
      <c r="S260" s="831"/>
      <c r="T260" s="831"/>
    </row>
    <row r="261" spans="2:20" s="105" customFormat="1" ht="15.75" customHeight="1">
      <c r="B261" s="792"/>
      <c r="C261" s="792"/>
      <c r="E261" s="792"/>
      <c r="S261" s="831"/>
      <c r="T261" s="831"/>
    </row>
    <row r="262" spans="2:20" s="105" customFormat="1" ht="15.75" customHeight="1">
      <c r="B262" s="792"/>
      <c r="C262" s="792"/>
      <c r="E262" s="792"/>
      <c r="S262" s="831"/>
      <c r="T262" s="831"/>
    </row>
    <row r="263" spans="2:20" s="105" customFormat="1" ht="15.75" customHeight="1">
      <c r="B263" s="792"/>
      <c r="C263" s="792"/>
      <c r="E263" s="792"/>
      <c r="S263" s="831"/>
      <c r="T263" s="831"/>
    </row>
    <row r="264" spans="2:20" s="105" customFormat="1" ht="15.75" customHeight="1">
      <c r="B264" s="792"/>
      <c r="C264" s="792"/>
      <c r="E264" s="792"/>
      <c r="S264" s="831"/>
      <c r="T264" s="831"/>
    </row>
    <row r="265" spans="2:20" s="105" customFormat="1" ht="15.75" customHeight="1">
      <c r="B265" s="792"/>
      <c r="C265" s="792"/>
      <c r="E265" s="792"/>
      <c r="S265" s="831"/>
      <c r="T265" s="831"/>
    </row>
    <row r="266" spans="2:20" s="105" customFormat="1" ht="15.75" customHeight="1">
      <c r="B266" s="792"/>
      <c r="C266" s="792"/>
      <c r="E266" s="792"/>
      <c r="S266" s="831"/>
      <c r="T266" s="831"/>
    </row>
    <row r="267" spans="2:20" s="105" customFormat="1" ht="15.75" customHeight="1">
      <c r="B267" s="792"/>
      <c r="C267" s="792"/>
      <c r="E267" s="792"/>
      <c r="S267" s="831"/>
      <c r="T267" s="831"/>
    </row>
    <row r="268" spans="2:20" s="105" customFormat="1" ht="15.75" customHeight="1">
      <c r="B268" s="792"/>
      <c r="C268" s="792"/>
      <c r="E268" s="792"/>
      <c r="S268" s="831"/>
      <c r="T268" s="831"/>
    </row>
    <row r="269" spans="2:20" s="105" customFormat="1" ht="15.75" customHeight="1">
      <c r="B269" s="792"/>
      <c r="C269" s="792"/>
      <c r="E269" s="792"/>
      <c r="S269" s="831"/>
      <c r="T269" s="831"/>
    </row>
    <row r="270" spans="2:20" s="105" customFormat="1" ht="15.75" customHeight="1">
      <c r="B270" s="792"/>
      <c r="C270" s="792"/>
      <c r="E270" s="792"/>
      <c r="S270" s="831"/>
      <c r="T270" s="831"/>
    </row>
    <row r="271" spans="2:20" s="105" customFormat="1" ht="15.75" customHeight="1">
      <c r="B271" s="792"/>
      <c r="C271" s="792"/>
      <c r="E271" s="792"/>
      <c r="S271" s="831"/>
      <c r="T271" s="831"/>
    </row>
    <row r="272" spans="2:20" s="105" customFormat="1" ht="15.75" customHeight="1">
      <c r="B272" s="792"/>
      <c r="C272" s="792"/>
      <c r="E272" s="792"/>
      <c r="S272" s="831"/>
      <c r="T272" s="831"/>
    </row>
    <row r="273" spans="2:20" s="105" customFormat="1" ht="15.75" customHeight="1">
      <c r="B273" s="792"/>
      <c r="C273" s="792"/>
      <c r="E273" s="792"/>
      <c r="S273" s="831"/>
      <c r="T273" s="831"/>
    </row>
    <row r="274" spans="2:20" s="105" customFormat="1" ht="15.75" customHeight="1">
      <c r="B274" s="792"/>
      <c r="C274" s="792"/>
      <c r="E274" s="792"/>
      <c r="S274" s="831"/>
      <c r="T274" s="831"/>
    </row>
    <row r="275" spans="2:20" s="105" customFormat="1" ht="15.75" customHeight="1">
      <c r="B275" s="792"/>
      <c r="C275" s="792"/>
      <c r="E275" s="792"/>
      <c r="S275" s="831"/>
      <c r="T275" s="831"/>
    </row>
    <row r="276" spans="2:20" s="105" customFormat="1" ht="15.75" customHeight="1">
      <c r="B276" s="792"/>
      <c r="C276" s="792"/>
      <c r="E276" s="792"/>
      <c r="S276" s="831"/>
      <c r="T276" s="831"/>
    </row>
    <row r="277" spans="2:20" s="105" customFormat="1" ht="15.75" customHeight="1">
      <c r="B277" s="792"/>
      <c r="C277" s="792"/>
      <c r="E277" s="792"/>
      <c r="S277" s="831"/>
      <c r="T277" s="831"/>
    </row>
    <row r="278" spans="2:20" s="105" customFormat="1" ht="15.75" customHeight="1">
      <c r="B278" s="792"/>
      <c r="C278" s="792"/>
      <c r="E278" s="792"/>
      <c r="S278" s="831"/>
      <c r="T278" s="831"/>
    </row>
    <row r="279" spans="2:20" s="105" customFormat="1" ht="15.75" customHeight="1">
      <c r="B279" s="792"/>
      <c r="C279" s="792"/>
      <c r="E279" s="792"/>
      <c r="S279" s="831"/>
      <c r="T279" s="831"/>
    </row>
    <row r="280" spans="2:20" s="105" customFormat="1" ht="15.75" customHeight="1">
      <c r="B280" s="792"/>
      <c r="C280" s="792"/>
      <c r="E280" s="792"/>
      <c r="S280" s="831"/>
      <c r="T280" s="831"/>
    </row>
    <row r="281" spans="2:20" s="105" customFormat="1" ht="15.75" customHeight="1">
      <c r="B281" s="792"/>
      <c r="C281" s="792"/>
      <c r="E281" s="792"/>
      <c r="S281" s="831"/>
      <c r="T281" s="831"/>
    </row>
    <row r="282" spans="2:20" s="105" customFormat="1" ht="15.75" customHeight="1">
      <c r="B282" s="792"/>
      <c r="C282" s="792"/>
      <c r="E282" s="792"/>
      <c r="S282" s="831"/>
      <c r="T282" s="831"/>
    </row>
    <row r="283" spans="2:20" s="105" customFormat="1" ht="15.75" customHeight="1">
      <c r="B283" s="792"/>
      <c r="C283" s="792"/>
      <c r="E283" s="792"/>
      <c r="S283" s="831"/>
      <c r="T283" s="831"/>
    </row>
    <row r="284" spans="2:20" s="105" customFormat="1" ht="15.75" customHeight="1">
      <c r="B284" s="792"/>
      <c r="C284" s="792"/>
      <c r="E284" s="792"/>
      <c r="S284" s="831"/>
      <c r="T284" s="831"/>
    </row>
    <row r="285" spans="2:20" s="105" customFormat="1" ht="15.75" customHeight="1">
      <c r="B285" s="792"/>
      <c r="C285" s="792"/>
      <c r="E285" s="792"/>
      <c r="S285" s="831"/>
      <c r="T285" s="831"/>
    </row>
    <row r="286" spans="2:20" s="105" customFormat="1" ht="15.75" customHeight="1">
      <c r="B286" s="792"/>
      <c r="C286" s="792"/>
      <c r="E286" s="792"/>
      <c r="S286" s="831"/>
      <c r="T286" s="831"/>
    </row>
    <row r="287" spans="2:20" s="105" customFormat="1" ht="15.75" customHeight="1">
      <c r="B287" s="792"/>
      <c r="C287" s="792"/>
      <c r="E287" s="792"/>
      <c r="S287" s="831"/>
      <c r="T287" s="831"/>
    </row>
    <row r="288" spans="2:20" s="105" customFormat="1" ht="15.75" customHeight="1">
      <c r="B288" s="792"/>
      <c r="C288" s="792"/>
      <c r="E288" s="792"/>
      <c r="S288" s="831"/>
      <c r="T288" s="831"/>
    </row>
    <row r="289" spans="2:20" s="105" customFormat="1" ht="15.75" customHeight="1">
      <c r="B289" s="792"/>
      <c r="C289" s="792"/>
      <c r="E289" s="792"/>
      <c r="S289" s="831"/>
      <c r="T289" s="831"/>
    </row>
    <row r="290" spans="2:20" s="105" customFormat="1" ht="15.75" customHeight="1">
      <c r="B290" s="792"/>
      <c r="C290" s="792"/>
      <c r="E290" s="792"/>
      <c r="S290" s="831"/>
      <c r="T290" s="831"/>
    </row>
    <row r="291" spans="2:20" s="105" customFormat="1" ht="15.75" customHeight="1">
      <c r="B291" s="792"/>
      <c r="C291" s="792"/>
      <c r="E291" s="792"/>
      <c r="S291" s="831"/>
      <c r="T291" s="831"/>
    </row>
    <row r="292" spans="2:20" s="105" customFormat="1" ht="15.75" customHeight="1">
      <c r="B292" s="792"/>
      <c r="C292" s="792"/>
      <c r="E292" s="792"/>
      <c r="S292" s="831"/>
      <c r="T292" s="831"/>
    </row>
    <row r="293" spans="2:20" s="105" customFormat="1" ht="15.75" customHeight="1">
      <c r="B293" s="792"/>
      <c r="C293" s="792"/>
      <c r="E293" s="792"/>
      <c r="S293" s="831"/>
      <c r="T293" s="831"/>
    </row>
    <row r="294" spans="2:20" s="105" customFormat="1" ht="15.75" customHeight="1">
      <c r="B294" s="792"/>
      <c r="C294" s="792"/>
      <c r="E294" s="792"/>
      <c r="S294" s="831"/>
      <c r="T294" s="831"/>
    </row>
    <row r="295" spans="2:20" s="105" customFormat="1" ht="15.75" customHeight="1">
      <c r="B295" s="792"/>
      <c r="C295" s="792"/>
      <c r="E295" s="792"/>
      <c r="S295" s="831"/>
      <c r="T295" s="831"/>
    </row>
    <row r="296" spans="2:20" s="105" customFormat="1" ht="15.75" customHeight="1">
      <c r="B296" s="792"/>
      <c r="C296" s="792"/>
      <c r="E296" s="792"/>
      <c r="S296" s="831"/>
      <c r="T296" s="831"/>
    </row>
    <row r="297" spans="2:20" s="105" customFormat="1" ht="15.75" customHeight="1">
      <c r="B297" s="792"/>
      <c r="C297" s="792"/>
      <c r="E297" s="792"/>
      <c r="S297" s="831"/>
      <c r="T297" s="831"/>
    </row>
    <row r="298" spans="2:20" s="105" customFormat="1" ht="15.75" customHeight="1">
      <c r="B298" s="792"/>
      <c r="C298" s="792"/>
      <c r="E298" s="792"/>
      <c r="S298" s="831"/>
      <c r="T298" s="831"/>
    </row>
    <row r="299" spans="2:20" s="105" customFormat="1" ht="15.75" customHeight="1">
      <c r="B299" s="792"/>
      <c r="C299" s="792"/>
      <c r="E299" s="792"/>
      <c r="S299" s="831"/>
      <c r="T299" s="831"/>
    </row>
    <row r="300" spans="2:20" s="105" customFormat="1" ht="15.75" customHeight="1">
      <c r="B300" s="792"/>
      <c r="C300" s="792"/>
      <c r="E300" s="792"/>
      <c r="S300" s="831"/>
      <c r="T300" s="831"/>
    </row>
    <row r="301" spans="2:20" s="105" customFormat="1" ht="15.75" customHeight="1">
      <c r="B301" s="792"/>
      <c r="C301" s="792"/>
      <c r="E301" s="792"/>
      <c r="S301" s="831"/>
      <c r="T301" s="831"/>
    </row>
    <row r="302" spans="2:20" s="105" customFormat="1" ht="15.75" customHeight="1">
      <c r="B302" s="792"/>
      <c r="C302" s="792"/>
      <c r="E302" s="792"/>
      <c r="S302" s="831"/>
      <c r="T302" s="831"/>
    </row>
    <row r="303" spans="2:20" s="105" customFormat="1" ht="15.75" customHeight="1">
      <c r="B303" s="792"/>
      <c r="C303" s="792"/>
      <c r="E303" s="792"/>
      <c r="S303" s="831"/>
      <c r="T303" s="831"/>
    </row>
    <row r="304" spans="2:20" s="105" customFormat="1" ht="15.75" customHeight="1">
      <c r="B304" s="792"/>
      <c r="C304" s="792"/>
      <c r="E304" s="792"/>
      <c r="S304" s="831"/>
      <c r="T304" s="831"/>
    </row>
    <row r="305" spans="2:20" s="105" customFormat="1" ht="15.75" customHeight="1">
      <c r="B305" s="792"/>
      <c r="C305" s="792"/>
      <c r="E305" s="792"/>
      <c r="S305" s="831"/>
      <c r="T305" s="831"/>
    </row>
    <row r="306" spans="2:20" s="105" customFormat="1" ht="15.75" customHeight="1">
      <c r="B306" s="792"/>
      <c r="C306" s="792"/>
      <c r="E306" s="792"/>
      <c r="S306" s="831"/>
      <c r="T306" s="831"/>
    </row>
    <row r="307" spans="2:20" s="105" customFormat="1" ht="15.75" customHeight="1">
      <c r="B307" s="792"/>
      <c r="C307" s="792"/>
      <c r="E307" s="792"/>
      <c r="S307" s="831"/>
      <c r="T307" s="831"/>
    </row>
    <row r="308" spans="2:20" s="105" customFormat="1" ht="15.75" customHeight="1">
      <c r="B308" s="792"/>
      <c r="C308" s="792"/>
      <c r="E308" s="792"/>
      <c r="S308" s="831"/>
      <c r="T308" s="831"/>
    </row>
    <row r="309" spans="2:20" s="105" customFormat="1" ht="15.75" customHeight="1">
      <c r="B309" s="792"/>
      <c r="C309" s="792"/>
      <c r="E309" s="792"/>
      <c r="S309" s="831"/>
      <c r="T309" s="831"/>
    </row>
    <row r="310" spans="2:20" s="105" customFormat="1" ht="15.75" customHeight="1">
      <c r="B310" s="792"/>
      <c r="C310" s="792"/>
      <c r="E310" s="792"/>
      <c r="S310" s="831"/>
      <c r="T310" s="831"/>
    </row>
    <row r="311" spans="2:20" s="105" customFormat="1" ht="15.75" customHeight="1">
      <c r="B311" s="792"/>
      <c r="C311" s="792"/>
      <c r="E311" s="792"/>
      <c r="S311" s="831"/>
      <c r="T311" s="831"/>
    </row>
    <row r="312" spans="2:20" s="105" customFormat="1" ht="15.75" customHeight="1">
      <c r="B312" s="792"/>
      <c r="C312" s="792"/>
      <c r="E312" s="792"/>
      <c r="S312" s="831"/>
      <c r="T312" s="831"/>
    </row>
    <row r="313" spans="2:20" s="105" customFormat="1" ht="15.75" customHeight="1">
      <c r="B313" s="792"/>
      <c r="C313" s="792"/>
      <c r="E313" s="792"/>
      <c r="S313" s="831"/>
      <c r="T313" s="831"/>
    </row>
    <row r="314" spans="2:20" s="105" customFormat="1" ht="15.75" customHeight="1">
      <c r="B314" s="792"/>
      <c r="C314" s="792"/>
      <c r="E314" s="792"/>
      <c r="S314" s="831"/>
      <c r="T314" s="831"/>
    </row>
    <row r="315" spans="2:20" s="105" customFormat="1" ht="15.75" customHeight="1">
      <c r="B315" s="792"/>
      <c r="C315" s="792"/>
      <c r="E315" s="792"/>
      <c r="S315" s="831"/>
      <c r="T315" s="831"/>
    </row>
    <row r="316" spans="2:20" s="105" customFormat="1" ht="15.75" customHeight="1">
      <c r="B316" s="792"/>
      <c r="C316" s="792"/>
      <c r="E316" s="792"/>
      <c r="S316" s="831"/>
      <c r="T316" s="831"/>
    </row>
    <row r="317" spans="2:20" s="105" customFormat="1" ht="15.75" customHeight="1">
      <c r="B317" s="792"/>
      <c r="C317" s="792"/>
      <c r="E317" s="792"/>
      <c r="S317" s="831"/>
      <c r="T317" s="831"/>
    </row>
    <row r="318" spans="2:20" s="105" customFormat="1" ht="15.75" customHeight="1">
      <c r="B318" s="792"/>
      <c r="C318" s="792"/>
      <c r="E318" s="792"/>
      <c r="S318" s="831"/>
      <c r="T318" s="831"/>
    </row>
    <row r="319" spans="2:20" s="105" customFormat="1" ht="15.75" customHeight="1">
      <c r="B319" s="792"/>
      <c r="C319" s="792"/>
      <c r="E319" s="792"/>
      <c r="S319" s="831"/>
      <c r="T319" s="831"/>
    </row>
    <row r="320" spans="2:20" s="105" customFormat="1" ht="15.75" customHeight="1">
      <c r="B320" s="792"/>
      <c r="C320" s="792"/>
      <c r="E320" s="792"/>
      <c r="S320" s="831"/>
      <c r="T320" s="831"/>
    </row>
    <row r="321" spans="2:20" s="105" customFormat="1" ht="15.75" customHeight="1">
      <c r="B321" s="792"/>
      <c r="C321" s="792"/>
      <c r="E321" s="792"/>
      <c r="S321" s="831"/>
      <c r="T321" s="831"/>
    </row>
    <row r="322" spans="2:20" s="105" customFormat="1" ht="15.75" customHeight="1">
      <c r="B322" s="792"/>
      <c r="C322" s="792"/>
      <c r="E322" s="792"/>
      <c r="S322" s="831"/>
      <c r="T322" s="831"/>
    </row>
    <row r="323" spans="2:20" s="105" customFormat="1" ht="15.75" customHeight="1">
      <c r="B323" s="792"/>
      <c r="C323" s="792"/>
      <c r="E323" s="792"/>
      <c r="S323" s="831"/>
      <c r="T323" s="831"/>
    </row>
    <row r="324" spans="2:20" s="105" customFormat="1" ht="15.75" customHeight="1">
      <c r="B324" s="792"/>
      <c r="C324" s="792"/>
      <c r="E324" s="792"/>
      <c r="S324" s="831"/>
      <c r="T324" s="831"/>
    </row>
    <row r="325" spans="2:20" s="105" customFormat="1" ht="15.75" customHeight="1">
      <c r="B325" s="792"/>
      <c r="C325" s="792"/>
      <c r="E325" s="792"/>
      <c r="S325" s="831"/>
      <c r="T325" s="831"/>
    </row>
    <row r="326" spans="2:20" s="105" customFormat="1" ht="15.75" customHeight="1">
      <c r="B326" s="792"/>
      <c r="C326" s="792"/>
      <c r="E326" s="792"/>
      <c r="S326" s="831"/>
      <c r="T326" s="831"/>
    </row>
    <row r="327" spans="2:20" s="105" customFormat="1" ht="15.75" customHeight="1">
      <c r="B327" s="792"/>
      <c r="C327" s="792"/>
      <c r="E327" s="792"/>
      <c r="S327" s="831"/>
      <c r="T327" s="831"/>
    </row>
    <row r="328" spans="2:20" s="105" customFormat="1" ht="15.75" customHeight="1">
      <c r="B328" s="792"/>
      <c r="C328" s="792"/>
      <c r="E328" s="792"/>
      <c r="S328" s="831"/>
      <c r="T328" s="831"/>
    </row>
    <row r="329" spans="2:20" s="105" customFormat="1" ht="15.75" customHeight="1">
      <c r="B329" s="792"/>
      <c r="C329" s="792"/>
      <c r="E329" s="792"/>
      <c r="S329" s="831"/>
      <c r="T329" s="831"/>
    </row>
    <row r="330" spans="2:20" s="105" customFormat="1" ht="15.75" customHeight="1">
      <c r="B330" s="792"/>
      <c r="C330" s="792"/>
      <c r="E330" s="792"/>
      <c r="S330" s="831"/>
      <c r="T330" s="831"/>
    </row>
    <row r="331" spans="2:20" s="105" customFormat="1" ht="15.75" customHeight="1">
      <c r="B331" s="792"/>
      <c r="C331" s="792"/>
      <c r="E331" s="792"/>
      <c r="S331" s="831"/>
      <c r="T331" s="831"/>
    </row>
    <row r="332" spans="2:20" s="105" customFormat="1" ht="15.75" customHeight="1">
      <c r="B332" s="792"/>
      <c r="C332" s="792"/>
      <c r="E332" s="792"/>
      <c r="S332" s="831"/>
      <c r="T332" s="831"/>
    </row>
    <row r="333" spans="2:20" s="105" customFormat="1" ht="15.75" customHeight="1">
      <c r="B333" s="792"/>
      <c r="C333" s="792"/>
      <c r="E333" s="792"/>
      <c r="S333" s="831"/>
      <c r="T333" s="831"/>
    </row>
    <row r="334" spans="2:20" s="105" customFormat="1" ht="15.75" customHeight="1">
      <c r="B334" s="792"/>
      <c r="C334" s="792"/>
      <c r="E334" s="792"/>
      <c r="S334" s="831"/>
      <c r="T334" s="831"/>
    </row>
    <row r="335" spans="2:20" s="105" customFormat="1" ht="15.75" customHeight="1">
      <c r="B335" s="792"/>
      <c r="C335" s="792"/>
      <c r="E335" s="792"/>
      <c r="S335" s="831"/>
      <c r="T335" s="831"/>
    </row>
    <row r="336" spans="2:20" s="105" customFormat="1" ht="15.75" customHeight="1">
      <c r="B336" s="792"/>
      <c r="C336" s="792"/>
      <c r="E336" s="792"/>
      <c r="S336" s="831"/>
      <c r="T336" s="831"/>
    </row>
    <row r="337" spans="2:20" s="105" customFormat="1" ht="15.75" customHeight="1">
      <c r="B337" s="792"/>
      <c r="C337" s="792"/>
      <c r="E337" s="792"/>
      <c r="S337" s="831"/>
      <c r="T337" s="831"/>
    </row>
    <row r="338" spans="2:20" s="105" customFormat="1" ht="15.75" customHeight="1">
      <c r="B338" s="792"/>
      <c r="C338" s="792"/>
      <c r="E338" s="792"/>
      <c r="S338" s="831"/>
      <c r="T338" s="831"/>
    </row>
    <row r="339" spans="2:20" s="105" customFormat="1" ht="15.75" customHeight="1">
      <c r="B339" s="792"/>
      <c r="C339" s="792"/>
      <c r="E339" s="792"/>
      <c r="S339" s="831"/>
      <c r="T339" s="831"/>
    </row>
    <row r="340" spans="2:20" s="105" customFormat="1" ht="15.75" customHeight="1">
      <c r="B340" s="792"/>
      <c r="C340" s="792"/>
      <c r="E340" s="792"/>
      <c r="S340" s="831"/>
      <c r="T340" s="831"/>
    </row>
    <row r="341" spans="2:20" s="105" customFormat="1" ht="15.75" customHeight="1">
      <c r="B341" s="792"/>
      <c r="C341" s="792"/>
      <c r="E341" s="792"/>
      <c r="S341" s="831"/>
      <c r="T341" s="831"/>
    </row>
    <row r="342" spans="2:20" s="105" customFormat="1" ht="15.75" customHeight="1">
      <c r="B342" s="792"/>
      <c r="C342" s="792"/>
      <c r="E342" s="792"/>
      <c r="S342" s="831"/>
      <c r="T342" s="831"/>
    </row>
    <row r="343" spans="2:20" s="105" customFormat="1" ht="15.75" customHeight="1">
      <c r="B343" s="792"/>
      <c r="C343" s="792"/>
      <c r="E343" s="792"/>
      <c r="S343" s="831"/>
      <c r="T343" s="831"/>
    </row>
    <row r="344" spans="2:20" s="105" customFormat="1" ht="15.75" customHeight="1">
      <c r="B344" s="792"/>
      <c r="C344" s="792"/>
      <c r="E344" s="792"/>
      <c r="S344" s="831"/>
      <c r="T344" s="831"/>
    </row>
    <row r="345" spans="2:20" s="105" customFormat="1" ht="15.75" customHeight="1">
      <c r="B345" s="792"/>
      <c r="C345" s="792"/>
      <c r="E345" s="792"/>
      <c r="S345" s="831"/>
      <c r="T345" s="831"/>
    </row>
    <row r="346" spans="2:20" s="105" customFormat="1" ht="15.75" customHeight="1">
      <c r="B346" s="792"/>
      <c r="C346" s="792"/>
      <c r="E346" s="792"/>
      <c r="S346" s="831"/>
      <c r="T346" s="831"/>
    </row>
    <row r="347" spans="2:20" s="105" customFormat="1" ht="15.75" customHeight="1">
      <c r="B347" s="792"/>
      <c r="C347" s="792"/>
      <c r="E347" s="792"/>
      <c r="S347" s="831"/>
      <c r="T347" s="831"/>
    </row>
    <row r="348" spans="2:20" s="105" customFormat="1" ht="15.75" customHeight="1">
      <c r="B348" s="792"/>
      <c r="C348" s="792"/>
      <c r="E348" s="792"/>
      <c r="S348" s="831"/>
      <c r="T348" s="831"/>
    </row>
    <row r="349" spans="2:20" s="105" customFormat="1" ht="15.75" customHeight="1">
      <c r="B349" s="792"/>
      <c r="C349" s="792"/>
      <c r="E349" s="792"/>
      <c r="S349" s="831"/>
      <c r="T349" s="831"/>
    </row>
    <row r="350" spans="2:20" s="105" customFormat="1" ht="15.75" customHeight="1">
      <c r="B350" s="792"/>
      <c r="C350" s="792"/>
      <c r="E350" s="792"/>
      <c r="S350" s="831"/>
      <c r="T350" s="831"/>
    </row>
    <row r="351" spans="2:20" s="105" customFormat="1" ht="15.75" customHeight="1">
      <c r="B351" s="792"/>
      <c r="C351" s="792"/>
      <c r="E351" s="792"/>
      <c r="S351" s="831"/>
      <c r="T351" s="831"/>
    </row>
    <row r="352" spans="2:20" s="105" customFormat="1" ht="15.75" customHeight="1">
      <c r="B352" s="792"/>
      <c r="C352" s="792"/>
      <c r="E352" s="792"/>
      <c r="S352" s="831"/>
      <c r="T352" s="831"/>
    </row>
    <row r="353" spans="2:20" s="105" customFormat="1" ht="15.75" customHeight="1">
      <c r="B353" s="792"/>
      <c r="C353" s="792"/>
      <c r="E353" s="792"/>
      <c r="S353" s="831"/>
      <c r="T353" s="831"/>
    </row>
    <row r="354" spans="2:20" s="105" customFormat="1" ht="15.75" customHeight="1">
      <c r="B354" s="792"/>
      <c r="C354" s="792"/>
      <c r="E354" s="792"/>
      <c r="S354" s="831"/>
      <c r="T354" s="831"/>
    </row>
    <row r="355" spans="2:20" s="105" customFormat="1" ht="15.75" customHeight="1">
      <c r="B355" s="792"/>
      <c r="C355" s="792"/>
      <c r="E355" s="792"/>
      <c r="S355" s="831"/>
      <c r="T355" s="831"/>
    </row>
    <row r="356" spans="2:20" s="105" customFormat="1" ht="15.75" customHeight="1">
      <c r="B356" s="792"/>
      <c r="C356" s="792"/>
      <c r="E356" s="792"/>
      <c r="S356" s="831"/>
      <c r="T356" s="831"/>
    </row>
    <row r="357" spans="2:20" s="105" customFormat="1" ht="15.75" customHeight="1">
      <c r="B357" s="792"/>
      <c r="C357" s="792"/>
      <c r="E357" s="792"/>
      <c r="S357" s="831"/>
      <c r="T357" s="831"/>
    </row>
    <row r="358" spans="2:20" s="105" customFormat="1" ht="15.75" customHeight="1">
      <c r="B358" s="792"/>
      <c r="C358" s="792"/>
      <c r="E358" s="792"/>
      <c r="S358" s="831"/>
      <c r="T358" s="831"/>
    </row>
    <row r="359" spans="2:20" s="105" customFormat="1" ht="15.75" customHeight="1">
      <c r="B359" s="792"/>
      <c r="C359" s="792"/>
      <c r="E359" s="792"/>
      <c r="S359" s="831"/>
      <c r="T359" s="831"/>
    </row>
    <row r="360" spans="2:20" s="105" customFormat="1" ht="15.75" customHeight="1">
      <c r="B360" s="792"/>
      <c r="C360" s="792"/>
      <c r="E360" s="792"/>
      <c r="S360" s="831"/>
      <c r="T360" s="831"/>
    </row>
    <row r="361" spans="2:20" s="105" customFormat="1" ht="15.75" customHeight="1">
      <c r="B361" s="792"/>
      <c r="C361" s="792"/>
      <c r="E361" s="792"/>
      <c r="S361" s="831"/>
      <c r="T361" s="831"/>
    </row>
    <row r="362" spans="2:20" s="105" customFormat="1" ht="15.75" customHeight="1">
      <c r="B362" s="792"/>
      <c r="C362" s="792"/>
      <c r="E362" s="792"/>
      <c r="S362" s="831"/>
      <c r="T362" s="831"/>
    </row>
    <row r="363" spans="2:20" s="105" customFormat="1" ht="15.75" customHeight="1">
      <c r="B363" s="792"/>
      <c r="C363" s="792"/>
      <c r="E363" s="792"/>
      <c r="S363" s="831"/>
      <c r="T363" s="831"/>
    </row>
    <row r="364" spans="2:20" s="105" customFormat="1" ht="15.75" customHeight="1">
      <c r="B364" s="792"/>
      <c r="C364" s="792"/>
      <c r="E364" s="792"/>
      <c r="S364" s="831"/>
      <c r="T364" s="831"/>
    </row>
    <row r="365" spans="2:20" s="105" customFormat="1" ht="15.75" customHeight="1">
      <c r="B365" s="792"/>
      <c r="C365" s="792"/>
      <c r="E365" s="792"/>
      <c r="S365" s="831"/>
      <c r="T365" s="831"/>
    </row>
    <row r="366" spans="2:20" s="105" customFormat="1" ht="15.75" customHeight="1">
      <c r="B366" s="792"/>
      <c r="C366" s="792"/>
      <c r="E366" s="792"/>
      <c r="S366" s="831"/>
      <c r="T366" s="831"/>
    </row>
    <row r="367" spans="2:20" s="105" customFormat="1" ht="15.75" customHeight="1">
      <c r="B367" s="792"/>
      <c r="C367" s="792"/>
      <c r="E367" s="792"/>
      <c r="S367" s="831"/>
      <c r="T367" s="831"/>
    </row>
    <row r="368" spans="2:20" s="105" customFormat="1" ht="15.75" customHeight="1">
      <c r="B368" s="792"/>
      <c r="C368" s="792"/>
      <c r="E368" s="792"/>
      <c r="S368" s="831"/>
      <c r="T368" s="831"/>
    </row>
    <row r="369" spans="2:20" s="105" customFormat="1" ht="15.75" customHeight="1">
      <c r="B369" s="792"/>
      <c r="C369" s="792"/>
      <c r="E369" s="792"/>
      <c r="S369" s="831"/>
      <c r="T369" s="831"/>
    </row>
    <row r="370" spans="2:20" s="105" customFormat="1" ht="15.75" customHeight="1">
      <c r="B370" s="792"/>
      <c r="C370" s="792"/>
      <c r="E370" s="792"/>
      <c r="S370" s="831"/>
      <c r="T370" s="831"/>
    </row>
    <row r="371" spans="2:20" s="105" customFormat="1" ht="15.75" customHeight="1">
      <c r="B371" s="792"/>
      <c r="C371" s="792"/>
      <c r="E371" s="792"/>
      <c r="S371" s="831"/>
      <c r="T371" s="831"/>
    </row>
    <row r="372" spans="2:20" s="105" customFormat="1" ht="15.75" customHeight="1">
      <c r="B372" s="792"/>
      <c r="C372" s="792"/>
      <c r="E372" s="792"/>
      <c r="S372" s="831"/>
      <c r="T372" s="831"/>
    </row>
    <row r="373" spans="2:20" s="105" customFormat="1" ht="15.75" customHeight="1">
      <c r="B373" s="792"/>
      <c r="C373" s="792"/>
      <c r="E373" s="792"/>
      <c r="S373" s="831"/>
      <c r="T373" s="831"/>
    </row>
    <row r="374" spans="2:20" s="105" customFormat="1" ht="15.75" customHeight="1">
      <c r="B374" s="792"/>
      <c r="C374" s="792"/>
      <c r="E374" s="792"/>
      <c r="S374" s="831"/>
      <c r="T374" s="831"/>
    </row>
    <row r="375" spans="2:20" s="105" customFormat="1" ht="15.75" customHeight="1">
      <c r="B375" s="792"/>
      <c r="C375" s="792"/>
      <c r="E375" s="792"/>
      <c r="S375" s="831"/>
      <c r="T375" s="831"/>
    </row>
    <row r="376" spans="2:20" s="105" customFormat="1" ht="15.75" customHeight="1">
      <c r="B376" s="792"/>
      <c r="C376" s="792"/>
      <c r="E376" s="792"/>
      <c r="S376" s="831"/>
      <c r="T376" s="831"/>
    </row>
    <row r="377" spans="2:20" s="105" customFormat="1" ht="15.75" customHeight="1">
      <c r="B377" s="792"/>
      <c r="C377" s="792"/>
      <c r="E377" s="792"/>
      <c r="S377" s="831"/>
      <c r="T377" s="831"/>
    </row>
    <row r="378" spans="2:20" s="105" customFormat="1" ht="15.75" customHeight="1">
      <c r="B378" s="792"/>
      <c r="C378" s="792"/>
      <c r="E378" s="792"/>
      <c r="S378" s="831"/>
      <c r="T378" s="831"/>
    </row>
    <row r="379" spans="2:20" s="105" customFormat="1" ht="15.75" customHeight="1">
      <c r="B379" s="792"/>
      <c r="C379" s="792"/>
      <c r="E379" s="792"/>
      <c r="S379" s="831"/>
      <c r="T379" s="831"/>
    </row>
    <row r="380" spans="2:20" s="105" customFormat="1" ht="15.75" customHeight="1">
      <c r="B380" s="792"/>
      <c r="C380" s="792"/>
      <c r="E380" s="792"/>
      <c r="S380" s="831"/>
      <c r="T380" s="831"/>
    </row>
    <row r="381" spans="2:20" s="105" customFormat="1" ht="15.75" customHeight="1">
      <c r="B381" s="792"/>
      <c r="C381" s="792"/>
      <c r="E381" s="792"/>
      <c r="S381" s="831"/>
      <c r="T381" s="831"/>
    </row>
    <row r="382" spans="2:20" s="105" customFormat="1" ht="15.75" customHeight="1">
      <c r="B382" s="792"/>
      <c r="C382" s="792"/>
      <c r="E382" s="792"/>
      <c r="S382" s="831"/>
      <c r="T382" s="831"/>
    </row>
    <row r="383" spans="2:20" s="105" customFormat="1" ht="15.75" customHeight="1">
      <c r="B383" s="792"/>
      <c r="C383" s="792"/>
      <c r="E383" s="792"/>
      <c r="S383" s="831"/>
      <c r="T383" s="831"/>
    </row>
    <row r="384" spans="2:20" s="105" customFormat="1" ht="15.75" customHeight="1">
      <c r="B384" s="792"/>
      <c r="C384" s="792"/>
      <c r="E384" s="792"/>
      <c r="S384" s="831"/>
      <c r="T384" s="831"/>
    </row>
    <row r="385" spans="2:20" s="105" customFormat="1" ht="15.75" customHeight="1">
      <c r="B385" s="792"/>
      <c r="C385" s="792"/>
      <c r="E385" s="792"/>
      <c r="S385" s="831"/>
      <c r="T385" s="831"/>
    </row>
    <row r="386" spans="2:20" s="105" customFormat="1" ht="15.75" customHeight="1">
      <c r="B386" s="792"/>
      <c r="C386" s="792"/>
      <c r="E386" s="792"/>
      <c r="S386" s="831"/>
      <c r="T386" s="831"/>
    </row>
    <row r="387" spans="2:20" s="105" customFormat="1" ht="15.75" customHeight="1">
      <c r="B387" s="792"/>
      <c r="C387" s="792"/>
      <c r="E387" s="792"/>
      <c r="S387" s="831"/>
      <c r="T387" s="831"/>
    </row>
    <row r="388" spans="2:20" s="105" customFormat="1" ht="15.75" customHeight="1">
      <c r="B388" s="792"/>
      <c r="C388" s="792"/>
      <c r="E388" s="792"/>
      <c r="S388" s="831"/>
      <c r="T388" s="831"/>
    </row>
    <row r="389" spans="2:20" s="105" customFormat="1" ht="15.75" customHeight="1">
      <c r="B389" s="792"/>
      <c r="C389" s="792"/>
      <c r="E389" s="792"/>
      <c r="S389" s="831"/>
      <c r="T389" s="831"/>
    </row>
    <row r="390" spans="2:20" s="105" customFormat="1" ht="15.75" customHeight="1">
      <c r="B390" s="792"/>
      <c r="C390" s="792"/>
      <c r="E390" s="792"/>
      <c r="S390" s="831"/>
      <c r="T390" s="831"/>
    </row>
    <row r="391" spans="2:20" s="105" customFormat="1" ht="15.75" customHeight="1">
      <c r="B391" s="792"/>
      <c r="C391" s="792"/>
      <c r="E391" s="792"/>
      <c r="S391" s="831"/>
      <c r="T391" s="831"/>
    </row>
    <row r="392" spans="2:20" s="105" customFormat="1" ht="15.75" customHeight="1">
      <c r="B392" s="792"/>
      <c r="C392" s="792"/>
      <c r="E392" s="792"/>
      <c r="S392" s="831"/>
      <c r="T392" s="831"/>
    </row>
    <row r="393" spans="2:20" s="105" customFormat="1" ht="15.75" customHeight="1">
      <c r="B393" s="792"/>
      <c r="C393" s="792"/>
      <c r="E393" s="792"/>
      <c r="S393" s="831"/>
      <c r="T393" s="831"/>
    </row>
    <row r="394" spans="2:20" s="105" customFormat="1" ht="15.75" customHeight="1">
      <c r="B394" s="792"/>
      <c r="C394" s="792"/>
      <c r="E394" s="792"/>
      <c r="S394" s="831"/>
      <c r="T394" s="831"/>
    </row>
    <row r="395" spans="2:20" s="105" customFormat="1" ht="15.75" customHeight="1">
      <c r="B395" s="792"/>
      <c r="C395" s="792"/>
      <c r="E395" s="792"/>
      <c r="S395" s="831"/>
      <c r="T395" s="831"/>
    </row>
    <row r="396" spans="2:20" s="105" customFormat="1" ht="15.75" customHeight="1">
      <c r="B396" s="792"/>
      <c r="C396" s="792"/>
      <c r="E396" s="792"/>
      <c r="S396" s="831"/>
      <c r="T396" s="831"/>
    </row>
    <row r="397" spans="2:20" s="105" customFormat="1" ht="15.75" customHeight="1">
      <c r="B397" s="792"/>
      <c r="C397" s="792"/>
      <c r="E397" s="792"/>
      <c r="S397" s="831"/>
      <c r="T397" s="831"/>
    </row>
    <row r="398" spans="2:20" s="105" customFormat="1" ht="15.75" customHeight="1">
      <c r="B398" s="792"/>
      <c r="C398" s="792"/>
      <c r="E398" s="792"/>
      <c r="S398" s="831"/>
      <c r="T398" s="831"/>
    </row>
    <row r="399" spans="2:20" s="105" customFormat="1" ht="15.75" customHeight="1">
      <c r="B399" s="792"/>
      <c r="C399" s="792"/>
      <c r="E399" s="792"/>
      <c r="S399" s="831"/>
      <c r="T399" s="831"/>
    </row>
    <row r="400" spans="2:20" s="105" customFormat="1" ht="15.75" customHeight="1">
      <c r="B400" s="792"/>
      <c r="C400" s="792"/>
      <c r="E400" s="792"/>
      <c r="S400" s="831"/>
      <c r="T400" s="831"/>
    </row>
    <row r="401" spans="2:20" s="105" customFormat="1" ht="15.75" customHeight="1">
      <c r="B401" s="792"/>
      <c r="C401" s="792"/>
      <c r="E401" s="792"/>
      <c r="S401" s="831"/>
      <c r="T401" s="831"/>
    </row>
    <row r="402" spans="2:20" s="105" customFormat="1" ht="15.75" customHeight="1">
      <c r="B402" s="792"/>
      <c r="C402" s="792"/>
      <c r="E402" s="792"/>
      <c r="S402" s="831"/>
      <c r="T402" s="831"/>
    </row>
    <row r="403" spans="2:20" s="105" customFormat="1" ht="15.75" customHeight="1">
      <c r="B403" s="792"/>
      <c r="C403" s="792"/>
      <c r="E403" s="792"/>
      <c r="S403" s="831"/>
      <c r="T403" s="831"/>
    </row>
    <row r="404" spans="2:20" s="105" customFormat="1" ht="15.75" customHeight="1">
      <c r="B404" s="792"/>
      <c r="C404" s="792"/>
      <c r="E404" s="792"/>
      <c r="S404" s="831"/>
      <c r="T404" s="831"/>
    </row>
    <row r="405" spans="2:20" s="105" customFormat="1" ht="15.75" customHeight="1">
      <c r="B405" s="792"/>
      <c r="C405" s="792"/>
      <c r="E405" s="792"/>
      <c r="S405" s="831"/>
      <c r="T405" s="831"/>
    </row>
    <row r="406" spans="2:20" s="105" customFormat="1" ht="15.75" customHeight="1">
      <c r="B406" s="792"/>
      <c r="C406" s="792"/>
      <c r="E406" s="792"/>
      <c r="S406" s="831"/>
      <c r="T406" s="831"/>
    </row>
    <row r="407" spans="2:20" s="105" customFormat="1" ht="15.75" customHeight="1">
      <c r="B407" s="792"/>
      <c r="C407" s="792"/>
      <c r="E407" s="792"/>
      <c r="S407" s="831"/>
      <c r="T407" s="831"/>
    </row>
    <row r="408" spans="2:20" s="105" customFormat="1" ht="15.75" customHeight="1">
      <c r="B408" s="792"/>
      <c r="C408" s="792"/>
      <c r="E408" s="792"/>
      <c r="S408" s="831"/>
      <c r="T408" s="831"/>
    </row>
    <row r="409" spans="2:20" s="105" customFormat="1" ht="15.75" customHeight="1">
      <c r="B409" s="792"/>
      <c r="C409" s="792"/>
      <c r="E409" s="792"/>
      <c r="S409" s="831"/>
      <c r="T409" s="831"/>
    </row>
    <row r="410" spans="2:20" s="105" customFormat="1" ht="15.75" customHeight="1">
      <c r="B410" s="792"/>
      <c r="C410" s="792"/>
      <c r="E410" s="792"/>
      <c r="S410" s="831"/>
      <c r="T410" s="831"/>
    </row>
    <row r="411" spans="2:20" s="105" customFormat="1" ht="15.75" customHeight="1">
      <c r="B411" s="792"/>
      <c r="C411" s="792"/>
      <c r="E411" s="792"/>
      <c r="S411" s="831"/>
      <c r="T411" s="831"/>
    </row>
    <row r="412" spans="2:20" s="105" customFormat="1" ht="15.75" customHeight="1">
      <c r="B412" s="792"/>
      <c r="C412" s="792"/>
      <c r="E412" s="792"/>
      <c r="S412" s="831"/>
      <c r="T412" s="831"/>
    </row>
    <row r="413" spans="2:20" s="105" customFormat="1" ht="15.75" customHeight="1">
      <c r="B413" s="792"/>
      <c r="C413" s="792"/>
      <c r="E413" s="792"/>
      <c r="S413" s="831"/>
      <c r="T413" s="831"/>
    </row>
    <row r="414" spans="2:20" s="105" customFormat="1" ht="15.75" customHeight="1">
      <c r="B414" s="792"/>
      <c r="C414" s="792"/>
      <c r="E414" s="792"/>
      <c r="S414" s="831"/>
      <c r="T414" s="831"/>
    </row>
    <row r="415" spans="2:20" s="105" customFormat="1" ht="15.75" customHeight="1">
      <c r="B415" s="792"/>
      <c r="C415" s="792"/>
      <c r="E415" s="792"/>
      <c r="S415" s="831"/>
      <c r="T415" s="831"/>
    </row>
    <row r="416" spans="2:20" s="105" customFormat="1" ht="15.75" customHeight="1">
      <c r="B416" s="792"/>
      <c r="C416" s="792"/>
      <c r="E416" s="792"/>
      <c r="S416" s="831"/>
      <c r="T416" s="831"/>
    </row>
    <row r="417" spans="2:20" s="105" customFormat="1" ht="15.75" customHeight="1">
      <c r="B417" s="792"/>
      <c r="C417" s="792"/>
      <c r="E417" s="792"/>
      <c r="S417" s="831"/>
      <c r="T417" s="831"/>
    </row>
    <row r="418" spans="2:20" s="105" customFormat="1" ht="15.75" customHeight="1">
      <c r="B418" s="792"/>
      <c r="C418" s="792"/>
      <c r="E418" s="792"/>
      <c r="S418" s="831"/>
      <c r="T418" s="831"/>
    </row>
    <row r="419" spans="2:20" s="105" customFormat="1" ht="15.75" customHeight="1">
      <c r="B419" s="792"/>
      <c r="C419" s="792"/>
      <c r="E419" s="792"/>
      <c r="S419" s="831"/>
      <c r="T419" s="831"/>
    </row>
    <row r="420" spans="2:20" s="105" customFormat="1" ht="15.75" customHeight="1">
      <c r="B420" s="792"/>
      <c r="C420" s="792"/>
      <c r="E420" s="792"/>
      <c r="S420" s="831"/>
      <c r="T420" s="831"/>
    </row>
    <row r="421" spans="2:20" s="105" customFormat="1" ht="15.75" customHeight="1">
      <c r="B421" s="792"/>
      <c r="C421" s="792"/>
      <c r="E421" s="792"/>
      <c r="S421" s="831"/>
      <c r="T421" s="831"/>
    </row>
    <row r="422" spans="2:20" s="105" customFormat="1" ht="15.75" customHeight="1">
      <c r="B422" s="792"/>
      <c r="C422" s="792"/>
      <c r="E422" s="792"/>
      <c r="S422" s="831"/>
      <c r="T422" s="831"/>
    </row>
    <row r="423" spans="2:20" s="105" customFormat="1" ht="15.75" customHeight="1">
      <c r="B423" s="792"/>
      <c r="C423" s="792"/>
      <c r="E423" s="792"/>
      <c r="S423" s="831"/>
      <c r="T423" s="831"/>
    </row>
    <row r="424" spans="2:20" s="105" customFormat="1" ht="15.75" customHeight="1">
      <c r="B424" s="792"/>
      <c r="C424" s="792"/>
      <c r="E424" s="792"/>
      <c r="S424" s="831"/>
      <c r="T424" s="831"/>
    </row>
    <row r="425" spans="2:20" s="105" customFormat="1" ht="15.75" customHeight="1">
      <c r="B425" s="792"/>
      <c r="C425" s="792"/>
      <c r="E425" s="792"/>
      <c r="S425" s="831"/>
      <c r="T425" s="831"/>
    </row>
    <row r="426" spans="2:20" s="105" customFormat="1" ht="15.75" customHeight="1">
      <c r="B426" s="792"/>
      <c r="C426" s="792"/>
      <c r="E426" s="792"/>
      <c r="S426" s="831"/>
      <c r="T426" s="831"/>
    </row>
    <row r="427" spans="2:20" s="105" customFormat="1" ht="15.75" customHeight="1">
      <c r="B427" s="792"/>
      <c r="C427" s="792"/>
      <c r="E427" s="792"/>
      <c r="S427" s="831"/>
      <c r="T427" s="831"/>
    </row>
    <row r="428" spans="2:20" s="105" customFormat="1" ht="15.75" customHeight="1">
      <c r="B428" s="792"/>
      <c r="C428" s="792"/>
      <c r="E428" s="792"/>
      <c r="S428" s="831"/>
      <c r="T428" s="831"/>
    </row>
    <row r="429" spans="2:20" s="105" customFormat="1" ht="15.75" customHeight="1">
      <c r="B429" s="792"/>
      <c r="C429" s="792"/>
      <c r="E429" s="792"/>
      <c r="S429" s="831"/>
      <c r="T429" s="831"/>
    </row>
    <row r="430" spans="2:20" s="105" customFormat="1" ht="15.75" customHeight="1">
      <c r="B430" s="792"/>
      <c r="C430" s="792"/>
      <c r="E430" s="792"/>
      <c r="S430" s="831"/>
      <c r="T430" s="831"/>
    </row>
    <row r="431" spans="2:20" s="105" customFormat="1" ht="15.75" customHeight="1">
      <c r="B431" s="792"/>
      <c r="C431" s="792"/>
      <c r="E431" s="792"/>
      <c r="S431" s="831"/>
      <c r="T431" s="831"/>
    </row>
    <row r="432" spans="2:20" s="105" customFormat="1" ht="15.75" customHeight="1">
      <c r="B432" s="792"/>
      <c r="C432" s="792"/>
      <c r="E432" s="792"/>
      <c r="S432" s="831"/>
      <c r="T432" s="831"/>
    </row>
    <row r="433" spans="2:20" s="105" customFormat="1" ht="15.75" customHeight="1">
      <c r="B433" s="792"/>
      <c r="C433" s="792"/>
      <c r="E433" s="792"/>
      <c r="S433" s="831"/>
      <c r="T433" s="831"/>
    </row>
    <row r="434" spans="2:20" s="105" customFormat="1" ht="15.75" customHeight="1">
      <c r="B434" s="792"/>
      <c r="C434" s="792"/>
      <c r="E434" s="792"/>
      <c r="S434" s="831"/>
      <c r="T434" s="831"/>
    </row>
    <row r="435" spans="2:20" s="105" customFormat="1" ht="15.75" customHeight="1">
      <c r="B435" s="792"/>
      <c r="C435" s="792"/>
      <c r="E435" s="792"/>
      <c r="S435" s="831"/>
      <c r="T435" s="831"/>
    </row>
    <row r="436" spans="2:20" s="105" customFormat="1" ht="15.75" customHeight="1">
      <c r="B436" s="792"/>
      <c r="C436" s="792"/>
      <c r="E436" s="792"/>
      <c r="S436" s="831"/>
      <c r="T436" s="831"/>
    </row>
    <row r="437" spans="2:20" s="105" customFormat="1" ht="15.75" customHeight="1">
      <c r="B437" s="792"/>
      <c r="C437" s="792"/>
      <c r="E437" s="792"/>
      <c r="S437" s="831"/>
      <c r="T437" s="831"/>
    </row>
    <row r="438" spans="2:20" s="105" customFormat="1" ht="15.75" customHeight="1">
      <c r="B438" s="792"/>
      <c r="C438" s="792"/>
      <c r="E438" s="792"/>
      <c r="S438" s="831"/>
      <c r="T438" s="831"/>
    </row>
    <row r="439" spans="2:20" s="105" customFormat="1" ht="15.75" customHeight="1">
      <c r="B439" s="792"/>
      <c r="C439" s="792"/>
      <c r="E439" s="792"/>
      <c r="S439" s="831"/>
      <c r="T439" s="831"/>
    </row>
    <row r="440" spans="2:20" s="105" customFormat="1" ht="15.75" customHeight="1">
      <c r="B440" s="792"/>
      <c r="C440" s="792"/>
      <c r="E440" s="792"/>
      <c r="S440" s="831"/>
      <c r="T440" s="831"/>
    </row>
    <row r="441" spans="2:20" s="105" customFormat="1" ht="15.75" customHeight="1">
      <c r="B441" s="792"/>
      <c r="C441" s="792"/>
      <c r="E441" s="792"/>
      <c r="S441" s="831"/>
      <c r="T441" s="831"/>
    </row>
    <row r="442" spans="2:20" s="105" customFormat="1" ht="15.75" customHeight="1">
      <c r="B442" s="792"/>
      <c r="C442" s="792"/>
      <c r="E442" s="792"/>
      <c r="S442" s="831"/>
      <c r="T442" s="831"/>
    </row>
    <row r="443" spans="2:20" s="105" customFormat="1" ht="15.75" customHeight="1">
      <c r="B443" s="792"/>
      <c r="C443" s="792"/>
      <c r="E443" s="792"/>
      <c r="S443" s="831"/>
      <c r="T443" s="831"/>
    </row>
    <row r="444" spans="2:20" s="105" customFormat="1" ht="15.75" customHeight="1">
      <c r="B444" s="792"/>
      <c r="C444" s="792"/>
      <c r="E444" s="792"/>
      <c r="S444" s="831"/>
      <c r="T444" s="831"/>
    </row>
    <row r="445" spans="2:20" s="105" customFormat="1" ht="15.75" customHeight="1">
      <c r="B445" s="792"/>
      <c r="C445" s="792"/>
      <c r="E445" s="792"/>
      <c r="S445" s="831"/>
      <c r="T445" s="831"/>
    </row>
    <row r="446" spans="2:20" s="105" customFormat="1" ht="15.75" customHeight="1">
      <c r="B446" s="792"/>
      <c r="C446" s="792"/>
      <c r="E446" s="792"/>
      <c r="S446" s="831"/>
      <c r="T446" s="831"/>
    </row>
    <row r="447" spans="2:20" s="105" customFormat="1" ht="15.75" customHeight="1">
      <c r="B447" s="792"/>
      <c r="C447" s="792"/>
      <c r="E447" s="792"/>
      <c r="S447" s="831"/>
      <c r="T447" s="831"/>
    </row>
    <row r="448" spans="2:20" s="105" customFormat="1" ht="15.75" customHeight="1">
      <c r="B448" s="792"/>
      <c r="C448" s="792"/>
      <c r="E448" s="792"/>
      <c r="S448" s="831"/>
      <c r="T448" s="831"/>
    </row>
    <row r="449" spans="2:20" s="105" customFormat="1" ht="15.75" customHeight="1">
      <c r="B449" s="792"/>
      <c r="C449" s="792"/>
      <c r="E449" s="792"/>
      <c r="S449" s="831"/>
      <c r="T449" s="831"/>
    </row>
    <row r="450" spans="2:20" s="105" customFormat="1" ht="15.75" customHeight="1">
      <c r="B450" s="792"/>
      <c r="C450" s="792"/>
      <c r="E450" s="792"/>
      <c r="S450" s="831"/>
      <c r="T450" s="831"/>
    </row>
    <row r="451" spans="2:20" s="105" customFormat="1" ht="15.75" customHeight="1">
      <c r="B451" s="792"/>
      <c r="C451" s="792"/>
      <c r="E451" s="792"/>
      <c r="S451" s="831"/>
      <c r="T451" s="831"/>
    </row>
    <row r="452" spans="2:20" s="105" customFormat="1" ht="15.75" customHeight="1">
      <c r="B452" s="792"/>
      <c r="C452" s="792"/>
      <c r="E452" s="792"/>
      <c r="S452" s="831"/>
      <c r="T452" s="831"/>
    </row>
    <row r="453" spans="2:20" s="105" customFormat="1" ht="15.75" customHeight="1">
      <c r="B453" s="792"/>
      <c r="C453" s="792"/>
      <c r="E453" s="792"/>
      <c r="S453" s="831"/>
      <c r="T453" s="831"/>
    </row>
    <row r="454" spans="2:20" s="105" customFormat="1" ht="15.75" customHeight="1">
      <c r="B454" s="792"/>
      <c r="C454" s="792"/>
      <c r="E454" s="792"/>
      <c r="S454" s="831"/>
      <c r="T454" s="831"/>
    </row>
    <row r="455" spans="2:20" s="105" customFormat="1" ht="15.75" customHeight="1">
      <c r="B455" s="792"/>
      <c r="C455" s="792"/>
      <c r="E455" s="792"/>
      <c r="S455" s="831"/>
      <c r="T455" s="831"/>
    </row>
    <row r="456" spans="2:20" s="105" customFormat="1" ht="15.75" customHeight="1">
      <c r="B456" s="792"/>
      <c r="C456" s="792"/>
      <c r="E456" s="792"/>
      <c r="S456" s="831"/>
      <c r="T456" s="831"/>
    </row>
    <row r="457" spans="2:20" s="105" customFormat="1" ht="15.75" customHeight="1">
      <c r="B457" s="792"/>
      <c r="C457" s="792"/>
      <c r="E457" s="792"/>
      <c r="S457" s="831"/>
      <c r="T457" s="831"/>
    </row>
    <row r="458" spans="2:20" s="105" customFormat="1" ht="15.75" customHeight="1">
      <c r="B458" s="792"/>
      <c r="C458" s="792"/>
      <c r="E458" s="792"/>
      <c r="S458" s="831"/>
      <c r="T458" s="831"/>
    </row>
    <row r="459" spans="2:20" s="105" customFormat="1" ht="15.75" customHeight="1">
      <c r="B459" s="792"/>
      <c r="C459" s="792"/>
      <c r="E459" s="792"/>
      <c r="S459" s="831"/>
      <c r="T459" s="831"/>
    </row>
    <row r="460" spans="2:20" s="105" customFormat="1" ht="15.75" customHeight="1">
      <c r="B460" s="792"/>
      <c r="C460" s="792"/>
      <c r="E460" s="792"/>
      <c r="S460" s="831"/>
      <c r="T460" s="831"/>
    </row>
    <row r="461" spans="2:20" s="105" customFormat="1" ht="15.75" customHeight="1">
      <c r="B461" s="792"/>
      <c r="C461" s="792"/>
      <c r="E461" s="792"/>
      <c r="S461" s="831"/>
      <c r="T461" s="831"/>
    </row>
    <row r="462" spans="2:20" s="105" customFormat="1" ht="15.75" customHeight="1">
      <c r="B462" s="792"/>
      <c r="C462" s="792"/>
      <c r="E462" s="792"/>
      <c r="S462" s="831"/>
      <c r="T462" s="831"/>
    </row>
    <row r="463" spans="2:20" s="105" customFormat="1" ht="15.75" customHeight="1">
      <c r="B463" s="792"/>
      <c r="C463" s="792"/>
      <c r="E463" s="792"/>
      <c r="S463" s="831"/>
      <c r="T463" s="831"/>
    </row>
    <row r="464" spans="2:20" s="105" customFormat="1" ht="15.75" customHeight="1">
      <c r="B464" s="792"/>
      <c r="C464" s="792"/>
      <c r="E464" s="792"/>
      <c r="S464" s="831"/>
      <c r="T464" s="831"/>
    </row>
    <row r="465" spans="2:20" s="105" customFormat="1" ht="15.75" customHeight="1">
      <c r="B465" s="792"/>
      <c r="C465" s="792"/>
      <c r="E465" s="792"/>
      <c r="S465" s="831"/>
      <c r="T465" s="831"/>
    </row>
    <row r="466" spans="2:20" s="105" customFormat="1" ht="15.75" customHeight="1">
      <c r="B466" s="792"/>
      <c r="C466" s="792"/>
      <c r="E466" s="792"/>
      <c r="S466" s="831"/>
      <c r="T466" s="831"/>
    </row>
    <row r="467" spans="2:20" s="105" customFormat="1" ht="15.75" customHeight="1">
      <c r="B467" s="792"/>
      <c r="C467" s="792"/>
      <c r="E467" s="792"/>
      <c r="S467" s="831"/>
      <c r="T467" s="831"/>
    </row>
    <row r="468" spans="2:20" s="105" customFormat="1" ht="15.75" customHeight="1">
      <c r="B468" s="792"/>
      <c r="C468" s="792"/>
      <c r="E468" s="792"/>
      <c r="S468" s="831"/>
      <c r="T468" s="831"/>
    </row>
    <row r="469" spans="2:20" s="105" customFormat="1" ht="15.75" customHeight="1">
      <c r="B469" s="792"/>
      <c r="C469" s="792"/>
      <c r="E469" s="792"/>
      <c r="S469" s="831"/>
      <c r="T469" s="831"/>
    </row>
    <row r="470" spans="2:20" s="105" customFormat="1" ht="15.75" customHeight="1">
      <c r="B470" s="792"/>
      <c r="C470" s="792"/>
      <c r="E470" s="792"/>
      <c r="S470" s="831"/>
      <c r="T470" s="831"/>
    </row>
    <row r="471" spans="2:20" s="105" customFormat="1" ht="15.75" customHeight="1">
      <c r="B471" s="792"/>
      <c r="C471" s="792"/>
      <c r="E471" s="792"/>
      <c r="S471" s="831"/>
      <c r="T471" s="831"/>
    </row>
    <row r="472" spans="2:20" s="105" customFormat="1" ht="15.75" customHeight="1">
      <c r="B472" s="792"/>
      <c r="C472" s="792"/>
      <c r="E472" s="792"/>
      <c r="S472" s="831"/>
      <c r="T472" s="831"/>
    </row>
    <row r="473" spans="2:20" s="105" customFormat="1" ht="15.75" customHeight="1">
      <c r="B473" s="792"/>
      <c r="C473" s="792"/>
      <c r="E473" s="792"/>
      <c r="S473" s="831"/>
      <c r="T473" s="831"/>
    </row>
    <row r="474" spans="2:20" s="105" customFormat="1" ht="15.75" customHeight="1">
      <c r="B474" s="792"/>
      <c r="C474" s="792"/>
      <c r="E474" s="792"/>
      <c r="S474" s="831"/>
      <c r="T474" s="831"/>
    </row>
    <row r="475" spans="2:20" s="105" customFormat="1" ht="15.75" customHeight="1">
      <c r="B475" s="792"/>
      <c r="C475" s="792"/>
      <c r="E475" s="792"/>
      <c r="S475" s="831"/>
      <c r="T475" s="831"/>
    </row>
    <row r="476" spans="2:20" s="105" customFormat="1" ht="15.75" customHeight="1">
      <c r="B476" s="792"/>
      <c r="C476" s="792"/>
      <c r="E476" s="792"/>
      <c r="S476" s="831"/>
      <c r="T476" s="831"/>
    </row>
    <row r="477" spans="2:20" s="105" customFormat="1" ht="15.75" customHeight="1">
      <c r="B477" s="792"/>
      <c r="C477" s="792"/>
      <c r="E477" s="792"/>
      <c r="S477" s="831"/>
      <c r="T477" s="831"/>
    </row>
    <row r="478" spans="2:20" s="105" customFormat="1" ht="15.75" customHeight="1">
      <c r="B478" s="792"/>
      <c r="C478" s="792"/>
      <c r="E478" s="792"/>
      <c r="S478" s="831"/>
      <c r="T478" s="831"/>
    </row>
    <row r="479" spans="2:20" s="105" customFormat="1" ht="15.75" customHeight="1">
      <c r="B479" s="792"/>
      <c r="C479" s="792"/>
      <c r="E479" s="792"/>
      <c r="S479" s="831"/>
      <c r="T479" s="831"/>
    </row>
    <row r="480" spans="2:20" s="105" customFormat="1" ht="15.75" customHeight="1">
      <c r="B480" s="792"/>
      <c r="C480" s="792"/>
      <c r="E480" s="792"/>
      <c r="S480" s="831"/>
      <c r="T480" s="831"/>
    </row>
    <row r="481" spans="2:20" s="105" customFormat="1" ht="15.75" customHeight="1">
      <c r="B481" s="792"/>
      <c r="C481" s="792"/>
      <c r="E481" s="792"/>
      <c r="S481" s="831"/>
      <c r="T481" s="831"/>
    </row>
    <row r="482" spans="2:20" s="105" customFormat="1" ht="15.75" customHeight="1">
      <c r="B482" s="792"/>
      <c r="C482" s="792"/>
      <c r="E482" s="792"/>
      <c r="S482" s="831"/>
      <c r="T482" s="831"/>
    </row>
    <row r="483" spans="2:20" s="105" customFormat="1" ht="15.75" customHeight="1">
      <c r="B483" s="792"/>
      <c r="C483" s="792"/>
      <c r="E483" s="792"/>
      <c r="S483" s="831"/>
      <c r="T483" s="831"/>
    </row>
    <row r="484" spans="2:20" s="105" customFormat="1" ht="15.75" customHeight="1">
      <c r="B484" s="792"/>
      <c r="C484" s="792"/>
      <c r="E484" s="792"/>
      <c r="S484" s="831"/>
      <c r="T484" s="831"/>
    </row>
    <row r="485" spans="2:20" s="105" customFormat="1" ht="15.75" customHeight="1">
      <c r="B485" s="792"/>
      <c r="C485" s="792"/>
      <c r="E485" s="792"/>
      <c r="S485" s="831"/>
      <c r="T485" s="831"/>
    </row>
    <row r="486" spans="2:20" s="105" customFormat="1" ht="15.75" customHeight="1">
      <c r="B486" s="792"/>
      <c r="C486" s="792"/>
      <c r="E486" s="792"/>
      <c r="S486" s="831"/>
      <c r="T486" s="831"/>
    </row>
    <row r="487" spans="2:20" s="105" customFormat="1" ht="15.75" customHeight="1">
      <c r="B487" s="792"/>
      <c r="C487" s="792"/>
      <c r="E487" s="792"/>
      <c r="S487" s="831"/>
      <c r="T487" s="831"/>
    </row>
    <row r="488" spans="2:20" s="105" customFormat="1" ht="15.75" customHeight="1">
      <c r="B488" s="792"/>
      <c r="C488" s="792"/>
      <c r="E488" s="792"/>
      <c r="S488" s="831"/>
      <c r="T488" s="831"/>
    </row>
    <row r="489" spans="2:20" s="105" customFormat="1" ht="15.75" customHeight="1">
      <c r="B489" s="792"/>
      <c r="C489" s="792"/>
      <c r="E489" s="792"/>
      <c r="S489" s="831"/>
      <c r="T489" s="831"/>
    </row>
    <row r="490" spans="2:20" s="105" customFormat="1" ht="15.75" customHeight="1">
      <c r="B490" s="792"/>
      <c r="C490" s="792"/>
      <c r="E490" s="792"/>
      <c r="S490" s="831"/>
      <c r="T490" s="831"/>
    </row>
    <row r="491" spans="2:20" s="105" customFormat="1" ht="15.75" customHeight="1">
      <c r="B491" s="792"/>
      <c r="C491" s="792"/>
      <c r="E491" s="792"/>
      <c r="S491" s="831"/>
      <c r="T491" s="831"/>
    </row>
    <row r="492" spans="2:20" s="105" customFormat="1" ht="15.75" customHeight="1">
      <c r="B492" s="792"/>
      <c r="C492" s="792"/>
      <c r="E492" s="792"/>
      <c r="S492" s="831"/>
      <c r="T492" s="831"/>
    </row>
    <row r="493" spans="2:20" s="105" customFormat="1" ht="15.75" customHeight="1">
      <c r="B493" s="792"/>
      <c r="C493" s="792"/>
      <c r="E493" s="792"/>
      <c r="S493" s="831"/>
      <c r="T493" s="831"/>
    </row>
    <row r="494" spans="2:20" s="105" customFormat="1" ht="15.75" customHeight="1">
      <c r="B494" s="792"/>
      <c r="C494" s="792"/>
      <c r="E494" s="792"/>
      <c r="S494" s="831"/>
      <c r="T494" s="831"/>
    </row>
    <row r="495" spans="2:20" s="105" customFormat="1" ht="15.75" customHeight="1">
      <c r="B495" s="792"/>
      <c r="C495" s="792"/>
      <c r="E495" s="792"/>
      <c r="S495" s="831"/>
      <c r="T495" s="831"/>
    </row>
    <row r="496" spans="2:20" s="105" customFormat="1" ht="15.75" customHeight="1">
      <c r="B496" s="792"/>
      <c r="C496" s="792"/>
      <c r="E496" s="792"/>
      <c r="S496" s="831"/>
      <c r="T496" s="831"/>
    </row>
    <row r="497" spans="2:20" s="105" customFormat="1" ht="15.75" customHeight="1">
      <c r="B497" s="792"/>
      <c r="C497" s="792"/>
      <c r="E497" s="792"/>
      <c r="S497" s="831"/>
      <c r="T497" s="831"/>
    </row>
    <row r="498" spans="2:20" s="105" customFormat="1" ht="15.75" customHeight="1">
      <c r="B498" s="792"/>
      <c r="C498" s="792"/>
      <c r="E498" s="792"/>
      <c r="S498" s="831"/>
      <c r="T498" s="831"/>
    </row>
    <row r="499" spans="2:20" s="105" customFormat="1" ht="15.75" customHeight="1">
      <c r="B499" s="792"/>
      <c r="C499" s="792"/>
      <c r="E499" s="792"/>
      <c r="S499" s="831"/>
      <c r="T499" s="831"/>
    </row>
    <row r="500" spans="2:20" s="105" customFormat="1" ht="15.75" customHeight="1">
      <c r="B500" s="792"/>
      <c r="C500" s="792"/>
      <c r="E500" s="792"/>
      <c r="S500" s="831"/>
      <c r="T500" s="831"/>
    </row>
    <row r="501" spans="2:20" s="105" customFormat="1" ht="15.75" customHeight="1">
      <c r="B501" s="792"/>
      <c r="C501" s="792"/>
      <c r="E501" s="792"/>
      <c r="S501" s="831"/>
      <c r="T501" s="831"/>
    </row>
    <row r="502" spans="2:20" s="105" customFormat="1" ht="15.75" customHeight="1">
      <c r="B502" s="792"/>
      <c r="C502" s="792"/>
      <c r="E502" s="792"/>
      <c r="S502" s="831"/>
      <c r="T502" s="831"/>
    </row>
    <row r="503" spans="2:20" s="105" customFormat="1" ht="15.75" customHeight="1">
      <c r="B503" s="792"/>
      <c r="C503" s="792"/>
      <c r="E503" s="792"/>
      <c r="S503" s="831"/>
      <c r="T503" s="831"/>
    </row>
    <row r="504" spans="2:20" s="105" customFormat="1" ht="15.75" customHeight="1">
      <c r="B504" s="792"/>
      <c r="C504" s="792"/>
      <c r="E504" s="792"/>
      <c r="S504" s="831"/>
      <c r="T504" s="831"/>
    </row>
    <row r="505" spans="2:20" s="105" customFormat="1" ht="15.75" customHeight="1">
      <c r="B505" s="792"/>
      <c r="C505" s="792"/>
      <c r="E505" s="792"/>
      <c r="S505" s="831"/>
      <c r="T505" s="831"/>
    </row>
    <row r="506" spans="2:20" s="105" customFormat="1" ht="15.75" customHeight="1">
      <c r="B506" s="792"/>
      <c r="C506" s="792"/>
      <c r="E506" s="792"/>
      <c r="S506" s="831"/>
      <c r="T506" s="831"/>
    </row>
    <row r="507" spans="2:20" s="105" customFormat="1" ht="15.75" customHeight="1">
      <c r="B507" s="792"/>
      <c r="C507" s="792"/>
      <c r="E507" s="792"/>
      <c r="S507" s="831"/>
      <c r="T507" s="831"/>
    </row>
    <row r="508" spans="2:20" s="105" customFormat="1" ht="15.75" customHeight="1">
      <c r="B508" s="792"/>
      <c r="C508" s="792"/>
      <c r="E508" s="792"/>
      <c r="S508" s="831"/>
      <c r="T508" s="831"/>
    </row>
    <row r="509" spans="2:20" s="105" customFormat="1" ht="15.75" customHeight="1">
      <c r="B509" s="792"/>
      <c r="C509" s="792"/>
      <c r="E509" s="792"/>
      <c r="S509" s="831"/>
      <c r="T509" s="831"/>
    </row>
    <row r="510" spans="2:20" s="105" customFormat="1" ht="15.75" customHeight="1">
      <c r="B510" s="792"/>
      <c r="C510" s="792"/>
      <c r="E510" s="792"/>
      <c r="S510" s="831"/>
      <c r="T510" s="831"/>
    </row>
    <row r="511" spans="2:20" s="105" customFormat="1" ht="15.75" customHeight="1">
      <c r="B511" s="792"/>
      <c r="C511" s="792"/>
      <c r="E511" s="792"/>
      <c r="S511" s="831"/>
      <c r="T511" s="831"/>
    </row>
    <row r="512" spans="2:20" s="105" customFormat="1" ht="15.75" customHeight="1">
      <c r="B512" s="792"/>
      <c r="C512" s="792"/>
      <c r="E512" s="792"/>
      <c r="S512" s="831"/>
      <c r="T512" s="831"/>
    </row>
    <row r="513" spans="2:20" s="105" customFormat="1" ht="15.75" customHeight="1">
      <c r="B513" s="792"/>
      <c r="C513" s="792"/>
      <c r="E513" s="792"/>
      <c r="S513" s="831"/>
      <c r="T513" s="831"/>
    </row>
    <row r="514" spans="2:20" s="105" customFormat="1" ht="15.75" customHeight="1">
      <c r="B514" s="792"/>
      <c r="C514" s="792"/>
      <c r="E514" s="792"/>
      <c r="S514" s="831"/>
      <c r="T514" s="831"/>
    </row>
    <row r="515" spans="2:20" s="105" customFormat="1" ht="15.75" customHeight="1">
      <c r="B515" s="792"/>
      <c r="C515" s="792"/>
      <c r="E515" s="792"/>
      <c r="S515" s="831"/>
      <c r="T515" s="831"/>
    </row>
    <row r="516" spans="2:20" s="105" customFormat="1" ht="15.75" customHeight="1">
      <c r="B516" s="792"/>
      <c r="C516" s="792"/>
      <c r="E516" s="792"/>
      <c r="S516" s="831"/>
      <c r="T516" s="831"/>
    </row>
    <row r="517" spans="2:20" s="105" customFormat="1" ht="15.75" customHeight="1">
      <c r="B517" s="792"/>
      <c r="C517" s="792"/>
      <c r="E517" s="792"/>
      <c r="S517" s="831"/>
      <c r="T517" s="831"/>
    </row>
    <row r="518" spans="2:20" s="105" customFormat="1" ht="15.75" customHeight="1">
      <c r="B518" s="792"/>
      <c r="C518" s="792"/>
      <c r="E518" s="792"/>
      <c r="S518" s="831"/>
      <c r="T518" s="831"/>
    </row>
    <row r="519" spans="2:20" s="105" customFormat="1" ht="15.75" customHeight="1">
      <c r="B519" s="792"/>
      <c r="C519" s="792"/>
      <c r="E519" s="792"/>
      <c r="S519" s="831"/>
      <c r="T519" s="831"/>
    </row>
    <row r="520" spans="2:20" s="105" customFormat="1" ht="15.75" customHeight="1">
      <c r="B520" s="792"/>
      <c r="C520" s="792"/>
      <c r="E520" s="792"/>
      <c r="S520" s="831"/>
      <c r="T520" s="831"/>
    </row>
    <row r="521" spans="2:20" s="105" customFormat="1" ht="15.75" customHeight="1">
      <c r="B521" s="792"/>
      <c r="C521" s="792"/>
      <c r="E521" s="792"/>
      <c r="S521" s="831"/>
      <c r="T521" s="831"/>
    </row>
    <row r="522" spans="2:20" s="105" customFormat="1" ht="15.75" customHeight="1">
      <c r="B522" s="792"/>
      <c r="C522" s="792"/>
      <c r="E522" s="792"/>
      <c r="S522" s="831"/>
      <c r="T522" s="831"/>
    </row>
    <row r="523" spans="2:20" s="105" customFormat="1" ht="15.75" customHeight="1">
      <c r="B523" s="792"/>
      <c r="C523" s="792"/>
      <c r="E523" s="792"/>
      <c r="S523" s="831"/>
      <c r="T523" s="831"/>
    </row>
    <row r="524" spans="2:20" s="105" customFormat="1" ht="15.75" customHeight="1">
      <c r="B524" s="792"/>
      <c r="C524" s="792"/>
      <c r="E524" s="792"/>
      <c r="S524" s="831"/>
      <c r="T524" s="831"/>
    </row>
    <row r="525" spans="2:20" s="105" customFormat="1" ht="15.75" customHeight="1">
      <c r="B525" s="792"/>
      <c r="C525" s="792"/>
      <c r="E525" s="792"/>
      <c r="S525" s="831"/>
      <c r="T525" s="831"/>
    </row>
    <row r="526" spans="2:20" s="105" customFormat="1" ht="15.75" customHeight="1">
      <c r="B526" s="792"/>
      <c r="C526" s="792"/>
      <c r="E526" s="792"/>
      <c r="S526" s="831"/>
      <c r="T526" s="831"/>
    </row>
    <row r="527" spans="2:20" s="105" customFormat="1" ht="15.75" customHeight="1">
      <c r="B527" s="792"/>
      <c r="C527" s="792"/>
      <c r="E527" s="792"/>
      <c r="S527" s="831"/>
      <c r="T527" s="831"/>
    </row>
    <row r="528" spans="2:20" s="105" customFormat="1" ht="15.75" customHeight="1">
      <c r="B528" s="792"/>
      <c r="C528" s="792"/>
      <c r="E528" s="792"/>
      <c r="S528" s="831"/>
      <c r="T528" s="831"/>
    </row>
    <row r="529" spans="2:20" s="105" customFormat="1" ht="15.75" customHeight="1">
      <c r="B529" s="792"/>
      <c r="C529" s="792"/>
      <c r="E529" s="792"/>
      <c r="S529" s="831"/>
      <c r="T529" s="831"/>
    </row>
    <row r="530" spans="2:20" s="105" customFormat="1" ht="15.75" customHeight="1">
      <c r="B530" s="792"/>
      <c r="C530" s="792"/>
      <c r="E530" s="792"/>
      <c r="S530" s="831"/>
      <c r="T530" s="831"/>
    </row>
    <row r="531" spans="2:20" s="105" customFormat="1" ht="15.75" customHeight="1">
      <c r="B531" s="792"/>
      <c r="C531" s="792"/>
      <c r="E531" s="792"/>
      <c r="S531" s="831"/>
      <c r="T531" s="831"/>
    </row>
    <row r="532" spans="2:20" s="105" customFormat="1" ht="15.75" customHeight="1">
      <c r="B532" s="792"/>
      <c r="C532" s="792"/>
      <c r="E532" s="792"/>
      <c r="S532" s="831"/>
      <c r="T532" s="831"/>
    </row>
    <row r="533" spans="2:20" s="105" customFormat="1" ht="15.75" customHeight="1">
      <c r="B533" s="792"/>
      <c r="C533" s="792"/>
      <c r="E533" s="792"/>
      <c r="S533" s="831"/>
      <c r="T533" s="831"/>
    </row>
    <row r="534" spans="2:20" s="105" customFormat="1" ht="15.75" customHeight="1">
      <c r="B534" s="792"/>
      <c r="C534" s="792"/>
      <c r="E534" s="792"/>
      <c r="S534" s="831"/>
      <c r="T534" s="831"/>
    </row>
    <row r="535" spans="2:20" s="105" customFormat="1" ht="15.75" customHeight="1">
      <c r="B535" s="792"/>
      <c r="C535" s="792"/>
      <c r="E535" s="792"/>
      <c r="S535" s="831"/>
      <c r="T535" s="831"/>
    </row>
    <row r="536" spans="2:20" s="105" customFormat="1" ht="15.75" customHeight="1">
      <c r="B536" s="792"/>
      <c r="C536" s="792"/>
      <c r="E536" s="792"/>
      <c r="S536" s="831"/>
      <c r="T536" s="831"/>
    </row>
    <row r="537" spans="2:20" s="105" customFormat="1" ht="15.75" customHeight="1">
      <c r="B537" s="792"/>
      <c r="C537" s="792"/>
      <c r="E537" s="792"/>
      <c r="S537" s="831"/>
      <c r="T537" s="831"/>
    </row>
    <row r="538" spans="2:20" s="105" customFormat="1" ht="15.75" customHeight="1">
      <c r="B538" s="792"/>
      <c r="C538" s="792"/>
      <c r="E538" s="792"/>
      <c r="S538" s="831"/>
      <c r="T538" s="831"/>
    </row>
    <row r="539" spans="2:20" s="105" customFormat="1" ht="15.75" customHeight="1">
      <c r="B539" s="792"/>
      <c r="C539" s="792"/>
      <c r="E539" s="792"/>
      <c r="S539" s="831"/>
      <c r="T539" s="831"/>
    </row>
    <row r="540" spans="2:20" s="105" customFormat="1" ht="15.75" customHeight="1">
      <c r="B540" s="792"/>
      <c r="C540" s="792"/>
      <c r="E540" s="792"/>
      <c r="S540" s="831"/>
      <c r="T540" s="831"/>
    </row>
    <row r="541" spans="2:20" s="105" customFormat="1" ht="15.75" customHeight="1">
      <c r="B541" s="792"/>
      <c r="C541" s="792"/>
      <c r="E541" s="792"/>
      <c r="S541" s="831"/>
      <c r="T541" s="831"/>
    </row>
    <row r="542" spans="2:20" s="105" customFormat="1" ht="15.75" customHeight="1">
      <c r="B542" s="792"/>
      <c r="C542" s="792"/>
      <c r="E542" s="792"/>
      <c r="S542" s="831"/>
      <c r="T542" s="831"/>
    </row>
    <row r="543" spans="2:20" s="105" customFormat="1" ht="15.75" customHeight="1">
      <c r="B543" s="792"/>
      <c r="C543" s="792"/>
      <c r="E543" s="792"/>
      <c r="S543" s="831"/>
      <c r="T543" s="831"/>
    </row>
    <row r="544" spans="2:20" s="105" customFormat="1" ht="15.75" customHeight="1">
      <c r="B544" s="792"/>
      <c r="C544" s="792"/>
      <c r="E544" s="792"/>
      <c r="S544" s="831"/>
      <c r="T544" s="831"/>
    </row>
    <row r="545" spans="2:20" s="105" customFormat="1" ht="15.75" customHeight="1">
      <c r="B545" s="792"/>
      <c r="C545" s="792"/>
      <c r="E545" s="792"/>
      <c r="S545" s="831"/>
      <c r="T545" s="831"/>
    </row>
    <row r="546" spans="2:20" s="105" customFormat="1" ht="15.75" customHeight="1">
      <c r="B546" s="792"/>
      <c r="C546" s="792"/>
      <c r="E546" s="792"/>
      <c r="S546" s="831"/>
      <c r="T546" s="831"/>
    </row>
    <row r="547" spans="2:20" s="105" customFormat="1" ht="15.75" customHeight="1">
      <c r="B547" s="792"/>
      <c r="C547" s="792"/>
      <c r="E547" s="792"/>
      <c r="S547" s="831"/>
      <c r="T547" s="831"/>
    </row>
    <row r="548" spans="2:20" s="105" customFormat="1" ht="15.75" customHeight="1">
      <c r="B548" s="792"/>
      <c r="C548" s="792"/>
      <c r="E548" s="792"/>
      <c r="S548" s="831"/>
      <c r="T548" s="831"/>
    </row>
    <row r="549" spans="2:20" s="105" customFormat="1" ht="15.75" customHeight="1">
      <c r="B549" s="792"/>
      <c r="C549" s="792"/>
      <c r="E549" s="792"/>
      <c r="S549" s="831"/>
      <c r="T549" s="831"/>
    </row>
    <row r="550" spans="2:20" s="105" customFormat="1" ht="15.75" customHeight="1">
      <c r="B550" s="792"/>
      <c r="C550" s="792"/>
      <c r="E550" s="792"/>
      <c r="S550" s="831"/>
      <c r="T550" s="831"/>
    </row>
    <row r="551" spans="2:20" s="105" customFormat="1" ht="15.75" customHeight="1">
      <c r="B551" s="792"/>
      <c r="C551" s="792"/>
      <c r="E551" s="792"/>
      <c r="S551" s="831"/>
      <c r="T551" s="831"/>
    </row>
    <row r="552" spans="2:20" s="105" customFormat="1" ht="15.75" customHeight="1">
      <c r="B552" s="792"/>
      <c r="C552" s="792"/>
      <c r="E552" s="792"/>
      <c r="S552" s="831"/>
      <c r="T552" s="831"/>
    </row>
    <row r="553" spans="2:20" s="105" customFormat="1" ht="15.75" customHeight="1">
      <c r="B553" s="792"/>
      <c r="C553" s="792"/>
      <c r="E553" s="792"/>
      <c r="S553" s="831"/>
      <c r="T553" s="831"/>
    </row>
    <row r="554" spans="2:20" s="105" customFormat="1" ht="15.75" customHeight="1">
      <c r="B554" s="792"/>
      <c r="C554" s="792"/>
      <c r="E554" s="792"/>
      <c r="S554" s="831"/>
      <c r="T554" s="831"/>
    </row>
    <row r="555" spans="2:20" s="105" customFormat="1" ht="15.75" customHeight="1">
      <c r="B555" s="792"/>
      <c r="C555" s="792"/>
      <c r="E555" s="792"/>
      <c r="S555" s="831"/>
      <c r="T555" s="831"/>
    </row>
    <row r="556" spans="2:20" s="105" customFormat="1" ht="15.75" customHeight="1">
      <c r="B556" s="792"/>
      <c r="C556" s="792"/>
      <c r="E556" s="792"/>
      <c r="S556" s="831"/>
      <c r="T556" s="831"/>
    </row>
    <row r="557" spans="2:20" s="105" customFormat="1" ht="15.75" customHeight="1">
      <c r="B557" s="792"/>
      <c r="C557" s="792"/>
      <c r="E557" s="792"/>
      <c r="S557" s="831"/>
      <c r="T557" s="831"/>
    </row>
    <row r="558" spans="2:20" s="105" customFormat="1" ht="15.75" customHeight="1">
      <c r="B558" s="792"/>
      <c r="C558" s="792"/>
      <c r="E558" s="792"/>
      <c r="S558" s="831"/>
      <c r="T558" s="831"/>
    </row>
    <row r="559" spans="2:20" s="105" customFormat="1" ht="15.75" customHeight="1">
      <c r="B559" s="792"/>
      <c r="C559" s="792"/>
      <c r="E559" s="792"/>
      <c r="S559" s="831"/>
      <c r="T559" s="831"/>
    </row>
    <row r="560" spans="2:20" s="105" customFormat="1" ht="15.75" customHeight="1">
      <c r="B560" s="792"/>
      <c r="C560" s="792"/>
      <c r="E560" s="792"/>
      <c r="S560" s="831"/>
      <c r="T560" s="831"/>
    </row>
    <row r="561" spans="2:20" s="105" customFormat="1" ht="15.75" customHeight="1">
      <c r="B561" s="792"/>
      <c r="C561" s="792"/>
      <c r="E561" s="792"/>
      <c r="S561" s="831"/>
      <c r="T561" s="831"/>
    </row>
    <row r="562" spans="2:20" s="105" customFormat="1" ht="15.75" customHeight="1">
      <c r="B562" s="792"/>
      <c r="C562" s="792"/>
      <c r="E562" s="792"/>
      <c r="S562" s="831"/>
      <c r="T562" s="831"/>
    </row>
    <row r="563" spans="2:20" s="105" customFormat="1" ht="15.75" customHeight="1">
      <c r="B563" s="792"/>
      <c r="C563" s="792"/>
      <c r="E563" s="792"/>
      <c r="S563" s="831"/>
      <c r="T563" s="831"/>
    </row>
    <row r="564" spans="2:20" s="105" customFormat="1" ht="15.75" customHeight="1">
      <c r="B564" s="792"/>
      <c r="C564" s="792"/>
      <c r="E564" s="792"/>
      <c r="S564" s="831"/>
      <c r="T564" s="831"/>
    </row>
    <row r="565" spans="2:20" s="105" customFormat="1" ht="15.75" customHeight="1">
      <c r="B565" s="792"/>
      <c r="C565" s="792"/>
      <c r="E565" s="792"/>
      <c r="S565" s="831"/>
      <c r="T565" s="831"/>
    </row>
    <row r="566" spans="2:20" s="105" customFormat="1" ht="15.75" customHeight="1">
      <c r="B566" s="792"/>
      <c r="C566" s="792"/>
      <c r="E566" s="792"/>
      <c r="S566" s="831"/>
      <c r="T566" s="831"/>
    </row>
    <row r="567" spans="2:20" s="105" customFormat="1" ht="15.75" customHeight="1">
      <c r="B567" s="792"/>
      <c r="C567" s="792"/>
      <c r="E567" s="792"/>
      <c r="S567" s="831"/>
      <c r="T567" s="831"/>
    </row>
    <row r="568" spans="2:20" s="105" customFormat="1" ht="15.75" customHeight="1">
      <c r="B568" s="792"/>
      <c r="C568" s="792"/>
      <c r="E568" s="792"/>
      <c r="S568" s="831"/>
      <c r="T568" s="831"/>
    </row>
    <row r="569" spans="2:20" s="105" customFormat="1" ht="15.75" customHeight="1">
      <c r="B569" s="792"/>
      <c r="C569" s="792"/>
      <c r="E569" s="792"/>
      <c r="S569" s="831"/>
      <c r="T569" s="831"/>
    </row>
    <row r="570" spans="2:20" s="105" customFormat="1" ht="15.75" customHeight="1">
      <c r="B570" s="792"/>
      <c r="C570" s="792"/>
      <c r="E570" s="792"/>
      <c r="S570" s="831"/>
      <c r="T570" s="831"/>
    </row>
    <row r="571" spans="2:20" s="105" customFormat="1" ht="15.75" customHeight="1">
      <c r="B571" s="792"/>
      <c r="C571" s="792"/>
      <c r="E571" s="792"/>
      <c r="S571" s="831"/>
      <c r="T571" s="831"/>
    </row>
    <row r="572" spans="2:20" s="105" customFormat="1" ht="15.75" customHeight="1">
      <c r="B572" s="792"/>
      <c r="C572" s="792"/>
      <c r="E572" s="792"/>
      <c r="S572" s="831"/>
      <c r="T572" s="831"/>
    </row>
    <row r="573" spans="2:20" s="105" customFormat="1" ht="15.75" customHeight="1">
      <c r="B573" s="792"/>
      <c r="C573" s="792"/>
      <c r="E573" s="792"/>
      <c r="S573" s="831"/>
      <c r="T573" s="831"/>
    </row>
    <row r="574" spans="2:20" s="105" customFormat="1" ht="15.75" customHeight="1">
      <c r="B574" s="792"/>
      <c r="C574" s="792"/>
      <c r="E574" s="792"/>
      <c r="S574" s="831"/>
      <c r="T574" s="831"/>
    </row>
    <row r="575" spans="2:20" s="105" customFormat="1" ht="15.75" customHeight="1">
      <c r="B575" s="792"/>
      <c r="C575" s="792"/>
      <c r="E575" s="792"/>
      <c r="S575" s="831"/>
      <c r="T575" s="831"/>
    </row>
    <row r="576" spans="2:20" s="105" customFormat="1" ht="15.75" customHeight="1">
      <c r="B576" s="792"/>
      <c r="C576" s="792"/>
      <c r="E576" s="792"/>
      <c r="S576" s="831"/>
      <c r="T576" s="831"/>
    </row>
    <row r="577" spans="2:20" s="105" customFormat="1" ht="15.75" customHeight="1">
      <c r="B577" s="792"/>
      <c r="C577" s="792"/>
      <c r="E577" s="792"/>
      <c r="S577" s="831"/>
      <c r="T577" s="831"/>
    </row>
    <row r="578" spans="2:20" s="105" customFormat="1" ht="15.75" customHeight="1">
      <c r="B578" s="792"/>
      <c r="C578" s="792"/>
      <c r="E578" s="792"/>
      <c r="S578" s="831"/>
      <c r="T578" s="831"/>
    </row>
    <row r="579" spans="2:20" s="105" customFormat="1" ht="15.75" customHeight="1">
      <c r="B579" s="792"/>
      <c r="C579" s="792"/>
      <c r="E579" s="792"/>
      <c r="S579" s="831"/>
      <c r="T579" s="831"/>
    </row>
    <row r="580" spans="2:20" s="105" customFormat="1" ht="15.75" customHeight="1">
      <c r="B580" s="792"/>
      <c r="C580" s="792"/>
      <c r="E580" s="792"/>
      <c r="S580" s="831"/>
      <c r="T580" s="831"/>
    </row>
    <row r="581" spans="2:20" s="105" customFormat="1" ht="15.75" customHeight="1">
      <c r="B581" s="792"/>
      <c r="C581" s="792"/>
      <c r="E581" s="792"/>
      <c r="S581" s="831"/>
      <c r="T581" s="831"/>
    </row>
    <row r="582" spans="2:20" s="105" customFormat="1" ht="15.75" customHeight="1">
      <c r="B582" s="792"/>
      <c r="C582" s="792"/>
      <c r="E582" s="792"/>
      <c r="S582" s="831"/>
      <c r="T582" s="831"/>
    </row>
    <row r="583" spans="2:20" s="105" customFormat="1" ht="15.75" customHeight="1">
      <c r="B583" s="792"/>
      <c r="C583" s="792"/>
      <c r="E583" s="792"/>
      <c r="S583" s="831"/>
      <c r="T583" s="831"/>
    </row>
    <row r="584" spans="2:20" s="105" customFormat="1" ht="15.75" customHeight="1">
      <c r="B584" s="792"/>
      <c r="C584" s="792"/>
      <c r="E584" s="792"/>
      <c r="S584" s="831"/>
      <c r="T584" s="831"/>
    </row>
    <row r="585" spans="2:20" s="105" customFormat="1" ht="15.75" customHeight="1">
      <c r="B585" s="792"/>
      <c r="C585" s="792"/>
      <c r="E585" s="792"/>
      <c r="S585" s="831"/>
      <c r="T585" s="831"/>
    </row>
    <row r="586" spans="2:20" s="105" customFormat="1" ht="15.75" customHeight="1">
      <c r="B586" s="792"/>
      <c r="C586" s="792"/>
      <c r="E586" s="792"/>
      <c r="S586" s="831"/>
      <c r="T586" s="831"/>
    </row>
    <row r="587" spans="2:20" s="105" customFormat="1" ht="15.75" customHeight="1">
      <c r="B587" s="792"/>
      <c r="C587" s="792"/>
      <c r="E587" s="792"/>
      <c r="S587" s="831"/>
      <c r="T587" s="831"/>
    </row>
    <row r="588" spans="2:20" s="105" customFormat="1" ht="15.75" customHeight="1">
      <c r="B588" s="792"/>
      <c r="C588" s="792"/>
      <c r="E588" s="792"/>
      <c r="S588" s="831"/>
      <c r="T588" s="831"/>
    </row>
    <row r="589" spans="2:20" s="105" customFormat="1" ht="15.75" customHeight="1">
      <c r="B589" s="792"/>
      <c r="C589" s="792"/>
      <c r="E589" s="792"/>
      <c r="S589" s="831"/>
      <c r="T589" s="831"/>
    </row>
    <row r="590" spans="2:20" s="105" customFormat="1" ht="15.75" customHeight="1">
      <c r="B590" s="792"/>
      <c r="C590" s="792"/>
      <c r="E590" s="792"/>
      <c r="S590" s="831"/>
      <c r="T590" s="831"/>
    </row>
    <row r="591" spans="2:20" s="105" customFormat="1" ht="15.75" customHeight="1">
      <c r="B591" s="792"/>
      <c r="C591" s="792"/>
      <c r="E591" s="792"/>
      <c r="S591" s="831"/>
      <c r="T591" s="831"/>
    </row>
    <row r="592" spans="2:20" s="105" customFormat="1" ht="15.75" customHeight="1">
      <c r="B592" s="792"/>
      <c r="C592" s="792"/>
      <c r="E592" s="792"/>
      <c r="S592" s="831"/>
      <c r="T592" s="831"/>
    </row>
    <row r="593" spans="2:20" s="105" customFormat="1" ht="15.75" customHeight="1">
      <c r="B593" s="792"/>
      <c r="C593" s="792"/>
      <c r="E593" s="792"/>
      <c r="S593" s="831"/>
      <c r="T593" s="831"/>
    </row>
    <row r="594" spans="2:20" s="105" customFormat="1" ht="15.75" customHeight="1">
      <c r="B594" s="792"/>
      <c r="C594" s="792"/>
      <c r="E594" s="792"/>
      <c r="S594" s="831"/>
      <c r="T594" s="831"/>
    </row>
    <row r="595" spans="2:20" s="105" customFormat="1" ht="15.75" customHeight="1">
      <c r="B595" s="792"/>
      <c r="C595" s="792"/>
      <c r="E595" s="792"/>
      <c r="S595" s="831"/>
      <c r="T595" s="831"/>
    </row>
    <row r="596" spans="2:20" s="105" customFormat="1" ht="15.75" customHeight="1">
      <c r="B596" s="792"/>
      <c r="C596" s="792"/>
      <c r="E596" s="792"/>
      <c r="S596" s="831"/>
      <c r="T596" s="831"/>
    </row>
    <row r="597" spans="2:20" s="105" customFormat="1" ht="15.75" customHeight="1">
      <c r="B597" s="792"/>
      <c r="C597" s="792"/>
      <c r="E597" s="792"/>
      <c r="S597" s="831"/>
      <c r="T597" s="831"/>
    </row>
    <row r="598" spans="2:20" s="105" customFormat="1" ht="15.75" customHeight="1">
      <c r="B598" s="792"/>
      <c r="C598" s="792"/>
      <c r="E598" s="792"/>
      <c r="S598" s="831"/>
      <c r="T598" s="831"/>
    </row>
    <row r="599" spans="2:20" s="105" customFormat="1" ht="15.75" customHeight="1">
      <c r="B599" s="792"/>
      <c r="C599" s="792"/>
      <c r="E599" s="792"/>
      <c r="S599" s="831"/>
      <c r="T599" s="831"/>
    </row>
    <row r="600" spans="2:20" s="105" customFormat="1" ht="15.75" customHeight="1">
      <c r="B600" s="792"/>
      <c r="C600" s="792"/>
      <c r="E600" s="792"/>
      <c r="S600" s="831"/>
      <c r="T600" s="831"/>
    </row>
    <row r="601" spans="2:20" s="105" customFormat="1" ht="15.75" customHeight="1">
      <c r="B601" s="792"/>
      <c r="C601" s="792"/>
      <c r="E601" s="792"/>
      <c r="S601" s="831"/>
      <c r="T601" s="831"/>
    </row>
    <row r="602" spans="2:20" s="105" customFormat="1" ht="15.75" customHeight="1">
      <c r="B602" s="792"/>
      <c r="C602" s="792"/>
      <c r="E602" s="792"/>
      <c r="S602" s="831"/>
      <c r="T602" s="831"/>
    </row>
    <row r="603" spans="2:20" s="105" customFormat="1" ht="15.75" customHeight="1">
      <c r="B603" s="792"/>
      <c r="C603" s="792"/>
      <c r="E603" s="792"/>
      <c r="S603" s="831"/>
      <c r="T603" s="831"/>
    </row>
    <row r="604" spans="2:20" s="105" customFormat="1" ht="15.75" customHeight="1">
      <c r="B604" s="792"/>
      <c r="C604" s="792"/>
      <c r="E604" s="792"/>
      <c r="S604" s="831"/>
      <c r="T604" s="831"/>
    </row>
    <row r="605" spans="2:20" s="105" customFormat="1" ht="15.75" customHeight="1">
      <c r="B605" s="792"/>
      <c r="C605" s="792"/>
      <c r="E605" s="792"/>
      <c r="S605" s="831"/>
      <c r="T605" s="831"/>
    </row>
    <row r="606" spans="2:20" s="105" customFormat="1" ht="15.75" customHeight="1">
      <c r="B606" s="792"/>
      <c r="C606" s="792"/>
      <c r="E606" s="792"/>
      <c r="S606" s="831"/>
      <c r="T606" s="831"/>
    </row>
    <row r="607" spans="2:20" s="105" customFormat="1" ht="15.75" customHeight="1">
      <c r="B607" s="792"/>
      <c r="C607" s="792"/>
      <c r="E607" s="792"/>
      <c r="S607" s="831"/>
      <c r="T607" s="831"/>
    </row>
    <row r="608" spans="2:20" s="105" customFormat="1" ht="15.75" customHeight="1">
      <c r="B608" s="792"/>
      <c r="C608" s="792"/>
      <c r="E608" s="792"/>
      <c r="S608" s="831"/>
      <c r="T608" s="831"/>
    </row>
    <row r="609" spans="2:20" s="105" customFormat="1" ht="15.75" customHeight="1">
      <c r="B609" s="792"/>
      <c r="C609" s="792"/>
      <c r="E609" s="792"/>
      <c r="S609" s="831"/>
      <c r="T609" s="831"/>
    </row>
    <row r="610" spans="2:20" s="105" customFormat="1" ht="15.75" customHeight="1">
      <c r="B610" s="792"/>
      <c r="C610" s="792"/>
      <c r="E610" s="792"/>
      <c r="S610" s="831"/>
      <c r="T610" s="831"/>
    </row>
    <row r="611" spans="2:20" s="105" customFormat="1" ht="15.75" customHeight="1">
      <c r="B611" s="792"/>
      <c r="C611" s="792"/>
      <c r="E611" s="792"/>
      <c r="S611" s="831"/>
      <c r="T611" s="831"/>
    </row>
    <row r="612" spans="2:20" s="105" customFormat="1" ht="15.75" customHeight="1">
      <c r="B612" s="792"/>
      <c r="C612" s="792"/>
      <c r="E612" s="792"/>
      <c r="S612" s="831"/>
      <c r="T612" s="831"/>
    </row>
    <row r="613" spans="2:20" s="105" customFormat="1" ht="15.75" customHeight="1">
      <c r="B613" s="792"/>
      <c r="C613" s="792"/>
      <c r="E613" s="792"/>
      <c r="S613" s="831"/>
      <c r="T613" s="831"/>
    </row>
    <row r="614" spans="2:20" s="105" customFormat="1" ht="15.75" customHeight="1">
      <c r="B614" s="792"/>
      <c r="C614" s="792"/>
      <c r="E614" s="792"/>
      <c r="S614" s="831"/>
      <c r="T614" s="831"/>
    </row>
    <row r="615" spans="2:20" s="105" customFormat="1" ht="15.75" customHeight="1">
      <c r="B615" s="792"/>
      <c r="C615" s="792"/>
      <c r="E615" s="792"/>
      <c r="S615" s="831"/>
      <c r="T615" s="831"/>
    </row>
    <row r="616" spans="2:20" s="105" customFormat="1" ht="15.75" customHeight="1">
      <c r="B616" s="792"/>
      <c r="C616" s="792"/>
      <c r="E616" s="792"/>
      <c r="S616" s="831"/>
      <c r="T616" s="831"/>
    </row>
    <row r="617" spans="2:20" s="105" customFormat="1" ht="15.75" customHeight="1">
      <c r="B617" s="792"/>
      <c r="C617" s="792"/>
      <c r="E617" s="792"/>
      <c r="S617" s="831"/>
      <c r="T617" s="831"/>
    </row>
    <row r="618" spans="2:20" s="105" customFormat="1" ht="15.75" customHeight="1">
      <c r="B618" s="792"/>
      <c r="C618" s="792"/>
      <c r="E618" s="792"/>
      <c r="S618" s="831"/>
      <c r="T618" s="831"/>
    </row>
    <row r="619" spans="2:20" s="105" customFormat="1" ht="15.75" customHeight="1">
      <c r="B619" s="792"/>
      <c r="C619" s="792"/>
      <c r="E619" s="792"/>
      <c r="S619" s="831"/>
      <c r="T619" s="831"/>
    </row>
    <row r="620" spans="2:20" s="105" customFormat="1" ht="15.75" customHeight="1">
      <c r="B620" s="792"/>
      <c r="C620" s="792"/>
      <c r="E620" s="792"/>
      <c r="S620" s="831"/>
      <c r="T620" s="831"/>
    </row>
    <row r="621" spans="2:20" s="105" customFormat="1" ht="15.75" customHeight="1">
      <c r="B621" s="792"/>
      <c r="C621" s="792"/>
      <c r="E621" s="792"/>
      <c r="S621" s="831"/>
      <c r="T621" s="831"/>
    </row>
    <row r="622" spans="2:20" s="105" customFormat="1" ht="15.75" customHeight="1">
      <c r="B622" s="792"/>
      <c r="C622" s="792"/>
      <c r="E622" s="792"/>
      <c r="S622" s="831"/>
      <c r="T622" s="831"/>
    </row>
    <row r="623" spans="2:20" s="105" customFormat="1" ht="15.75" customHeight="1">
      <c r="B623" s="792"/>
      <c r="C623" s="792"/>
      <c r="E623" s="792"/>
      <c r="S623" s="831"/>
      <c r="T623" s="831"/>
    </row>
    <row r="624" spans="2:20" s="105" customFormat="1" ht="15.75" customHeight="1">
      <c r="B624" s="792"/>
      <c r="C624" s="792"/>
      <c r="E624" s="792"/>
      <c r="S624" s="831"/>
      <c r="T624" s="831"/>
    </row>
    <row r="625" spans="2:20" s="105" customFormat="1" ht="15.75" customHeight="1">
      <c r="B625" s="792"/>
      <c r="C625" s="792"/>
      <c r="E625" s="792"/>
      <c r="S625" s="831"/>
      <c r="T625" s="831"/>
    </row>
    <row r="626" spans="2:20" s="105" customFormat="1" ht="15.75" customHeight="1">
      <c r="B626" s="792"/>
      <c r="C626" s="792"/>
      <c r="E626" s="792"/>
      <c r="S626" s="831"/>
      <c r="T626" s="831"/>
    </row>
    <row r="627" spans="2:20" s="105" customFormat="1" ht="15.75" customHeight="1">
      <c r="B627" s="792"/>
      <c r="C627" s="792"/>
      <c r="E627" s="792"/>
      <c r="S627" s="831"/>
      <c r="T627" s="831"/>
    </row>
    <row r="628" spans="2:20" s="105" customFormat="1" ht="15.75" customHeight="1">
      <c r="B628" s="792"/>
      <c r="C628" s="792"/>
      <c r="E628" s="792"/>
      <c r="S628" s="831"/>
      <c r="T628" s="831"/>
    </row>
    <row r="629" spans="2:20" s="105" customFormat="1" ht="15.75" customHeight="1">
      <c r="B629" s="792"/>
      <c r="C629" s="792"/>
      <c r="E629" s="792"/>
      <c r="S629" s="831"/>
      <c r="T629" s="831"/>
    </row>
    <row r="630" spans="2:20" s="105" customFormat="1" ht="15.75" customHeight="1">
      <c r="B630" s="792"/>
      <c r="C630" s="792"/>
      <c r="E630" s="792"/>
      <c r="S630" s="831"/>
      <c r="T630" s="831"/>
    </row>
    <row r="631" spans="2:20" s="105" customFormat="1" ht="15.75" customHeight="1">
      <c r="B631" s="792"/>
      <c r="C631" s="792"/>
      <c r="E631" s="792"/>
      <c r="S631" s="831"/>
      <c r="T631" s="831"/>
    </row>
    <row r="632" spans="2:20" s="105" customFormat="1" ht="15.75" customHeight="1">
      <c r="B632" s="792"/>
      <c r="C632" s="792"/>
      <c r="E632" s="792"/>
      <c r="S632" s="831"/>
      <c r="T632" s="831"/>
    </row>
    <row r="633" spans="2:20" s="105" customFormat="1" ht="15.75" customHeight="1">
      <c r="B633" s="792"/>
      <c r="C633" s="792"/>
      <c r="E633" s="792"/>
      <c r="S633" s="831"/>
      <c r="T633" s="831"/>
    </row>
    <row r="634" spans="2:20" s="105" customFormat="1" ht="15.75" customHeight="1">
      <c r="B634" s="792"/>
      <c r="C634" s="792"/>
      <c r="E634" s="792"/>
      <c r="S634" s="831"/>
      <c r="T634" s="831"/>
    </row>
    <row r="635" spans="2:20" s="105" customFormat="1" ht="15.75" customHeight="1">
      <c r="B635" s="792"/>
      <c r="C635" s="792"/>
      <c r="E635" s="792"/>
      <c r="S635" s="831"/>
      <c r="T635" s="831"/>
    </row>
    <row r="636" spans="2:20" s="105" customFormat="1" ht="15.75" customHeight="1">
      <c r="B636" s="792"/>
      <c r="C636" s="792"/>
      <c r="E636" s="792"/>
      <c r="S636" s="831"/>
      <c r="T636" s="831"/>
    </row>
    <row r="637" spans="2:20" s="105" customFormat="1" ht="15.75" customHeight="1">
      <c r="B637" s="792"/>
      <c r="C637" s="792"/>
      <c r="E637" s="792"/>
      <c r="S637" s="831"/>
      <c r="T637" s="831"/>
    </row>
    <row r="638" spans="2:20" s="105" customFormat="1" ht="15.75" customHeight="1">
      <c r="B638" s="792"/>
      <c r="C638" s="792"/>
      <c r="E638" s="792"/>
      <c r="S638" s="831"/>
      <c r="T638" s="831"/>
    </row>
    <row r="639" spans="2:20" s="105" customFormat="1" ht="15.75" customHeight="1">
      <c r="B639" s="792"/>
      <c r="C639" s="792"/>
      <c r="E639" s="792"/>
      <c r="S639" s="831"/>
      <c r="T639" s="831"/>
    </row>
    <row r="640" spans="2:20" s="105" customFormat="1" ht="15.75" customHeight="1">
      <c r="B640" s="792"/>
      <c r="C640" s="792"/>
      <c r="E640" s="792"/>
      <c r="S640" s="831"/>
      <c r="T640" s="831"/>
    </row>
    <row r="641" spans="2:20" s="105" customFormat="1" ht="15.75" customHeight="1">
      <c r="B641" s="792"/>
      <c r="C641" s="792"/>
      <c r="E641" s="792"/>
      <c r="S641" s="831"/>
      <c r="T641" s="831"/>
    </row>
    <row r="642" spans="2:20" s="105" customFormat="1" ht="15.75" customHeight="1">
      <c r="B642" s="792"/>
      <c r="C642" s="792"/>
      <c r="E642" s="792"/>
      <c r="S642" s="831"/>
      <c r="T642" s="831"/>
    </row>
    <row r="643" spans="2:20" s="105" customFormat="1" ht="15.75" customHeight="1">
      <c r="B643" s="792"/>
      <c r="C643" s="792"/>
      <c r="E643" s="792"/>
      <c r="S643" s="831"/>
      <c r="T643" s="831"/>
    </row>
    <row r="644" spans="2:20" s="105" customFormat="1" ht="15.75" customHeight="1">
      <c r="B644" s="792"/>
      <c r="C644" s="792"/>
      <c r="E644" s="792"/>
      <c r="S644" s="831"/>
      <c r="T644" s="831"/>
    </row>
    <row r="645" spans="2:20" s="105" customFormat="1" ht="15.75" customHeight="1">
      <c r="B645" s="792"/>
      <c r="C645" s="792"/>
      <c r="E645" s="792"/>
      <c r="S645" s="831"/>
      <c r="T645" s="831"/>
    </row>
    <row r="646" spans="2:20" s="105" customFormat="1" ht="15.75" customHeight="1">
      <c r="B646" s="792"/>
      <c r="C646" s="792"/>
      <c r="E646" s="792"/>
      <c r="S646" s="831"/>
      <c r="T646" s="831"/>
    </row>
    <row r="647" spans="2:20" s="105" customFormat="1" ht="15.75" customHeight="1">
      <c r="B647" s="792"/>
      <c r="C647" s="792"/>
      <c r="E647" s="792"/>
      <c r="S647" s="831"/>
      <c r="T647" s="831"/>
    </row>
    <row r="648" spans="2:20" s="105" customFormat="1" ht="15.75" customHeight="1">
      <c r="B648" s="792"/>
      <c r="C648" s="792"/>
      <c r="E648" s="792"/>
      <c r="S648" s="831"/>
      <c r="T648" s="831"/>
    </row>
    <row r="649" spans="2:20" s="105" customFormat="1" ht="15.75" customHeight="1">
      <c r="B649" s="792"/>
      <c r="C649" s="792"/>
      <c r="E649" s="792"/>
      <c r="S649" s="831"/>
      <c r="T649" s="831"/>
    </row>
    <row r="650" spans="2:20" s="105" customFormat="1" ht="15.75" customHeight="1">
      <c r="B650" s="792"/>
      <c r="C650" s="792"/>
      <c r="E650" s="792"/>
      <c r="S650" s="831"/>
      <c r="T650" s="831"/>
    </row>
    <row r="651" spans="2:20" s="105" customFormat="1" ht="15.75" customHeight="1">
      <c r="B651" s="792"/>
      <c r="C651" s="792"/>
      <c r="E651" s="792"/>
      <c r="S651" s="831"/>
      <c r="T651" s="831"/>
    </row>
    <row r="652" spans="2:20" s="105" customFormat="1" ht="15.75" customHeight="1">
      <c r="B652" s="792"/>
      <c r="C652" s="792"/>
      <c r="E652" s="792"/>
      <c r="S652" s="831"/>
      <c r="T652" s="831"/>
    </row>
    <row r="653" spans="2:20" s="105" customFormat="1" ht="15.75" customHeight="1">
      <c r="B653" s="792"/>
      <c r="C653" s="792"/>
      <c r="E653" s="792"/>
      <c r="S653" s="831"/>
      <c r="T653" s="831"/>
    </row>
    <row r="654" spans="2:20" s="105" customFormat="1" ht="15.75" customHeight="1">
      <c r="B654" s="792"/>
      <c r="C654" s="792"/>
      <c r="E654" s="792"/>
      <c r="S654" s="831"/>
      <c r="T654" s="831"/>
    </row>
    <row r="655" spans="2:20" s="105" customFormat="1" ht="15.75" customHeight="1">
      <c r="B655" s="792"/>
      <c r="C655" s="792"/>
      <c r="E655" s="792"/>
      <c r="S655" s="831"/>
      <c r="T655" s="831"/>
    </row>
    <row r="656" spans="2:20" s="105" customFormat="1" ht="15.75" customHeight="1">
      <c r="B656" s="792"/>
      <c r="C656" s="792"/>
      <c r="E656" s="792"/>
      <c r="S656" s="831"/>
      <c r="T656" s="831"/>
    </row>
    <row r="657" spans="2:20" s="105" customFormat="1" ht="15.75" customHeight="1">
      <c r="B657" s="792"/>
      <c r="C657" s="792"/>
      <c r="E657" s="792"/>
      <c r="S657" s="831"/>
      <c r="T657" s="831"/>
    </row>
    <row r="658" spans="2:20" s="105" customFormat="1" ht="15.75" customHeight="1">
      <c r="B658" s="792"/>
      <c r="C658" s="792"/>
      <c r="E658" s="792"/>
      <c r="S658" s="831"/>
      <c r="T658" s="831"/>
    </row>
    <row r="659" spans="2:20" s="105" customFormat="1" ht="15.75" customHeight="1">
      <c r="B659" s="792"/>
      <c r="C659" s="792"/>
      <c r="E659" s="792"/>
      <c r="S659" s="831"/>
      <c r="T659" s="831"/>
    </row>
    <row r="660" spans="2:20" s="105" customFormat="1" ht="15.75" customHeight="1">
      <c r="B660" s="792"/>
      <c r="C660" s="792"/>
      <c r="E660" s="792"/>
      <c r="S660" s="831"/>
      <c r="T660" s="831"/>
    </row>
    <row r="661" spans="2:20" s="105" customFormat="1" ht="15.75" customHeight="1">
      <c r="B661" s="792"/>
      <c r="C661" s="792"/>
      <c r="E661" s="792"/>
      <c r="S661" s="831"/>
      <c r="T661" s="831"/>
    </row>
    <row r="662" spans="2:20" s="105" customFormat="1" ht="15.75" customHeight="1">
      <c r="B662" s="792"/>
      <c r="C662" s="792"/>
      <c r="E662" s="792"/>
      <c r="S662" s="831"/>
      <c r="T662" s="831"/>
    </row>
    <row r="663" spans="2:20" s="105" customFormat="1" ht="15.75" customHeight="1">
      <c r="B663" s="792"/>
      <c r="C663" s="792"/>
      <c r="E663" s="792"/>
      <c r="S663" s="831"/>
      <c r="T663" s="831"/>
    </row>
    <row r="664" spans="2:20" s="105" customFormat="1" ht="15.75" customHeight="1">
      <c r="B664" s="792"/>
      <c r="C664" s="792"/>
      <c r="E664" s="792"/>
      <c r="S664" s="831"/>
      <c r="T664" s="831"/>
    </row>
    <row r="665" spans="2:20" s="105" customFormat="1" ht="15.75" customHeight="1">
      <c r="B665" s="792"/>
      <c r="C665" s="792"/>
      <c r="E665" s="792"/>
      <c r="S665" s="831"/>
      <c r="T665" s="831"/>
    </row>
    <row r="666" spans="2:20" s="105" customFormat="1" ht="15.75" customHeight="1">
      <c r="B666" s="792"/>
      <c r="C666" s="792"/>
      <c r="E666" s="792"/>
      <c r="S666" s="831"/>
      <c r="T666" s="831"/>
    </row>
    <row r="667" spans="2:20" s="105" customFormat="1" ht="15.75" customHeight="1">
      <c r="B667" s="792"/>
      <c r="C667" s="792"/>
      <c r="E667" s="792"/>
      <c r="S667" s="831"/>
      <c r="T667" s="831"/>
    </row>
    <row r="668" spans="2:20" s="105" customFormat="1" ht="15.75" customHeight="1">
      <c r="B668" s="792"/>
      <c r="C668" s="792"/>
      <c r="E668" s="792"/>
      <c r="S668" s="831"/>
      <c r="T668" s="831"/>
    </row>
    <row r="669" spans="2:20" s="105" customFormat="1" ht="15.75" customHeight="1">
      <c r="B669" s="792"/>
      <c r="C669" s="792"/>
      <c r="E669" s="792"/>
      <c r="S669" s="831"/>
      <c r="T669" s="831"/>
    </row>
    <row r="670" spans="2:20" s="105" customFormat="1" ht="15.75" customHeight="1">
      <c r="B670" s="792"/>
      <c r="C670" s="792"/>
      <c r="E670" s="792"/>
      <c r="S670" s="831"/>
      <c r="T670" s="831"/>
    </row>
    <row r="671" spans="2:20" s="105" customFormat="1" ht="15.75" customHeight="1">
      <c r="B671" s="792"/>
      <c r="C671" s="792"/>
      <c r="E671" s="792"/>
      <c r="S671" s="831"/>
      <c r="T671" s="831"/>
    </row>
    <row r="672" spans="2:20" s="105" customFormat="1" ht="15.75" customHeight="1">
      <c r="B672" s="792"/>
      <c r="C672" s="792"/>
      <c r="E672" s="792"/>
      <c r="S672" s="831"/>
      <c r="T672" s="831"/>
    </row>
    <row r="673" spans="2:20" s="105" customFormat="1" ht="15.75" customHeight="1">
      <c r="B673" s="792"/>
      <c r="C673" s="792"/>
      <c r="E673" s="792"/>
      <c r="S673" s="831"/>
      <c r="T673" s="831"/>
    </row>
    <row r="674" spans="2:20" s="105" customFormat="1" ht="15.75" customHeight="1">
      <c r="B674" s="792"/>
      <c r="C674" s="792"/>
      <c r="E674" s="792"/>
      <c r="S674" s="831"/>
      <c r="T674" s="831"/>
    </row>
    <row r="675" spans="2:20" s="105" customFormat="1" ht="15.75" customHeight="1">
      <c r="B675" s="792"/>
      <c r="C675" s="792"/>
      <c r="E675" s="792"/>
      <c r="S675" s="831"/>
      <c r="T675" s="831"/>
    </row>
    <row r="676" spans="2:20" s="105" customFormat="1" ht="15.75" customHeight="1">
      <c r="B676" s="792"/>
      <c r="C676" s="792"/>
      <c r="E676" s="792"/>
      <c r="S676" s="831"/>
      <c r="T676" s="831"/>
    </row>
    <row r="677" spans="2:20" s="105" customFormat="1" ht="15.75" customHeight="1">
      <c r="B677" s="792"/>
      <c r="C677" s="792"/>
      <c r="E677" s="792"/>
      <c r="S677" s="831"/>
      <c r="T677" s="831"/>
    </row>
    <row r="678" spans="2:20" s="105" customFormat="1" ht="15.75" customHeight="1">
      <c r="B678" s="792"/>
      <c r="C678" s="792"/>
      <c r="E678" s="792"/>
      <c r="S678" s="831"/>
      <c r="T678" s="831"/>
    </row>
    <row r="679" spans="2:20" s="105" customFormat="1" ht="15.75" customHeight="1">
      <c r="B679" s="792"/>
      <c r="C679" s="792"/>
      <c r="E679" s="792"/>
      <c r="S679" s="831"/>
      <c r="T679" s="831"/>
    </row>
    <row r="680" spans="2:20" s="105" customFormat="1" ht="15.75" customHeight="1">
      <c r="B680" s="792"/>
      <c r="C680" s="792"/>
      <c r="E680" s="792"/>
      <c r="S680" s="831"/>
      <c r="T680" s="831"/>
    </row>
    <row r="681" spans="2:20" s="105" customFormat="1" ht="15.75" customHeight="1">
      <c r="B681" s="792"/>
      <c r="C681" s="792"/>
      <c r="E681" s="792"/>
      <c r="S681" s="831"/>
      <c r="T681" s="831"/>
    </row>
    <row r="682" spans="2:20" s="105" customFormat="1" ht="15.75" customHeight="1">
      <c r="B682" s="792"/>
      <c r="C682" s="792"/>
      <c r="E682" s="792"/>
      <c r="S682" s="831"/>
      <c r="T682" s="831"/>
    </row>
    <row r="683" spans="2:20" s="105" customFormat="1" ht="15.75" customHeight="1">
      <c r="B683" s="792"/>
      <c r="C683" s="792"/>
      <c r="E683" s="792"/>
      <c r="S683" s="831"/>
      <c r="T683" s="831"/>
    </row>
    <row r="684" spans="2:20" s="105" customFormat="1" ht="15.75" customHeight="1">
      <c r="B684" s="792"/>
      <c r="C684" s="792"/>
      <c r="E684" s="792"/>
      <c r="S684" s="831"/>
      <c r="T684" s="831"/>
    </row>
    <row r="685" spans="2:20" s="105" customFormat="1" ht="15.75" customHeight="1">
      <c r="B685" s="792"/>
      <c r="C685" s="792"/>
      <c r="E685" s="792"/>
      <c r="S685" s="831"/>
      <c r="T685" s="831"/>
    </row>
    <row r="686" spans="2:20" s="105" customFormat="1" ht="15.75" customHeight="1">
      <c r="B686" s="792"/>
      <c r="C686" s="792"/>
      <c r="E686" s="792"/>
      <c r="S686" s="831"/>
      <c r="T686" s="831"/>
    </row>
    <row r="687" spans="2:20" s="105" customFormat="1" ht="15.75" customHeight="1">
      <c r="B687" s="792"/>
      <c r="C687" s="792"/>
      <c r="E687" s="792"/>
      <c r="S687" s="831"/>
      <c r="T687" s="831"/>
    </row>
    <row r="688" spans="2:20" s="105" customFormat="1" ht="15.75" customHeight="1">
      <c r="B688" s="792"/>
      <c r="C688" s="792"/>
      <c r="E688" s="792"/>
      <c r="S688" s="831"/>
      <c r="T688" s="831"/>
    </row>
    <row r="689" spans="2:20" s="105" customFormat="1" ht="15.75" customHeight="1">
      <c r="B689" s="792"/>
      <c r="C689" s="792"/>
      <c r="E689" s="792"/>
      <c r="S689" s="831"/>
      <c r="T689" s="831"/>
    </row>
    <row r="690" spans="2:20" s="105" customFormat="1" ht="15.75" customHeight="1">
      <c r="B690" s="792"/>
      <c r="C690" s="792"/>
      <c r="E690" s="792"/>
      <c r="S690" s="831"/>
      <c r="T690" s="831"/>
    </row>
    <row r="691" spans="2:20" s="105" customFormat="1" ht="15.75" customHeight="1">
      <c r="B691" s="792"/>
      <c r="C691" s="792"/>
      <c r="E691" s="792"/>
      <c r="S691" s="831"/>
      <c r="T691" s="831"/>
    </row>
    <row r="692" spans="2:20" s="105" customFormat="1" ht="15.75" customHeight="1">
      <c r="B692" s="792"/>
      <c r="C692" s="792"/>
      <c r="E692" s="792"/>
      <c r="S692" s="831"/>
      <c r="T692" s="831"/>
    </row>
    <row r="693" spans="2:20" s="105" customFormat="1" ht="15.75" customHeight="1">
      <c r="B693" s="792"/>
      <c r="C693" s="792"/>
      <c r="E693" s="792"/>
      <c r="S693" s="831"/>
      <c r="T693" s="831"/>
    </row>
    <row r="694" spans="2:20" s="105" customFormat="1" ht="15.75" customHeight="1">
      <c r="B694" s="792"/>
      <c r="C694" s="792"/>
      <c r="E694" s="792"/>
      <c r="S694" s="831"/>
      <c r="T694" s="831"/>
    </row>
    <row r="695" spans="2:20" s="105" customFormat="1" ht="15.75" customHeight="1">
      <c r="B695" s="792"/>
      <c r="C695" s="792"/>
      <c r="E695" s="792"/>
      <c r="S695" s="831"/>
      <c r="T695" s="831"/>
    </row>
    <row r="696" spans="2:20" s="105" customFormat="1" ht="15.75" customHeight="1">
      <c r="B696" s="792"/>
      <c r="C696" s="792"/>
      <c r="E696" s="792"/>
      <c r="S696" s="831"/>
      <c r="T696" s="831"/>
    </row>
    <row r="697" spans="2:20" s="105" customFormat="1" ht="15.75" customHeight="1">
      <c r="B697" s="792"/>
      <c r="C697" s="792"/>
      <c r="E697" s="792"/>
      <c r="S697" s="831"/>
      <c r="T697" s="831"/>
    </row>
    <row r="698" spans="2:20" s="105" customFormat="1" ht="15.75" customHeight="1">
      <c r="B698" s="792"/>
      <c r="C698" s="792"/>
      <c r="E698" s="792"/>
      <c r="S698" s="831"/>
      <c r="T698" s="831"/>
    </row>
    <row r="699" spans="2:20" s="105" customFormat="1" ht="15.75" customHeight="1">
      <c r="B699" s="792"/>
      <c r="C699" s="792"/>
      <c r="E699" s="792"/>
      <c r="S699" s="831"/>
      <c r="T699" s="831"/>
    </row>
    <row r="700" spans="2:20" s="105" customFormat="1" ht="15.75" customHeight="1">
      <c r="B700" s="792"/>
      <c r="C700" s="792"/>
      <c r="E700" s="792"/>
      <c r="S700" s="831"/>
      <c r="T700" s="831"/>
    </row>
    <row r="701" spans="2:20" s="105" customFormat="1" ht="15.75" customHeight="1">
      <c r="B701" s="792"/>
      <c r="C701" s="792"/>
      <c r="E701" s="792"/>
      <c r="S701" s="831"/>
      <c r="T701" s="831"/>
    </row>
    <row r="702" spans="2:20" s="105" customFormat="1" ht="15.75" customHeight="1">
      <c r="B702" s="792"/>
      <c r="C702" s="792"/>
      <c r="E702" s="792"/>
      <c r="S702" s="831"/>
      <c r="T702" s="831"/>
    </row>
    <row r="703" spans="2:20" s="105" customFormat="1" ht="15.75" customHeight="1">
      <c r="B703" s="792"/>
      <c r="C703" s="792"/>
      <c r="E703" s="792"/>
      <c r="S703" s="831"/>
      <c r="T703" s="831"/>
    </row>
    <row r="704" spans="2:20" s="105" customFormat="1" ht="15.75" customHeight="1">
      <c r="B704" s="792"/>
      <c r="C704" s="792"/>
      <c r="E704" s="792"/>
      <c r="S704" s="831"/>
      <c r="T704" s="831"/>
    </row>
    <row r="705" spans="2:20" s="105" customFormat="1" ht="15.75" customHeight="1">
      <c r="B705" s="792"/>
      <c r="C705" s="792"/>
      <c r="E705" s="792"/>
      <c r="S705" s="831"/>
      <c r="T705" s="831"/>
    </row>
    <row r="706" spans="2:20" s="105" customFormat="1" ht="15.75" customHeight="1">
      <c r="B706" s="792"/>
      <c r="C706" s="792"/>
      <c r="E706" s="792"/>
      <c r="S706" s="831"/>
      <c r="T706" s="831"/>
    </row>
    <row r="707" spans="2:20" s="105" customFormat="1" ht="15.75" customHeight="1">
      <c r="B707" s="792"/>
      <c r="C707" s="792"/>
      <c r="E707" s="792"/>
      <c r="S707" s="831"/>
      <c r="T707" s="831"/>
    </row>
    <row r="708" spans="2:20" s="105" customFormat="1" ht="15.75" customHeight="1">
      <c r="B708" s="792"/>
      <c r="C708" s="792"/>
      <c r="E708" s="792"/>
      <c r="S708" s="831"/>
      <c r="T708" s="831"/>
    </row>
    <row r="709" spans="2:20" s="105" customFormat="1" ht="15.75" customHeight="1">
      <c r="B709" s="792"/>
      <c r="C709" s="792"/>
      <c r="E709" s="792"/>
      <c r="S709" s="831"/>
      <c r="T709" s="831"/>
    </row>
    <row r="710" spans="2:20" s="105" customFormat="1" ht="15.75" customHeight="1">
      <c r="B710" s="792"/>
      <c r="C710" s="792"/>
      <c r="E710" s="792"/>
      <c r="S710" s="831"/>
      <c r="T710" s="831"/>
    </row>
    <row r="711" spans="2:20" s="105" customFormat="1" ht="15.75" customHeight="1">
      <c r="B711" s="792"/>
      <c r="C711" s="792"/>
      <c r="E711" s="792"/>
      <c r="S711" s="831"/>
      <c r="T711" s="831"/>
    </row>
    <row r="712" spans="2:20" s="105" customFormat="1" ht="15.75" customHeight="1">
      <c r="B712" s="792"/>
      <c r="C712" s="792"/>
      <c r="E712" s="792"/>
      <c r="S712" s="831"/>
      <c r="T712" s="831"/>
    </row>
    <row r="713" spans="2:20" s="105" customFormat="1" ht="15.75" customHeight="1">
      <c r="B713" s="792"/>
      <c r="C713" s="792"/>
      <c r="E713" s="792"/>
      <c r="S713" s="831"/>
      <c r="T713" s="831"/>
    </row>
    <row r="714" spans="2:20" s="105" customFormat="1" ht="15.75" customHeight="1">
      <c r="B714" s="792"/>
      <c r="C714" s="792"/>
      <c r="E714" s="792"/>
      <c r="S714" s="831"/>
      <c r="T714" s="831"/>
    </row>
    <row r="715" spans="2:20" s="105" customFormat="1" ht="15.75" customHeight="1">
      <c r="B715" s="792"/>
      <c r="C715" s="792"/>
      <c r="E715" s="792"/>
      <c r="S715" s="831"/>
      <c r="T715" s="831"/>
    </row>
    <row r="716" spans="2:20" s="105" customFormat="1" ht="15.75" customHeight="1">
      <c r="B716" s="792"/>
      <c r="C716" s="792"/>
      <c r="E716" s="792"/>
      <c r="S716" s="831"/>
      <c r="T716" s="831"/>
    </row>
    <row r="717" spans="2:20" s="105" customFormat="1" ht="15.75" customHeight="1">
      <c r="B717" s="792"/>
      <c r="C717" s="792"/>
      <c r="E717" s="792"/>
      <c r="S717" s="831"/>
      <c r="T717" s="831"/>
    </row>
    <row r="718" spans="2:20" s="105" customFormat="1" ht="15.75" customHeight="1">
      <c r="B718" s="792"/>
      <c r="C718" s="792"/>
      <c r="E718" s="792"/>
      <c r="S718" s="831"/>
      <c r="T718" s="831"/>
    </row>
    <row r="719" spans="2:20" s="105" customFormat="1" ht="15.75" customHeight="1">
      <c r="B719" s="792"/>
      <c r="C719" s="792"/>
      <c r="E719" s="792"/>
      <c r="S719" s="831"/>
      <c r="T719" s="831"/>
    </row>
    <row r="720" spans="2:20" s="105" customFormat="1" ht="15.75" customHeight="1">
      <c r="B720" s="792"/>
      <c r="C720" s="792"/>
      <c r="E720" s="792"/>
      <c r="S720" s="831"/>
      <c r="T720" s="831"/>
    </row>
    <row r="721" spans="2:20" s="105" customFormat="1" ht="15.75" customHeight="1">
      <c r="B721" s="792"/>
      <c r="C721" s="792"/>
      <c r="E721" s="792"/>
      <c r="S721" s="831"/>
      <c r="T721" s="831"/>
    </row>
    <row r="722" spans="2:20" s="105" customFormat="1" ht="15.75" customHeight="1">
      <c r="B722" s="792"/>
      <c r="C722" s="792"/>
      <c r="E722" s="792"/>
      <c r="S722" s="831"/>
      <c r="T722" s="831"/>
    </row>
    <row r="723" spans="2:20" s="105" customFormat="1" ht="15.75" customHeight="1">
      <c r="B723" s="792"/>
      <c r="C723" s="792"/>
      <c r="E723" s="792"/>
      <c r="S723" s="831"/>
      <c r="T723" s="831"/>
    </row>
    <row r="724" spans="2:20" s="105" customFormat="1" ht="15.75" customHeight="1">
      <c r="B724" s="792"/>
      <c r="C724" s="792"/>
      <c r="E724" s="792"/>
      <c r="S724" s="831"/>
      <c r="T724" s="831"/>
    </row>
    <row r="725" spans="2:20" s="105" customFormat="1" ht="15.75" customHeight="1">
      <c r="B725" s="792"/>
      <c r="C725" s="792"/>
      <c r="E725" s="792"/>
      <c r="S725" s="831"/>
      <c r="T725" s="831"/>
    </row>
    <row r="726" spans="2:20" s="105" customFormat="1" ht="15.75" customHeight="1">
      <c r="B726" s="792"/>
      <c r="C726" s="792"/>
      <c r="E726" s="792"/>
      <c r="S726" s="831"/>
      <c r="T726" s="831"/>
    </row>
    <row r="727" spans="2:20" s="105" customFormat="1" ht="15.75" customHeight="1">
      <c r="B727" s="792"/>
      <c r="C727" s="792"/>
      <c r="E727" s="792"/>
      <c r="S727" s="831"/>
      <c r="T727" s="831"/>
    </row>
    <row r="728" spans="2:20" s="105" customFormat="1" ht="15.75" customHeight="1">
      <c r="B728" s="792"/>
      <c r="C728" s="792"/>
      <c r="E728" s="792"/>
      <c r="S728" s="831"/>
      <c r="T728" s="831"/>
    </row>
    <row r="729" spans="2:20" s="105" customFormat="1" ht="15.75" customHeight="1">
      <c r="B729" s="792"/>
      <c r="C729" s="792"/>
      <c r="E729" s="792"/>
      <c r="S729" s="831"/>
      <c r="T729" s="831"/>
    </row>
    <row r="730" spans="2:20" s="105" customFormat="1" ht="15.75" customHeight="1">
      <c r="B730" s="792"/>
      <c r="C730" s="792"/>
      <c r="E730" s="792"/>
      <c r="S730" s="831"/>
      <c r="T730" s="831"/>
    </row>
    <row r="731" spans="2:20" s="105" customFormat="1" ht="15.75" customHeight="1">
      <c r="B731" s="792"/>
      <c r="C731" s="792"/>
      <c r="E731" s="792"/>
      <c r="S731" s="831"/>
      <c r="T731" s="831"/>
    </row>
    <row r="732" spans="2:20" s="105" customFormat="1" ht="15.75" customHeight="1">
      <c r="B732" s="792"/>
      <c r="C732" s="792"/>
      <c r="E732" s="792"/>
      <c r="S732" s="831"/>
      <c r="T732" s="831"/>
    </row>
    <row r="733" spans="2:20" s="105" customFormat="1" ht="15.75" customHeight="1">
      <c r="B733" s="792"/>
      <c r="C733" s="792"/>
      <c r="E733" s="792"/>
      <c r="S733" s="831"/>
      <c r="T733" s="831"/>
    </row>
    <row r="734" spans="2:20" s="105" customFormat="1" ht="15.75" customHeight="1">
      <c r="B734" s="792"/>
      <c r="C734" s="792"/>
      <c r="E734" s="792"/>
      <c r="S734" s="831"/>
      <c r="T734" s="831"/>
    </row>
    <row r="735" spans="2:20" s="105" customFormat="1" ht="15.75" customHeight="1">
      <c r="B735" s="792"/>
      <c r="C735" s="792"/>
      <c r="E735" s="792"/>
      <c r="S735" s="831"/>
      <c r="T735" s="831"/>
    </row>
    <row r="736" spans="2:20" s="105" customFormat="1" ht="15.75" customHeight="1">
      <c r="B736" s="792"/>
      <c r="C736" s="792"/>
      <c r="E736" s="792"/>
      <c r="S736" s="831"/>
      <c r="T736" s="831"/>
    </row>
    <row r="737" spans="2:20" s="105" customFormat="1" ht="15.75" customHeight="1">
      <c r="B737" s="792"/>
      <c r="C737" s="792"/>
      <c r="E737" s="792"/>
      <c r="S737" s="831"/>
      <c r="T737" s="831"/>
    </row>
    <row r="738" spans="2:20" s="105" customFormat="1" ht="15.75" customHeight="1">
      <c r="B738" s="792"/>
      <c r="C738" s="792"/>
      <c r="E738" s="792"/>
      <c r="S738" s="831"/>
      <c r="T738" s="831"/>
    </row>
    <row r="739" spans="2:20" s="105" customFormat="1" ht="15.75" customHeight="1">
      <c r="B739" s="792"/>
      <c r="C739" s="792"/>
      <c r="E739" s="792"/>
      <c r="S739" s="831"/>
      <c r="T739" s="831"/>
    </row>
    <row r="740" spans="2:20" s="105" customFormat="1" ht="15.75" customHeight="1">
      <c r="B740" s="792"/>
      <c r="C740" s="792"/>
      <c r="E740" s="792"/>
      <c r="S740" s="831"/>
      <c r="T740" s="831"/>
    </row>
    <row r="741" spans="2:20" s="105" customFormat="1" ht="15.75" customHeight="1">
      <c r="B741" s="792"/>
      <c r="C741" s="792"/>
      <c r="E741" s="792"/>
      <c r="S741" s="831"/>
      <c r="T741" s="831"/>
    </row>
    <row r="742" spans="2:20" s="105" customFormat="1" ht="15.75" customHeight="1">
      <c r="B742" s="792"/>
      <c r="C742" s="792"/>
      <c r="E742" s="792"/>
      <c r="S742" s="831"/>
      <c r="T742" s="831"/>
    </row>
    <row r="743" spans="2:20" s="105" customFormat="1" ht="15.75" customHeight="1">
      <c r="B743" s="792"/>
      <c r="C743" s="792"/>
      <c r="E743" s="792"/>
      <c r="S743" s="831"/>
      <c r="T743" s="831"/>
    </row>
    <row r="744" spans="2:20" s="105" customFormat="1" ht="15.75" customHeight="1">
      <c r="B744" s="792"/>
      <c r="C744" s="792"/>
      <c r="E744" s="792"/>
      <c r="S744" s="831"/>
      <c r="T744" s="831"/>
    </row>
    <row r="745" spans="2:20" s="105" customFormat="1" ht="15.75" customHeight="1">
      <c r="B745" s="792"/>
      <c r="C745" s="792"/>
      <c r="E745" s="792"/>
      <c r="S745" s="831"/>
      <c r="T745" s="831"/>
    </row>
    <row r="746" spans="2:20" s="105" customFormat="1" ht="15.75" customHeight="1">
      <c r="B746" s="792"/>
      <c r="C746" s="792"/>
      <c r="E746" s="792"/>
      <c r="S746" s="831"/>
      <c r="T746" s="831"/>
    </row>
    <row r="747" spans="2:20" s="105" customFormat="1" ht="15.75" customHeight="1">
      <c r="B747" s="792"/>
      <c r="C747" s="792"/>
      <c r="E747" s="792"/>
      <c r="S747" s="831"/>
      <c r="T747" s="831"/>
    </row>
    <row r="748" spans="2:20" s="105" customFormat="1" ht="15.75" customHeight="1">
      <c r="B748" s="792"/>
      <c r="C748" s="792"/>
      <c r="E748" s="792"/>
      <c r="S748" s="831"/>
      <c r="T748" s="831"/>
    </row>
    <row r="749" spans="2:20" s="105" customFormat="1" ht="15.75" customHeight="1">
      <c r="B749" s="792"/>
      <c r="C749" s="792"/>
      <c r="E749" s="792"/>
      <c r="S749" s="831"/>
      <c r="T749" s="831"/>
    </row>
    <row r="750" spans="2:20" s="105" customFormat="1" ht="15.75" customHeight="1">
      <c r="B750" s="792"/>
      <c r="C750" s="792"/>
      <c r="E750" s="792"/>
      <c r="S750" s="831"/>
      <c r="T750" s="831"/>
    </row>
    <row r="751" spans="2:20" s="105" customFormat="1" ht="15.75" customHeight="1">
      <c r="B751" s="792"/>
      <c r="C751" s="792"/>
      <c r="E751" s="792"/>
      <c r="S751" s="831"/>
      <c r="T751" s="831"/>
    </row>
    <row r="752" spans="2:20" s="105" customFormat="1" ht="15.75" customHeight="1">
      <c r="B752" s="792"/>
      <c r="C752" s="792"/>
      <c r="E752" s="792"/>
      <c r="S752" s="831"/>
      <c r="T752" s="831"/>
    </row>
    <row r="753" spans="2:20" s="105" customFormat="1" ht="15.75" customHeight="1">
      <c r="B753" s="792"/>
      <c r="C753" s="792"/>
      <c r="E753" s="792"/>
      <c r="S753" s="831"/>
      <c r="T753" s="831"/>
    </row>
    <row r="754" spans="2:20" s="105" customFormat="1" ht="15.75" customHeight="1">
      <c r="B754" s="792"/>
      <c r="C754" s="792"/>
      <c r="E754" s="792"/>
      <c r="S754" s="831"/>
      <c r="T754" s="831"/>
    </row>
    <row r="755" spans="2:20" s="105" customFormat="1" ht="15.75" customHeight="1">
      <c r="B755" s="792"/>
      <c r="C755" s="792"/>
      <c r="E755" s="792"/>
      <c r="S755" s="831"/>
      <c r="T755" s="831"/>
    </row>
    <row r="756" spans="2:20" s="105" customFormat="1" ht="15.75" customHeight="1">
      <c r="B756" s="792"/>
      <c r="C756" s="792"/>
      <c r="E756" s="792"/>
      <c r="S756" s="831"/>
      <c r="T756" s="831"/>
    </row>
    <row r="757" spans="2:20" s="105" customFormat="1" ht="15.75" customHeight="1">
      <c r="B757" s="792"/>
      <c r="C757" s="792"/>
      <c r="E757" s="792"/>
      <c r="S757" s="831"/>
      <c r="T757" s="831"/>
    </row>
    <row r="758" spans="2:20" s="105" customFormat="1" ht="15.75" customHeight="1">
      <c r="B758" s="792"/>
      <c r="C758" s="792"/>
      <c r="E758" s="792"/>
      <c r="S758" s="831"/>
      <c r="T758" s="831"/>
    </row>
    <row r="759" spans="2:20" s="105" customFormat="1" ht="15.75" customHeight="1">
      <c r="B759" s="792"/>
      <c r="C759" s="792"/>
      <c r="E759" s="792"/>
      <c r="S759" s="831"/>
      <c r="T759" s="831"/>
    </row>
    <row r="760" spans="2:20" s="105" customFormat="1" ht="15.75" customHeight="1">
      <c r="B760" s="792"/>
      <c r="C760" s="792"/>
      <c r="E760" s="792"/>
      <c r="S760" s="831"/>
      <c r="T760" s="831"/>
    </row>
    <row r="761" spans="2:20" s="105" customFormat="1" ht="15.75" customHeight="1">
      <c r="B761" s="792"/>
      <c r="C761" s="792"/>
      <c r="E761" s="792"/>
      <c r="S761" s="831"/>
      <c r="T761" s="831"/>
    </row>
    <row r="762" spans="2:20" s="105" customFormat="1" ht="15.75" customHeight="1">
      <c r="B762" s="792"/>
      <c r="C762" s="792"/>
      <c r="E762" s="792"/>
      <c r="S762" s="831"/>
      <c r="T762" s="831"/>
    </row>
    <row r="763" spans="2:20" s="105" customFormat="1" ht="15.75" customHeight="1">
      <c r="B763" s="792"/>
      <c r="C763" s="792"/>
      <c r="E763" s="792"/>
      <c r="S763" s="831"/>
      <c r="T763" s="831"/>
    </row>
    <row r="764" spans="2:20" s="105" customFormat="1" ht="15.75" customHeight="1">
      <c r="B764" s="792"/>
      <c r="C764" s="792"/>
      <c r="E764" s="792"/>
      <c r="S764" s="831"/>
      <c r="T764" s="831"/>
    </row>
    <row r="765" spans="2:20" s="105" customFormat="1" ht="15.75" customHeight="1">
      <c r="B765" s="792"/>
      <c r="C765" s="792"/>
      <c r="E765" s="792"/>
      <c r="S765" s="831"/>
      <c r="T765" s="831"/>
    </row>
    <row r="766" spans="2:20" s="105" customFormat="1" ht="15.75" customHeight="1">
      <c r="B766" s="792"/>
      <c r="C766" s="792"/>
      <c r="E766" s="792"/>
      <c r="S766" s="831"/>
      <c r="T766" s="831"/>
    </row>
    <row r="767" spans="2:20" s="105" customFormat="1" ht="15.75" customHeight="1">
      <c r="B767" s="792"/>
      <c r="C767" s="792"/>
      <c r="E767" s="792"/>
      <c r="S767" s="831"/>
      <c r="T767" s="831"/>
    </row>
    <row r="768" spans="2:20" s="105" customFormat="1" ht="15.75" customHeight="1">
      <c r="B768" s="792"/>
      <c r="C768" s="792"/>
      <c r="E768" s="792"/>
      <c r="S768" s="831"/>
      <c r="T768" s="831"/>
    </row>
    <row r="769" spans="2:20" s="105" customFormat="1" ht="15.75" customHeight="1">
      <c r="B769" s="792"/>
      <c r="C769" s="792"/>
      <c r="E769" s="792"/>
      <c r="S769" s="831"/>
      <c r="T769" s="831"/>
    </row>
    <row r="770" spans="2:20" s="105" customFormat="1" ht="15.75" customHeight="1">
      <c r="B770" s="792"/>
      <c r="C770" s="792"/>
      <c r="E770" s="792"/>
      <c r="S770" s="831"/>
      <c r="T770" s="831"/>
    </row>
    <row r="771" spans="2:20" s="105" customFormat="1" ht="15.75" customHeight="1">
      <c r="B771" s="792"/>
      <c r="C771" s="792"/>
      <c r="E771" s="792"/>
      <c r="S771" s="831"/>
      <c r="T771" s="831"/>
    </row>
    <row r="772" spans="2:20" s="105" customFormat="1" ht="15.75" customHeight="1">
      <c r="B772" s="792"/>
      <c r="C772" s="792"/>
      <c r="E772" s="792"/>
      <c r="S772" s="831"/>
      <c r="T772" s="831"/>
    </row>
    <row r="773" spans="2:20" s="105" customFormat="1" ht="15.75" customHeight="1">
      <c r="B773" s="792"/>
      <c r="C773" s="792"/>
      <c r="E773" s="792"/>
      <c r="S773" s="831"/>
      <c r="T773" s="831"/>
    </row>
    <row r="774" spans="2:20" s="105" customFormat="1" ht="15.75" customHeight="1">
      <c r="B774" s="792"/>
      <c r="C774" s="792"/>
      <c r="E774" s="792"/>
      <c r="S774" s="831"/>
      <c r="T774" s="831"/>
    </row>
    <row r="775" spans="2:20" s="105" customFormat="1" ht="15.75" customHeight="1">
      <c r="B775" s="792"/>
      <c r="C775" s="792"/>
      <c r="E775" s="792"/>
      <c r="S775" s="831"/>
      <c r="T775" s="831"/>
    </row>
    <row r="776" spans="2:20" s="105" customFormat="1" ht="15.75" customHeight="1">
      <c r="B776" s="792"/>
      <c r="C776" s="792"/>
      <c r="E776" s="792"/>
      <c r="S776" s="831"/>
      <c r="T776" s="831"/>
    </row>
    <row r="777" spans="2:20" s="105" customFormat="1" ht="15.75" customHeight="1">
      <c r="B777" s="792"/>
      <c r="C777" s="792"/>
      <c r="E777" s="792"/>
      <c r="S777" s="831"/>
      <c r="T777" s="831"/>
    </row>
    <row r="778" spans="2:20" s="105" customFormat="1" ht="15.75" customHeight="1">
      <c r="B778" s="792"/>
      <c r="C778" s="792"/>
      <c r="E778" s="792"/>
      <c r="S778" s="831"/>
      <c r="T778" s="831"/>
    </row>
    <row r="779" spans="2:20" s="105" customFormat="1" ht="15.75" customHeight="1">
      <c r="B779" s="792"/>
      <c r="C779" s="792"/>
      <c r="E779" s="792"/>
      <c r="S779" s="831"/>
      <c r="T779" s="831"/>
    </row>
    <row r="780" spans="2:20" s="105" customFormat="1" ht="15.75" customHeight="1">
      <c r="B780" s="792"/>
      <c r="C780" s="792"/>
      <c r="E780" s="792"/>
      <c r="S780" s="831"/>
      <c r="T780" s="831"/>
    </row>
    <row r="781" spans="2:20" s="105" customFormat="1" ht="15.75" customHeight="1">
      <c r="B781" s="792"/>
      <c r="C781" s="792"/>
      <c r="E781" s="792"/>
      <c r="S781" s="831"/>
      <c r="T781" s="831"/>
    </row>
    <row r="782" spans="2:20" s="105" customFormat="1" ht="15.75" customHeight="1">
      <c r="B782" s="792"/>
      <c r="C782" s="792"/>
      <c r="E782" s="792"/>
      <c r="S782" s="831"/>
      <c r="T782" s="831"/>
    </row>
    <row r="783" spans="2:20" s="105" customFormat="1" ht="15.75" customHeight="1">
      <c r="B783" s="792"/>
      <c r="C783" s="792"/>
      <c r="E783" s="792"/>
      <c r="S783" s="831"/>
      <c r="T783" s="831"/>
    </row>
    <row r="784" spans="2:20" s="105" customFormat="1" ht="15.75" customHeight="1">
      <c r="B784" s="792"/>
      <c r="C784" s="792"/>
      <c r="E784" s="792"/>
      <c r="S784" s="831"/>
      <c r="T784" s="831"/>
    </row>
    <row r="785" spans="2:20" s="105" customFormat="1" ht="15.75" customHeight="1">
      <c r="B785" s="792"/>
      <c r="C785" s="792"/>
      <c r="E785" s="792"/>
      <c r="S785" s="831"/>
      <c r="T785" s="831"/>
    </row>
    <row r="786" spans="2:20" s="105" customFormat="1" ht="15.75" customHeight="1">
      <c r="B786" s="792"/>
      <c r="C786" s="792"/>
      <c r="E786" s="792"/>
      <c r="S786" s="831"/>
      <c r="T786" s="831"/>
    </row>
    <row r="787" spans="2:20" s="105" customFormat="1" ht="15.75" customHeight="1">
      <c r="B787" s="792"/>
      <c r="C787" s="792"/>
      <c r="E787" s="792"/>
      <c r="S787" s="831"/>
      <c r="T787" s="831"/>
    </row>
    <row r="788" spans="2:20" s="105" customFormat="1" ht="15.75" customHeight="1">
      <c r="B788" s="792"/>
      <c r="C788" s="792"/>
      <c r="E788" s="792"/>
      <c r="S788" s="831"/>
      <c r="T788" s="831"/>
    </row>
    <row r="789" spans="2:20" s="105" customFormat="1" ht="15.75" customHeight="1">
      <c r="B789" s="792"/>
      <c r="C789" s="792"/>
      <c r="E789" s="792"/>
      <c r="S789" s="831"/>
      <c r="T789" s="831"/>
    </row>
    <row r="790" spans="2:20" s="105" customFormat="1" ht="15.75" customHeight="1">
      <c r="B790" s="792"/>
      <c r="C790" s="792"/>
      <c r="E790" s="792"/>
      <c r="S790" s="831"/>
      <c r="T790" s="831"/>
    </row>
    <row r="791" spans="2:20" s="105" customFormat="1" ht="15.75" customHeight="1">
      <c r="B791" s="792"/>
      <c r="C791" s="792"/>
      <c r="E791" s="792"/>
      <c r="S791" s="831"/>
      <c r="T791" s="831"/>
    </row>
    <row r="792" spans="2:20" s="105" customFormat="1" ht="15.75" customHeight="1">
      <c r="B792" s="792"/>
      <c r="C792" s="792"/>
      <c r="E792" s="792"/>
      <c r="S792" s="831"/>
      <c r="T792" s="831"/>
    </row>
    <row r="793" spans="2:20" s="105" customFormat="1" ht="15.75" customHeight="1">
      <c r="B793" s="792"/>
      <c r="C793" s="792"/>
      <c r="E793" s="792"/>
      <c r="S793" s="831"/>
      <c r="T793" s="831"/>
    </row>
    <row r="794" spans="2:20" s="105" customFormat="1" ht="15.75" customHeight="1">
      <c r="B794" s="792"/>
      <c r="C794" s="792"/>
      <c r="E794" s="792"/>
      <c r="S794" s="831"/>
      <c r="T794" s="831"/>
    </row>
    <row r="795" spans="2:20" s="105" customFormat="1" ht="15.75" customHeight="1">
      <c r="B795" s="792"/>
      <c r="C795" s="792"/>
      <c r="E795" s="792"/>
      <c r="S795" s="831"/>
      <c r="T795" s="831"/>
    </row>
    <row r="796" spans="2:20" s="105" customFormat="1" ht="15.75" customHeight="1">
      <c r="B796" s="792"/>
      <c r="C796" s="792"/>
      <c r="E796" s="792"/>
      <c r="S796" s="831"/>
      <c r="T796" s="831"/>
    </row>
    <row r="797" spans="2:20" s="105" customFormat="1" ht="15.75" customHeight="1">
      <c r="B797" s="792"/>
      <c r="C797" s="792"/>
      <c r="E797" s="792"/>
      <c r="S797" s="831"/>
      <c r="T797" s="831"/>
    </row>
    <row r="798" spans="2:20" s="105" customFormat="1" ht="15.75" customHeight="1">
      <c r="B798" s="792"/>
      <c r="C798" s="792"/>
      <c r="E798" s="792"/>
      <c r="S798" s="831"/>
      <c r="T798" s="831"/>
    </row>
    <row r="799" spans="2:20" s="105" customFormat="1" ht="15.75" customHeight="1">
      <c r="B799" s="792"/>
      <c r="C799" s="792"/>
      <c r="E799" s="792"/>
      <c r="S799" s="831"/>
      <c r="T799" s="831"/>
    </row>
    <row r="800" spans="2:20" s="105" customFormat="1" ht="15.75" customHeight="1">
      <c r="B800" s="792"/>
      <c r="C800" s="792"/>
      <c r="E800" s="792"/>
      <c r="S800" s="831"/>
      <c r="T800" s="831"/>
    </row>
    <row r="801" spans="2:20" s="105" customFormat="1" ht="15.75" customHeight="1">
      <c r="B801" s="792"/>
      <c r="C801" s="792"/>
      <c r="E801" s="792"/>
      <c r="S801" s="831"/>
      <c r="T801" s="831"/>
    </row>
    <row r="802" spans="2:20" s="105" customFormat="1" ht="15.75" customHeight="1">
      <c r="B802" s="792"/>
      <c r="C802" s="792"/>
      <c r="E802" s="792"/>
      <c r="S802" s="831"/>
      <c r="T802" s="831"/>
    </row>
    <row r="803" spans="2:20" s="105" customFormat="1" ht="15.75" customHeight="1">
      <c r="B803" s="792"/>
      <c r="C803" s="792"/>
      <c r="E803" s="792"/>
      <c r="S803" s="831"/>
      <c r="T803" s="831"/>
    </row>
    <row r="804" spans="2:20" s="105" customFormat="1" ht="15.75" customHeight="1">
      <c r="B804" s="792"/>
      <c r="C804" s="792"/>
      <c r="E804" s="792"/>
      <c r="S804" s="831"/>
      <c r="T804" s="831"/>
    </row>
    <row r="805" spans="2:20" s="105" customFormat="1" ht="15.75" customHeight="1">
      <c r="B805" s="792"/>
      <c r="C805" s="792"/>
      <c r="E805" s="792"/>
      <c r="S805" s="831"/>
      <c r="T805" s="831"/>
    </row>
    <row r="806" spans="2:20" s="105" customFormat="1" ht="15.75" customHeight="1">
      <c r="B806" s="792"/>
      <c r="C806" s="792"/>
      <c r="E806" s="792"/>
      <c r="S806" s="831"/>
      <c r="T806" s="831"/>
    </row>
    <row r="807" spans="2:20" s="105" customFormat="1" ht="15.75" customHeight="1">
      <c r="B807" s="792"/>
      <c r="C807" s="792"/>
      <c r="E807" s="792"/>
      <c r="S807" s="831"/>
      <c r="T807" s="831"/>
    </row>
    <row r="808" spans="2:20" s="105" customFormat="1" ht="15.75" customHeight="1">
      <c r="B808" s="792"/>
      <c r="C808" s="792"/>
      <c r="E808" s="792"/>
      <c r="S808" s="831"/>
      <c r="T808" s="831"/>
    </row>
    <row r="809" spans="2:20" s="105" customFormat="1" ht="15.75" customHeight="1">
      <c r="B809" s="792"/>
      <c r="C809" s="792"/>
      <c r="E809" s="792"/>
      <c r="S809" s="831"/>
      <c r="T809" s="831"/>
    </row>
    <row r="810" spans="2:20" s="105" customFormat="1" ht="15.75" customHeight="1">
      <c r="B810" s="792"/>
      <c r="C810" s="792"/>
      <c r="E810" s="792"/>
      <c r="S810" s="831"/>
      <c r="T810" s="831"/>
    </row>
    <row r="811" spans="2:20" s="105" customFormat="1" ht="15.75" customHeight="1">
      <c r="B811" s="792"/>
      <c r="C811" s="792"/>
      <c r="E811" s="792"/>
      <c r="S811" s="831"/>
      <c r="T811" s="831"/>
    </row>
    <row r="812" spans="2:20" s="105" customFormat="1" ht="15.75" customHeight="1">
      <c r="B812" s="792"/>
      <c r="C812" s="792"/>
      <c r="E812" s="792"/>
      <c r="S812" s="831"/>
      <c r="T812" s="831"/>
    </row>
    <row r="813" spans="2:20" s="105" customFormat="1" ht="15.75" customHeight="1">
      <c r="B813" s="792"/>
      <c r="C813" s="792"/>
      <c r="E813" s="792"/>
      <c r="S813" s="831"/>
      <c r="T813" s="831"/>
    </row>
    <row r="814" spans="2:20" s="105" customFormat="1" ht="15.75" customHeight="1">
      <c r="B814" s="792"/>
      <c r="C814" s="792"/>
      <c r="E814" s="792"/>
      <c r="S814" s="831"/>
      <c r="T814" s="831"/>
    </row>
    <row r="815" spans="2:20" s="105" customFormat="1" ht="15.75" customHeight="1">
      <c r="B815" s="792"/>
      <c r="C815" s="792"/>
      <c r="E815" s="792"/>
      <c r="S815" s="831"/>
      <c r="T815" s="831"/>
    </row>
    <row r="816" spans="2:20" s="105" customFormat="1" ht="15.75" customHeight="1">
      <c r="B816" s="792"/>
      <c r="C816" s="792"/>
      <c r="E816" s="792"/>
      <c r="S816" s="831"/>
      <c r="T816" s="831"/>
    </row>
    <row r="817" spans="2:20" s="105" customFormat="1" ht="15.75" customHeight="1">
      <c r="B817" s="792"/>
      <c r="C817" s="792"/>
      <c r="E817" s="792"/>
      <c r="S817" s="831"/>
      <c r="T817" s="831"/>
    </row>
    <row r="818" spans="2:20" s="105" customFormat="1" ht="15.75" customHeight="1">
      <c r="B818" s="792"/>
      <c r="C818" s="792"/>
      <c r="E818" s="792"/>
      <c r="S818" s="831"/>
      <c r="T818" s="831"/>
    </row>
    <row r="819" spans="2:20" s="105" customFormat="1" ht="15.75" customHeight="1">
      <c r="B819" s="792"/>
      <c r="C819" s="792"/>
      <c r="E819" s="792"/>
      <c r="S819" s="831"/>
      <c r="T819" s="831"/>
    </row>
    <row r="820" spans="2:20" s="105" customFormat="1" ht="15.75" customHeight="1">
      <c r="B820" s="792"/>
      <c r="C820" s="792"/>
      <c r="E820" s="792"/>
      <c r="S820" s="831"/>
      <c r="T820" s="831"/>
    </row>
    <row r="821" spans="2:20" s="105" customFormat="1" ht="15.75" customHeight="1">
      <c r="B821" s="792"/>
      <c r="C821" s="792"/>
      <c r="E821" s="792"/>
      <c r="S821" s="831"/>
      <c r="T821" s="831"/>
    </row>
    <row r="822" spans="2:20" s="105" customFormat="1" ht="15.75" customHeight="1">
      <c r="B822" s="792"/>
      <c r="C822" s="792"/>
      <c r="E822" s="792"/>
      <c r="S822" s="831"/>
      <c r="T822" s="831"/>
    </row>
    <row r="823" spans="2:20" s="105" customFormat="1" ht="15.75" customHeight="1">
      <c r="B823" s="792"/>
      <c r="C823" s="792"/>
      <c r="E823" s="792"/>
      <c r="S823" s="831"/>
      <c r="T823" s="831"/>
    </row>
    <row r="824" spans="2:20" s="105" customFormat="1" ht="15.75" customHeight="1">
      <c r="B824" s="792"/>
      <c r="C824" s="792"/>
      <c r="E824" s="792"/>
      <c r="S824" s="831"/>
      <c r="T824" s="831"/>
    </row>
    <row r="825" spans="2:20" s="105" customFormat="1" ht="15.75" customHeight="1">
      <c r="B825" s="792"/>
      <c r="C825" s="792"/>
      <c r="E825" s="792"/>
      <c r="S825" s="831"/>
      <c r="T825" s="831"/>
    </row>
    <row r="826" spans="2:20" s="105" customFormat="1" ht="15.75" customHeight="1">
      <c r="B826" s="792"/>
      <c r="C826" s="792"/>
      <c r="E826" s="792"/>
      <c r="S826" s="831"/>
      <c r="T826" s="831"/>
    </row>
    <row r="827" spans="2:20" s="105" customFormat="1" ht="15.75" customHeight="1">
      <c r="B827" s="792"/>
      <c r="C827" s="792"/>
      <c r="E827" s="792"/>
      <c r="S827" s="831"/>
      <c r="T827" s="831"/>
    </row>
    <row r="828" spans="2:20" s="105" customFormat="1" ht="15.75" customHeight="1">
      <c r="B828" s="792"/>
      <c r="C828" s="792"/>
      <c r="E828" s="792"/>
      <c r="S828" s="831"/>
      <c r="T828" s="831"/>
    </row>
    <row r="829" spans="2:20" s="105" customFormat="1" ht="15.75" customHeight="1">
      <c r="B829" s="792"/>
      <c r="C829" s="792"/>
      <c r="E829" s="792"/>
      <c r="S829" s="831"/>
      <c r="T829" s="831"/>
    </row>
    <row r="830" spans="2:20" s="105" customFormat="1" ht="15.75" customHeight="1">
      <c r="B830" s="792"/>
      <c r="C830" s="792"/>
      <c r="E830" s="792"/>
      <c r="S830" s="831"/>
      <c r="T830" s="831"/>
    </row>
    <row r="831" spans="2:20" s="105" customFormat="1" ht="15.75" customHeight="1">
      <c r="B831" s="792"/>
      <c r="C831" s="792"/>
      <c r="E831" s="792"/>
      <c r="S831" s="831"/>
      <c r="T831" s="831"/>
    </row>
    <row r="832" spans="2:20" s="105" customFormat="1" ht="15.75" customHeight="1">
      <c r="B832" s="792"/>
      <c r="C832" s="792"/>
      <c r="E832" s="792"/>
      <c r="S832" s="831"/>
      <c r="T832" s="831"/>
    </row>
    <row r="833" spans="2:20" s="105" customFormat="1" ht="15.75" customHeight="1">
      <c r="B833" s="792"/>
      <c r="C833" s="792"/>
      <c r="E833" s="792"/>
      <c r="S833" s="831"/>
      <c r="T833" s="831"/>
    </row>
    <row r="834" spans="2:20" s="105" customFormat="1" ht="15.75" customHeight="1">
      <c r="B834" s="792"/>
      <c r="C834" s="792"/>
      <c r="E834" s="792"/>
      <c r="S834" s="831"/>
      <c r="T834" s="831"/>
    </row>
    <row r="835" spans="2:20" s="105" customFormat="1" ht="15.75" customHeight="1">
      <c r="B835" s="792"/>
      <c r="C835" s="792"/>
      <c r="E835" s="792"/>
      <c r="S835" s="831"/>
      <c r="T835" s="831"/>
    </row>
    <row r="836" spans="2:20" s="105" customFormat="1" ht="15.75" customHeight="1">
      <c r="B836" s="792"/>
      <c r="C836" s="792"/>
      <c r="E836" s="792"/>
      <c r="S836" s="831"/>
      <c r="T836" s="831"/>
    </row>
    <row r="837" spans="2:20" s="105" customFormat="1" ht="15.75" customHeight="1">
      <c r="B837" s="792"/>
      <c r="C837" s="792"/>
      <c r="E837" s="792"/>
      <c r="S837" s="831"/>
      <c r="T837" s="831"/>
    </row>
    <row r="838" spans="2:20" s="105" customFormat="1" ht="15.75" customHeight="1">
      <c r="B838" s="792"/>
      <c r="C838" s="792"/>
      <c r="E838" s="792"/>
      <c r="S838" s="831"/>
      <c r="T838" s="831"/>
    </row>
    <row r="839" spans="2:20" s="105" customFormat="1" ht="15.75" customHeight="1">
      <c r="B839" s="792"/>
      <c r="C839" s="792"/>
      <c r="E839" s="792"/>
      <c r="S839" s="831"/>
      <c r="T839" s="831"/>
    </row>
    <row r="840" spans="2:20" s="105" customFormat="1" ht="15.75" customHeight="1">
      <c r="B840" s="792"/>
      <c r="C840" s="792"/>
      <c r="E840" s="792"/>
      <c r="S840" s="831"/>
      <c r="T840" s="831"/>
    </row>
    <row r="841" spans="2:20" s="105" customFormat="1" ht="15.75" customHeight="1">
      <c r="B841" s="792"/>
      <c r="C841" s="792"/>
      <c r="E841" s="792"/>
      <c r="S841" s="831"/>
      <c r="T841" s="831"/>
    </row>
    <row r="842" spans="2:20" s="105" customFormat="1" ht="15.75" customHeight="1">
      <c r="B842" s="792"/>
      <c r="C842" s="792"/>
      <c r="E842" s="792"/>
      <c r="S842" s="831"/>
      <c r="T842" s="831"/>
    </row>
    <row r="843" spans="2:20" s="105" customFormat="1" ht="15.75" customHeight="1">
      <c r="B843" s="792"/>
      <c r="C843" s="792"/>
      <c r="E843" s="792"/>
      <c r="S843" s="831"/>
      <c r="T843" s="831"/>
    </row>
    <row r="844" spans="2:20" s="105" customFormat="1" ht="15.75" customHeight="1">
      <c r="B844" s="792"/>
      <c r="C844" s="792"/>
      <c r="E844" s="792"/>
      <c r="S844" s="831"/>
      <c r="T844" s="831"/>
    </row>
    <row r="845" spans="2:20" s="105" customFormat="1" ht="15.75" customHeight="1">
      <c r="B845" s="792"/>
      <c r="C845" s="792"/>
      <c r="E845" s="792"/>
      <c r="S845" s="831"/>
      <c r="T845" s="831"/>
    </row>
    <row r="846" spans="2:20" s="105" customFormat="1" ht="15.75" customHeight="1">
      <c r="B846" s="792"/>
      <c r="C846" s="792"/>
      <c r="E846" s="792"/>
      <c r="S846" s="831"/>
      <c r="T846" s="831"/>
    </row>
    <row r="847" spans="2:20" s="105" customFormat="1" ht="15.75" customHeight="1">
      <c r="B847" s="792"/>
      <c r="C847" s="792"/>
      <c r="E847" s="792"/>
      <c r="S847" s="831"/>
      <c r="T847" s="831"/>
    </row>
    <row r="848" spans="2:20" s="105" customFormat="1" ht="15.75" customHeight="1">
      <c r="B848" s="792"/>
      <c r="C848" s="792"/>
      <c r="E848" s="792"/>
      <c r="S848" s="831"/>
      <c r="T848" s="831"/>
    </row>
    <row r="849" spans="2:20" s="105" customFormat="1" ht="15.75" customHeight="1">
      <c r="B849" s="792"/>
      <c r="C849" s="792"/>
      <c r="E849" s="792"/>
      <c r="S849" s="831"/>
      <c r="T849" s="831"/>
    </row>
    <row r="850" spans="2:20" s="105" customFormat="1" ht="15.75" customHeight="1">
      <c r="B850" s="792"/>
      <c r="C850" s="792"/>
      <c r="E850" s="792"/>
      <c r="S850" s="831"/>
      <c r="T850" s="831"/>
    </row>
    <row r="851" spans="2:20" s="105" customFormat="1" ht="15.75" customHeight="1">
      <c r="B851" s="792"/>
      <c r="C851" s="792"/>
      <c r="E851" s="792"/>
      <c r="S851" s="831"/>
      <c r="T851" s="831"/>
    </row>
    <row r="852" spans="2:20" s="105" customFormat="1" ht="15.75" customHeight="1">
      <c r="B852" s="792"/>
      <c r="C852" s="792"/>
      <c r="E852" s="792"/>
      <c r="S852" s="831"/>
      <c r="T852" s="831"/>
    </row>
    <row r="853" spans="2:20" s="105" customFormat="1" ht="15.75" customHeight="1">
      <c r="B853" s="792"/>
      <c r="C853" s="792"/>
      <c r="E853" s="792"/>
      <c r="S853" s="831"/>
      <c r="T853" s="831"/>
    </row>
    <row r="854" spans="2:20" s="105" customFormat="1" ht="15.75" customHeight="1">
      <c r="B854" s="792"/>
      <c r="C854" s="792"/>
      <c r="E854" s="792"/>
      <c r="S854" s="831"/>
      <c r="T854" s="831"/>
    </row>
    <row r="855" spans="2:20" s="105" customFormat="1" ht="15.75" customHeight="1">
      <c r="B855" s="792"/>
      <c r="C855" s="792"/>
      <c r="E855" s="792"/>
      <c r="S855" s="831"/>
      <c r="T855" s="831"/>
    </row>
    <row r="856" spans="2:20" s="105" customFormat="1" ht="15.75" customHeight="1">
      <c r="B856" s="792"/>
      <c r="C856" s="792"/>
      <c r="E856" s="792"/>
      <c r="S856" s="831"/>
      <c r="T856" s="831"/>
    </row>
    <row r="857" spans="2:20" s="105" customFormat="1" ht="15.75" customHeight="1">
      <c r="B857" s="792"/>
      <c r="C857" s="792"/>
      <c r="E857" s="792"/>
      <c r="S857" s="831"/>
      <c r="T857" s="831"/>
    </row>
    <row r="858" spans="2:20" s="105" customFormat="1" ht="15.75" customHeight="1">
      <c r="B858" s="792"/>
      <c r="C858" s="792"/>
      <c r="E858" s="792"/>
      <c r="S858" s="831"/>
      <c r="T858" s="831"/>
    </row>
    <row r="859" spans="2:20" s="105" customFormat="1" ht="15.75" customHeight="1">
      <c r="B859" s="792"/>
      <c r="C859" s="792"/>
      <c r="E859" s="792"/>
      <c r="S859" s="831"/>
      <c r="T859" s="831"/>
    </row>
    <row r="860" spans="2:20" s="105" customFormat="1" ht="15.75" customHeight="1">
      <c r="B860" s="792"/>
      <c r="C860" s="792"/>
      <c r="E860" s="792"/>
      <c r="S860" s="831"/>
      <c r="T860" s="831"/>
    </row>
    <row r="861" spans="2:20" s="105" customFormat="1" ht="15.75" customHeight="1">
      <c r="B861" s="792"/>
      <c r="C861" s="792"/>
      <c r="E861" s="792"/>
      <c r="S861" s="831"/>
      <c r="T861" s="831"/>
    </row>
    <row r="862" spans="2:20" s="105" customFormat="1" ht="15.75" customHeight="1">
      <c r="B862" s="792"/>
      <c r="C862" s="792"/>
      <c r="E862" s="792"/>
      <c r="S862" s="831"/>
      <c r="T862" s="831"/>
    </row>
    <row r="863" spans="2:20" s="105" customFormat="1" ht="15.75" customHeight="1">
      <c r="B863" s="792"/>
      <c r="C863" s="792"/>
      <c r="E863" s="792"/>
      <c r="S863" s="831"/>
      <c r="T863" s="831"/>
    </row>
    <row r="864" spans="2:20" s="105" customFormat="1" ht="15.75" customHeight="1">
      <c r="B864" s="792"/>
      <c r="C864" s="792"/>
      <c r="E864" s="792"/>
      <c r="S864" s="831"/>
      <c r="T864" s="831"/>
    </row>
    <row r="865" spans="2:20" s="105" customFormat="1" ht="15.75" customHeight="1">
      <c r="B865" s="792"/>
      <c r="C865" s="792"/>
      <c r="E865" s="792"/>
      <c r="S865" s="831"/>
      <c r="T865" s="831"/>
    </row>
    <row r="866" spans="2:20" s="105" customFormat="1" ht="15.75" customHeight="1">
      <c r="B866" s="792"/>
      <c r="C866" s="792"/>
      <c r="E866" s="792"/>
      <c r="S866" s="831"/>
      <c r="T866" s="831"/>
    </row>
    <row r="867" spans="2:20" s="105" customFormat="1" ht="15.75" customHeight="1">
      <c r="B867" s="792"/>
      <c r="C867" s="792"/>
      <c r="E867" s="792"/>
      <c r="S867" s="831"/>
      <c r="T867" s="831"/>
    </row>
    <row r="868" spans="2:20" s="105" customFormat="1" ht="15.75" customHeight="1">
      <c r="B868" s="792"/>
      <c r="C868" s="792"/>
      <c r="E868" s="792"/>
      <c r="S868" s="831"/>
      <c r="T868" s="831"/>
    </row>
    <row r="869" spans="2:20" s="105" customFormat="1" ht="15.75" customHeight="1">
      <c r="B869" s="792"/>
      <c r="C869" s="792"/>
      <c r="E869" s="792"/>
      <c r="S869" s="831"/>
      <c r="T869" s="831"/>
    </row>
    <row r="870" spans="2:20" s="105" customFormat="1" ht="15.75" customHeight="1">
      <c r="B870" s="792"/>
      <c r="C870" s="792"/>
      <c r="E870" s="792"/>
      <c r="S870" s="831"/>
      <c r="T870" s="831"/>
    </row>
    <row r="871" spans="2:20" s="105" customFormat="1" ht="15.75" customHeight="1">
      <c r="B871" s="792"/>
      <c r="C871" s="792"/>
      <c r="E871" s="792"/>
      <c r="S871" s="831"/>
      <c r="T871" s="831"/>
    </row>
    <row r="872" spans="2:20" s="105" customFormat="1" ht="15.75" customHeight="1">
      <c r="B872" s="792"/>
      <c r="C872" s="792"/>
      <c r="E872" s="792"/>
      <c r="S872" s="831"/>
      <c r="T872" s="831"/>
    </row>
    <row r="873" spans="2:20" s="105" customFormat="1" ht="15.75" customHeight="1">
      <c r="B873" s="792"/>
      <c r="C873" s="792"/>
      <c r="E873" s="792"/>
      <c r="S873" s="831"/>
      <c r="T873" s="831"/>
    </row>
    <row r="874" spans="2:20" s="105" customFormat="1" ht="15.75" customHeight="1">
      <c r="B874" s="792"/>
      <c r="C874" s="792"/>
      <c r="E874" s="792"/>
      <c r="S874" s="831"/>
      <c r="T874" s="831"/>
    </row>
    <row r="875" spans="2:20" s="105" customFormat="1" ht="15.75" customHeight="1">
      <c r="B875" s="792"/>
      <c r="C875" s="792"/>
      <c r="E875" s="792"/>
      <c r="S875" s="831"/>
      <c r="T875" s="831"/>
    </row>
    <row r="876" spans="2:20" s="105" customFormat="1" ht="15.75" customHeight="1">
      <c r="B876" s="792"/>
      <c r="C876" s="792"/>
      <c r="E876" s="792"/>
      <c r="S876" s="831"/>
      <c r="T876" s="831"/>
    </row>
    <row r="877" spans="2:20" s="105" customFormat="1" ht="15.75" customHeight="1">
      <c r="B877" s="792"/>
      <c r="C877" s="792"/>
      <c r="E877" s="792"/>
      <c r="S877" s="831"/>
      <c r="T877" s="831"/>
    </row>
    <row r="878" spans="2:20" s="105" customFormat="1" ht="15.75" customHeight="1">
      <c r="B878" s="792"/>
      <c r="C878" s="792"/>
      <c r="E878" s="792"/>
      <c r="S878" s="831"/>
      <c r="T878" s="831"/>
    </row>
    <row r="879" spans="2:20" s="105" customFormat="1" ht="15.75" customHeight="1">
      <c r="B879" s="792"/>
      <c r="C879" s="792"/>
      <c r="E879" s="792"/>
      <c r="S879" s="831"/>
      <c r="T879" s="831"/>
    </row>
    <row r="880" spans="2:20" s="105" customFormat="1" ht="15.75" customHeight="1">
      <c r="B880" s="792"/>
      <c r="C880" s="792"/>
      <c r="E880" s="792"/>
      <c r="S880" s="831"/>
      <c r="T880" s="831"/>
    </row>
    <row r="881" spans="2:20" s="105" customFormat="1" ht="15.75" customHeight="1">
      <c r="B881" s="792"/>
      <c r="C881" s="792"/>
      <c r="E881" s="792"/>
      <c r="S881" s="831"/>
      <c r="T881" s="831"/>
    </row>
    <row r="882" spans="2:20" s="105" customFormat="1" ht="15.75" customHeight="1">
      <c r="B882" s="792"/>
      <c r="C882" s="792"/>
      <c r="E882" s="792"/>
      <c r="S882" s="831"/>
      <c r="T882" s="831"/>
    </row>
    <row r="883" spans="2:20" s="105" customFormat="1" ht="15.75" customHeight="1">
      <c r="B883" s="792"/>
      <c r="C883" s="792"/>
      <c r="E883" s="792"/>
      <c r="S883" s="831"/>
      <c r="T883" s="831"/>
    </row>
    <row r="884" spans="2:20" s="105" customFormat="1" ht="15.75" customHeight="1">
      <c r="B884" s="792"/>
      <c r="C884" s="792"/>
      <c r="E884" s="792"/>
      <c r="S884" s="831"/>
      <c r="T884" s="831"/>
    </row>
    <row r="885" spans="2:20" s="105" customFormat="1" ht="15.75" customHeight="1">
      <c r="B885" s="792"/>
      <c r="C885" s="792"/>
      <c r="E885" s="792"/>
      <c r="S885" s="831"/>
      <c r="T885" s="831"/>
    </row>
    <row r="886" spans="2:20" s="105" customFormat="1" ht="15.75" customHeight="1">
      <c r="B886" s="792"/>
      <c r="C886" s="792"/>
      <c r="E886" s="792"/>
      <c r="S886" s="831"/>
      <c r="T886" s="831"/>
    </row>
    <row r="887" spans="2:20" s="105" customFormat="1" ht="15.75" customHeight="1">
      <c r="B887" s="792"/>
      <c r="C887" s="792"/>
      <c r="E887" s="792"/>
      <c r="S887" s="831"/>
      <c r="T887" s="831"/>
    </row>
    <row r="888" spans="2:20" s="105" customFormat="1" ht="15.75" customHeight="1">
      <c r="B888" s="792"/>
      <c r="C888" s="792"/>
      <c r="E888" s="792"/>
      <c r="S888" s="831"/>
      <c r="T888" s="831"/>
    </row>
    <row r="889" spans="2:20" s="105" customFormat="1" ht="15.75" customHeight="1">
      <c r="B889" s="792"/>
      <c r="C889" s="792"/>
      <c r="E889" s="792"/>
      <c r="S889" s="831"/>
      <c r="T889" s="831"/>
    </row>
    <row r="890" spans="2:20" s="105" customFormat="1" ht="15.75" customHeight="1">
      <c r="B890" s="792"/>
      <c r="C890" s="792"/>
      <c r="E890" s="792"/>
      <c r="S890" s="831"/>
      <c r="T890" s="831"/>
    </row>
    <row r="891" spans="2:20" s="105" customFormat="1" ht="15.75" customHeight="1">
      <c r="B891" s="792"/>
      <c r="C891" s="792"/>
      <c r="E891" s="792"/>
      <c r="S891" s="831"/>
      <c r="T891" s="831"/>
    </row>
    <row r="892" spans="2:20" s="105" customFormat="1" ht="15.75" customHeight="1">
      <c r="B892" s="792"/>
      <c r="C892" s="792"/>
      <c r="E892" s="792"/>
      <c r="S892" s="831"/>
      <c r="T892" s="831"/>
    </row>
    <row r="893" spans="2:20" s="105" customFormat="1" ht="15.75" customHeight="1">
      <c r="B893" s="792"/>
      <c r="C893" s="792"/>
      <c r="E893" s="792"/>
      <c r="S893" s="831"/>
      <c r="T893" s="831"/>
    </row>
    <row r="894" spans="2:20" s="105" customFormat="1" ht="15.75" customHeight="1">
      <c r="B894" s="792"/>
      <c r="C894" s="792"/>
      <c r="E894" s="792"/>
      <c r="S894" s="831"/>
      <c r="T894" s="831"/>
    </row>
    <row r="895" spans="2:20" s="105" customFormat="1" ht="15.75" customHeight="1">
      <c r="B895" s="792"/>
      <c r="C895" s="792"/>
      <c r="E895" s="792"/>
      <c r="S895" s="831"/>
      <c r="T895" s="831"/>
    </row>
    <row r="896" spans="2:20" s="105" customFormat="1" ht="15.75" customHeight="1">
      <c r="B896" s="792"/>
      <c r="C896" s="792"/>
      <c r="E896" s="792"/>
      <c r="S896" s="831"/>
      <c r="T896" s="831"/>
    </row>
    <row r="897" spans="2:20" s="105" customFormat="1" ht="15.75" customHeight="1">
      <c r="B897" s="792"/>
      <c r="C897" s="792"/>
      <c r="E897" s="792"/>
      <c r="S897" s="831"/>
      <c r="T897" s="831"/>
    </row>
    <row r="898" spans="2:20" s="105" customFormat="1" ht="15.75" customHeight="1">
      <c r="B898" s="792"/>
      <c r="C898" s="792"/>
      <c r="E898" s="792"/>
      <c r="S898" s="831"/>
      <c r="T898" s="831"/>
    </row>
    <row r="899" spans="2:20" s="105" customFormat="1" ht="15.75" customHeight="1">
      <c r="B899" s="792"/>
      <c r="C899" s="792"/>
      <c r="E899" s="792"/>
      <c r="S899" s="831"/>
      <c r="T899" s="831"/>
    </row>
    <row r="900" spans="2:20" s="105" customFormat="1" ht="15.75" customHeight="1">
      <c r="B900" s="792"/>
      <c r="C900" s="792"/>
      <c r="E900" s="792"/>
      <c r="S900" s="831"/>
      <c r="T900" s="831"/>
    </row>
    <row r="901" spans="2:20" s="105" customFormat="1" ht="15.75" customHeight="1">
      <c r="B901" s="792"/>
      <c r="C901" s="792"/>
      <c r="E901" s="792"/>
      <c r="S901" s="831"/>
      <c r="T901" s="831"/>
    </row>
    <row r="902" spans="2:20" s="105" customFormat="1" ht="15.75" customHeight="1">
      <c r="B902" s="792"/>
      <c r="C902" s="792"/>
      <c r="E902" s="792"/>
      <c r="S902" s="831"/>
      <c r="T902" s="831"/>
    </row>
    <row r="903" spans="2:20" s="105" customFormat="1" ht="15.75" customHeight="1">
      <c r="B903" s="792"/>
      <c r="C903" s="792"/>
      <c r="E903" s="792"/>
      <c r="S903" s="831"/>
      <c r="T903" s="831"/>
    </row>
    <row r="904" spans="2:20" s="105" customFormat="1" ht="15.75" customHeight="1">
      <c r="B904" s="792"/>
      <c r="C904" s="792"/>
      <c r="E904" s="792"/>
      <c r="S904" s="831"/>
      <c r="T904" s="831"/>
    </row>
    <row r="905" spans="2:20" s="105" customFormat="1" ht="15.75" customHeight="1">
      <c r="B905" s="792"/>
      <c r="C905" s="792"/>
      <c r="E905" s="792"/>
      <c r="S905" s="831"/>
      <c r="T905" s="831"/>
    </row>
    <row r="906" spans="2:20" s="105" customFormat="1" ht="15.75" customHeight="1">
      <c r="B906" s="792"/>
      <c r="C906" s="792"/>
      <c r="E906" s="792"/>
      <c r="S906" s="831"/>
      <c r="T906" s="831"/>
    </row>
    <row r="907" spans="2:20" s="105" customFormat="1" ht="15.75" customHeight="1">
      <c r="B907" s="792"/>
      <c r="C907" s="792"/>
      <c r="E907" s="792"/>
      <c r="S907" s="831"/>
      <c r="T907" s="831"/>
    </row>
    <row r="908" spans="2:20" s="105" customFormat="1" ht="15.75" customHeight="1">
      <c r="B908" s="792"/>
      <c r="C908" s="792"/>
      <c r="E908" s="792"/>
      <c r="S908" s="831"/>
      <c r="T908" s="831"/>
    </row>
    <row r="909" spans="2:20" s="105" customFormat="1" ht="15.75" customHeight="1">
      <c r="B909" s="792"/>
      <c r="C909" s="792"/>
      <c r="E909" s="792"/>
      <c r="S909" s="831"/>
      <c r="T909" s="831"/>
    </row>
    <row r="910" spans="2:20" s="105" customFormat="1" ht="15.75" customHeight="1">
      <c r="B910" s="792"/>
      <c r="C910" s="792"/>
      <c r="E910" s="792"/>
      <c r="S910" s="831"/>
      <c r="T910" s="831"/>
    </row>
    <row r="911" spans="2:20" s="105" customFormat="1" ht="15.75" customHeight="1">
      <c r="B911" s="792"/>
      <c r="C911" s="792"/>
      <c r="E911" s="792"/>
      <c r="S911" s="831"/>
      <c r="T911" s="831"/>
    </row>
    <row r="912" spans="2:20" s="105" customFormat="1" ht="15.75" customHeight="1">
      <c r="B912" s="792"/>
      <c r="C912" s="792"/>
      <c r="E912" s="792"/>
      <c r="S912" s="831"/>
      <c r="T912" s="831"/>
    </row>
    <row r="913" spans="2:20" s="105" customFormat="1" ht="15.75" customHeight="1">
      <c r="B913" s="792"/>
      <c r="C913" s="792"/>
      <c r="E913" s="792"/>
      <c r="S913" s="831"/>
      <c r="T913" s="831"/>
    </row>
    <row r="914" spans="2:20" s="105" customFormat="1" ht="15.75" customHeight="1">
      <c r="B914" s="792"/>
      <c r="C914" s="792"/>
      <c r="E914" s="792"/>
      <c r="S914" s="831"/>
      <c r="T914" s="831"/>
    </row>
    <row r="915" spans="2:20" s="105" customFormat="1" ht="15.75" customHeight="1">
      <c r="B915" s="792"/>
      <c r="C915" s="792"/>
      <c r="E915" s="792"/>
      <c r="S915" s="831"/>
      <c r="T915" s="831"/>
    </row>
    <row r="916" spans="2:20" s="105" customFormat="1" ht="15.75" customHeight="1">
      <c r="B916" s="792"/>
      <c r="C916" s="792"/>
      <c r="E916" s="792"/>
      <c r="S916" s="831"/>
      <c r="T916" s="831"/>
    </row>
    <row r="917" spans="2:20" s="105" customFormat="1" ht="15.75" customHeight="1">
      <c r="B917" s="792"/>
      <c r="C917" s="792"/>
      <c r="E917" s="792"/>
      <c r="S917" s="831"/>
      <c r="T917" s="831"/>
    </row>
    <row r="918" spans="2:20" s="105" customFormat="1" ht="15.75" customHeight="1">
      <c r="B918" s="792"/>
      <c r="C918" s="792"/>
      <c r="E918" s="792"/>
      <c r="S918" s="831"/>
      <c r="T918" s="831"/>
    </row>
    <row r="919" spans="2:20" s="105" customFormat="1" ht="15.75" customHeight="1">
      <c r="B919" s="792"/>
      <c r="C919" s="792"/>
      <c r="E919" s="792"/>
      <c r="S919" s="831"/>
      <c r="T919" s="831"/>
    </row>
    <row r="920" spans="2:20" s="105" customFormat="1" ht="15.75" customHeight="1">
      <c r="B920" s="792"/>
      <c r="C920" s="792"/>
      <c r="E920" s="792"/>
      <c r="S920" s="831"/>
      <c r="T920" s="831"/>
    </row>
    <row r="921" spans="2:20" s="105" customFormat="1" ht="15.75" customHeight="1">
      <c r="B921" s="792"/>
      <c r="C921" s="792"/>
      <c r="E921" s="792"/>
      <c r="S921" s="831"/>
      <c r="T921" s="831"/>
    </row>
    <row r="922" spans="2:20" s="105" customFormat="1" ht="15.75" customHeight="1">
      <c r="B922" s="792"/>
      <c r="C922" s="792"/>
      <c r="E922" s="792"/>
      <c r="S922" s="831"/>
      <c r="T922" s="831"/>
    </row>
    <row r="923" spans="2:20" s="105" customFormat="1" ht="15.75" customHeight="1">
      <c r="B923" s="792"/>
      <c r="C923" s="792"/>
      <c r="E923" s="792"/>
      <c r="S923" s="831"/>
      <c r="T923" s="831"/>
    </row>
    <row r="924" spans="2:20" s="105" customFormat="1" ht="15.75" customHeight="1">
      <c r="B924" s="792"/>
      <c r="C924" s="792"/>
      <c r="E924" s="792"/>
      <c r="S924" s="831"/>
      <c r="T924" s="831"/>
    </row>
    <row r="925" spans="2:20" s="105" customFormat="1" ht="15.75" customHeight="1">
      <c r="B925" s="792"/>
      <c r="C925" s="792"/>
      <c r="E925" s="792"/>
      <c r="S925" s="831"/>
      <c r="T925" s="831"/>
    </row>
    <row r="926" spans="2:20" s="105" customFormat="1" ht="15.75" customHeight="1">
      <c r="B926" s="792"/>
      <c r="C926" s="792"/>
      <c r="E926" s="792"/>
      <c r="S926" s="831"/>
      <c r="T926" s="831"/>
    </row>
    <row r="927" spans="2:20" s="105" customFormat="1" ht="15.75" customHeight="1">
      <c r="B927" s="792"/>
      <c r="C927" s="792"/>
      <c r="E927" s="792"/>
      <c r="S927" s="831"/>
      <c r="T927" s="831"/>
    </row>
    <row r="928" spans="2:20" s="105" customFormat="1" ht="15.75" customHeight="1">
      <c r="B928" s="792"/>
      <c r="C928" s="792"/>
      <c r="E928" s="792"/>
      <c r="S928" s="831"/>
      <c r="T928" s="831"/>
    </row>
    <row r="929" spans="2:20" s="105" customFormat="1" ht="15.75" customHeight="1">
      <c r="B929" s="792"/>
      <c r="C929" s="792"/>
      <c r="E929" s="792"/>
      <c r="S929" s="831"/>
      <c r="T929" s="831"/>
    </row>
    <row r="930" spans="2:20" s="105" customFormat="1" ht="15.75" customHeight="1">
      <c r="B930" s="792"/>
      <c r="C930" s="792"/>
      <c r="E930" s="792"/>
      <c r="S930" s="831"/>
      <c r="T930" s="831"/>
    </row>
    <row r="931" spans="2:20" s="105" customFormat="1" ht="15.75" customHeight="1">
      <c r="B931" s="792"/>
      <c r="C931" s="792"/>
      <c r="E931" s="792"/>
      <c r="S931" s="831"/>
      <c r="T931" s="831"/>
    </row>
    <row r="932" spans="2:20" s="105" customFormat="1" ht="15.75" customHeight="1">
      <c r="B932" s="792"/>
      <c r="C932" s="792"/>
      <c r="E932" s="792"/>
      <c r="S932" s="831"/>
      <c r="T932" s="831"/>
    </row>
    <row r="933" spans="2:20" s="105" customFormat="1" ht="15.75" customHeight="1">
      <c r="B933" s="792"/>
      <c r="C933" s="792"/>
      <c r="E933" s="792"/>
      <c r="S933" s="831"/>
      <c r="T933" s="831"/>
    </row>
    <row r="934" spans="2:20" s="105" customFormat="1" ht="15.75" customHeight="1">
      <c r="B934" s="792"/>
      <c r="C934" s="792"/>
      <c r="E934" s="792"/>
      <c r="S934" s="831"/>
      <c r="T934" s="831"/>
    </row>
    <row r="935" spans="2:20" s="105" customFormat="1" ht="15.75" customHeight="1">
      <c r="B935" s="792"/>
      <c r="C935" s="792"/>
      <c r="E935" s="792"/>
      <c r="S935" s="831"/>
      <c r="T935" s="831"/>
    </row>
    <row r="936" spans="2:20" s="105" customFormat="1" ht="15.75" customHeight="1">
      <c r="B936" s="792"/>
      <c r="C936" s="792"/>
      <c r="E936" s="792"/>
      <c r="S936" s="831"/>
      <c r="T936" s="831"/>
    </row>
    <row r="937" spans="2:20" s="105" customFormat="1" ht="15.75" customHeight="1">
      <c r="B937" s="792"/>
      <c r="C937" s="792"/>
      <c r="E937" s="792"/>
      <c r="S937" s="831"/>
      <c r="T937" s="831"/>
    </row>
    <row r="938" spans="2:20" s="105" customFormat="1" ht="15.75" customHeight="1">
      <c r="B938" s="792"/>
      <c r="C938" s="792"/>
      <c r="E938" s="792"/>
      <c r="S938" s="831"/>
      <c r="T938" s="831"/>
    </row>
    <row r="939" spans="2:20" s="105" customFormat="1" ht="15.75" customHeight="1">
      <c r="B939" s="792"/>
      <c r="C939" s="792"/>
      <c r="E939" s="792"/>
      <c r="S939" s="831"/>
      <c r="T939" s="831"/>
    </row>
    <row r="940" spans="2:20" s="105" customFormat="1" ht="15.75" customHeight="1">
      <c r="B940" s="792"/>
      <c r="C940" s="792"/>
      <c r="E940" s="792"/>
      <c r="S940" s="831"/>
      <c r="T940" s="831"/>
    </row>
    <row r="941" spans="2:20" s="105" customFormat="1" ht="15.75" customHeight="1">
      <c r="B941" s="792"/>
      <c r="C941" s="792"/>
      <c r="E941" s="792"/>
      <c r="S941" s="831"/>
      <c r="T941" s="831"/>
    </row>
    <row r="942" spans="2:20" s="105" customFormat="1" ht="15.75" customHeight="1">
      <c r="B942" s="792"/>
      <c r="C942" s="792"/>
      <c r="E942" s="792"/>
      <c r="S942" s="831"/>
      <c r="T942" s="831"/>
    </row>
    <row r="943" spans="2:20" s="105" customFormat="1" ht="15.75" customHeight="1">
      <c r="B943" s="792"/>
      <c r="C943" s="792"/>
      <c r="E943" s="792"/>
      <c r="S943" s="831"/>
      <c r="T943" s="831"/>
    </row>
    <row r="944" spans="2:20" s="105" customFormat="1" ht="15.75" customHeight="1">
      <c r="B944" s="792"/>
      <c r="C944" s="792"/>
      <c r="E944" s="792"/>
      <c r="S944" s="831"/>
      <c r="T944" s="831"/>
    </row>
    <row r="945" spans="2:20" s="105" customFormat="1" ht="15.75" customHeight="1">
      <c r="B945" s="792"/>
      <c r="C945" s="792"/>
      <c r="E945" s="792"/>
      <c r="S945" s="831"/>
      <c r="T945" s="831"/>
    </row>
    <row r="946" spans="2:20" s="105" customFormat="1" ht="15.75" customHeight="1">
      <c r="B946" s="792"/>
      <c r="C946" s="792"/>
      <c r="E946" s="792"/>
      <c r="S946" s="831"/>
      <c r="T946" s="831"/>
    </row>
    <row r="947" spans="2:20" s="105" customFormat="1" ht="15.75" customHeight="1">
      <c r="B947" s="792"/>
      <c r="C947" s="792"/>
      <c r="E947" s="792"/>
      <c r="S947" s="831"/>
      <c r="T947" s="831"/>
    </row>
    <row r="948" spans="2:20" s="105" customFormat="1" ht="15.75" customHeight="1">
      <c r="B948" s="792"/>
      <c r="C948" s="792"/>
      <c r="E948" s="792"/>
      <c r="S948" s="831"/>
      <c r="T948" s="831"/>
    </row>
    <row r="949" spans="2:20" s="105" customFormat="1" ht="15.75" customHeight="1">
      <c r="B949" s="792"/>
      <c r="C949" s="792"/>
      <c r="E949" s="792"/>
      <c r="S949" s="831"/>
      <c r="T949" s="831"/>
    </row>
    <row r="950" spans="2:20" s="105" customFormat="1" ht="15.75" customHeight="1">
      <c r="B950" s="792"/>
      <c r="C950" s="792"/>
      <c r="E950" s="792"/>
      <c r="S950" s="831"/>
      <c r="T950" s="831"/>
    </row>
    <row r="951" spans="2:20" s="105" customFormat="1" ht="15.75" customHeight="1">
      <c r="B951" s="792"/>
      <c r="C951" s="792"/>
      <c r="E951" s="792"/>
      <c r="S951" s="831"/>
      <c r="T951" s="831"/>
    </row>
    <row r="952" spans="2:20" s="105" customFormat="1" ht="15.75" customHeight="1">
      <c r="B952" s="792"/>
      <c r="C952" s="792"/>
      <c r="E952" s="792"/>
      <c r="S952" s="831"/>
      <c r="T952" s="831"/>
    </row>
    <row r="953" spans="2:20" s="105" customFormat="1" ht="15.75" customHeight="1">
      <c r="B953" s="792"/>
      <c r="C953" s="792"/>
      <c r="E953" s="792"/>
      <c r="S953" s="831"/>
      <c r="T953" s="831"/>
    </row>
    <row r="954" spans="2:20" s="105" customFormat="1" ht="15.75" customHeight="1">
      <c r="B954" s="792"/>
      <c r="C954" s="792"/>
      <c r="E954" s="792"/>
      <c r="S954" s="831"/>
      <c r="T954" s="831"/>
    </row>
    <row r="955" spans="2:20" s="105" customFormat="1" ht="15.75" customHeight="1">
      <c r="B955" s="792"/>
      <c r="C955" s="792"/>
      <c r="E955" s="792"/>
      <c r="S955" s="831"/>
      <c r="T955" s="831"/>
    </row>
    <row r="956" spans="2:20" s="105" customFormat="1" ht="15.75" customHeight="1">
      <c r="B956" s="792"/>
      <c r="C956" s="792"/>
      <c r="E956" s="792"/>
      <c r="S956" s="831"/>
      <c r="T956" s="831"/>
    </row>
    <row r="957" spans="2:20" s="105" customFormat="1" ht="15.75" customHeight="1">
      <c r="B957" s="792"/>
      <c r="C957" s="792"/>
      <c r="E957" s="792"/>
      <c r="S957" s="831"/>
      <c r="T957" s="831"/>
    </row>
    <row r="958" spans="2:20" s="105" customFormat="1" ht="15.75" customHeight="1">
      <c r="B958" s="792"/>
      <c r="C958" s="792"/>
      <c r="E958" s="792"/>
      <c r="S958" s="831"/>
      <c r="T958" s="831"/>
    </row>
    <row r="959" spans="2:20" s="105" customFormat="1" ht="15.75" customHeight="1">
      <c r="B959" s="792"/>
      <c r="C959" s="792"/>
      <c r="E959" s="792"/>
      <c r="S959" s="831"/>
      <c r="T959" s="831"/>
    </row>
    <row r="960" spans="2:20" s="105" customFormat="1" ht="15.75" customHeight="1">
      <c r="B960" s="792"/>
      <c r="C960" s="792"/>
      <c r="E960" s="792"/>
      <c r="S960" s="831"/>
      <c r="T960" s="831"/>
    </row>
    <row r="961" spans="2:20" s="105" customFormat="1" ht="15.75" customHeight="1">
      <c r="B961" s="792"/>
      <c r="C961" s="792"/>
      <c r="E961" s="792"/>
      <c r="S961" s="831"/>
      <c r="T961" s="831"/>
    </row>
    <row r="962" spans="2:20" s="105" customFormat="1" ht="15.75" customHeight="1">
      <c r="B962" s="792"/>
      <c r="C962" s="792"/>
      <c r="E962" s="792"/>
      <c r="S962" s="831"/>
      <c r="T962" s="831"/>
    </row>
    <row r="963" spans="2:20" s="105" customFormat="1" ht="15.75" customHeight="1">
      <c r="B963" s="792"/>
      <c r="C963" s="792"/>
      <c r="E963" s="792"/>
      <c r="S963" s="831"/>
      <c r="T963" s="831"/>
    </row>
    <row r="964" spans="2:20" s="105" customFormat="1" ht="15.75" customHeight="1">
      <c r="B964" s="792"/>
      <c r="C964" s="792"/>
      <c r="E964" s="792"/>
      <c r="S964" s="831"/>
      <c r="T964" s="831"/>
    </row>
    <row r="965" spans="2:20" s="105" customFormat="1" ht="15.75" customHeight="1">
      <c r="B965" s="792"/>
      <c r="C965" s="792"/>
      <c r="E965" s="792"/>
      <c r="S965" s="831"/>
      <c r="T965" s="831"/>
    </row>
    <row r="966" spans="2:20" s="105" customFormat="1" ht="15.75" customHeight="1">
      <c r="B966" s="792"/>
      <c r="C966" s="792"/>
      <c r="E966" s="792"/>
      <c r="S966" s="831"/>
      <c r="T966" s="831"/>
    </row>
    <row r="967" spans="2:20" s="105" customFormat="1" ht="15.75" customHeight="1">
      <c r="B967" s="792"/>
      <c r="C967" s="792"/>
      <c r="E967" s="792"/>
      <c r="S967" s="831"/>
      <c r="T967" s="831"/>
    </row>
    <row r="968" spans="2:20" s="105" customFormat="1" ht="15.75" customHeight="1">
      <c r="B968" s="792"/>
      <c r="C968" s="792"/>
      <c r="E968" s="792"/>
      <c r="S968" s="831"/>
      <c r="T968" s="831"/>
    </row>
    <row r="969" spans="2:20" s="105" customFormat="1" ht="15.75" customHeight="1">
      <c r="B969" s="792"/>
      <c r="C969" s="792"/>
      <c r="E969" s="792"/>
      <c r="S969" s="831"/>
      <c r="T969" s="831"/>
    </row>
    <row r="970" spans="2:20" s="105" customFormat="1" ht="15.75" customHeight="1">
      <c r="B970" s="792"/>
      <c r="C970" s="792"/>
      <c r="E970" s="792"/>
      <c r="S970" s="831"/>
      <c r="T970" s="831"/>
    </row>
    <row r="971" spans="2:20" s="105" customFormat="1" ht="15.75" customHeight="1">
      <c r="B971" s="792"/>
      <c r="C971" s="792"/>
      <c r="E971" s="792"/>
      <c r="S971" s="831"/>
      <c r="T971" s="831"/>
    </row>
    <row r="972" spans="2:20" s="105" customFormat="1" ht="15.75" customHeight="1">
      <c r="B972" s="792"/>
      <c r="C972" s="792"/>
      <c r="E972" s="792"/>
      <c r="S972" s="831"/>
      <c r="T972" s="831"/>
    </row>
    <row r="973" spans="2:20" s="105" customFormat="1" ht="15.75" customHeight="1">
      <c r="B973" s="792"/>
      <c r="C973" s="792"/>
      <c r="E973" s="792"/>
      <c r="S973" s="831"/>
      <c r="T973" s="831"/>
    </row>
    <row r="974" spans="2:20" s="105" customFormat="1" ht="15.75" customHeight="1">
      <c r="B974" s="792"/>
      <c r="C974" s="792"/>
      <c r="E974" s="792"/>
      <c r="S974" s="831"/>
      <c r="T974" s="831"/>
    </row>
    <row r="975" spans="2:20" s="105" customFormat="1" ht="15.75" customHeight="1">
      <c r="B975" s="792"/>
      <c r="C975" s="792"/>
      <c r="E975" s="792"/>
      <c r="S975" s="831"/>
      <c r="T975" s="831"/>
    </row>
    <row r="976" spans="2:20" s="105" customFormat="1" ht="15.75" customHeight="1">
      <c r="B976" s="792"/>
      <c r="C976" s="792"/>
      <c r="E976" s="792"/>
      <c r="S976" s="831"/>
      <c r="T976" s="831"/>
    </row>
    <row r="977" spans="2:20" s="105" customFormat="1" ht="15.75" customHeight="1">
      <c r="B977" s="792"/>
      <c r="C977" s="792"/>
      <c r="E977" s="792"/>
      <c r="S977" s="831"/>
      <c r="T977" s="831"/>
    </row>
    <row r="978" spans="2:20" s="105" customFormat="1" ht="15.75" customHeight="1">
      <c r="B978" s="792"/>
      <c r="C978" s="792"/>
      <c r="E978" s="792"/>
      <c r="S978" s="831"/>
      <c r="T978" s="831"/>
    </row>
    <row r="979" spans="2:20" s="105" customFormat="1" ht="15.75" customHeight="1">
      <c r="B979" s="792"/>
      <c r="C979" s="792"/>
      <c r="E979" s="792"/>
      <c r="S979" s="831"/>
      <c r="T979" s="831"/>
    </row>
    <row r="980" spans="2:20" s="105" customFormat="1" ht="15.75" customHeight="1">
      <c r="B980" s="792"/>
      <c r="C980" s="792"/>
      <c r="E980" s="792"/>
      <c r="S980" s="831"/>
      <c r="T980" s="831"/>
    </row>
    <row r="981" spans="2:20" s="105" customFormat="1" ht="15.75" customHeight="1">
      <c r="B981" s="792"/>
      <c r="C981" s="792"/>
      <c r="E981" s="792"/>
      <c r="S981" s="831"/>
      <c r="T981" s="831"/>
    </row>
    <row r="982" spans="2:20" s="105" customFormat="1" ht="15.75" customHeight="1">
      <c r="B982" s="792"/>
      <c r="C982" s="792"/>
      <c r="E982" s="792"/>
      <c r="S982" s="831"/>
      <c r="T982" s="831"/>
    </row>
    <row r="983" spans="2:20" s="105" customFormat="1" ht="15.75" customHeight="1">
      <c r="B983" s="792"/>
      <c r="C983" s="792"/>
      <c r="E983" s="792"/>
      <c r="S983" s="831"/>
      <c r="T983" s="831"/>
    </row>
    <row r="984" spans="2:20" s="105" customFormat="1" ht="15.75" customHeight="1">
      <c r="B984" s="792"/>
      <c r="C984" s="792"/>
      <c r="E984" s="792"/>
      <c r="S984" s="831"/>
      <c r="T984" s="831"/>
    </row>
    <row r="985" spans="2:20" s="105" customFormat="1" ht="15.75" customHeight="1">
      <c r="B985" s="792"/>
      <c r="C985" s="792"/>
      <c r="E985" s="792"/>
      <c r="S985" s="831"/>
      <c r="T985" s="831"/>
    </row>
    <row r="986" spans="2:20" s="105" customFormat="1" ht="15.75" customHeight="1">
      <c r="B986" s="792"/>
      <c r="C986" s="792"/>
      <c r="E986" s="792"/>
      <c r="S986" s="831"/>
      <c r="T986" s="831"/>
    </row>
    <row r="987" spans="2:20" s="105" customFormat="1" ht="15.75" customHeight="1">
      <c r="B987" s="792"/>
      <c r="C987" s="792"/>
      <c r="E987" s="792"/>
      <c r="S987" s="831"/>
      <c r="T987" s="831"/>
    </row>
    <row r="988" spans="2:20" s="105" customFormat="1" ht="15.75" customHeight="1">
      <c r="B988" s="792"/>
      <c r="C988" s="792"/>
      <c r="E988" s="792"/>
      <c r="S988" s="831"/>
      <c r="T988" s="831"/>
    </row>
    <row r="989" spans="2:20" s="105" customFormat="1" ht="15.75" customHeight="1">
      <c r="B989" s="792"/>
      <c r="C989" s="792"/>
      <c r="E989" s="792"/>
      <c r="S989" s="831"/>
      <c r="T989" s="831"/>
    </row>
    <row r="990" spans="2:20" s="105" customFormat="1" ht="15.75" customHeight="1">
      <c r="B990" s="792"/>
      <c r="C990" s="792"/>
      <c r="E990" s="792"/>
      <c r="S990" s="831"/>
      <c r="T990" s="831"/>
    </row>
    <row r="991" spans="2:20" s="105" customFormat="1" ht="15.75" customHeight="1">
      <c r="B991" s="792"/>
      <c r="C991" s="792"/>
      <c r="E991" s="792"/>
      <c r="S991" s="831"/>
      <c r="T991" s="831"/>
    </row>
    <row r="992" spans="2:20" s="105" customFormat="1" ht="15.75" customHeight="1">
      <c r="B992" s="792"/>
      <c r="C992" s="792"/>
      <c r="E992" s="792"/>
      <c r="S992" s="831"/>
      <c r="T992" s="831"/>
    </row>
    <row r="993" spans="2:20" s="105" customFormat="1" ht="15.75" customHeight="1">
      <c r="B993" s="792"/>
      <c r="C993" s="792"/>
      <c r="E993" s="792"/>
      <c r="S993" s="831"/>
      <c r="T993" s="831"/>
    </row>
    <row r="994" spans="2:20" s="105" customFormat="1" ht="15.75" customHeight="1">
      <c r="B994" s="792"/>
      <c r="C994" s="792"/>
      <c r="E994" s="792"/>
      <c r="S994" s="831"/>
      <c r="T994" s="831"/>
    </row>
    <row r="995" spans="2:20" s="105" customFormat="1" ht="15.75" customHeight="1">
      <c r="B995" s="792"/>
      <c r="C995" s="792"/>
      <c r="E995" s="792"/>
      <c r="S995" s="831"/>
      <c r="T995" s="831"/>
    </row>
    <row r="996" spans="2:20" s="105" customFormat="1" ht="15.75" customHeight="1">
      <c r="B996" s="792"/>
      <c r="C996" s="792"/>
      <c r="E996" s="792"/>
      <c r="S996" s="831"/>
      <c r="T996" s="831"/>
    </row>
    <row r="997" spans="2:20" s="105" customFormat="1" ht="15.75" customHeight="1">
      <c r="B997" s="792"/>
      <c r="C997" s="792"/>
      <c r="E997" s="792"/>
      <c r="S997" s="831"/>
      <c r="T997" s="831"/>
    </row>
    <row r="998" spans="2:20" s="105" customFormat="1" ht="15.75" customHeight="1">
      <c r="B998" s="792"/>
      <c r="C998" s="792"/>
      <c r="E998" s="792"/>
      <c r="S998" s="831"/>
      <c r="T998" s="831"/>
    </row>
    <row r="999" spans="2:20" s="105" customFormat="1" ht="15.75" customHeight="1">
      <c r="B999" s="792"/>
      <c r="C999" s="792"/>
      <c r="E999" s="792"/>
      <c r="S999" s="831"/>
      <c r="T999" s="831"/>
    </row>
    <row r="1000" spans="2:20" s="105" customFormat="1" ht="15.75" customHeight="1">
      <c r="B1000" s="792"/>
      <c r="C1000" s="792"/>
      <c r="E1000" s="792"/>
      <c r="S1000" s="831"/>
      <c r="T1000" s="831"/>
    </row>
    <row r="1001" spans="2:20" s="105" customFormat="1" ht="15.75" customHeight="1">
      <c r="B1001" s="792"/>
      <c r="C1001" s="792"/>
      <c r="E1001" s="792"/>
      <c r="S1001" s="831"/>
      <c r="T1001" s="831"/>
    </row>
    <row r="1002" spans="2:20" s="105" customFormat="1" ht="15.75" customHeight="1">
      <c r="B1002" s="792"/>
      <c r="C1002" s="792"/>
      <c r="E1002" s="792"/>
      <c r="S1002" s="831"/>
      <c r="T1002" s="831"/>
    </row>
    <row r="1003" spans="2:20" s="105" customFormat="1" ht="15.75" customHeight="1">
      <c r="B1003" s="792"/>
      <c r="C1003" s="792"/>
      <c r="E1003" s="792"/>
      <c r="S1003" s="831"/>
      <c r="T1003" s="831"/>
    </row>
    <row r="1004" spans="2:20" s="105" customFormat="1" ht="15.75" customHeight="1">
      <c r="B1004" s="792"/>
      <c r="C1004" s="792"/>
      <c r="E1004" s="792"/>
      <c r="S1004" s="831"/>
      <c r="T1004" s="831"/>
    </row>
    <row r="1005" spans="2:20" s="105" customFormat="1" ht="15.75" customHeight="1">
      <c r="B1005" s="792"/>
      <c r="C1005" s="792"/>
      <c r="E1005" s="792"/>
      <c r="S1005" s="831"/>
      <c r="T1005" s="831"/>
    </row>
    <row r="1006" spans="2:20" s="105" customFormat="1" ht="15.75" customHeight="1">
      <c r="B1006" s="792"/>
      <c r="C1006" s="792"/>
      <c r="E1006" s="792"/>
      <c r="S1006" s="831"/>
      <c r="T1006" s="831"/>
    </row>
    <row r="1007" spans="2:20" s="105" customFormat="1" ht="15.75" customHeight="1">
      <c r="B1007" s="792"/>
      <c r="C1007" s="792"/>
      <c r="E1007" s="792"/>
      <c r="S1007" s="831"/>
      <c r="T1007" s="831"/>
    </row>
    <row r="1008" spans="2:20" s="105" customFormat="1" ht="15.75" customHeight="1">
      <c r="B1008" s="792"/>
      <c r="C1008" s="792"/>
      <c r="E1008" s="792"/>
      <c r="S1008" s="831"/>
      <c r="T1008" s="831"/>
    </row>
    <row r="1009" spans="2:20" s="105" customFormat="1" ht="15.75" customHeight="1">
      <c r="B1009" s="792"/>
      <c r="C1009" s="792"/>
      <c r="E1009" s="792"/>
      <c r="S1009" s="831"/>
      <c r="T1009" s="831"/>
    </row>
    <row r="1010" spans="2:20" s="105" customFormat="1" ht="15.75" customHeight="1">
      <c r="B1010" s="792"/>
      <c r="C1010" s="792"/>
      <c r="E1010" s="792"/>
      <c r="S1010" s="831"/>
      <c r="T1010" s="831"/>
    </row>
    <row r="1011" spans="2:20" s="105" customFormat="1" ht="15.75" customHeight="1">
      <c r="B1011" s="792"/>
      <c r="C1011" s="792"/>
      <c r="E1011" s="792"/>
      <c r="S1011" s="831"/>
      <c r="T1011" s="831"/>
    </row>
    <row r="1012" spans="2:20" s="105" customFormat="1" ht="15.75" customHeight="1">
      <c r="B1012" s="792"/>
      <c r="C1012" s="792"/>
      <c r="E1012" s="792"/>
      <c r="S1012" s="831"/>
      <c r="T1012" s="831"/>
    </row>
    <row r="1013" spans="2:20" s="105" customFormat="1" ht="15.75" customHeight="1">
      <c r="B1013" s="792"/>
      <c r="C1013" s="792"/>
      <c r="E1013" s="792"/>
      <c r="S1013" s="831"/>
      <c r="T1013" s="831"/>
    </row>
    <row r="1014" spans="2:20" s="105" customFormat="1" ht="15.75" customHeight="1">
      <c r="B1014" s="792"/>
      <c r="C1014" s="792"/>
      <c r="E1014" s="792"/>
      <c r="S1014" s="831"/>
      <c r="T1014" s="831"/>
    </row>
    <row r="1015" spans="2:20" s="105" customFormat="1" ht="15.75" customHeight="1">
      <c r="B1015" s="792"/>
      <c r="C1015" s="792"/>
      <c r="E1015" s="792"/>
      <c r="S1015" s="831"/>
      <c r="T1015" s="831"/>
    </row>
    <row r="1016" spans="2:20" s="105" customFormat="1" ht="15.75" customHeight="1">
      <c r="B1016" s="792"/>
      <c r="C1016" s="792"/>
      <c r="E1016" s="792"/>
      <c r="S1016" s="831"/>
      <c r="T1016" s="831"/>
    </row>
    <row r="1017" spans="2:20" s="105" customFormat="1" ht="15.75" customHeight="1">
      <c r="B1017" s="792"/>
      <c r="C1017" s="792"/>
      <c r="E1017" s="792"/>
      <c r="S1017" s="831"/>
      <c r="T1017" s="831"/>
    </row>
    <row r="1018" spans="2:20" s="105" customFormat="1" ht="15.75" customHeight="1">
      <c r="B1018" s="792"/>
      <c r="C1018" s="792"/>
      <c r="E1018" s="792"/>
      <c r="S1018" s="831"/>
      <c r="T1018" s="831"/>
    </row>
  </sheetData>
  <mergeCells count="61">
    <mergeCell ref="T17:T27"/>
    <mergeCell ref="R37:R39"/>
    <mergeCell ref="A40:A41"/>
    <mergeCell ref="R40:S40"/>
    <mergeCell ref="J44:J45"/>
    <mergeCell ref="O37:O39"/>
    <mergeCell ref="P37:P39"/>
    <mergeCell ref="Q37:Q39"/>
    <mergeCell ref="I31:I34"/>
    <mergeCell ref="J31:J34"/>
    <mergeCell ref="K31:K34"/>
    <mergeCell ref="I35:I39"/>
    <mergeCell ref="A29:A39"/>
    <mergeCell ref="B29:B39"/>
    <mergeCell ref="S30:S39"/>
    <mergeCell ref="T30:T39"/>
    <mergeCell ref="J46:J49"/>
    <mergeCell ref="J50:J53"/>
    <mergeCell ref="L37:L39"/>
    <mergeCell ref="M37:M39"/>
    <mergeCell ref="N37:N39"/>
    <mergeCell ref="J35:J39"/>
    <mergeCell ref="K35:K39"/>
    <mergeCell ref="C31:C39"/>
    <mergeCell ref="D31:D39"/>
    <mergeCell ref="E31:E39"/>
    <mergeCell ref="F31:F39"/>
    <mergeCell ref="G31:G39"/>
    <mergeCell ref="F17:F24"/>
    <mergeCell ref="G17:G24"/>
    <mergeCell ref="H31:H39"/>
    <mergeCell ref="K17:K24"/>
    <mergeCell ref="D25:D27"/>
    <mergeCell ref="E25:E27"/>
    <mergeCell ref="F25:F27"/>
    <mergeCell ref="G25:G27"/>
    <mergeCell ref="H25:H27"/>
    <mergeCell ref="I25:I27"/>
    <mergeCell ref="J25:J26"/>
    <mergeCell ref="K25:K27"/>
    <mergeCell ref="A1:S1"/>
    <mergeCell ref="A2:S2"/>
    <mergeCell ref="A3:S3"/>
    <mergeCell ref="A4:S4"/>
    <mergeCell ref="A5:S5"/>
    <mergeCell ref="A7:S7"/>
    <mergeCell ref="H17:H24"/>
    <mergeCell ref="I17:I24"/>
    <mergeCell ref="J17:J24"/>
    <mergeCell ref="A8:T8"/>
    <mergeCell ref="A10:A11"/>
    <mergeCell ref="B10:B11"/>
    <mergeCell ref="C10:T10"/>
    <mergeCell ref="A12:A15"/>
    <mergeCell ref="B12:B15"/>
    <mergeCell ref="S12:S15"/>
    <mergeCell ref="T12:T15"/>
    <mergeCell ref="A17:A27"/>
    <mergeCell ref="B17:B27"/>
    <mergeCell ref="C17:C27"/>
    <mergeCell ref="D17:D24"/>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994"/>
  <sheetViews>
    <sheetView topLeftCell="W11" zoomScale="75" zoomScaleNormal="75" workbookViewId="0">
      <selection activeCell="Z17" sqref="Z17"/>
    </sheetView>
  </sheetViews>
  <sheetFormatPr baseColWidth="10" defaultColWidth="14.42578125" defaultRowHeight="15"/>
  <cols>
    <col min="1" max="1" width="2.85546875" style="114" customWidth="1"/>
    <col min="2" max="2" width="15" style="114" customWidth="1"/>
    <col min="3" max="3" width="12.7109375" style="114" customWidth="1"/>
    <col min="4" max="6" width="17" style="114" customWidth="1"/>
    <col min="7" max="7" width="48.85546875" style="114" bestFit="1" customWidth="1"/>
    <col min="8" max="8" width="52.140625" style="114" customWidth="1"/>
    <col min="9" max="10" width="40.7109375" style="114" customWidth="1"/>
    <col min="11" max="12" width="18.42578125" style="114" customWidth="1"/>
    <col min="13" max="14" width="21.85546875" style="114" customWidth="1"/>
    <col min="15" max="16" width="18.42578125" style="114" customWidth="1"/>
    <col min="17" max="17" width="20.5703125" style="114" customWidth="1"/>
    <col min="18" max="18" width="20.7109375" style="114" customWidth="1"/>
    <col min="19" max="20" width="36.85546875" style="114" customWidth="1"/>
    <col min="21" max="21" width="28.42578125" style="114" customWidth="1"/>
    <col min="22" max="27" width="26.140625" style="114" customWidth="1"/>
    <col min="28" max="28" width="33.140625" style="114" customWidth="1"/>
    <col min="29" max="29" width="54.5703125" style="114" customWidth="1"/>
    <col min="30" max="16384" width="14.42578125" style="114"/>
  </cols>
  <sheetData>
    <row r="1" spans="1:29" ht="18" customHeight="1">
      <c r="A1" s="3"/>
      <c r="B1" s="1157" t="s">
        <v>666</v>
      </c>
      <c r="C1" s="1037"/>
      <c r="D1" s="1037"/>
      <c r="E1" s="1037"/>
      <c r="F1" s="1037"/>
      <c r="G1" s="1037"/>
      <c r="H1" s="1037"/>
      <c r="I1" s="1037"/>
      <c r="K1" s="1037" t="s">
        <v>0</v>
      </c>
      <c r="L1" s="1037"/>
      <c r="M1" s="1037"/>
      <c r="N1" s="1037"/>
      <c r="O1" s="1037"/>
      <c r="P1" s="1037"/>
      <c r="Q1" s="1037"/>
      <c r="R1" s="1037"/>
      <c r="U1" s="1037" t="s">
        <v>0</v>
      </c>
      <c r="V1" s="1037"/>
      <c r="W1" s="1037"/>
      <c r="X1" s="1037"/>
      <c r="Y1" s="1037"/>
      <c r="Z1" s="1037"/>
      <c r="AA1" s="1037"/>
      <c r="AB1" s="1037"/>
      <c r="AC1" s="1037"/>
    </row>
    <row r="2" spans="1:29" ht="12.75" customHeight="1">
      <c r="A2" s="3"/>
      <c r="B2" s="1037" t="s">
        <v>1</v>
      </c>
      <c r="C2" s="1037"/>
      <c r="D2" s="1037"/>
      <c r="E2" s="1037"/>
      <c r="F2" s="1037"/>
      <c r="G2" s="1037"/>
      <c r="H2" s="1037"/>
      <c r="I2" s="1037"/>
      <c r="K2" s="1037" t="s">
        <v>1</v>
      </c>
      <c r="L2" s="1037"/>
      <c r="M2" s="1037"/>
      <c r="N2" s="1037"/>
      <c r="O2" s="1037"/>
      <c r="P2" s="1037"/>
      <c r="Q2" s="1037"/>
      <c r="R2" s="1037"/>
      <c r="U2" s="1037" t="s">
        <v>1</v>
      </c>
      <c r="V2" s="1037"/>
      <c r="W2" s="1037"/>
      <c r="X2" s="1037"/>
      <c r="Y2" s="1037"/>
      <c r="Z2" s="1037"/>
      <c r="AA2" s="1037"/>
      <c r="AB2" s="1037"/>
      <c r="AC2" s="1037"/>
    </row>
    <row r="3" spans="1:29" ht="36.75" customHeight="1">
      <c r="A3" s="3"/>
      <c r="B3" s="1037" t="s">
        <v>2</v>
      </c>
      <c r="C3" s="1037"/>
      <c r="D3" s="1037"/>
      <c r="E3" s="1037"/>
      <c r="F3" s="1037"/>
      <c r="G3" s="1037"/>
      <c r="H3" s="1037"/>
      <c r="I3" s="1037"/>
      <c r="K3" s="1037" t="s">
        <v>2</v>
      </c>
      <c r="L3" s="1037"/>
      <c r="M3" s="1037"/>
      <c r="N3" s="1037"/>
      <c r="O3" s="1037"/>
      <c r="P3" s="1037"/>
      <c r="Q3" s="1037"/>
      <c r="R3" s="1037"/>
      <c r="U3" s="1037" t="s">
        <v>2</v>
      </c>
      <c r="V3" s="1037"/>
      <c r="W3" s="1037"/>
      <c r="X3" s="1037"/>
      <c r="Y3" s="1037"/>
      <c r="Z3" s="1037"/>
      <c r="AA3" s="1037"/>
      <c r="AB3" s="1037"/>
      <c r="AC3" s="1037"/>
    </row>
    <row r="4" spans="1:29" ht="21" customHeight="1">
      <c r="A4" s="5"/>
      <c r="B4" s="1037" t="s">
        <v>48</v>
      </c>
      <c r="C4" s="1037"/>
      <c r="D4" s="1037"/>
      <c r="E4" s="1037"/>
      <c r="F4" s="1037"/>
      <c r="G4" s="1037"/>
      <c r="H4" s="1037"/>
      <c r="I4" s="1037"/>
      <c r="K4" s="1037" t="s">
        <v>48</v>
      </c>
      <c r="L4" s="1037"/>
      <c r="M4" s="1037"/>
      <c r="N4" s="1037"/>
      <c r="O4" s="1037"/>
      <c r="P4" s="1037"/>
      <c r="Q4" s="1037"/>
      <c r="R4" s="1037"/>
      <c r="U4" s="1037" t="s">
        <v>48</v>
      </c>
      <c r="V4" s="1037"/>
      <c r="W4" s="1037"/>
      <c r="X4" s="1037"/>
      <c r="Y4" s="1037"/>
      <c r="Z4" s="1037"/>
      <c r="AA4" s="1037"/>
      <c r="AB4" s="1037"/>
      <c r="AC4" s="1037"/>
    </row>
    <row r="5" spans="1:29" ht="23.25" customHeight="1">
      <c r="A5" s="6"/>
      <c r="B5" s="1037" t="s">
        <v>56</v>
      </c>
      <c r="C5" s="1037"/>
      <c r="D5" s="1037"/>
      <c r="E5" s="1037"/>
      <c r="F5" s="1037"/>
      <c r="G5" s="1037"/>
      <c r="H5" s="1037"/>
      <c r="I5" s="1037"/>
      <c r="K5" s="1037" t="s">
        <v>56</v>
      </c>
      <c r="L5" s="1037"/>
      <c r="M5" s="1037"/>
      <c r="N5" s="1037"/>
      <c r="O5" s="1037"/>
      <c r="P5" s="1037"/>
      <c r="Q5" s="1037"/>
      <c r="R5" s="1037"/>
      <c r="S5" s="1037"/>
      <c r="U5" s="1037" t="s">
        <v>56</v>
      </c>
      <c r="V5" s="1037"/>
      <c r="W5" s="1037"/>
      <c r="X5" s="1037"/>
      <c r="Y5" s="1037"/>
      <c r="Z5" s="1037"/>
      <c r="AA5" s="1037"/>
      <c r="AB5" s="1037"/>
      <c r="AC5" s="1037"/>
    </row>
    <row r="6" spans="1:29" ht="18.75" customHeight="1">
      <c r="A6" s="1"/>
      <c r="B6" s="1037" t="s">
        <v>51</v>
      </c>
      <c r="C6" s="1037"/>
      <c r="D6" s="1037"/>
      <c r="E6" s="1037"/>
      <c r="F6" s="1037"/>
      <c r="G6" s="1037" t="s">
        <v>667</v>
      </c>
      <c r="H6" s="1037"/>
      <c r="I6" s="1037"/>
      <c r="J6" s="1"/>
      <c r="K6" s="1037" t="s">
        <v>51</v>
      </c>
      <c r="L6" s="1037"/>
      <c r="M6" s="1037"/>
      <c r="N6" s="1037"/>
      <c r="O6" s="1037"/>
      <c r="P6" s="1037" t="str">
        <f>G6</f>
        <v>C&amp;M CONSULTORES S.A.</v>
      </c>
      <c r="Q6" s="1037"/>
      <c r="R6" s="1037"/>
      <c r="S6" s="1"/>
      <c r="T6" s="1"/>
      <c r="U6" s="1037" t="s">
        <v>51</v>
      </c>
      <c r="V6" s="1037"/>
      <c r="W6" s="1037"/>
      <c r="X6" s="1037"/>
      <c r="Y6" s="1037"/>
      <c r="Z6" s="1037"/>
      <c r="AA6" s="1037"/>
      <c r="AB6" s="1037"/>
      <c r="AC6" s="1037"/>
    </row>
    <row r="7" spans="1:29" s="15" customFormat="1" ht="18" customHeight="1">
      <c r="A7" s="7"/>
      <c r="B7" s="14"/>
      <c r="C7" s="7"/>
      <c r="D7" s="7"/>
      <c r="E7" s="7"/>
      <c r="F7" s="7"/>
      <c r="G7" s="7" t="s">
        <v>54</v>
      </c>
      <c r="H7" s="7" t="s">
        <v>53</v>
      </c>
      <c r="I7" s="7"/>
      <c r="J7" s="7"/>
      <c r="K7" s="7"/>
      <c r="L7" s="7"/>
      <c r="M7" s="7"/>
      <c r="N7" s="7"/>
      <c r="O7" s="7"/>
      <c r="P7" s="7"/>
      <c r="Q7" s="7"/>
      <c r="R7" s="7"/>
      <c r="S7" s="7" t="s">
        <v>52</v>
      </c>
      <c r="T7" s="7" t="s">
        <v>52</v>
      </c>
      <c r="U7" s="7"/>
      <c r="V7" s="7"/>
      <c r="W7" s="7"/>
      <c r="X7" s="7"/>
      <c r="Y7" s="7"/>
      <c r="Z7" s="7"/>
      <c r="AA7" s="7"/>
      <c r="AB7" s="7"/>
      <c r="AC7" s="7"/>
    </row>
    <row r="8" spans="1:29" s="17" customFormat="1" ht="198.75" customHeight="1">
      <c r="A8" s="8"/>
      <c r="B8" s="9" t="s">
        <v>3</v>
      </c>
      <c r="C8" s="9" t="s">
        <v>4</v>
      </c>
      <c r="D8" s="9" t="s">
        <v>5</v>
      </c>
      <c r="E8" s="9" t="s">
        <v>117</v>
      </c>
      <c r="F8" s="9" t="s">
        <v>116</v>
      </c>
      <c r="G8" s="9" t="s">
        <v>57</v>
      </c>
      <c r="H8" s="9" t="s">
        <v>47</v>
      </c>
      <c r="I8" s="9" t="s">
        <v>6</v>
      </c>
      <c r="J8" s="9" t="s">
        <v>49</v>
      </c>
      <c r="K8" s="9" t="s">
        <v>50</v>
      </c>
      <c r="L8" s="9" t="s">
        <v>111</v>
      </c>
      <c r="M8" s="9" t="s">
        <v>7</v>
      </c>
      <c r="N8" s="9" t="s">
        <v>119</v>
      </c>
      <c r="O8" s="9" t="s">
        <v>8</v>
      </c>
      <c r="P8" s="130" t="s">
        <v>9</v>
      </c>
      <c r="Q8" s="9" t="s">
        <v>118</v>
      </c>
      <c r="R8" s="9" t="s">
        <v>120</v>
      </c>
      <c r="S8" s="9" t="s">
        <v>121</v>
      </c>
      <c r="T8" s="130" t="s">
        <v>115</v>
      </c>
      <c r="U8" s="109" t="s">
        <v>108</v>
      </c>
      <c r="V8" s="109" t="s">
        <v>55</v>
      </c>
      <c r="W8" s="109" t="s">
        <v>150</v>
      </c>
      <c r="X8" s="109" t="s">
        <v>112</v>
      </c>
      <c r="Y8" s="109" t="s">
        <v>151</v>
      </c>
      <c r="Z8" s="109" t="s">
        <v>668</v>
      </c>
      <c r="AA8" s="109" t="s">
        <v>445</v>
      </c>
      <c r="AB8" s="109" t="s">
        <v>669</v>
      </c>
      <c r="AC8" s="109" t="s">
        <v>10</v>
      </c>
    </row>
    <row r="9" spans="1:29" ht="235.5" customHeight="1">
      <c r="A9" s="10"/>
      <c r="B9" s="110">
        <v>1</v>
      </c>
      <c r="C9" s="16">
        <v>32</v>
      </c>
      <c r="D9" s="16">
        <v>68</v>
      </c>
      <c r="E9" s="598" t="s">
        <v>670</v>
      </c>
      <c r="F9" s="16" t="s">
        <v>440</v>
      </c>
      <c r="G9" s="16" t="s">
        <v>671</v>
      </c>
      <c r="H9" s="16" t="s">
        <v>672</v>
      </c>
      <c r="I9" s="16" t="s">
        <v>162</v>
      </c>
      <c r="J9" s="16" t="s">
        <v>673</v>
      </c>
      <c r="K9" s="16" t="s">
        <v>249</v>
      </c>
      <c r="L9" s="16" t="s">
        <v>674</v>
      </c>
      <c r="M9" s="212">
        <v>0.5</v>
      </c>
      <c r="N9" s="236">
        <v>40395</v>
      </c>
      <c r="O9" s="213">
        <v>40402</v>
      </c>
      <c r="P9" s="213">
        <v>41152</v>
      </c>
      <c r="Q9" s="16" t="s">
        <v>675</v>
      </c>
      <c r="R9" s="236">
        <v>41397</v>
      </c>
      <c r="S9" s="236" t="s">
        <v>162</v>
      </c>
      <c r="T9" s="235" t="s">
        <v>162</v>
      </c>
      <c r="U9" s="16">
        <v>2012</v>
      </c>
      <c r="V9" s="121">
        <v>8381436910</v>
      </c>
      <c r="W9" s="175">
        <f>V9/VLOOKUP(U9,lov_smmlv,2)*sm_2019</f>
        <v>12247753675.951225</v>
      </c>
      <c r="X9" s="124">
        <v>0.5</v>
      </c>
      <c r="Y9" s="175">
        <f>X9*W9</f>
        <v>6123876837.9756126</v>
      </c>
      <c r="Z9" s="124">
        <v>1</v>
      </c>
      <c r="AA9" s="175">
        <f>(PPTO_oficial*Z9)</f>
        <v>868283941</v>
      </c>
      <c r="AB9" s="175" t="s">
        <v>162</v>
      </c>
      <c r="AC9" s="16"/>
    </row>
    <row r="10" spans="1:29" ht="244.5" customHeight="1">
      <c r="A10" s="10"/>
      <c r="B10" s="110">
        <v>2</v>
      </c>
      <c r="C10" s="16">
        <v>14</v>
      </c>
      <c r="D10" s="16">
        <v>18</v>
      </c>
      <c r="E10" s="16" t="s">
        <v>676</v>
      </c>
      <c r="F10" s="16" t="s">
        <v>440</v>
      </c>
      <c r="G10" s="16" t="s">
        <v>671</v>
      </c>
      <c r="H10" s="16" t="s">
        <v>677</v>
      </c>
      <c r="I10" s="16" t="s">
        <v>162</v>
      </c>
      <c r="J10" s="16" t="s">
        <v>673</v>
      </c>
      <c r="K10" s="16" t="s">
        <v>249</v>
      </c>
      <c r="L10" s="16" t="s">
        <v>674</v>
      </c>
      <c r="M10" s="212">
        <v>0.5</v>
      </c>
      <c r="N10" s="236">
        <v>40395</v>
      </c>
      <c r="O10" s="213">
        <v>40402</v>
      </c>
      <c r="P10" s="213">
        <v>41121</v>
      </c>
      <c r="Q10" s="16" t="s">
        <v>675</v>
      </c>
      <c r="R10" s="236">
        <v>41397</v>
      </c>
      <c r="S10" s="16" t="s">
        <v>162</v>
      </c>
      <c r="T10" s="235" t="s">
        <v>162</v>
      </c>
      <c r="U10" s="16">
        <v>2012</v>
      </c>
      <c r="V10" s="121">
        <v>9313598735</v>
      </c>
      <c r="W10" s="175">
        <f>V10/VLOOKUP(U10,lov_smmlv,2)*sm_2019</f>
        <v>13609917293.159096</v>
      </c>
      <c r="X10" s="124">
        <v>0.5</v>
      </c>
      <c r="Y10" s="175">
        <f>X10*W10</f>
        <v>6804958646.5795479</v>
      </c>
      <c r="Z10" s="124">
        <v>1</v>
      </c>
      <c r="AA10" s="175">
        <f>(PPTO_oficial*Z10)</f>
        <v>868283941</v>
      </c>
      <c r="AB10" s="175" t="s">
        <v>162</v>
      </c>
      <c r="AC10" s="16"/>
    </row>
    <row r="11" spans="1:29" ht="292.5" customHeight="1">
      <c r="A11" s="10"/>
      <c r="B11" s="110">
        <v>3</v>
      </c>
      <c r="C11" s="16">
        <v>61</v>
      </c>
      <c r="D11" s="16">
        <v>143</v>
      </c>
      <c r="E11" s="16" t="s">
        <v>678</v>
      </c>
      <c r="F11" s="16" t="s">
        <v>440</v>
      </c>
      <c r="G11" s="16" t="s">
        <v>671</v>
      </c>
      <c r="H11" s="16" t="s">
        <v>679</v>
      </c>
      <c r="I11" s="16" t="s">
        <v>162</v>
      </c>
      <c r="J11" s="16" t="s">
        <v>673</v>
      </c>
      <c r="K11" s="16" t="s">
        <v>249</v>
      </c>
      <c r="L11" s="16" t="s">
        <v>674</v>
      </c>
      <c r="M11" s="287">
        <v>1</v>
      </c>
      <c r="N11" s="236">
        <v>42249</v>
      </c>
      <c r="O11" s="236">
        <v>42254</v>
      </c>
      <c r="P11" s="236">
        <v>42405</v>
      </c>
      <c r="Q11" s="235" t="s">
        <v>675</v>
      </c>
      <c r="R11" s="236">
        <v>42709</v>
      </c>
      <c r="S11" s="235" t="s">
        <v>162</v>
      </c>
      <c r="T11" s="235" t="s">
        <v>162</v>
      </c>
      <c r="U11" s="235">
        <v>2016</v>
      </c>
      <c r="V11" s="413">
        <v>6566793408</v>
      </c>
      <c r="W11" s="175">
        <f>V11/VLOOKUP(U11,lov_smmlv,2)*sm_2019</f>
        <v>7887497483.3119068</v>
      </c>
      <c r="X11" s="414">
        <v>1</v>
      </c>
      <c r="Y11" s="175">
        <f>X11*W11</f>
        <v>7887497483.3119068</v>
      </c>
      <c r="Z11" s="414">
        <v>1</v>
      </c>
      <c r="AA11" s="175">
        <f>(PPTO_oficial*Z11)</f>
        <v>868283941</v>
      </c>
      <c r="AB11" s="175" t="s">
        <v>162</v>
      </c>
      <c r="AC11" s="235"/>
    </row>
    <row r="12" spans="1:29" ht="18.75" customHeight="1">
      <c r="A12" s="1"/>
      <c r="B12" s="11" t="s">
        <v>11</v>
      </c>
      <c r="C12" s="1"/>
      <c r="D12" s="1"/>
      <c r="E12" s="1"/>
      <c r="F12" s="1"/>
      <c r="G12" s="1"/>
      <c r="H12" s="1"/>
      <c r="I12" s="1"/>
      <c r="J12" s="1"/>
      <c r="K12" s="1"/>
      <c r="L12" s="1"/>
      <c r="M12" s="1"/>
      <c r="N12" s="1"/>
      <c r="O12" s="1"/>
      <c r="P12" s="1"/>
      <c r="Q12" s="1"/>
      <c r="R12" s="1"/>
      <c r="S12" s="1"/>
      <c r="T12" s="1"/>
      <c r="U12" s="1131" t="s">
        <v>665</v>
      </c>
      <c r="V12" s="1132"/>
      <c r="W12" s="1132"/>
      <c r="X12" s="1132"/>
      <c r="Y12" s="1132"/>
      <c r="Z12" s="1132"/>
      <c r="AA12" s="1132"/>
      <c r="AB12" s="1132"/>
      <c r="AC12" s="1"/>
    </row>
    <row r="13" spans="1:29" ht="12.7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row>
    <row r="14" spans="1:29" ht="12.75" customHeight="1">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row>
    <row r="15" spans="1:29" ht="12.75" customHeight="1">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row>
    <row r="16" spans="1:29" ht="12.75" customHeight="1">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row>
    <row r="17" spans="1:29" ht="12.75" customHeight="1">
      <c r="A17" s="1"/>
      <c r="B17" s="1"/>
      <c r="C17" s="1"/>
      <c r="D17" s="1"/>
      <c r="E17" s="1"/>
      <c r="F17" s="1"/>
      <c r="G17" s="1"/>
      <c r="H17" s="1"/>
      <c r="I17" s="1"/>
      <c r="J17" s="1"/>
      <c r="K17" s="1"/>
      <c r="L17" s="1"/>
      <c r="M17" s="1"/>
      <c r="N17" s="1"/>
      <c r="O17" s="1"/>
      <c r="P17" s="1"/>
      <c r="Q17" s="1"/>
      <c r="R17" s="1"/>
      <c r="S17" s="1"/>
      <c r="T17" s="1"/>
      <c r="U17" s="12"/>
      <c r="V17" s="12"/>
      <c r="W17" s="12"/>
      <c r="X17" s="12"/>
      <c r="Y17" s="12"/>
      <c r="Z17" s="12"/>
      <c r="AA17" s="12"/>
      <c r="AB17" s="12"/>
      <c r="AC17" s="1"/>
    </row>
    <row r="18" spans="1:29" ht="12.75" customHeight="1">
      <c r="A18" s="1"/>
      <c r="B18" s="1"/>
      <c r="C18" s="1"/>
      <c r="D18" s="1"/>
      <c r="E18" s="1"/>
      <c r="F18" s="1"/>
      <c r="G18" s="1"/>
      <c r="H18" s="1"/>
      <c r="I18" s="1"/>
      <c r="J18" s="1"/>
      <c r="K18" s="1"/>
      <c r="L18" s="1"/>
      <c r="M18" s="1"/>
      <c r="N18" s="1"/>
      <c r="O18" s="1"/>
      <c r="P18" s="1"/>
      <c r="Q18" s="1"/>
      <c r="R18" s="1"/>
      <c r="S18" s="1"/>
      <c r="T18" s="1"/>
      <c r="U18" s="12"/>
      <c r="V18" s="12"/>
      <c r="W18" s="12"/>
      <c r="X18" s="12"/>
      <c r="Y18" s="12"/>
      <c r="Z18" s="12"/>
      <c r="AA18" s="12"/>
      <c r="AB18" s="12"/>
      <c r="AC18" s="1"/>
    </row>
    <row r="19" spans="1:29" ht="12.75" customHeight="1">
      <c r="A19" s="1"/>
      <c r="B19" s="1"/>
      <c r="C19" s="1"/>
      <c r="D19" s="1"/>
      <c r="E19" s="1"/>
      <c r="F19" s="1"/>
      <c r="G19" s="1"/>
      <c r="H19" s="1"/>
      <c r="I19" s="1"/>
      <c r="J19" s="1"/>
      <c r="K19" s="1"/>
      <c r="L19" s="1"/>
      <c r="M19" s="1"/>
      <c r="N19" s="1"/>
      <c r="O19" s="1"/>
      <c r="P19" s="1"/>
      <c r="Q19" s="1"/>
      <c r="R19" s="1"/>
      <c r="S19" s="1"/>
      <c r="T19" s="1"/>
      <c r="U19" s="12"/>
      <c r="V19" s="12"/>
      <c r="W19" s="12"/>
      <c r="X19" s="12"/>
      <c r="Y19" s="12"/>
      <c r="Z19" s="12"/>
      <c r="AA19" s="12"/>
      <c r="AB19" s="12"/>
      <c r="AC19" s="1"/>
    </row>
    <row r="20" spans="1:29" ht="12.75" customHeight="1">
      <c r="A20" s="1"/>
      <c r="B20" s="1"/>
      <c r="C20" s="1"/>
      <c r="D20" s="1"/>
      <c r="E20" s="1"/>
      <c r="F20" s="1"/>
      <c r="G20" s="1"/>
      <c r="H20" s="1"/>
      <c r="I20" s="1"/>
      <c r="J20" s="1"/>
      <c r="K20" s="1"/>
      <c r="L20" s="1"/>
      <c r="M20" s="1"/>
      <c r="N20" s="1"/>
      <c r="O20" s="1"/>
      <c r="P20" s="1"/>
      <c r="Q20" s="1"/>
      <c r="R20" s="1"/>
      <c r="S20" s="1"/>
      <c r="T20" s="1"/>
      <c r="U20" s="12"/>
      <c r="V20" s="12"/>
      <c r="W20" s="12"/>
      <c r="X20" s="12"/>
      <c r="Y20" s="12"/>
      <c r="Z20" s="12"/>
      <c r="AA20" s="12"/>
      <c r="AB20" s="12"/>
      <c r="AC20" s="1"/>
    </row>
    <row r="21" spans="1:29" ht="12.75" customHeight="1">
      <c r="A21" s="1"/>
      <c r="B21" s="1"/>
      <c r="C21" s="1"/>
      <c r="D21" s="1"/>
      <c r="E21" s="1"/>
      <c r="F21" s="1"/>
      <c r="G21" s="1"/>
      <c r="H21" s="1"/>
      <c r="I21" s="1"/>
      <c r="J21" s="1"/>
      <c r="K21" s="1"/>
      <c r="L21" s="1"/>
      <c r="M21" s="1"/>
      <c r="N21" s="1"/>
      <c r="O21" s="1"/>
      <c r="P21" s="1"/>
      <c r="Q21" s="1"/>
      <c r="R21" s="1"/>
      <c r="S21" s="1"/>
      <c r="T21" s="1"/>
      <c r="U21" s="12"/>
      <c r="V21" s="12"/>
      <c r="W21" s="12"/>
      <c r="X21" s="12"/>
      <c r="Y21" s="12"/>
      <c r="Z21" s="12"/>
      <c r="AA21" s="12"/>
      <c r="AB21" s="12"/>
      <c r="AC21" s="1"/>
    </row>
    <row r="22" spans="1:29" ht="12.75" customHeight="1">
      <c r="A22" s="1"/>
      <c r="B22" s="1"/>
      <c r="C22" s="1"/>
      <c r="D22" s="1"/>
      <c r="E22" s="1"/>
      <c r="F22" s="1"/>
      <c r="G22" s="1"/>
      <c r="H22" s="1"/>
      <c r="I22" s="1"/>
      <c r="J22" s="1"/>
      <c r="K22" s="1"/>
      <c r="L22" s="1"/>
      <c r="M22" s="1"/>
      <c r="N22" s="1"/>
      <c r="O22" s="1"/>
      <c r="P22" s="1"/>
      <c r="Q22" s="1"/>
      <c r="R22" s="1"/>
      <c r="S22" s="1"/>
      <c r="T22" s="1"/>
      <c r="U22" s="12"/>
      <c r="V22" s="12"/>
      <c r="W22" s="12"/>
      <c r="X22" s="12"/>
      <c r="Y22" s="12"/>
      <c r="Z22" s="12"/>
      <c r="AA22" s="12"/>
      <c r="AB22" s="12"/>
      <c r="AC22" s="1"/>
    </row>
    <row r="23" spans="1:29" ht="12.75" customHeight="1">
      <c r="A23" s="1"/>
      <c r="B23" s="1"/>
      <c r="C23" s="1"/>
      <c r="D23" s="1"/>
      <c r="E23" s="1"/>
      <c r="F23" s="1"/>
      <c r="G23" s="1"/>
      <c r="H23" s="1"/>
      <c r="I23" s="1"/>
      <c r="J23" s="1"/>
      <c r="K23" s="1"/>
      <c r="L23" s="1"/>
      <c r="M23" s="1"/>
      <c r="N23" s="1"/>
      <c r="O23" s="1"/>
      <c r="P23" s="1"/>
      <c r="Q23" s="1"/>
      <c r="R23" s="1"/>
      <c r="S23" s="1"/>
      <c r="T23" s="1"/>
      <c r="U23" s="12"/>
      <c r="V23" s="12"/>
      <c r="W23" s="12"/>
      <c r="X23" s="12"/>
      <c r="Y23" s="12"/>
      <c r="Z23" s="12"/>
      <c r="AA23" s="12"/>
      <c r="AB23" s="12"/>
      <c r="AC23" s="1"/>
    </row>
    <row r="24" spans="1:29" ht="12.7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row>
    <row r="25" spans="1:29"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row>
    <row r="26" spans="1:29"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row>
    <row r="27" spans="1:29"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row>
    <row r="28" spans="1:29"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row>
    <row r="29" spans="1: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row>
    <row r="30" spans="1:29"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row>
    <row r="31" spans="1:29"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row>
    <row r="32" spans="1:29"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row>
    <row r="33" spans="1:29" ht="12.75" customHeight="1">
      <c r="A33" s="1"/>
      <c r="B33" s="13"/>
      <c r="C33" s="1"/>
      <c r="D33" s="1"/>
      <c r="E33" s="1"/>
      <c r="F33" s="1"/>
      <c r="G33" s="1"/>
      <c r="H33" s="1"/>
      <c r="I33" s="1"/>
      <c r="J33" s="1"/>
      <c r="K33" s="1"/>
      <c r="L33" s="1"/>
      <c r="M33" s="1"/>
      <c r="N33" s="1"/>
      <c r="O33" s="1"/>
      <c r="P33" s="1"/>
      <c r="Q33" s="1"/>
      <c r="R33" s="1"/>
      <c r="S33" s="1"/>
      <c r="T33" s="1"/>
      <c r="U33" s="1"/>
      <c r="V33" s="1"/>
      <c r="W33" s="1"/>
      <c r="X33" s="1"/>
      <c r="Y33" s="1"/>
      <c r="Z33" s="1"/>
      <c r="AA33" s="1"/>
      <c r="AB33" s="1"/>
      <c r="AC33" s="1"/>
    </row>
    <row r="34" spans="1:29"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row>
    <row r="35" spans="1:29"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row>
    <row r="36" spans="1:29"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row>
    <row r="37" spans="1:29"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row>
    <row r="38" spans="1:29"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row>
    <row r="39" spans="1:2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row>
    <row r="40" spans="1:29"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row>
    <row r="41" spans="1:29"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row>
    <row r="42" spans="1:29"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row>
    <row r="43" spans="1:29" ht="12.75" hidden="1" customHeight="1">
      <c r="A43" s="1"/>
      <c r="B43" s="8" t="s">
        <v>12</v>
      </c>
      <c r="C43" s="8" t="s">
        <v>13</v>
      </c>
      <c r="D43" s="8" t="s">
        <v>14</v>
      </c>
      <c r="E43" s="8"/>
      <c r="F43" s="8"/>
      <c r="G43" s="8"/>
      <c r="H43" s="8"/>
      <c r="I43" s="8"/>
      <c r="J43" s="8"/>
      <c r="K43" s="8"/>
      <c r="L43" s="8"/>
      <c r="M43" s="8"/>
      <c r="N43" s="8"/>
      <c r="O43" s="8"/>
      <c r="P43" s="8"/>
      <c r="Q43" s="8"/>
      <c r="R43" s="8"/>
      <c r="S43" s="8"/>
      <c r="T43" s="8"/>
      <c r="U43" s="1"/>
      <c r="V43" s="1"/>
      <c r="W43" s="1"/>
      <c r="X43" s="1"/>
      <c r="Y43" s="1"/>
      <c r="Z43" s="1"/>
      <c r="AA43" s="1"/>
      <c r="AB43" s="1"/>
      <c r="AC43" s="1"/>
    </row>
    <row r="44" spans="1:29" ht="12.75" hidden="1" customHeight="1">
      <c r="A44" s="1"/>
      <c r="B44" s="13" t="s">
        <v>15</v>
      </c>
      <c r="C44" s="13"/>
      <c r="D44" s="13" t="s">
        <v>16</v>
      </c>
      <c r="E44" s="13"/>
      <c r="F44" s="13"/>
      <c r="G44" s="13"/>
      <c r="H44" s="13"/>
      <c r="I44" s="13"/>
      <c r="J44" s="13"/>
      <c r="K44" s="13"/>
      <c r="L44" s="13"/>
      <c r="M44" s="13"/>
      <c r="N44" s="13"/>
      <c r="O44" s="13"/>
      <c r="P44" s="13"/>
      <c r="Q44" s="13"/>
      <c r="R44" s="13"/>
      <c r="S44" s="13"/>
      <c r="T44" s="13"/>
      <c r="U44" s="1"/>
      <c r="V44" s="1"/>
      <c r="W44" s="1"/>
      <c r="X44" s="1"/>
      <c r="Y44" s="1"/>
      <c r="Z44" s="1"/>
      <c r="AA44" s="1"/>
      <c r="AB44" s="1"/>
      <c r="AC44" s="1"/>
    </row>
    <row r="45" spans="1:29" ht="12.75" hidden="1" customHeight="1">
      <c r="A45" s="1"/>
      <c r="B45" s="13">
        <v>80101500</v>
      </c>
      <c r="C45" s="13" t="s">
        <v>17</v>
      </c>
      <c r="D45" s="13" t="s">
        <v>18</v>
      </c>
      <c r="E45" s="13"/>
      <c r="F45" s="13"/>
      <c r="G45" s="13"/>
      <c r="H45" s="13"/>
      <c r="I45" s="13"/>
      <c r="J45" s="13"/>
      <c r="K45" s="13"/>
      <c r="L45" s="13"/>
      <c r="M45" s="13"/>
      <c r="N45" s="13"/>
      <c r="O45" s="13"/>
      <c r="P45" s="13"/>
      <c r="Q45" s="13"/>
      <c r="R45" s="13"/>
      <c r="S45" s="13"/>
      <c r="T45" s="13"/>
      <c r="U45" s="1"/>
      <c r="V45" s="1"/>
      <c r="W45" s="1"/>
      <c r="X45" s="1"/>
      <c r="Y45" s="1"/>
      <c r="Z45" s="1"/>
      <c r="AA45" s="1"/>
      <c r="AB45" s="1"/>
      <c r="AC45" s="1"/>
    </row>
    <row r="46" spans="1:29" ht="12.75" hidden="1" customHeight="1">
      <c r="A46" s="1"/>
      <c r="B46" s="13">
        <v>80101509</v>
      </c>
      <c r="C46" s="13" t="s">
        <v>19</v>
      </c>
      <c r="D46" s="13" t="s">
        <v>20</v>
      </c>
      <c r="E46" s="13"/>
      <c r="F46" s="13"/>
      <c r="G46" s="13"/>
      <c r="H46" s="13"/>
      <c r="I46" s="13"/>
      <c r="J46" s="13"/>
      <c r="K46" s="13"/>
      <c r="L46" s="13"/>
      <c r="M46" s="13"/>
      <c r="N46" s="13"/>
      <c r="O46" s="13"/>
      <c r="P46" s="13"/>
      <c r="Q46" s="13"/>
      <c r="R46" s="13"/>
      <c r="S46" s="13"/>
      <c r="T46" s="13"/>
      <c r="U46" s="1"/>
      <c r="V46" s="1"/>
      <c r="W46" s="1"/>
      <c r="X46" s="1"/>
      <c r="Y46" s="1"/>
      <c r="Z46" s="1"/>
      <c r="AA46" s="1"/>
      <c r="AB46" s="1"/>
      <c r="AC46" s="1"/>
    </row>
    <row r="47" spans="1:29" ht="12.75" hidden="1" customHeight="1">
      <c r="A47" s="1"/>
      <c r="B47" s="13">
        <v>80101600</v>
      </c>
      <c r="C47" s="13" t="s">
        <v>21</v>
      </c>
      <c r="D47" s="13" t="s">
        <v>22</v>
      </c>
      <c r="E47" s="13"/>
      <c r="F47" s="13"/>
      <c r="G47" s="13"/>
      <c r="H47" s="13"/>
      <c r="I47" s="13"/>
      <c r="J47" s="13"/>
      <c r="K47" s="13"/>
      <c r="L47" s="13"/>
      <c r="M47" s="13"/>
      <c r="N47" s="13"/>
      <c r="O47" s="13"/>
      <c r="P47" s="13"/>
      <c r="Q47" s="13"/>
      <c r="R47" s="13"/>
      <c r="S47" s="13"/>
      <c r="T47" s="13"/>
      <c r="U47" s="1"/>
      <c r="V47" s="1"/>
      <c r="W47" s="1"/>
      <c r="X47" s="1"/>
      <c r="Y47" s="1"/>
      <c r="Z47" s="1"/>
      <c r="AA47" s="1"/>
      <c r="AB47" s="1"/>
      <c r="AC47" s="1"/>
    </row>
    <row r="48" spans="1:29" ht="12.75" hidden="1" customHeight="1">
      <c r="A48" s="1"/>
      <c r="B48" s="13">
        <v>80101604</v>
      </c>
      <c r="C48" s="13" t="s">
        <v>23</v>
      </c>
      <c r="D48" s="13" t="s">
        <v>24</v>
      </c>
      <c r="E48" s="13"/>
      <c r="F48" s="13"/>
      <c r="G48" s="13"/>
      <c r="H48" s="13"/>
      <c r="I48" s="13"/>
      <c r="J48" s="13"/>
      <c r="K48" s="13"/>
      <c r="L48" s="13"/>
      <c r="M48" s="13"/>
      <c r="N48" s="13"/>
      <c r="O48" s="13"/>
      <c r="P48" s="13"/>
      <c r="Q48" s="13"/>
      <c r="R48" s="13"/>
      <c r="S48" s="13"/>
      <c r="T48" s="13"/>
      <c r="U48" s="1"/>
      <c r="V48" s="1"/>
      <c r="W48" s="1"/>
      <c r="X48" s="1"/>
      <c r="Y48" s="1"/>
      <c r="Z48" s="1"/>
      <c r="AA48" s="1"/>
      <c r="AB48" s="1"/>
      <c r="AC48" s="1"/>
    </row>
    <row r="49" spans="1:29" ht="12.75" hidden="1" customHeight="1">
      <c r="A49" s="1"/>
      <c r="B49" s="13">
        <v>81131500</v>
      </c>
      <c r="C49" s="13" t="s">
        <v>25</v>
      </c>
      <c r="D49" s="13" t="s">
        <v>26</v>
      </c>
      <c r="E49" s="13"/>
      <c r="F49" s="13"/>
      <c r="G49" s="13"/>
      <c r="H49" s="13"/>
      <c r="I49" s="13"/>
      <c r="J49" s="13"/>
      <c r="K49" s="13"/>
      <c r="L49" s="13"/>
      <c r="M49" s="13"/>
      <c r="N49" s="13"/>
      <c r="O49" s="13"/>
      <c r="P49" s="13"/>
      <c r="Q49" s="13"/>
      <c r="R49" s="13"/>
      <c r="S49" s="13"/>
      <c r="T49" s="13"/>
      <c r="U49" s="1"/>
      <c r="V49" s="1"/>
      <c r="W49" s="1"/>
      <c r="X49" s="1"/>
      <c r="Y49" s="1"/>
      <c r="Z49" s="1"/>
      <c r="AA49" s="1"/>
      <c r="AB49" s="1"/>
      <c r="AC49" s="1"/>
    </row>
    <row r="50" spans="1:29" ht="12.75" hidden="1" customHeight="1">
      <c r="A50" s="1"/>
      <c r="B50" s="13">
        <v>81131501</v>
      </c>
      <c r="C50" s="13" t="s">
        <v>27</v>
      </c>
      <c r="D50" s="13" t="s">
        <v>28</v>
      </c>
      <c r="E50" s="13"/>
      <c r="F50" s="13"/>
      <c r="G50" s="13"/>
      <c r="H50" s="13"/>
      <c r="I50" s="13"/>
      <c r="J50" s="13"/>
      <c r="K50" s="13"/>
      <c r="L50" s="13"/>
      <c r="M50" s="13"/>
      <c r="N50" s="13"/>
      <c r="O50" s="13"/>
      <c r="P50" s="13"/>
      <c r="Q50" s="13"/>
      <c r="R50" s="13"/>
      <c r="S50" s="13"/>
      <c r="T50" s="13"/>
      <c r="U50" s="1"/>
      <c r="V50" s="1"/>
      <c r="W50" s="1"/>
      <c r="X50" s="1"/>
      <c r="Y50" s="1"/>
      <c r="Z50" s="1"/>
      <c r="AA50" s="1"/>
      <c r="AB50" s="1"/>
      <c r="AC50" s="1"/>
    </row>
    <row r="51" spans="1:29" ht="12.75" hidden="1" customHeight="1">
      <c r="A51" s="1"/>
      <c r="B51" s="13">
        <v>81131502</v>
      </c>
      <c r="C51" s="13" t="s">
        <v>29</v>
      </c>
      <c r="D51" s="13" t="s">
        <v>30</v>
      </c>
      <c r="E51" s="13"/>
      <c r="F51" s="13"/>
      <c r="G51" s="13"/>
      <c r="H51" s="13"/>
      <c r="I51" s="13"/>
      <c r="J51" s="13"/>
      <c r="K51" s="13"/>
      <c r="L51" s="13"/>
      <c r="M51" s="13"/>
      <c r="N51" s="13"/>
      <c r="O51" s="13"/>
      <c r="P51" s="13"/>
      <c r="Q51" s="13"/>
      <c r="R51" s="13"/>
      <c r="S51" s="13"/>
      <c r="T51" s="13"/>
      <c r="U51" s="1"/>
      <c r="V51" s="1"/>
      <c r="W51" s="1"/>
      <c r="X51" s="1"/>
      <c r="Y51" s="1"/>
      <c r="Z51" s="1"/>
      <c r="AA51" s="1"/>
      <c r="AB51" s="1"/>
      <c r="AC51" s="1"/>
    </row>
    <row r="52" spans="1:29" ht="12.75" hidden="1" customHeight="1">
      <c r="A52" s="1"/>
      <c r="B52" s="13">
        <v>81131503</v>
      </c>
      <c r="C52" s="13" t="s">
        <v>31</v>
      </c>
      <c r="D52" s="13" t="s">
        <v>32</v>
      </c>
      <c r="E52" s="13"/>
      <c r="F52" s="13"/>
      <c r="G52" s="13"/>
      <c r="H52" s="13"/>
      <c r="I52" s="13"/>
      <c r="J52" s="13"/>
      <c r="K52" s="13"/>
      <c r="L52" s="13"/>
      <c r="M52" s="13"/>
      <c r="N52" s="13"/>
      <c r="O52" s="13"/>
      <c r="P52" s="13"/>
      <c r="Q52" s="13"/>
      <c r="R52" s="13"/>
      <c r="S52" s="13"/>
      <c r="T52" s="13"/>
      <c r="U52" s="1"/>
      <c r="V52" s="1"/>
      <c r="W52" s="1"/>
      <c r="X52" s="1"/>
      <c r="Y52" s="1"/>
      <c r="Z52" s="1"/>
      <c r="AA52" s="1"/>
      <c r="AB52" s="1"/>
      <c r="AC52" s="1"/>
    </row>
    <row r="53" spans="1:29" ht="12.75" hidden="1" customHeight="1">
      <c r="A53" s="1"/>
      <c r="B53" s="13">
        <v>81131504</v>
      </c>
      <c r="C53" s="13" t="s">
        <v>33</v>
      </c>
      <c r="D53" s="13" t="s">
        <v>34</v>
      </c>
      <c r="E53" s="13"/>
      <c r="F53" s="13"/>
      <c r="G53" s="13"/>
      <c r="H53" s="13"/>
      <c r="I53" s="13"/>
      <c r="J53" s="13"/>
      <c r="K53" s="13"/>
      <c r="L53" s="13"/>
      <c r="M53" s="13"/>
      <c r="N53" s="13"/>
      <c r="O53" s="13"/>
      <c r="P53" s="13"/>
      <c r="Q53" s="13"/>
      <c r="R53" s="13"/>
      <c r="S53" s="13"/>
      <c r="T53" s="13"/>
      <c r="U53" s="1"/>
      <c r="V53" s="1"/>
      <c r="W53" s="1"/>
      <c r="X53" s="1"/>
      <c r="Y53" s="1"/>
      <c r="Z53" s="1"/>
      <c r="AA53" s="1"/>
      <c r="AB53" s="1"/>
      <c r="AC53" s="1"/>
    </row>
    <row r="54" spans="1:29" ht="12.75" hidden="1" customHeight="1">
      <c r="A54" s="1"/>
      <c r="B54" s="13">
        <v>81131505</v>
      </c>
      <c r="C54" s="13" t="s">
        <v>35</v>
      </c>
      <c r="D54" s="13" t="s">
        <v>36</v>
      </c>
      <c r="E54" s="13"/>
      <c r="F54" s="13"/>
      <c r="G54" s="13"/>
      <c r="H54" s="13"/>
      <c r="I54" s="13"/>
      <c r="J54" s="13"/>
      <c r="K54" s="13"/>
      <c r="L54" s="13"/>
      <c r="M54" s="13"/>
      <c r="N54" s="13"/>
      <c r="O54" s="13"/>
      <c r="P54" s="13"/>
      <c r="Q54" s="13"/>
      <c r="R54" s="13"/>
      <c r="S54" s="13"/>
      <c r="T54" s="13"/>
      <c r="U54" s="1"/>
      <c r="V54" s="1"/>
      <c r="W54" s="1"/>
      <c r="X54" s="1"/>
      <c r="Y54" s="1"/>
      <c r="Z54" s="1"/>
      <c r="AA54" s="1"/>
      <c r="AB54" s="1"/>
      <c r="AC54" s="1"/>
    </row>
    <row r="55" spans="1:29" ht="12.75" hidden="1" customHeight="1">
      <c r="A55" s="1"/>
      <c r="B55" s="13">
        <v>84111600</v>
      </c>
      <c r="C55" s="13" t="s">
        <v>37</v>
      </c>
      <c r="D55" s="13" t="s">
        <v>38</v>
      </c>
      <c r="E55" s="13"/>
      <c r="F55" s="13"/>
      <c r="G55" s="13"/>
      <c r="H55" s="13"/>
      <c r="I55" s="13"/>
      <c r="J55" s="13"/>
      <c r="K55" s="13"/>
      <c r="L55" s="13"/>
      <c r="M55" s="13"/>
      <c r="N55" s="13"/>
      <c r="O55" s="13"/>
      <c r="P55" s="13"/>
      <c r="Q55" s="13"/>
      <c r="R55" s="13"/>
      <c r="S55" s="13"/>
      <c r="T55" s="13"/>
      <c r="U55" s="1"/>
      <c r="V55" s="1"/>
      <c r="W55" s="1"/>
      <c r="X55" s="1"/>
      <c r="Y55" s="1"/>
      <c r="Z55" s="1"/>
      <c r="AA55" s="1"/>
      <c r="AB55" s="1"/>
      <c r="AC55" s="1"/>
    </row>
    <row r="56" spans="1:29" ht="12.75" hidden="1" customHeight="1">
      <c r="A56" s="1"/>
      <c r="B56" s="13">
        <v>84111601</v>
      </c>
      <c r="C56" s="13" t="s">
        <v>39</v>
      </c>
      <c r="D56" s="13" t="s">
        <v>40</v>
      </c>
      <c r="E56" s="13"/>
      <c r="F56" s="13"/>
      <c r="G56" s="13"/>
      <c r="H56" s="13"/>
      <c r="I56" s="13"/>
      <c r="J56" s="13"/>
      <c r="K56" s="13"/>
      <c r="L56" s="13"/>
      <c r="M56" s="13"/>
      <c r="N56" s="13"/>
      <c r="O56" s="13"/>
      <c r="P56" s="13"/>
      <c r="Q56" s="13"/>
      <c r="R56" s="13"/>
      <c r="S56" s="13"/>
      <c r="T56" s="13"/>
      <c r="U56" s="1"/>
      <c r="V56" s="1"/>
      <c r="W56" s="1"/>
      <c r="X56" s="1"/>
      <c r="Y56" s="1"/>
      <c r="Z56" s="1"/>
      <c r="AA56" s="1"/>
      <c r="AB56" s="1"/>
      <c r="AC56" s="1"/>
    </row>
    <row r="57" spans="1:29" ht="12.75" hidden="1" customHeight="1">
      <c r="A57" s="1"/>
      <c r="B57" s="13">
        <v>84111602</v>
      </c>
      <c r="C57" s="13" t="s">
        <v>41</v>
      </c>
      <c r="D57" s="13" t="s">
        <v>42</v>
      </c>
      <c r="E57" s="13"/>
      <c r="F57" s="13"/>
      <c r="G57" s="13"/>
      <c r="H57" s="13"/>
      <c r="I57" s="13"/>
      <c r="J57" s="13"/>
      <c r="K57" s="13"/>
      <c r="L57" s="13"/>
      <c r="M57" s="13"/>
      <c r="N57" s="13"/>
      <c r="O57" s="13"/>
      <c r="P57" s="13"/>
      <c r="Q57" s="13"/>
      <c r="R57" s="13"/>
      <c r="S57" s="13"/>
      <c r="T57" s="13"/>
      <c r="U57" s="1"/>
      <c r="V57" s="1"/>
      <c r="W57" s="1"/>
      <c r="X57" s="1"/>
      <c r="Y57" s="1"/>
      <c r="Z57" s="1"/>
      <c r="AA57" s="1"/>
      <c r="AB57" s="1"/>
      <c r="AC57" s="1"/>
    </row>
    <row r="58" spans="1:29" ht="12.75" hidden="1" customHeight="1">
      <c r="A58" s="1"/>
      <c r="B58" s="13">
        <v>93151600</v>
      </c>
      <c r="C58" s="13" t="s">
        <v>43</v>
      </c>
      <c r="D58" s="13" t="s">
        <v>44</v>
      </c>
      <c r="E58" s="13"/>
      <c r="F58" s="13"/>
      <c r="G58" s="13"/>
      <c r="H58" s="13"/>
      <c r="I58" s="13"/>
      <c r="J58" s="13"/>
      <c r="K58" s="13"/>
      <c r="L58" s="13"/>
      <c r="M58" s="13"/>
      <c r="N58" s="13"/>
      <c r="O58" s="13"/>
      <c r="P58" s="13"/>
      <c r="Q58" s="13"/>
      <c r="R58" s="13"/>
      <c r="S58" s="13"/>
      <c r="T58" s="13"/>
      <c r="U58" s="1"/>
      <c r="V58" s="1"/>
      <c r="W58" s="1"/>
      <c r="X58" s="1"/>
      <c r="Y58" s="1"/>
      <c r="Z58" s="1"/>
      <c r="AA58" s="1"/>
      <c r="AB58" s="1"/>
      <c r="AC58" s="1"/>
    </row>
    <row r="59" spans="1:29" ht="12.75" hidden="1" customHeight="1">
      <c r="A59" s="1"/>
      <c r="B59" s="13">
        <v>93151607</v>
      </c>
      <c r="C59" s="13" t="s">
        <v>45</v>
      </c>
      <c r="D59" s="13" t="s">
        <v>46</v>
      </c>
      <c r="E59" s="13"/>
      <c r="F59" s="13"/>
      <c r="G59" s="13"/>
      <c r="H59" s="13"/>
      <c r="I59" s="13"/>
      <c r="J59" s="13"/>
      <c r="K59" s="13"/>
      <c r="L59" s="13"/>
      <c r="M59" s="13"/>
      <c r="N59" s="13"/>
      <c r="O59" s="13"/>
      <c r="P59" s="13"/>
      <c r="Q59" s="13"/>
      <c r="R59" s="13"/>
      <c r="S59" s="13"/>
      <c r="T59" s="13"/>
      <c r="U59" s="1"/>
      <c r="V59" s="1"/>
      <c r="W59" s="1"/>
      <c r="X59" s="1"/>
      <c r="Y59" s="1"/>
      <c r="Z59" s="1"/>
      <c r="AA59" s="1"/>
      <c r="AB59" s="1"/>
      <c r="AC59" s="1"/>
    </row>
    <row r="60" spans="1:29" ht="12.75" hidden="1"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1:29"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row>
    <row r="66" spans="1:29"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row>
    <row r="67" spans="1:29"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row>
    <row r="68" spans="1:29"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row>
    <row r="69" spans="1:2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row>
    <row r="70" spans="1:29"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row>
    <row r="71" spans="1:29"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row>
    <row r="72" spans="1:29"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row>
    <row r="73" spans="1:29"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row>
    <row r="74" spans="1:29"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row>
    <row r="75" spans="1:29"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row>
    <row r="76" spans="1:29"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row>
    <row r="77" spans="1:29"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row>
    <row r="78" spans="1:29"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row>
    <row r="79" spans="1:2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row>
    <row r="80" spans="1:29"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row>
    <row r="81" spans="1:29"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row>
    <row r="82" spans="1:29"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row>
    <row r="83" spans="1:29"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row>
    <row r="84" spans="1:29"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row>
    <row r="85" spans="1:29"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row>
    <row r="86" spans="1:29"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row>
    <row r="87" spans="1:29"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row>
    <row r="88" spans="1:29"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row>
    <row r="89" spans="1:2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row>
    <row r="90" spans="1:29"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row>
    <row r="91" spans="1:29"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row>
    <row r="92" spans="1:29"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row>
    <row r="93" spans="1:29"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row>
    <row r="94" spans="1:29"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row>
    <row r="95" spans="1:29"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row>
    <row r="96" spans="1:29"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row>
    <row r="97" spans="1:29"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row>
    <row r="98" spans="1:29"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row>
    <row r="99" spans="1:2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row>
    <row r="100" spans="1:29"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row>
    <row r="101" spans="1:29"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row>
    <row r="102" spans="1:29"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row>
    <row r="103" spans="1:29"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row>
    <row r="104" spans="1:29"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row>
    <row r="105" spans="1:29"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row>
    <row r="106" spans="1:29"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row>
    <row r="107" spans="1:29"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row>
    <row r="108" spans="1:29"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row>
    <row r="109" spans="1:2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row>
    <row r="110" spans="1:29"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row>
    <row r="111" spans="1:29"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row>
    <row r="112" spans="1:29"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row>
    <row r="113" spans="1:29"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row>
    <row r="114" spans="1:29"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row>
    <row r="115" spans="1:29"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row>
    <row r="116" spans="1:29"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row>
    <row r="117" spans="1:29"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row>
    <row r="118" spans="1:29"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row>
    <row r="119" spans="1:2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row>
    <row r="120" spans="1:29"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row>
    <row r="121" spans="1:29"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row>
    <row r="122" spans="1:29"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row>
    <row r="123" spans="1:29"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row>
    <row r="124" spans="1:29"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row>
    <row r="125" spans="1:29"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row>
    <row r="126" spans="1:29"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row>
    <row r="127" spans="1:29"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row>
    <row r="128" spans="1:29"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row>
    <row r="129" spans="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row>
    <row r="130" spans="1:29"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row>
    <row r="131" spans="1:29"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row>
    <row r="132" spans="1:29"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row>
    <row r="133" spans="1:29"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row>
    <row r="134" spans="1:29"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row>
    <row r="135" spans="1:29"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row>
    <row r="136" spans="1:29"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row>
    <row r="137" spans="1:29"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row>
    <row r="138" spans="1:29"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row>
    <row r="139" spans="1:2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row>
    <row r="140" spans="1:29"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row>
    <row r="141" spans="1:29"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row>
    <row r="142" spans="1:29"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row>
    <row r="143" spans="1:29"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row>
    <row r="144" spans="1:29"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row>
    <row r="145" spans="1:29"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row>
    <row r="146" spans="1:29"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row>
    <row r="147" spans="1:29"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row>
    <row r="148" spans="1:29"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row>
    <row r="149" spans="1:2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row>
    <row r="150" spans="1:29"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row>
    <row r="151" spans="1:29"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row>
    <row r="152" spans="1:29"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row>
    <row r="153" spans="1:29"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row>
    <row r="154" spans="1:29"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row>
    <row r="155" spans="1:29"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row>
    <row r="156" spans="1:29"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row>
    <row r="157" spans="1:29"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row>
    <row r="158" spans="1:29"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row>
    <row r="159" spans="1:2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row>
    <row r="160" spans="1:29"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row>
    <row r="161" spans="1:29"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row>
    <row r="162" spans="1:29"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row>
    <row r="163" spans="1:29"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row>
    <row r="164" spans="1:29"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row>
    <row r="165" spans="1:29"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row>
    <row r="166" spans="1:29"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row>
    <row r="167" spans="1:29"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row>
    <row r="168" spans="1:29"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row>
    <row r="169" spans="1:2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row>
    <row r="170" spans="1:29"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row>
    <row r="171" spans="1:29"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row>
    <row r="172" spans="1:29"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row>
    <row r="173" spans="1:29"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row>
    <row r="174" spans="1:29"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row>
    <row r="175" spans="1:29"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row>
    <row r="176" spans="1:29"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row>
    <row r="177" spans="1:29"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row>
    <row r="178" spans="1:29"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row>
    <row r="179" spans="1:2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row>
    <row r="180" spans="1:29"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row>
    <row r="181" spans="1:29"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row>
    <row r="182" spans="1:29"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row>
    <row r="183" spans="1:29"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row>
    <row r="184" spans="1:29"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row>
    <row r="185" spans="1:29"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row>
    <row r="186" spans="1:29"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row>
    <row r="187" spans="1:29"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row>
    <row r="188" spans="1:29"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row>
    <row r="189" spans="1:2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row>
    <row r="190" spans="1:29"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row>
    <row r="191" spans="1:29"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row>
    <row r="192" spans="1:29"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row>
    <row r="193" spans="1:29"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row>
    <row r="194" spans="1:29"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row>
    <row r="195" spans="1:29"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row>
    <row r="196" spans="1:29"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row>
    <row r="197" spans="1:29"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row>
    <row r="198" spans="1:29"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row>
    <row r="199" spans="1:2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row>
    <row r="200" spans="1:29"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row>
    <row r="201" spans="1:29"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row>
    <row r="202" spans="1:29"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row>
    <row r="203" spans="1:29"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row>
    <row r="204" spans="1:29"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row>
    <row r="205" spans="1:29"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row>
    <row r="206" spans="1:29"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row>
    <row r="207" spans="1:29"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row>
    <row r="208" spans="1:29"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row>
    <row r="209" spans="1:2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row>
    <row r="210" spans="1:29"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row>
    <row r="211" spans="1:29"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row>
    <row r="212" spans="1:29"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row>
    <row r="213" spans="1:29"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row>
    <row r="214" spans="1:29"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row>
    <row r="215" spans="1:29"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row>
    <row r="216" spans="1:29"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row>
    <row r="217" spans="1:29"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row>
    <row r="218" spans="1:29"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row>
    <row r="219" spans="1:2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row>
    <row r="220" spans="1:29"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row>
    <row r="221" spans="1:29"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row>
    <row r="222" spans="1:29"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row>
    <row r="223" spans="1:29"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row>
    <row r="224" spans="1:29"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row>
    <row r="225" spans="1:29"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row>
    <row r="226" spans="1:29"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row>
    <row r="227" spans="1:29"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row>
    <row r="228" spans="1:29"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spans="1: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row>
    <row r="230" spans="1:29"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row>
    <row r="231" spans="1:29"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row>
    <row r="232" spans="1:29"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row>
    <row r="233" spans="1:29"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row>
    <row r="234" spans="1:29"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row>
    <row r="235" spans="1:29"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row>
    <row r="236" spans="1:29"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row>
    <row r="237" spans="1:29"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row>
    <row r="238" spans="1:29"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row>
    <row r="239" spans="1:2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row>
    <row r="240" spans="1:29"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row>
    <row r="241" spans="1:29"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row>
    <row r="242" spans="1:29"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row>
    <row r="243" spans="1:29"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row>
    <row r="244" spans="1:29"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row>
    <row r="245" spans="1:29"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row>
    <row r="246" spans="1:29"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row>
    <row r="247" spans="1:29"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row>
    <row r="248" spans="1:29"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row>
    <row r="249" spans="1:2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row>
    <row r="250" spans="1:29"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row>
    <row r="251" spans="1:29"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row>
    <row r="252" spans="1:29"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row>
    <row r="253" spans="1:29"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row>
    <row r="254" spans="1:29"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row>
    <row r="255" spans="1:29"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row>
    <row r="256" spans="1:29"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row>
    <row r="257" spans="1:29"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row>
    <row r="258" spans="1:29"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row>
    <row r="259" spans="1:2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row>
    <row r="260" spans="1:29"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row>
    <row r="261" spans="1:29"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row>
    <row r="262" spans="1:29"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row>
    <row r="263" spans="1:29"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row>
    <row r="264" spans="1:29"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row>
    <row r="265" spans="1:29"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row>
    <row r="266" spans="1:29"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row>
    <row r="267" spans="1:29"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row>
    <row r="268" spans="1:29"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row>
    <row r="269" spans="1:2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row>
    <row r="270" spans="1:29"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row>
    <row r="271" spans="1:29"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row>
    <row r="272" spans="1:29"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row>
    <row r="273" spans="1:29"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row>
    <row r="274" spans="1:29"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row>
    <row r="275" spans="1:29"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row>
    <row r="276" spans="1:29"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row>
    <row r="277" spans="1:29"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row>
    <row r="278" spans="1:29"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spans="1:2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row>
    <row r="280" spans="1:29"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row>
    <row r="281" spans="1:29"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row>
    <row r="282" spans="1:29"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row>
    <row r="283" spans="1:29"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row>
    <row r="284" spans="1:29"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row>
    <row r="285" spans="1:29"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row>
    <row r="286" spans="1:29"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row>
    <row r="287" spans="1:29"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row>
    <row r="288" spans="1:29"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row>
    <row r="289" spans="1:2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row>
    <row r="290" spans="1:29"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row>
    <row r="291" spans="1:29"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spans="1:29"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spans="1:29"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spans="1:29"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spans="1:29"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spans="1:29"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spans="1:29"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spans="1:29"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spans="1:2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spans="1:29"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spans="1:29"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spans="1:29"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spans="1:29"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spans="1:29"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spans="1:29"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spans="1:29"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spans="1:29"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spans="1:29"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spans="1:2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spans="1:29"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spans="1:29"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spans="1:29"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spans="1:29"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spans="1:29"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spans="1:29"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spans="1:29"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spans="1:29"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spans="1:29"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spans="1:2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spans="1:29"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spans="1:29"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spans="1:29"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spans="1:29"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spans="1:29"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spans="1:29"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spans="1:29"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spans="1:29"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spans="1:29"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spans="1: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spans="1:29"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spans="1:29"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spans="1:29"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spans="1:29"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spans="1:29"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spans="1:29"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spans="1:29"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spans="1:29"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spans="1:29"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spans="1:2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spans="1:29"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spans="1:29"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spans="1:29"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spans="1:29"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spans="1:29"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spans="1:29"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spans="1:29"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spans="1:29"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spans="1:29"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spans="1:2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spans="1:29"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spans="1:29"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spans="1:29"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spans="1:29"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spans="1:29"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spans="1:29"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spans="1:29"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spans="1:29"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spans="1:29"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spans="1:2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spans="1:29"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spans="1:29"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spans="1:29"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spans="1:29"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spans="1:29"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spans="1:29"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spans="1:29"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spans="1:29"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spans="1:29"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spans="1:2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spans="1:29"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spans="1:29"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spans="1:29"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spans="1:29"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spans="1:29"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spans="1:29"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spans="1:29"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spans="1:29"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spans="1:29"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spans="1:2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spans="1:29"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spans="1:29"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spans="1:29"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spans="1:29"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spans="1:29"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spans="1:29"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spans="1:29"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spans="1:29"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spans="1:29"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spans="1:2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spans="1:29"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spans="1:29"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spans="1:29"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spans="1:29"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spans="1:29"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spans="1:29"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spans="1:29"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spans="1:29"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spans="1:29"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spans="1:2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spans="1:29"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spans="1:29"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spans="1:29"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spans="1:29"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spans="1:29"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spans="1:29"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spans="1:29"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spans="1:29"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spans="1:29"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spans="1:2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spans="1:29"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spans="1:29"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spans="1:29"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spans="1:29"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spans="1:29"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spans="1:29"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spans="1:29"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spans="1:29"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spans="1:29"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spans="1:2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spans="1:29"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spans="1:29"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spans="1:29"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spans="1:29"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spans="1:29"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spans="1:29"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spans="1:29"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spans="1:29"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spans="1:29"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spans="1: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spans="1:29"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spans="1:29"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spans="1:29"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spans="1:29"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spans="1:29"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spans="1:29"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spans="1:29"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spans="1:29"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spans="1:29"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spans="1:2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spans="1:29"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spans="1:29"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spans="1:29"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spans="1:29"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spans="1:29"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spans="1:29"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spans="1:29"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spans="1:29"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spans="1:29"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spans="1:2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spans="1:29"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spans="1:29"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spans="1:29"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spans="1:29"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spans="1:29"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spans="1:29"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spans="1:29"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spans="1:29"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spans="1:29"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spans="1:2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spans="1:29"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spans="1:29"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spans="1:29"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spans="1:29"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spans="1:29"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spans="1:29"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spans="1:29"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spans="1:29"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spans="1:29"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spans="1:2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spans="1:29"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spans="1:29"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spans="1:29"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spans="1:29"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spans="1:29"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spans="1:29"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spans="1:29"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spans="1:29"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spans="1:29"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spans="1:2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spans="1:29"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spans="1:29"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spans="1:29"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spans="1:29"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spans="1:29"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spans="1:29"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spans="1:29"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spans="1:29"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spans="1:29"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spans="1:2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spans="1:29"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spans="1:29"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spans="1:29"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spans="1:29"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spans="1:29"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spans="1:29"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spans="1:29"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spans="1:29"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spans="1:29"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spans="1:2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spans="1:29"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spans="1:29"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spans="1:29"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spans="1:29"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spans="1:29"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spans="1:29"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spans="1:29"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spans="1:29"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spans="1:29"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spans="1:2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spans="1:29"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spans="1:29"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spans="1:29"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spans="1:29"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spans="1:29"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spans="1:29"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spans="1:29"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spans="1:29"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spans="1:29"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spans="1:2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spans="1:29"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spans="1:29"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spans="1:29"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spans="1:29"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spans="1:29"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spans="1:29"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spans="1:29"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spans="1:29"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spans="1:29"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spans="1: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spans="1:29"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spans="1:29"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spans="1:29"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spans="1:29"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spans="1:29"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spans="1:29"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spans="1:29"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spans="1:29"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spans="1:29"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spans="1:2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spans="1:29"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spans="1:29"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spans="1:29"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spans="1:29"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spans="1:29"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spans="1:29"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spans="1:29"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spans="1:29"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spans="1:29"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spans="1:2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spans="1:29"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spans="1:29"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spans="1:29"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spans="1:29"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spans="1:29"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spans="1:29"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spans="1:29"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spans="1:29"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spans="1:29"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spans="1:2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spans="1:29"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spans="1:29"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spans="1:29"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spans="1:29"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spans="1:29"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spans="1:29"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spans="1:29"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spans="1:29"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spans="1:29"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spans="1:2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spans="1:29"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spans="1:29"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spans="1:29"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spans="1:29"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spans="1:29"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spans="1:29"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spans="1:29"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spans="1:29"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spans="1:29"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spans="1:2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spans="1:29"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spans="1:29"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spans="1:29"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spans="1:29"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spans="1:29"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spans="1:29"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spans="1:29"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spans="1:29"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spans="1:29"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spans="1:2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spans="1:29"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spans="1:29"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spans="1:29"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spans="1:29"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spans="1:29"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spans="1:29"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spans="1:29"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spans="1:29"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spans="1:29"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spans="1:2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spans="1:29"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spans="1:29"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spans="1:29"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spans="1:29"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spans="1:29"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spans="1:29"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spans="1:29"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spans="1:29"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spans="1:29"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spans="1:2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spans="1:29"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spans="1:29"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spans="1:29"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spans="1:29"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spans="1:29"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spans="1:29"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spans="1:29"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spans="1:29"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spans="1:29"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spans="1:2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spans="1:29"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spans="1:29"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spans="1:29"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spans="1:29"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spans="1:29"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spans="1:29"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spans="1:29"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spans="1:29"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spans="1:29"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spans="1: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spans="1:29"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spans="1:29"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spans="1:29"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spans="1:29"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spans="1:29"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spans="1:29"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spans="1:29"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spans="1:29"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spans="1:29"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spans="1:2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spans="1:29"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spans="1:29"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spans="1:29"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spans="1:29"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spans="1:29"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spans="1:29"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spans="1:29"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spans="1:29"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spans="1:29"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spans="1:2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spans="1:29"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spans="1:29"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spans="1:29"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spans="1:29"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spans="1:29"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spans="1:29"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spans="1:29"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spans="1:29"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spans="1:29"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spans="1:2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spans="1:29"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spans="1:29"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spans="1:29"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spans="1:29"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spans="1:29"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spans="1:29"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spans="1:29"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spans="1:29"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spans="1:29"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spans="1:2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spans="1:29"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spans="1:29"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spans="1:29"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spans="1:29"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spans="1:29"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spans="1:29"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spans="1:29"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spans="1:29"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spans="1:29"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spans="1:2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spans="1:29"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spans="1:29"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spans="1:29"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spans="1:29"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spans="1:29"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spans="1:29"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spans="1:29"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spans="1:29"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spans="1:29"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spans="1:2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spans="1:29"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spans="1:29"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spans="1:29"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spans="1:29"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spans="1:29"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spans="1:29"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spans="1:29"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spans="1:29"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spans="1:29"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spans="1:2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spans="1:29"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spans="1:29"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spans="1:29"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spans="1:29"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spans="1:29"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spans="1:29"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spans="1:29"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spans="1:29"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spans="1:29"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spans="1:2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spans="1:29"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spans="1:29"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spans="1:29"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spans="1:29"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spans="1:29"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spans="1:29"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spans="1:29"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spans="1:29"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spans="1:29"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spans="1:2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spans="1:29"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spans="1:29"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spans="1:29"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spans="1:29"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spans="1:29"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spans="1:29"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spans="1:29"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spans="1:29"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spans="1:29"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spans="1: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spans="1:29"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spans="1:29"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spans="1:29"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spans="1:29"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spans="1:29"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spans="1:29"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spans="1:29"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spans="1:29"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spans="1:29"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spans="1:2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spans="1:29"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spans="1:29"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spans="1:29"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spans="1:29"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spans="1:29"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spans="1:29"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spans="1:29"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spans="1:29"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spans="1:29"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spans="1:2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spans="1:29"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spans="1:29"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spans="1:29"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spans="1:29"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spans="1:29"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spans="1:29"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spans="1:29"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spans="1:29"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spans="1:29"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spans="1:2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spans="1:29"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spans="1:29"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spans="1:29"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spans="1:29"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spans="1:29"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spans="1:29"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spans="1:29"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spans="1:29"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spans="1:29"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spans="1:2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spans="1:29"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spans="1:29"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spans="1:29"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spans="1:29"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spans="1:29"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spans="1:29"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spans="1:29"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spans="1:29"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spans="1:29"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spans="1:2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spans="1:29"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spans="1:29"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spans="1:29"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spans="1:29"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spans="1:29"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spans="1:29"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spans="1:29"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spans="1:29"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spans="1:29"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spans="1:2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spans="1:29"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spans="1:29"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spans="1:29"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spans="1:29"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spans="1:29"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spans="1:29"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spans="1:29"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spans="1:29"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spans="1:29"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spans="1:2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spans="1:29"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spans="1:29"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spans="1:29"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spans="1:29"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spans="1:29"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spans="1:29"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spans="1:29"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spans="1:29"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spans="1:29"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spans="1:2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spans="1:29"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spans="1:29"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spans="1:29"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spans="1:29"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spans="1:29"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spans="1:29"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spans="1:29"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spans="1:29"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spans="1:29"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spans="1:2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spans="1:29"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spans="1:29"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spans="1:29"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spans="1:29"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spans="1:29"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spans="1:29"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spans="1:29"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spans="1:29"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spans="1:29"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spans="1: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spans="1:29"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spans="1:29"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spans="1:29"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spans="1:29"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spans="1:29"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spans="1:29"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spans="1:29"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spans="1:29"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spans="1:29"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spans="1:2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spans="1:29"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spans="1:29"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spans="1:29"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spans="1:29"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spans="1:29"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spans="1:29"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spans="1:29"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spans="1:29"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spans="1:29"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spans="1:2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spans="1:29"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spans="1:29"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spans="1:29"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spans="1:29"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spans="1:29"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spans="1:29"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spans="1:29"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spans="1:29"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spans="1:29"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spans="1:2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spans="1:29"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spans="1:29"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spans="1:29"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spans="1:29"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spans="1:29"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spans="1:29"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spans="1:29"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spans="1:29"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spans="1:29"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spans="1:2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spans="1:29"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spans="1:29"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spans="1:29"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spans="1:29"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spans="1:29"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spans="1:29"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spans="1:29"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spans="1:29"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spans="1:29"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spans="1:2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spans="1:29"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spans="1:29"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spans="1:29"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spans="1:29"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spans="1:29"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spans="1:29"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spans="1:29"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spans="1:29"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spans="1:29"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spans="1:2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spans="1:29"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spans="1:29"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spans="1:29"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spans="1:29"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spans="1:29"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spans="1:29"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spans="1:29"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spans="1:29"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spans="1:29"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spans="1:2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spans="1:29"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spans="1:29"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spans="1:29"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spans="1:29"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spans="1:29"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spans="1:29"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spans="1:29"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spans="1:29"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spans="1:29"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spans="1:2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spans="1:29"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spans="1:29"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spans="1:29"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spans="1:29"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spans="1:29"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spans="1:29"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spans="1:29"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spans="1:29"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spans="1:29"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spans="1:2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spans="1:29"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spans="1:29"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spans="1:29"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spans="1:29"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spans="1:29"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spans="1:29"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spans="1:29"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spans="1:29"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spans="1:29"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spans="1: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spans="1:29"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spans="1:29"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spans="1:29"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spans="1:29"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spans="1:29"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spans="1:29"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spans="1:29"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spans="1:29"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spans="1:29"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spans="1:2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spans="1:29"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spans="1:29"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spans="1:29"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spans="1:29"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spans="1:29"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spans="1:29"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spans="1:29"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spans="1:29"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spans="1:29"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spans="1:2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spans="1:29"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spans="1:29"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spans="1:29"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spans="1:29"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spans="1:29"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spans="1:29"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spans="1:29"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spans="1:29"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spans="1:29"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spans="1:2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spans="1:29"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spans="1:29"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spans="1:29"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spans="1:29"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spans="1:29"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spans="1:29"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spans="1:29"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spans="1:29"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spans="1:29"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spans="1:2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spans="1:29"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spans="1:29"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spans="1:29"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spans="1:29"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spans="1:29"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spans="1:29"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spans="1:29"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spans="1:29"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spans="1:29"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spans="1:2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spans="1:29"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spans="1:29"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spans="1:29"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spans="1:29"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spans="1:29"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spans="1:29"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spans="1:29"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spans="1:29"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spans="1:29"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spans="1:2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spans="1:29"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spans="1:29"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spans="1:29"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spans="1:29"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row r="994" spans="1:29"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row>
  </sheetData>
  <mergeCells count="22">
    <mergeCell ref="U12:AB12"/>
    <mergeCell ref="B5:I5"/>
    <mergeCell ref="K5:S5"/>
    <mergeCell ref="U5:AC5"/>
    <mergeCell ref="B6:F6"/>
    <mergeCell ref="G6:I6"/>
    <mergeCell ref="K6:O6"/>
    <mergeCell ref="P6:R6"/>
    <mergeCell ref="U6:Y6"/>
    <mergeCell ref="Z6:AC6"/>
    <mergeCell ref="B3:I3"/>
    <mergeCell ref="K3:R3"/>
    <mergeCell ref="U3:AC3"/>
    <mergeCell ref="B4:I4"/>
    <mergeCell ref="K4:R4"/>
    <mergeCell ref="U4:AC4"/>
    <mergeCell ref="B1:I1"/>
    <mergeCell ref="K1:R1"/>
    <mergeCell ref="U1:AC1"/>
    <mergeCell ref="B2:I2"/>
    <mergeCell ref="K2:R2"/>
    <mergeCell ref="U2:AC2"/>
  </mergeCells>
  <conditionalFormatting sqref="U10:X10 U9:V9 X9 U11:V11 X11">
    <cfRule type="containsText" dxfId="221" priority="21" operator="containsText" text="NO">
      <formula>NOT(ISERROR(SEARCH(("NO"),(U9))))</formula>
    </cfRule>
  </conditionalFormatting>
  <conditionalFormatting sqref="U10:X10 U9:V9 X9 U11:V11 X11">
    <cfRule type="cellIs" dxfId="220" priority="22" operator="equal">
      <formula>"""no"""</formula>
    </cfRule>
  </conditionalFormatting>
  <conditionalFormatting sqref="Z9:Z11">
    <cfRule type="containsText" dxfId="219" priority="19" operator="containsText" text="NO">
      <formula>NOT(ISERROR(SEARCH(("NO"),(Z9))))</formula>
    </cfRule>
  </conditionalFormatting>
  <conditionalFormatting sqref="Z9:Z11">
    <cfRule type="cellIs" dxfId="218" priority="20" operator="equal">
      <formula>"""no"""</formula>
    </cfRule>
  </conditionalFormatting>
  <conditionalFormatting sqref="AB9:AB11">
    <cfRule type="containsText" dxfId="217" priority="17" operator="containsText" text="NO">
      <formula>NOT(ISERROR(SEARCH(("NO"),(AB9))))</formula>
    </cfRule>
  </conditionalFormatting>
  <conditionalFormatting sqref="AB9:AB11">
    <cfRule type="cellIs" dxfId="216" priority="18" operator="equal">
      <formula>"""no"""</formula>
    </cfRule>
  </conditionalFormatting>
  <conditionalFormatting sqref="W9:W10">
    <cfRule type="containsText" dxfId="215" priority="15" operator="containsText" text="NO">
      <formula>NOT(ISERROR(SEARCH(("NO"),(W9))))</formula>
    </cfRule>
  </conditionalFormatting>
  <conditionalFormatting sqref="W9:W10">
    <cfRule type="cellIs" dxfId="214" priority="16" operator="equal">
      <formula>"""no"""</formula>
    </cfRule>
  </conditionalFormatting>
  <conditionalFormatting sqref="Y9">
    <cfRule type="containsText" dxfId="213" priority="13" operator="containsText" text="NO">
      <formula>NOT(ISERROR(SEARCH(("NO"),(Y9))))</formula>
    </cfRule>
  </conditionalFormatting>
  <conditionalFormatting sqref="Y9">
    <cfRule type="cellIs" dxfId="212" priority="14" operator="equal">
      <formula>"""no"""</formula>
    </cfRule>
  </conditionalFormatting>
  <conditionalFormatting sqref="AA9">
    <cfRule type="containsText" dxfId="211" priority="11" operator="containsText" text="NO">
      <formula>NOT(ISERROR(SEARCH(("NO"),(AA9))))</formula>
    </cfRule>
  </conditionalFormatting>
  <conditionalFormatting sqref="AA9">
    <cfRule type="cellIs" dxfId="210" priority="12" operator="equal">
      <formula>"""no"""</formula>
    </cfRule>
  </conditionalFormatting>
  <conditionalFormatting sqref="W11">
    <cfRule type="containsText" dxfId="209" priority="9" operator="containsText" text="NO">
      <formula>NOT(ISERROR(SEARCH(("NO"),(W11))))</formula>
    </cfRule>
  </conditionalFormatting>
  <conditionalFormatting sqref="W11">
    <cfRule type="cellIs" dxfId="208" priority="10" operator="equal">
      <formula>"""no"""</formula>
    </cfRule>
  </conditionalFormatting>
  <conditionalFormatting sqref="Y10">
    <cfRule type="containsText" dxfId="207" priority="7" operator="containsText" text="NO">
      <formula>NOT(ISERROR(SEARCH(("NO"),(Y10))))</formula>
    </cfRule>
  </conditionalFormatting>
  <conditionalFormatting sqref="Y10">
    <cfRule type="cellIs" dxfId="206" priority="8" operator="equal">
      <formula>"""no"""</formula>
    </cfRule>
  </conditionalFormatting>
  <conditionalFormatting sqref="Y11">
    <cfRule type="containsText" dxfId="205" priority="5" operator="containsText" text="NO">
      <formula>NOT(ISERROR(SEARCH(("NO"),(Y11))))</formula>
    </cfRule>
  </conditionalFormatting>
  <conditionalFormatting sqref="Y11">
    <cfRule type="cellIs" dxfId="204" priority="6" operator="equal">
      <formula>"""no"""</formula>
    </cfRule>
  </conditionalFormatting>
  <conditionalFormatting sqref="AA10">
    <cfRule type="containsText" dxfId="203" priority="3" operator="containsText" text="NO">
      <formula>NOT(ISERROR(SEARCH(("NO"),(AA10))))</formula>
    </cfRule>
  </conditionalFormatting>
  <conditionalFormatting sqref="AA10">
    <cfRule type="cellIs" dxfId="202" priority="4" operator="equal">
      <formula>"""no"""</formula>
    </cfRule>
  </conditionalFormatting>
  <conditionalFormatting sqref="AA11">
    <cfRule type="containsText" dxfId="201" priority="1" operator="containsText" text="NO">
      <formula>NOT(ISERROR(SEARCH(("NO"),(AA11))))</formula>
    </cfRule>
  </conditionalFormatting>
  <conditionalFormatting sqref="AA11">
    <cfRule type="cellIs" dxfId="200" priority="2" operator="equal">
      <formula>"""no"""</formula>
    </cfRule>
  </conditionalFormatting>
  <pageMargins left="0.7" right="0.7" top="0.75" bottom="0.75" header="0.3" footer="0.3"/>
  <drawing r:id="rId1"/>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910"/>
  <sheetViews>
    <sheetView topLeftCell="AD33" zoomScale="84" zoomScaleNormal="84" workbookViewId="0">
      <selection activeCell="AK35" sqref="AK35"/>
    </sheetView>
  </sheetViews>
  <sheetFormatPr baseColWidth="10" defaultColWidth="14.42578125" defaultRowHeight="15"/>
  <cols>
    <col min="1" max="1" width="17.42578125" style="56" customWidth="1"/>
    <col min="2" max="4" width="19.5703125" style="56" customWidth="1"/>
    <col min="5" max="5" width="20.5703125" style="56" customWidth="1"/>
    <col min="6" max="6" width="9.7109375" style="56" bestFit="1" customWidth="1"/>
    <col min="7" max="7" width="24.28515625" style="56" customWidth="1"/>
    <col min="8" max="8" width="9.7109375" style="56" bestFit="1" customWidth="1"/>
    <col min="9" max="9" width="11.85546875" style="56" customWidth="1"/>
    <col min="10" max="12" width="24.28515625" style="56" customWidth="1"/>
    <col min="13" max="13" width="11.28515625" style="56" customWidth="1"/>
    <col min="14" max="14" width="26" style="56" customWidth="1"/>
    <col min="15" max="15" width="8.5703125" style="56" bestFit="1" customWidth="1"/>
    <col min="16" max="18" width="19.5703125" style="56" customWidth="1"/>
    <col min="19" max="19" width="13.85546875" style="56" customWidth="1"/>
    <col min="20" max="20" width="10.28515625" style="56" customWidth="1"/>
    <col min="21" max="22" width="15.7109375" style="56" bestFit="1" customWidth="1"/>
    <col min="23" max="23" width="14.28515625" style="56" customWidth="1"/>
    <col min="24" max="24" width="17.140625" style="56" customWidth="1"/>
    <col min="25" max="25" width="11.42578125" style="56" customWidth="1"/>
    <col min="26" max="26" width="14.28515625" style="56" customWidth="1"/>
    <col min="27" max="27" width="10" style="56" customWidth="1"/>
    <col min="28" max="28" width="23.7109375" style="56" customWidth="1"/>
    <col min="29" max="29" width="27.140625" style="56" customWidth="1"/>
    <col min="30" max="30" width="17.42578125" style="56" customWidth="1"/>
    <col min="31" max="31" width="13.42578125" style="56" customWidth="1"/>
    <col min="32" max="32" width="16.7109375" style="56" customWidth="1"/>
    <col min="33" max="33" width="17.5703125" style="56" customWidth="1"/>
    <col min="34" max="34" width="19.85546875" style="56" customWidth="1"/>
    <col min="35" max="35" width="30.85546875" style="56" customWidth="1"/>
    <col min="36" max="36" width="13.5703125" style="56" customWidth="1"/>
    <col min="37" max="37" width="14.42578125" style="56" bestFit="1" customWidth="1"/>
    <col min="38" max="38" width="12.140625" style="56" customWidth="1"/>
    <col min="39" max="40" width="12.28515625" style="56" customWidth="1"/>
    <col min="41" max="41" width="11.5703125" style="57" customWidth="1"/>
    <col min="42" max="42" width="20.28515625" style="651" customWidth="1"/>
    <col min="43" max="43" width="24.7109375" style="56" customWidth="1"/>
    <col min="44" max="44" width="17.5703125" style="56" customWidth="1"/>
    <col min="45" max="45" width="23" style="56" customWidth="1"/>
    <col min="46" max="46" width="28.28515625" style="57" customWidth="1"/>
    <col min="47" max="47" width="20.7109375" style="56" customWidth="1"/>
    <col min="48" max="16384" width="14.42578125" style="56"/>
  </cols>
  <sheetData>
    <row r="1" spans="1:47" ht="12.75" customHeigh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8"/>
      <c r="AP1" s="648"/>
      <c r="AQ1" s="36"/>
      <c r="AR1" s="37"/>
      <c r="AS1" s="37"/>
      <c r="AT1" s="38"/>
    </row>
    <row r="2" spans="1:47" ht="12.7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c r="AO2" s="38"/>
      <c r="AP2" s="648"/>
      <c r="AQ2" s="36"/>
      <c r="AR2" s="37"/>
      <c r="AS2" s="37"/>
      <c r="AT2" s="38"/>
    </row>
    <row r="3" spans="1:47"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8"/>
      <c r="AP3" s="648"/>
      <c r="AQ3" s="36"/>
      <c r="AR3" s="37"/>
      <c r="AS3" s="37"/>
      <c r="AT3" s="38"/>
    </row>
    <row r="4" spans="1:47" ht="12.75" customHeight="1">
      <c r="A4" s="36"/>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36"/>
      <c r="AD4" s="36"/>
      <c r="AE4" s="36"/>
      <c r="AF4" s="36"/>
      <c r="AG4" s="36"/>
      <c r="AH4" s="36"/>
      <c r="AI4" s="36"/>
      <c r="AJ4" s="36"/>
      <c r="AK4" s="36"/>
      <c r="AL4" s="36"/>
      <c r="AM4" s="36"/>
      <c r="AN4" s="36"/>
      <c r="AO4" s="38"/>
      <c r="AP4" s="648"/>
      <c r="AQ4" s="36"/>
      <c r="AR4" s="37"/>
      <c r="AS4" s="37"/>
      <c r="AT4" s="38"/>
    </row>
    <row r="5" spans="1:47" ht="12.75" customHeight="1">
      <c r="A5" s="1041" t="s">
        <v>58</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38"/>
    </row>
    <row r="6" spans="1:47" ht="12.75" customHeight="1">
      <c r="A6" s="1043" t="s">
        <v>2</v>
      </c>
      <c r="B6" s="1042"/>
      <c r="C6" s="1042"/>
      <c r="D6" s="1042"/>
      <c r="E6" s="1042"/>
      <c r="F6" s="1042"/>
      <c r="G6" s="1042"/>
      <c r="H6" s="1042"/>
      <c r="I6" s="1042"/>
      <c r="J6" s="1042"/>
      <c r="K6" s="1042"/>
      <c r="L6" s="1042"/>
      <c r="M6" s="1042"/>
      <c r="N6" s="1042"/>
      <c r="O6" s="1042"/>
      <c r="P6" s="1042"/>
      <c r="Q6" s="1042"/>
      <c r="R6" s="1042"/>
      <c r="S6" s="1042"/>
      <c r="T6" s="1042"/>
      <c r="U6" s="1042"/>
      <c r="V6" s="1042"/>
      <c r="W6" s="1042"/>
      <c r="X6" s="1042"/>
      <c r="Y6" s="1042"/>
      <c r="Z6" s="1042"/>
      <c r="AA6" s="1042"/>
      <c r="AB6" s="1042"/>
      <c r="AC6" s="1042"/>
      <c r="AD6" s="1042"/>
      <c r="AE6" s="1042"/>
      <c r="AF6" s="1042"/>
      <c r="AG6" s="1042"/>
      <c r="AH6" s="1042"/>
      <c r="AI6" s="1042"/>
      <c r="AJ6" s="1042"/>
      <c r="AK6" s="1042"/>
      <c r="AL6" s="1042"/>
      <c r="AM6" s="1042"/>
      <c r="AN6" s="1042"/>
      <c r="AO6" s="1042"/>
      <c r="AP6" s="1042"/>
      <c r="AQ6" s="1042"/>
      <c r="AR6" s="1042"/>
      <c r="AS6" s="1042"/>
      <c r="AT6" s="38"/>
    </row>
    <row r="7" spans="1:47" ht="12.75" customHeight="1">
      <c r="A7" s="39"/>
      <c r="B7" s="526"/>
      <c r="C7" s="526"/>
      <c r="D7" s="526"/>
      <c r="E7" s="526"/>
      <c r="F7" s="526"/>
      <c r="G7" s="526"/>
      <c r="H7" s="526"/>
      <c r="I7" s="526"/>
      <c r="J7" s="526"/>
      <c r="K7" s="526"/>
      <c r="L7" s="526"/>
      <c r="M7" s="526"/>
      <c r="N7" s="526"/>
      <c r="O7" s="526"/>
      <c r="P7" s="526"/>
      <c r="Q7" s="526"/>
      <c r="R7" s="526"/>
      <c r="S7" s="526"/>
      <c r="T7" s="526"/>
      <c r="U7" s="526"/>
      <c r="V7" s="526"/>
      <c r="W7" s="526"/>
      <c r="X7" s="526"/>
      <c r="Y7" s="526"/>
      <c r="Z7" s="526"/>
      <c r="AA7" s="526"/>
      <c r="AB7" s="526"/>
      <c r="AC7" s="526"/>
      <c r="AD7" s="526"/>
      <c r="AE7" s="526"/>
      <c r="AF7" s="526"/>
      <c r="AG7" s="526"/>
      <c r="AH7" s="526"/>
      <c r="AI7" s="526"/>
      <c r="AJ7" s="526"/>
      <c r="AK7" s="526"/>
      <c r="AL7" s="526"/>
      <c r="AM7" s="526"/>
      <c r="AN7" s="526"/>
      <c r="AO7" s="51"/>
      <c r="AP7" s="649"/>
      <c r="AQ7" s="526"/>
      <c r="AR7" s="37"/>
      <c r="AS7" s="37"/>
      <c r="AT7" s="38"/>
    </row>
    <row r="8" spans="1:47" ht="12.75" customHeight="1">
      <c r="A8" s="1043" t="s">
        <v>48</v>
      </c>
      <c r="B8" s="1042"/>
      <c r="C8" s="1042"/>
      <c r="D8" s="1042"/>
      <c r="E8" s="1042"/>
      <c r="F8" s="1042"/>
      <c r="G8" s="1042"/>
      <c r="H8" s="1042"/>
      <c r="I8" s="1042"/>
      <c r="J8" s="1042"/>
      <c r="K8" s="1042"/>
      <c r="L8" s="1042"/>
      <c r="M8" s="1042"/>
      <c r="N8" s="1042"/>
      <c r="O8" s="1042"/>
      <c r="P8" s="1042"/>
      <c r="Q8" s="1042"/>
      <c r="R8" s="1042"/>
      <c r="S8" s="1042"/>
      <c r="T8" s="1042"/>
      <c r="U8" s="1042"/>
      <c r="V8" s="1042"/>
      <c r="W8" s="1042"/>
      <c r="X8" s="1042"/>
      <c r="Y8" s="1042"/>
      <c r="Z8" s="1042"/>
      <c r="AA8" s="1042"/>
      <c r="AB8" s="1042"/>
      <c r="AC8" s="1042"/>
      <c r="AD8" s="1042"/>
      <c r="AE8" s="1042"/>
      <c r="AF8" s="1042"/>
      <c r="AG8" s="1042"/>
      <c r="AH8" s="1042"/>
      <c r="AI8" s="1042"/>
      <c r="AJ8" s="1042"/>
      <c r="AK8" s="1042"/>
      <c r="AL8" s="1042"/>
      <c r="AM8" s="1042"/>
      <c r="AN8" s="1042"/>
      <c r="AO8" s="1042"/>
      <c r="AP8" s="1042"/>
      <c r="AQ8" s="1042"/>
      <c r="AR8" s="1042"/>
      <c r="AS8" s="1042"/>
      <c r="AT8" s="38"/>
    </row>
    <row r="9" spans="1:47" ht="12.75" customHeight="1">
      <c r="A9" s="1043" t="s">
        <v>63</v>
      </c>
      <c r="B9" s="1042"/>
      <c r="C9" s="1042"/>
      <c r="D9" s="1042"/>
      <c r="E9" s="1042"/>
      <c r="F9" s="1042"/>
      <c r="G9" s="1042"/>
      <c r="H9" s="1042"/>
      <c r="I9" s="1042"/>
      <c r="J9" s="1042"/>
      <c r="K9" s="1042"/>
      <c r="L9" s="1042"/>
      <c r="M9" s="1042"/>
      <c r="N9" s="1042"/>
      <c r="O9" s="1042"/>
      <c r="P9" s="1042"/>
      <c r="Q9" s="1042"/>
      <c r="R9" s="1042"/>
      <c r="S9" s="1042"/>
      <c r="T9" s="1042"/>
      <c r="U9" s="1042"/>
      <c r="V9" s="1042"/>
      <c r="W9" s="1042"/>
      <c r="X9" s="1042"/>
      <c r="Y9" s="1042"/>
      <c r="Z9" s="1042"/>
      <c r="AA9" s="1042"/>
      <c r="AB9" s="1042"/>
      <c r="AC9" s="1042"/>
      <c r="AD9" s="1042"/>
      <c r="AE9" s="1042"/>
      <c r="AF9" s="1042"/>
      <c r="AG9" s="1042"/>
      <c r="AH9" s="1042"/>
      <c r="AI9" s="1042"/>
      <c r="AJ9" s="1042"/>
      <c r="AK9" s="1042"/>
      <c r="AL9" s="1042"/>
      <c r="AM9" s="1042"/>
      <c r="AN9" s="1042"/>
      <c r="AO9" s="1042"/>
      <c r="AP9" s="1042"/>
      <c r="AQ9" s="1042"/>
      <c r="AR9" s="1042"/>
      <c r="AS9" s="1042"/>
      <c r="AT9" s="38"/>
    </row>
    <row r="10" spans="1:47" ht="12.75" customHeight="1">
      <c r="A10" s="36"/>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8"/>
      <c r="AP10" s="648"/>
      <c r="AQ10" s="36"/>
      <c r="AR10" s="37"/>
      <c r="AS10" s="37"/>
      <c r="AT10" s="38"/>
    </row>
    <row r="11" spans="1:47" ht="12.75" customHeight="1">
      <c r="A11" s="39" t="s">
        <v>83</v>
      </c>
      <c r="B11" s="36"/>
      <c r="C11" s="36" t="s">
        <v>680</v>
      </c>
      <c r="D11" s="36"/>
      <c r="E11" s="36"/>
      <c r="F11" s="36"/>
      <c r="G11" s="36"/>
      <c r="H11" s="36"/>
      <c r="I11" s="36"/>
      <c r="J11" s="36"/>
      <c r="K11" s="36"/>
      <c r="L11" s="36"/>
      <c r="M11" s="36"/>
      <c r="N11" s="36"/>
      <c r="O11" s="36"/>
      <c r="P11" s="36"/>
      <c r="Q11" s="36"/>
      <c r="R11" s="36"/>
      <c r="S11" s="36"/>
      <c r="T11" s="37" t="s">
        <v>667</v>
      </c>
      <c r="U11" s="40"/>
      <c r="V11" s="40"/>
      <c r="W11" s="40"/>
      <c r="X11" s="40"/>
      <c r="Y11" s="40"/>
      <c r="Z11" s="40"/>
      <c r="AA11" s="41"/>
      <c r="AB11" s="41"/>
      <c r="AC11" s="41"/>
      <c r="AD11" s="41"/>
      <c r="AE11" s="41"/>
      <c r="AF11" s="41"/>
      <c r="AG11" s="41"/>
      <c r="AH11" s="41"/>
      <c r="AI11" s="41"/>
      <c r="AJ11" s="41"/>
      <c r="AK11" s="41"/>
      <c r="AL11" s="41"/>
      <c r="AM11" s="41"/>
      <c r="AN11" s="41"/>
      <c r="AO11" s="50"/>
      <c r="AP11" s="648"/>
      <c r="AQ11" s="41"/>
      <c r="AR11" s="37"/>
      <c r="AS11" s="37"/>
      <c r="AT11" s="38"/>
    </row>
    <row r="12" spans="1:47" ht="12.75" customHeight="1">
      <c r="A12" s="61" t="s">
        <v>64</v>
      </c>
      <c r="B12" s="62"/>
      <c r="C12" s="62"/>
      <c r="D12" s="62"/>
      <c r="E12" s="62"/>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547"/>
      <c r="AQ12" s="62"/>
      <c r="AR12" s="62"/>
      <c r="AS12" s="62"/>
      <c r="AT12" s="62"/>
    </row>
    <row r="13" spans="1:47" ht="12.75" customHeight="1">
      <c r="A13" s="63" t="s">
        <v>84</v>
      </c>
      <c r="B13" s="36"/>
      <c r="C13" s="63" t="s">
        <v>84</v>
      </c>
      <c r="D13" s="63" t="s">
        <v>84</v>
      </c>
      <c r="E13" s="63" t="s">
        <v>85</v>
      </c>
      <c r="F13" s="36"/>
      <c r="G13" s="63" t="s">
        <v>87</v>
      </c>
      <c r="H13" s="63"/>
      <c r="I13" s="63"/>
      <c r="J13" s="63" t="s">
        <v>85</v>
      </c>
      <c r="K13" s="63" t="s">
        <v>84</v>
      </c>
      <c r="L13" s="63" t="s">
        <v>85</v>
      </c>
      <c r="M13" s="36"/>
      <c r="N13" s="63" t="s">
        <v>87</v>
      </c>
      <c r="O13" s="36"/>
      <c r="P13" s="36"/>
      <c r="Q13" s="63" t="s">
        <v>87</v>
      </c>
      <c r="R13" s="63" t="s">
        <v>87</v>
      </c>
      <c r="S13" s="63"/>
      <c r="T13" s="36"/>
      <c r="U13" s="63" t="s">
        <v>87</v>
      </c>
      <c r="V13" s="36"/>
      <c r="W13" s="63" t="s">
        <v>87</v>
      </c>
      <c r="X13" s="63" t="s">
        <v>87</v>
      </c>
      <c r="Y13" s="63"/>
      <c r="Z13" s="63" t="s">
        <v>87</v>
      </c>
      <c r="AA13" s="36"/>
      <c r="AB13" s="63" t="s">
        <v>87</v>
      </c>
      <c r="AC13" s="63" t="s">
        <v>87</v>
      </c>
      <c r="AD13" s="63" t="s">
        <v>87</v>
      </c>
      <c r="AE13" s="63" t="s">
        <v>87</v>
      </c>
      <c r="AF13" s="63" t="s">
        <v>87</v>
      </c>
      <c r="AG13" s="63" t="s">
        <v>87</v>
      </c>
      <c r="AH13" s="63" t="s">
        <v>87</v>
      </c>
      <c r="AI13" s="63" t="s">
        <v>87</v>
      </c>
      <c r="AJ13" s="63" t="s">
        <v>87</v>
      </c>
      <c r="AK13" s="63" t="s">
        <v>87</v>
      </c>
      <c r="AL13" s="63" t="s">
        <v>87</v>
      </c>
      <c r="AM13" s="63" t="s">
        <v>87</v>
      </c>
      <c r="AN13" s="63"/>
      <c r="AO13" s="64" t="s">
        <v>84</v>
      </c>
      <c r="AP13" s="64" t="s">
        <v>87</v>
      </c>
      <c r="AQ13" s="36"/>
      <c r="AR13" s="37"/>
      <c r="AS13" s="37"/>
      <c r="AT13" s="38"/>
    </row>
    <row r="14" spans="1:47" ht="12.75" customHeight="1">
      <c r="A14" s="65"/>
      <c r="B14" s="65"/>
      <c r="C14" s="1135" t="s">
        <v>65</v>
      </c>
      <c r="D14" s="1135"/>
      <c r="E14" s="1135"/>
      <c r="F14" s="1135"/>
      <c r="G14" s="1135"/>
      <c r="H14" s="1135"/>
      <c r="I14" s="1135"/>
      <c r="J14" s="1136" t="s">
        <v>66</v>
      </c>
      <c r="K14" s="1136"/>
      <c r="L14" s="1136"/>
      <c r="M14" s="1136"/>
      <c r="N14" s="1136"/>
      <c r="O14" s="1136"/>
      <c r="P14" s="1136"/>
      <c r="Q14" s="1137" t="s">
        <v>67</v>
      </c>
      <c r="R14" s="1137"/>
      <c r="S14" s="1137"/>
      <c r="T14" s="1137"/>
      <c r="U14" s="1137"/>
      <c r="V14" s="1137"/>
      <c r="W14" s="75" t="s">
        <v>68</v>
      </c>
      <c r="X14" s="75"/>
      <c r="Y14" s="75"/>
      <c r="Z14" s="75"/>
      <c r="AA14" s="75"/>
      <c r="AB14" s="1138" t="s">
        <v>69</v>
      </c>
      <c r="AC14" s="1138"/>
      <c r="AD14" s="1138"/>
      <c r="AE14" s="1138"/>
      <c r="AF14" s="1138"/>
      <c r="AG14" s="1138"/>
      <c r="AH14" s="1138"/>
      <c r="AI14" s="1138"/>
      <c r="AJ14" s="1138"/>
      <c r="AK14" s="1138"/>
      <c r="AL14" s="1138"/>
      <c r="AM14" s="1138"/>
      <c r="AN14" s="1138"/>
      <c r="AO14" s="1138"/>
      <c r="AP14" s="528"/>
      <c r="AQ14" s="447" t="s">
        <v>103</v>
      </c>
      <c r="AR14" s="76"/>
      <c r="AS14" s="77"/>
      <c r="AT14" s="78"/>
    </row>
    <row r="15" spans="1:47" ht="101.25" customHeight="1">
      <c r="A15" s="66" t="s">
        <v>61</v>
      </c>
      <c r="B15" s="66" t="s">
        <v>59</v>
      </c>
      <c r="C15" s="67" t="s">
        <v>86</v>
      </c>
      <c r="D15" s="67" t="s">
        <v>122</v>
      </c>
      <c r="E15" s="67" t="s">
        <v>90</v>
      </c>
      <c r="F15" s="137" t="s">
        <v>70</v>
      </c>
      <c r="G15" s="137" t="s">
        <v>92</v>
      </c>
      <c r="H15" s="137" t="s">
        <v>70</v>
      </c>
      <c r="I15" s="67" t="s">
        <v>71</v>
      </c>
      <c r="J15" s="68" t="s">
        <v>88</v>
      </c>
      <c r="K15" s="68" t="s">
        <v>123</v>
      </c>
      <c r="L15" s="68" t="s">
        <v>89</v>
      </c>
      <c r="M15" s="68" t="s">
        <v>70</v>
      </c>
      <c r="N15" s="68" t="s">
        <v>91</v>
      </c>
      <c r="O15" s="68" t="s">
        <v>70</v>
      </c>
      <c r="P15" s="68" t="s">
        <v>71</v>
      </c>
      <c r="Q15" s="69" t="s">
        <v>101</v>
      </c>
      <c r="R15" s="69" t="s">
        <v>93</v>
      </c>
      <c r="S15" s="69" t="s">
        <v>72</v>
      </c>
      <c r="T15" s="69" t="s">
        <v>73</v>
      </c>
      <c r="U15" s="69" t="s">
        <v>94</v>
      </c>
      <c r="V15" s="69" t="s">
        <v>70</v>
      </c>
      <c r="W15" s="70" t="s">
        <v>96</v>
      </c>
      <c r="X15" s="70" t="s">
        <v>95</v>
      </c>
      <c r="Y15" s="70" t="s">
        <v>73</v>
      </c>
      <c r="Z15" s="70" t="s">
        <v>74</v>
      </c>
      <c r="AA15" s="70" t="s">
        <v>73</v>
      </c>
      <c r="AB15" s="71" t="s">
        <v>60</v>
      </c>
      <c r="AC15" s="71" t="s">
        <v>75</v>
      </c>
      <c r="AD15" s="71" t="s">
        <v>76</v>
      </c>
      <c r="AE15" s="71" t="s">
        <v>77</v>
      </c>
      <c r="AF15" s="71" t="s">
        <v>124</v>
      </c>
      <c r="AG15" s="71" t="s">
        <v>78</v>
      </c>
      <c r="AH15" s="71" t="s">
        <v>79</v>
      </c>
      <c r="AI15" s="71" t="s">
        <v>62</v>
      </c>
      <c r="AJ15" s="71" t="s">
        <v>73</v>
      </c>
      <c r="AK15" s="71" t="s">
        <v>97</v>
      </c>
      <c r="AL15" s="71" t="s">
        <v>98</v>
      </c>
      <c r="AM15" s="71" t="s">
        <v>154</v>
      </c>
      <c r="AN15" s="71" t="s">
        <v>155</v>
      </c>
      <c r="AO15" s="71" t="s">
        <v>99</v>
      </c>
      <c r="AP15" s="71" t="s">
        <v>80</v>
      </c>
      <c r="AQ15" s="72" t="s">
        <v>81</v>
      </c>
      <c r="AR15" s="72" t="s">
        <v>100</v>
      </c>
      <c r="AS15" s="73" t="s">
        <v>82</v>
      </c>
      <c r="AT15" s="72" t="s">
        <v>681</v>
      </c>
    </row>
    <row r="16" spans="1:47" ht="144.75" customHeight="1">
      <c r="A16" s="1081" t="s">
        <v>105</v>
      </c>
      <c r="B16" s="1063" t="s">
        <v>682</v>
      </c>
      <c r="C16" s="1063" t="s">
        <v>412</v>
      </c>
      <c r="D16" s="1063" t="s">
        <v>683</v>
      </c>
      <c r="E16" s="1063" t="s">
        <v>162</v>
      </c>
      <c r="F16" s="1063">
        <v>8</v>
      </c>
      <c r="G16" s="1063" t="s">
        <v>184</v>
      </c>
      <c r="H16" s="1063" t="s">
        <v>184</v>
      </c>
      <c r="I16" s="1063" t="s">
        <v>162</v>
      </c>
      <c r="J16" s="1063" t="s">
        <v>684</v>
      </c>
      <c r="K16" s="1063" t="s">
        <v>685</v>
      </c>
      <c r="L16" s="1063" t="s">
        <v>162</v>
      </c>
      <c r="M16" s="1063">
        <v>11</v>
      </c>
      <c r="N16" s="1063" t="s">
        <v>686</v>
      </c>
      <c r="O16" s="1063">
        <v>12</v>
      </c>
      <c r="P16" s="1063" t="s">
        <v>162</v>
      </c>
      <c r="Q16" s="1063">
        <v>26470</v>
      </c>
      <c r="R16" s="1177" t="s">
        <v>162</v>
      </c>
      <c r="S16" s="1085" t="s">
        <v>687</v>
      </c>
      <c r="T16" s="1063">
        <v>9</v>
      </c>
      <c r="U16" s="1063" t="s">
        <v>162</v>
      </c>
      <c r="V16" s="1063">
        <v>10</v>
      </c>
      <c r="W16" s="1063" t="s">
        <v>688</v>
      </c>
      <c r="X16" s="1063" t="s">
        <v>162</v>
      </c>
      <c r="Y16" s="1063">
        <v>7</v>
      </c>
      <c r="Z16" s="1063" t="s">
        <v>162</v>
      </c>
      <c r="AA16" s="1111">
        <v>6</v>
      </c>
      <c r="AB16" s="599" t="s">
        <v>680</v>
      </c>
      <c r="AC16" s="600" t="s">
        <v>689</v>
      </c>
      <c r="AD16" s="600" t="s">
        <v>690</v>
      </c>
      <c r="AE16" s="600" t="s">
        <v>691</v>
      </c>
      <c r="AF16" s="600" t="s">
        <v>184</v>
      </c>
      <c r="AG16" s="600" t="s">
        <v>692</v>
      </c>
      <c r="AH16" s="601" t="s">
        <v>184</v>
      </c>
      <c r="AI16" s="602" t="s">
        <v>693</v>
      </c>
      <c r="AJ16" s="601" t="s">
        <v>694</v>
      </c>
      <c r="AK16" s="603">
        <v>38884</v>
      </c>
      <c r="AL16" s="604">
        <v>39082</v>
      </c>
      <c r="AM16" s="605">
        <f>_xlfn.DAYS(AL16,AK16)/365*12</f>
        <v>6.5095890410958903</v>
      </c>
      <c r="AN16" s="1139">
        <f>SUM(AM16:AM23)</f>
        <v>83.375342465753434</v>
      </c>
      <c r="AO16" s="1133" t="s">
        <v>102</v>
      </c>
      <c r="AP16" s="534" t="s">
        <v>162</v>
      </c>
      <c r="AQ16" s="1074"/>
      <c r="AR16" s="536" t="s">
        <v>173</v>
      </c>
      <c r="AS16" s="1074" t="s">
        <v>184</v>
      </c>
      <c r="AT16" s="1144" t="s">
        <v>162</v>
      </c>
      <c r="AU16" s="924"/>
    </row>
    <row r="17" spans="1:46" ht="69.75" customHeight="1">
      <c r="A17" s="1081"/>
      <c r="B17" s="1063"/>
      <c r="C17" s="1063"/>
      <c r="D17" s="1063"/>
      <c r="E17" s="1063"/>
      <c r="F17" s="1063"/>
      <c r="G17" s="1063"/>
      <c r="H17" s="1063"/>
      <c r="I17" s="1063"/>
      <c r="J17" s="1063"/>
      <c r="K17" s="1063"/>
      <c r="L17" s="1063"/>
      <c r="M17" s="1063"/>
      <c r="N17" s="1063"/>
      <c r="O17" s="1063"/>
      <c r="P17" s="1063"/>
      <c r="Q17" s="1063"/>
      <c r="R17" s="1177"/>
      <c r="S17" s="1063"/>
      <c r="T17" s="1063"/>
      <c r="U17" s="1063"/>
      <c r="V17" s="1063"/>
      <c r="W17" s="1063"/>
      <c r="X17" s="1063"/>
      <c r="Y17" s="1063"/>
      <c r="Z17" s="1063"/>
      <c r="AA17" s="1111"/>
      <c r="AB17" s="599" t="s">
        <v>680</v>
      </c>
      <c r="AC17" s="600" t="s">
        <v>689</v>
      </c>
      <c r="AD17" s="600" t="s">
        <v>690</v>
      </c>
      <c r="AE17" s="600" t="s">
        <v>691</v>
      </c>
      <c r="AF17" s="600" t="s">
        <v>184</v>
      </c>
      <c r="AG17" s="600" t="s">
        <v>692</v>
      </c>
      <c r="AH17" s="601" t="s">
        <v>184</v>
      </c>
      <c r="AI17" s="602" t="s">
        <v>695</v>
      </c>
      <c r="AJ17" s="42" t="s">
        <v>696</v>
      </c>
      <c r="AK17" s="606">
        <v>39083</v>
      </c>
      <c r="AL17" s="607">
        <v>39141</v>
      </c>
      <c r="AM17" s="201">
        <f t="shared" ref="AM17:AM23" si="0">_xlfn.DAYS(AL17,AK17)/365*12</f>
        <v>1.9068493150684933</v>
      </c>
      <c r="AN17" s="1139"/>
      <c r="AO17" s="1133"/>
      <c r="AP17" s="534" t="s">
        <v>686</v>
      </c>
      <c r="AQ17" s="1075"/>
      <c r="AR17" s="536" t="s">
        <v>173</v>
      </c>
      <c r="AS17" s="1075"/>
      <c r="AT17" s="1144"/>
    </row>
    <row r="18" spans="1:46" ht="127.5" customHeight="1">
      <c r="A18" s="1081"/>
      <c r="B18" s="1063"/>
      <c r="C18" s="1063"/>
      <c r="D18" s="1063"/>
      <c r="E18" s="1063"/>
      <c r="F18" s="1063"/>
      <c r="G18" s="1063"/>
      <c r="H18" s="1063"/>
      <c r="I18" s="1063"/>
      <c r="J18" s="1063"/>
      <c r="K18" s="1063"/>
      <c r="L18" s="1063"/>
      <c r="M18" s="1063"/>
      <c r="N18" s="1063"/>
      <c r="O18" s="1063"/>
      <c r="P18" s="1063"/>
      <c r="Q18" s="1063"/>
      <c r="R18" s="1177"/>
      <c r="S18" s="1063"/>
      <c r="T18" s="1063"/>
      <c r="U18" s="1063"/>
      <c r="V18" s="1063"/>
      <c r="W18" s="1063"/>
      <c r="X18" s="1063"/>
      <c r="Y18" s="1063"/>
      <c r="Z18" s="1063"/>
      <c r="AA18" s="1111"/>
      <c r="AB18" s="599" t="s">
        <v>680</v>
      </c>
      <c r="AC18" s="600" t="s">
        <v>689</v>
      </c>
      <c r="AD18" s="600" t="s">
        <v>690</v>
      </c>
      <c r="AE18" s="600" t="s">
        <v>691</v>
      </c>
      <c r="AF18" s="600" t="s">
        <v>184</v>
      </c>
      <c r="AG18" s="55" t="s">
        <v>697</v>
      </c>
      <c r="AH18" s="42" t="s">
        <v>184</v>
      </c>
      <c r="AI18" s="602" t="s">
        <v>698</v>
      </c>
      <c r="AJ18" s="42" t="s">
        <v>699</v>
      </c>
      <c r="AK18" s="606">
        <v>39164</v>
      </c>
      <c r="AL18" s="607">
        <v>39202</v>
      </c>
      <c r="AM18" s="201">
        <f t="shared" si="0"/>
        <v>1.2493150684931507</v>
      </c>
      <c r="AN18" s="1139"/>
      <c r="AO18" s="1133"/>
      <c r="AP18" s="534" t="s">
        <v>162</v>
      </c>
      <c r="AQ18" s="1075"/>
      <c r="AR18" s="536" t="s">
        <v>173</v>
      </c>
      <c r="AS18" s="1075"/>
      <c r="AT18" s="1144"/>
    </row>
    <row r="19" spans="1:46" ht="69.75" customHeight="1">
      <c r="A19" s="1081"/>
      <c r="B19" s="1063"/>
      <c r="C19" s="1063"/>
      <c r="D19" s="1063"/>
      <c r="E19" s="1063"/>
      <c r="F19" s="1063"/>
      <c r="G19" s="1063"/>
      <c r="H19" s="1063"/>
      <c r="I19" s="1063"/>
      <c r="J19" s="1063"/>
      <c r="K19" s="1063"/>
      <c r="L19" s="1063"/>
      <c r="M19" s="1063"/>
      <c r="N19" s="1063"/>
      <c r="O19" s="1063"/>
      <c r="P19" s="1063"/>
      <c r="Q19" s="1063"/>
      <c r="R19" s="1177"/>
      <c r="S19" s="1063"/>
      <c r="T19" s="1063"/>
      <c r="U19" s="1063"/>
      <c r="V19" s="1063"/>
      <c r="W19" s="1063"/>
      <c r="X19" s="1063"/>
      <c r="Y19" s="1063"/>
      <c r="Z19" s="1063"/>
      <c r="AA19" s="1111"/>
      <c r="AB19" s="599" t="s">
        <v>680</v>
      </c>
      <c r="AC19" s="600" t="s">
        <v>689</v>
      </c>
      <c r="AD19" s="600" t="s">
        <v>690</v>
      </c>
      <c r="AE19" s="600" t="s">
        <v>691</v>
      </c>
      <c r="AF19" s="600" t="s">
        <v>184</v>
      </c>
      <c r="AG19" s="55" t="s">
        <v>692</v>
      </c>
      <c r="AH19" s="42" t="s">
        <v>184</v>
      </c>
      <c r="AI19" s="602" t="s">
        <v>700</v>
      </c>
      <c r="AJ19" s="42" t="s">
        <v>701</v>
      </c>
      <c r="AK19" s="606">
        <v>39204</v>
      </c>
      <c r="AL19" s="607">
        <v>39262</v>
      </c>
      <c r="AM19" s="201">
        <f t="shared" si="0"/>
        <v>1.9068493150684933</v>
      </c>
      <c r="AN19" s="1139"/>
      <c r="AO19" s="1133"/>
      <c r="AP19" s="534" t="s">
        <v>162</v>
      </c>
      <c r="AQ19" s="1075"/>
      <c r="AR19" s="536" t="s">
        <v>173</v>
      </c>
      <c r="AS19" s="1075"/>
      <c r="AT19" s="1144"/>
    </row>
    <row r="20" spans="1:46" ht="148.5" customHeight="1">
      <c r="A20" s="1081"/>
      <c r="B20" s="1063"/>
      <c r="C20" s="1063"/>
      <c r="D20" s="1063"/>
      <c r="E20" s="1063"/>
      <c r="F20" s="1063"/>
      <c r="G20" s="1063"/>
      <c r="H20" s="1063"/>
      <c r="I20" s="1063"/>
      <c r="J20" s="1063"/>
      <c r="K20" s="1063"/>
      <c r="L20" s="1063"/>
      <c r="M20" s="1063"/>
      <c r="N20" s="1063"/>
      <c r="O20" s="1063"/>
      <c r="P20" s="1063"/>
      <c r="Q20" s="1063"/>
      <c r="R20" s="1177"/>
      <c r="S20" s="1063"/>
      <c r="T20" s="1063"/>
      <c r="U20" s="1063"/>
      <c r="V20" s="1063"/>
      <c r="W20" s="1063"/>
      <c r="X20" s="1063"/>
      <c r="Y20" s="1063"/>
      <c r="Z20" s="1063"/>
      <c r="AA20" s="1111"/>
      <c r="AB20" s="599" t="s">
        <v>680</v>
      </c>
      <c r="AC20" s="600" t="s">
        <v>689</v>
      </c>
      <c r="AD20" s="600" t="s">
        <v>690</v>
      </c>
      <c r="AE20" s="600" t="s">
        <v>691</v>
      </c>
      <c r="AF20" s="600" t="s">
        <v>184</v>
      </c>
      <c r="AG20" s="55" t="s">
        <v>692</v>
      </c>
      <c r="AH20" s="42" t="s">
        <v>184</v>
      </c>
      <c r="AI20" s="602" t="s">
        <v>702</v>
      </c>
      <c r="AJ20" s="42" t="s">
        <v>701</v>
      </c>
      <c r="AK20" s="606">
        <v>39385</v>
      </c>
      <c r="AL20" s="607">
        <v>39575</v>
      </c>
      <c r="AM20" s="201">
        <f t="shared" si="0"/>
        <v>6.2465753424657535</v>
      </c>
      <c r="AN20" s="1139"/>
      <c r="AO20" s="1133"/>
      <c r="AP20" s="534" t="s">
        <v>162</v>
      </c>
      <c r="AQ20" s="1075"/>
      <c r="AR20" s="536" t="s">
        <v>173</v>
      </c>
      <c r="AS20" s="1075"/>
      <c r="AT20" s="1144"/>
    </row>
    <row r="21" spans="1:46" ht="106.5" customHeight="1">
      <c r="A21" s="1081"/>
      <c r="B21" s="1063"/>
      <c r="C21" s="1063"/>
      <c r="D21" s="1063"/>
      <c r="E21" s="1063"/>
      <c r="F21" s="1063"/>
      <c r="G21" s="1063"/>
      <c r="H21" s="1063"/>
      <c r="I21" s="1063"/>
      <c r="J21" s="1063"/>
      <c r="K21" s="1063"/>
      <c r="L21" s="1063"/>
      <c r="M21" s="1063"/>
      <c r="N21" s="1063"/>
      <c r="O21" s="1063"/>
      <c r="P21" s="1063"/>
      <c r="Q21" s="1063"/>
      <c r="R21" s="1177"/>
      <c r="S21" s="1063"/>
      <c r="T21" s="1063"/>
      <c r="U21" s="1063"/>
      <c r="V21" s="1063"/>
      <c r="W21" s="1063"/>
      <c r="X21" s="1063"/>
      <c r="Y21" s="1063"/>
      <c r="Z21" s="1063"/>
      <c r="AA21" s="1111"/>
      <c r="AB21" s="599" t="s">
        <v>680</v>
      </c>
      <c r="AC21" s="600" t="s">
        <v>689</v>
      </c>
      <c r="AD21" s="600" t="s">
        <v>690</v>
      </c>
      <c r="AE21" s="600" t="s">
        <v>691</v>
      </c>
      <c r="AF21" s="600" t="s">
        <v>184</v>
      </c>
      <c r="AG21" s="55" t="s">
        <v>703</v>
      </c>
      <c r="AH21" s="42" t="s">
        <v>184</v>
      </c>
      <c r="AI21" s="602" t="s">
        <v>704</v>
      </c>
      <c r="AJ21" s="42" t="s">
        <v>705</v>
      </c>
      <c r="AK21" s="606">
        <v>39576</v>
      </c>
      <c r="AL21" s="607">
        <v>40689</v>
      </c>
      <c r="AM21" s="201">
        <f t="shared" si="0"/>
        <v>36.591780821917808</v>
      </c>
      <c r="AN21" s="1139"/>
      <c r="AO21" s="1133"/>
      <c r="AP21" s="534" t="s">
        <v>162</v>
      </c>
      <c r="AQ21" s="1075"/>
      <c r="AR21" s="536" t="s">
        <v>173</v>
      </c>
      <c r="AS21" s="1075"/>
      <c r="AT21" s="1144"/>
    </row>
    <row r="22" spans="1:46" ht="61.5" customHeight="1">
      <c r="A22" s="1081"/>
      <c r="B22" s="1063"/>
      <c r="C22" s="1063"/>
      <c r="D22" s="1063"/>
      <c r="E22" s="1063"/>
      <c r="F22" s="1063"/>
      <c r="G22" s="1063"/>
      <c r="H22" s="1063"/>
      <c r="I22" s="1063"/>
      <c r="J22" s="1063"/>
      <c r="K22" s="1063"/>
      <c r="L22" s="1063"/>
      <c r="M22" s="1063"/>
      <c r="N22" s="1063"/>
      <c r="O22" s="1063"/>
      <c r="P22" s="1063"/>
      <c r="Q22" s="1063"/>
      <c r="R22" s="1177"/>
      <c r="S22" s="1063"/>
      <c r="T22" s="1063"/>
      <c r="U22" s="1063"/>
      <c r="V22" s="1063"/>
      <c r="W22" s="1063"/>
      <c r="X22" s="1063"/>
      <c r="Y22" s="1063"/>
      <c r="Z22" s="1063"/>
      <c r="AA22" s="1111"/>
      <c r="AB22" s="599" t="s">
        <v>680</v>
      </c>
      <c r="AC22" s="600" t="s">
        <v>689</v>
      </c>
      <c r="AD22" s="600" t="s">
        <v>690</v>
      </c>
      <c r="AE22" s="600" t="s">
        <v>691</v>
      </c>
      <c r="AF22" s="600" t="s">
        <v>184</v>
      </c>
      <c r="AG22" s="55" t="s">
        <v>692</v>
      </c>
      <c r="AH22" s="42" t="s">
        <v>184</v>
      </c>
      <c r="AI22" s="602" t="s">
        <v>706</v>
      </c>
      <c r="AJ22" s="42" t="s">
        <v>705</v>
      </c>
      <c r="AK22" s="606">
        <v>41091</v>
      </c>
      <c r="AL22" s="607">
        <v>41394</v>
      </c>
      <c r="AM22" s="201">
        <f t="shared" si="0"/>
        <v>9.9616438356164387</v>
      </c>
      <c r="AN22" s="1139"/>
      <c r="AO22" s="1133"/>
      <c r="AP22" s="534" t="s">
        <v>162</v>
      </c>
      <c r="AQ22" s="1075"/>
      <c r="AR22" s="536" t="s">
        <v>173</v>
      </c>
      <c r="AS22" s="1075"/>
      <c r="AT22" s="1144"/>
    </row>
    <row r="23" spans="1:46" ht="86.25" customHeight="1">
      <c r="A23" s="1081"/>
      <c r="B23" s="1063"/>
      <c r="C23" s="1063"/>
      <c r="D23" s="1063"/>
      <c r="E23" s="1063"/>
      <c r="F23" s="1063"/>
      <c r="G23" s="1063"/>
      <c r="H23" s="1063"/>
      <c r="I23" s="1063"/>
      <c r="J23" s="1063"/>
      <c r="K23" s="1063"/>
      <c r="L23" s="1063"/>
      <c r="M23" s="1063"/>
      <c r="N23" s="1063"/>
      <c r="O23" s="1063"/>
      <c r="P23" s="1063"/>
      <c r="Q23" s="1063"/>
      <c r="R23" s="1177"/>
      <c r="S23" s="1063"/>
      <c r="T23" s="1063"/>
      <c r="U23" s="1063"/>
      <c r="V23" s="1063"/>
      <c r="W23" s="1063"/>
      <c r="X23" s="1063"/>
      <c r="Y23" s="1063"/>
      <c r="Z23" s="1063"/>
      <c r="AA23" s="1111"/>
      <c r="AB23" s="599" t="s">
        <v>680</v>
      </c>
      <c r="AC23" s="600" t="s">
        <v>689</v>
      </c>
      <c r="AD23" s="600" t="s">
        <v>690</v>
      </c>
      <c r="AE23" s="600" t="s">
        <v>691</v>
      </c>
      <c r="AF23" s="600" t="s">
        <v>184</v>
      </c>
      <c r="AG23" s="55" t="s">
        <v>692</v>
      </c>
      <c r="AH23" s="42" t="s">
        <v>184</v>
      </c>
      <c r="AI23" s="602" t="s">
        <v>707</v>
      </c>
      <c r="AJ23" s="42" t="s">
        <v>708</v>
      </c>
      <c r="AK23" s="606">
        <v>41395</v>
      </c>
      <c r="AL23" s="607">
        <v>41973</v>
      </c>
      <c r="AM23" s="201">
        <f t="shared" si="0"/>
        <v>19.002739726027396</v>
      </c>
      <c r="AN23" s="1139"/>
      <c r="AO23" s="1133"/>
      <c r="AP23" s="534" t="s">
        <v>162</v>
      </c>
      <c r="AQ23" s="1076"/>
      <c r="AR23" s="536" t="s">
        <v>173</v>
      </c>
      <c r="AS23" s="1075"/>
      <c r="AT23" s="1144"/>
    </row>
    <row r="24" spans="1:46" s="499" customFormat="1" ht="12.75" customHeight="1">
      <c r="A24" s="566"/>
      <c r="B24" s="567"/>
      <c r="C24" s="567"/>
      <c r="D24" s="567"/>
      <c r="E24" s="567"/>
      <c r="F24" s="567"/>
      <c r="G24" s="567"/>
      <c r="H24" s="567"/>
      <c r="I24" s="567"/>
      <c r="J24" s="567"/>
      <c r="K24" s="567"/>
      <c r="L24" s="567"/>
      <c r="M24" s="567"/>
      <c r="N24" s="567"/>
      <c r="O24" s="567"/>
      <c r="P24" s="567"/>
      <c r="Q24" s="567"/>
      <c r="R24" s="567"/>
      <c r="S24" s="568"/>
      <c r="T24" s="567"/>
      <c r="U24" s="567"/>
      <c r="V24" s="567"/>
      <c r="W24" s="567"/>
      <c r="X24" s="567"/>
      <c r="Y24" s="567"/>
      <c r="Z24" s="567"/>
      <c r="AA24" s="569"/>
      <c r="AB24" s="570"/>
      <c r="AC24" s="570"/>
      <c r="AD24" s="570"/>
      <c r="AE24" s="570"/>
      <c r="AF24" s="570"/>
      <c r="AG24" s="570"/>
      <c r="AH24" s="571"/>
      <c r="AI24" s="640"/>
      <c r="AJ24" s="571"/>
      <c r="AK24" s="571"/>
      <c r="AL24" s="571"/>
      <c r="AM24" s="573"/>
      <c r="AN24" s="573"/>
      <c r="AO24" s="574"/>
      <c r="AP24" s="574"/>
      <c r="AQ24" s="571"/>
      <c r="AR24" s="575"/>
      <c r="AS24" s="576"/>
      <c r="AT24" s="576"/>
    </row>
    <row r="25" spans="1:46" ht="409.5" customHeight="1">
      <c r="A25" s="1228" t="s">
        <v>104</v>
      </c>
      <c r="B25" s="1063" t="s">
        <v>709</v>
      </c>
      <c r="C25" s="1063" t="s">
        <v>710</v>
      </c>
      <c r="D25" s="1063" t="s">
        <v>711</v>
      </c>
      <c r="E25" s="1063" t="s">
        <v>162</v>
      </c>
      <c r="F25" s="1063">
        <v>30</v>
      </c>
      <c r="G25" s="1063" t="s">
        <v>184</v>
      </c>
      <c r="H25" s="1063" t="s">
        <v>184</v>
      </c>
      <c r="I25" s="1063" t="s">
        <v>162</v>
      </c>
      <c r="J25" s="1063" t="s">
        <v>712</v>
      </c>
      <c r="K25" s="1063" t="s">
        <v>182</v>
      </c>
      <c r="L25" s="1063" t="s">
        <v>162</v>
      </c>
      <c r="M25" s="1063">
        <v>33</v>
      </c>
      <c r="N25" s="1063" t="s">
        <v>184</v>
      </c>
      <c r="O25" s="1063" t="s">
        <v>184</v>
      </c>
      <c r="P25" s="1063" t="s">
        <v>162</v>
      </c>
      <c r="Q25" s="1063">
        <v>11992</v>
      </c>
      <c r="R25" s="1086" t="s">
        <v>162</v>
      </c>
      <c r="S25" s="1134" t="s">
        <v>713</v>
      </c>
      <c r="T25" s="1086">
        <v>31</v>
      </c>
      <c r="U25" s="1086" t="s">
        <v>162</v>
      </c>
      <c r="V25" s="1086">
        <v>32</v>
      </c>
      <c r="W25" s="1086" t="s">
        <v>688</v>
      </c>
      <c r="X25" s="1086" t="s">
        <v>162</v>
      </c>
      <c r="Y25" s="1086">
        <v>29</v>
      </c>
      <c r="Z25" s="1063" t="s">
        <v>162</v>
      </c>
      <c r="AA25" s="1111">
        <v>28</v>
      </c>
      <c r="AB25" s="1232" t="s">
        <v>714</v>
      </c>
      <c r="AC25" s="1232" t="s">
        <v>715</v>
      </c>
      <c r="AD25" s="1213" t="s">
        <v>716</v>
      </c>
      <c r="AE25" s="1213" t="s">
        <v>717</v>
      </c>
      <c r="AF25" s="1213" t="s">
        <v>184</v>
      </c>
      <c r="AG25" s="1213" t="s">
        <v>718</v>
      </c>
      <c r="AH25" s="1213" t="s">
        <v>184</v>
      </c>
      <c r="AI25" s="1231" t="s">
        <v>719</v>
      </c>
      <c r="AJ25" s="1085" t="s">
        <v>720</v>
      </c>
      <c r="AK25" s="1235">
        <v>37940</v>
      </c>
      <c r="AL25" s="1235">
        <v>39447</v>
      </c>
      <c r="AM25" s="201">
        <f t="shared" ref="AM25:AM26" si="1">_xlfn.DAYS(AL25,AK25)/365*12</f>
        <v>49.545205479452058</v>
      </c>
      <c r="AN25" s="608">
        <f>SUM(AM25:AM26)</f>
        <v>49.545205479452058</v>
      </c>
      <c r="AO25" s="609" t="s">
        <v>106</v>
      </c>
      <c r="AP25" s="1133" t="s">
        <v>162</v>
      </c>
      <c r="AQ25" s="1144"/>
      <c r="AR25" s="1144" t="s">
        <v>173</v>
      </c>
      <c r="AS25" s="1144" t="s">
        <v>184</v>
      </c>
      <c r="AT25" s="1144" t="s">
        <v>162</v>
      </c>
    </row>
    <row r="26" spans="1:46" ht="68.25" hidden="1" customHeight="1">
      <c r="A26" s="1228"/>
      <c r="B26" s="1063"/>
      <c r="C26" s="1063"/>
      <c r="D26" s="1063"/>
      <c r="E26" s="1063"/>
      <c r="F26" s="1063"/>
      <c r="G26" s="1063"/>
      <c r="H26" s="1063"/>
      <c r="I26" s="1063"/>
      <c r="J26" s="1063"/>
      <c r="K26" s="1063"/>
      <c r="L26" s="1063"/>
      <c r="M26" s="1063"/>
      <c r="N26" s="1063"/>
      <c r="O26" s="1063"/>
      <c r="P26" s="1063"/>
      <c r="Q26" s="1063"/>
      <c r="R26" s="1086"/>
      <c r="S26" s="1086"/>
      <c r="T26" s="1086"/>
      <c r="U26" s="1086"/>
      <c r="V26" s="1086"/>
      <c r="W26" s="1086"/>
      <c r="X26" s="1086"/>
      <c r="Y26" s="1086"/>
      <c r="Z26" s="1063"/>
      <c r="AA26" s="1111"/>
      <c r="AB26" s="1232"/>
      <c r="AC26" s="1232"/>
      <c r="AD26" s="1213"/>
      <c r="AE26" s="1213"/>
      <c r="AF26" s="1213"/>
      <c r="AG26" s="1213"/>
      <c r="AH26" s="1213"/>
      <c r="AI26" s="1231"/>
      <c r="AJ26" s="1085"/>
      <c r="AK26" s="1235"/>
      <c r="AL26" s="1235"/>
      <c r="AM26" s="201">
        <f t="shared" si="1"/>
        <v>0</v>
      </c>
      <c r="AN26" s="608"/>
      <c r="AO26" s="609"/>
      <c r="AP26" s="1133"/>
      <c r="AQ26" s="1144"/>
      <c r="AR26" s="1144"/>
      <c r="AS26" s="1144"/>
      <c r="AT26" s="1144"/>
    </row>
    <row r="27" spans="1:46" s="499" customFormat="1" ht="12.75" customHeight="1">
      <c r="A27" s="543"/>
      <c r="B27" s="543"/>
      <c r="C27" s="543"/>
      <c r="D27" s="543"/>
      <c r="E27" s="543"/>
      <c r="F27" s="543"/>
      <c r="G27" s="543"/>
      <c r="H27" s="543"/>
      <c r="I27" s="543"/>
      <c r="J27" s="543"/>
      <c r="K27" s="543"/>
      <c r="L27" s="543"/>
      <c r="M27" s="543"/>
      <c r="N27" s="543"/>
      <c r="O27" s="543"/>
      <c r="P27" s="543"/>
      <c r="Q27" s="543"/>
      <c r="R27" s="543"/>
      <c r="S27" s="543"/>
      <c r="T27" s="543"/>
      <c r="U27" s="543"/>
      <c r="V27" s="543"/>
      <c r="W27" s="543"/>
      <c r="X27" s="543"/>
      <c r="Y27" s="543"/>
      <c r="Z27" s="543"/>
      <c r="AA27" s="543"/>
      <c r="AB27" s="543"/>
      <c r="AC27" s="543"/>
      <c r="AD27" s="543"/>
      <c r="AE27" s="543"/>
      <c r="AF27" s="543"/>
      <c r="AG27" s="543"/>
      <c r="AH27" s="543"/>
      <c r="AI27" s="543"/>
      <c r="AJ27" s="543"/>
      <c r="AK27" s="543"/>
      <c r="AL27" s="543"/>
      <c r="AM27" s="543"/>
      <c r="AN27" s="543"/>
      <c r="AO27" s="543"/>
      <c r="AP27" s="650"/>
      <c r="AQ27" s="543"/>
      <c r="AR27" s="543"/>
      <c r="AS27" s="543"/>
      <c r="AT27" s="543"/>
    </row>
    <row r="28" spans="1:46" ht="102.75" customHeight="1">
      <c r="A28" s="1229" t="s">
        <v>107</v>
      </c>
      <c r="B28" s="1230" t="s">
        <v>722</v>
      </c>
      <c r="C28" s="1230" t="s">
        <v>723</v>
      </c>
      <c r="D28" s="1230" t="s">
        <v>286</v>
      </c>
      <c r="E28" s="1230" t="s">
        <v>162</v>
      </c>
      <c r="F28" s="1230">
        <v>4</v>
      </c>
      <c r="G28" s="1230" t="s">
        <v>184</v>
      </c>
      <c r="H28" s="1233" t="s">
        <v>184</v>
      </c>
      <c r="I28" s="1230" t="s">
        <v>162</v>
      </c>
      <c r="J28" s="1230" t="s">
        <v>724</v>
      </c>
      <c r="K28" s="1234" t="s">
        <v>286</v>
      </c>
      <c r="L28" s="1230" t="s">
        <v>162</v>
      </c>
      <c r="M28" s="1230">
        <v>6</v>
      </c>
      <c r="N28" s="1230" t="s">
        <v>184</v>
      </c>
      <c r="O28" s="1230" t="s">
        <v>184</v>
      </c>
      <c r="P28" s="1230" t="s">
        <v>162</v>
      </c>
      <c r="Q28" s="1230" t="s">
        <v>184</v>
      </c>
      <c r="R28" s="1230" t="s">
        <v>184</v>
      </c>
      <c r="S28" s="1230" t="s">
        <v>184</v>
      </c>
      <c r="T28" s="1230" t="s">
        <v>184</v>
      </c>
      <c r="U28" s="1230" t="s">
        <v>184</v>
      </c>
      <c r="V28" s="1230" t="s">
        <v>184</v>
      </c>
      <c r="W28" s="1230" t="s">
        <v>688</v>
      </c>
      <c r="X28" s="1230" t="s">
        <v>162</v>
      </c>
      <c r="Y28" s="1230">
        <v>3</v>
      </c>
      <c r="Z28" s="1230" t="s">
        <v>162</v>
      </c>
      <c r="AA28" s="1236">
        <v>2</v>
      </c>
      <c r="AB28" s="74" t="s">
        <v>725</v>
      </c>
      <c r="AC28" s="539" t="s">
        <v>726</v>
      </c>
      <c r="AD28" s="539" t="s">
        <v>727</v>
      </c>
      <c r="AE28" s="55" t="s">
        <v>728</v>
      </c>
      <c r="AF28" s="610" t="s">
        <v>184</v>
      </c>
      <c r="AG28" s="539" t="s">
        <v>729</v>
      </c>
      <c r="AH28" s="42" t="s">
        <v>730</v>
      </c>
      <c r="AI28" s="42" t="s">
        <v>731</v>
      </c>
      <c r="AJ28" s="601" t="s">
        <v>732</v>
      </c>
      <c r="AK28" s="611">
        <v>42933</v>
      </c>
      <c r="AL28" s="611">
        <v>43112</v>
      </c>
      <c r="AM28" s="605">
        <f t="shared" ref="AM28:AM33" si="2">_xlfn.DAYS(AL28,AK28)/365*12</f>
        <v>5.8849315068493144</v>
      </c>
      <c r="AN28" s="1237">
        <f>SUM(AM28:AM33)</f>
        <v>193.15068493150682</v>
      </c>
      <c r="AO28" s="1133" t="s">
        <v>106</v>
      </c>
      <c r="AP28" s="534" t="s">
        <v>162</v>
      </c>
      <c r="AQ28" s="1074"/>
      <c r="AR28" s="536" t="s">
        <v>173</v>
      </c>
      <c r="AS28" s="1074"/>
      <c r="AT28" s="1074" t="s">
        <v>162</v>
      </c>
    </row>
    <row r="29" spans="1:46" ht="107.25" customHeight="1">
      <c r="A29" s="1229"/>
      <c r="B29" s="1230"/>
      <c r="C29" s="1230"/>
      <c r="D29" s="1230"/>
      <c r="E29" s="1230"/>
      <c r="F29" s="1230"/>
      <c r="G29" s="1230"/>
      <c r="H29" s="1233"/>
      <c r="I29" s="1230"/>
      <c r="J29" s="1230"/>
      <c r="K29" s="1234"/>
      <c r="L29" s="1230"/>
      <c r="M29" s="1230"/>
      <c r="N29" s="1230"/>
      <c r="O29" s="1230"/>
      <c r="P29" s="1230"/>
      <c r="Q29" s="1230"/>
      <c r="R29" s="1230"/>
      <c r="S29" s="1230"/>
      <c r="T29" s="1230"/>
      <c r="U29" s="1230"/>
      <c r="V29" s="1230"/>
      <c r="W29" s="1230"/>
      <c r="X29" s="1230"/>
      <c r="Y29" s="1230"/>
      <c r="Z29" s="1230"/>
      <c r="AA29" s="1236"/>
      <c r="AB29" s="74" t="s">
        <v>725</v>
      </c>
      <c r="AC29" s="539" t="s">
        <v>726</v>
      </c>
      <c r="AD29" s="539" t="s">
        <v>727</v>
      </c>
      <c r="AE29" s="55" t="s">
        <v>728</v>
      </c>
      <c r="AF29" s="610" t="s">
        <v>184</v>
      </c>
      <c r="AG29" s="551" t="s">
        <v>733</v>
      </c>
      <c r="AH29" s="42" t="s">
        <v>734</v>
      </c>
      <c r="AI29" s="551" t="s">
        <v>735</v>
      </c>
      <c r="AJ29" s="42" t="s">
        <v>736</v>
      </c>
      <c r="AK29" s="22">
        <v>43116</v>
      </c>
      <c r="AL29" s="22">
        <v>43305</v>
      </c>
      <c r="AM29" s="201">
        <f t="shared" si="2"/>
        <v>6.2136986301369861</v>
      </c>
      <c r="AN29" s="1237"/>
      <c r="AO29" s="1133"/>
      <c r="AP29" s="534" t="s">
        <v>162</v>
      </c>
      <c r="AQ29" s="1075"/>
      <c r="AR29" s="536" t="s">
        <v>173</v>
      </c>
      <c r="AS29" s="1075"/>
      <c r="AT29" s="1075"/>
    </row>
    <row r="30" spans="1:46" ht="108" customHeight="1">
      <c r="A30" s="1229"/>
      <c r="B30" s="1230"/>
      <c r="C30" s="1230"/>
      <c r="D30" s="1230"/>
      <c r="E30" s="1230"/>
      <c r="F30" s="1230"/>
      <c r="G30" s="1230"/>
      <c r="H30" s="1233"/>
      <c r="I30" s="1230"/>
      <c r="J30" s="1230"/>
      <c r="K30" s="1234"/>
      <c r="L30" s="1230"/>
      <c r="M30" s="1230"/>
      <c r="N30" s="1230"/>
      <c r="O30" s="1230"/>
      <c r="P30" s="1230"/>
      <c r="Q30" s="1230"/>
      <c r="R30" s="1230"/>
      <c r="S30" s="1230"/>
      <c r="T30" s="1230"/>
      <c r="U30" s="1230"/>
      <c r="V30" s="1230"/>
      <c r="W30" s="1230"/>
      <c r="X30" s="1230"/>
      <c r="Y30" s="1230"/>
      <c r="Z30" s="1230"/>
      <c r="AA30" s="1236"/>
      <c r="AB30" s="216" t="s">
        <v>737</v>
      </c>
      <c r="AC30" s="55" t="s">
        <v>738</v>
      </c>
      <c r="AD30" s="55" t="s">
        <v>739</v>
      </c>
      <c r="AE30" s="55" t="s">
        <v>740</v>
      </c>
      <c r="AF30" s="539" t="s">
        <v>184</v>
      </c>
      <c r="AG30" s="539" t="s">
        <v>741</v>
      </c>
      <c r="AH30" s="42" t="s">
        <v>184</v>
      </c>
      <c r="AI30" s="42" t="s">
        <v>742</v>
      </c>
      <c r="AJ30" s="42" t="s">
        <v>743</v>
      </c>
      <c r="AK30" s="22">
        <v>42156</v>
      </c>
      <c r="AL30" s="22">
        <v>42780</v>
      </c>
      <c r="AM30" s="201">
        <f t="shared" si="2"/>
        <v>20.515068493150686</v>
      </c>
      <c r="AN30" s="1237"/>
      <c r="AO30" s="1133"/>
      <c r="AP30" s="534" t="s">
        <v>162</v>
      </c>
      <c r="AQ30" s="1075"/>
      <c r="AR30" s="536" t="s">
        <v>173</v>
      </c>
      <c r="AS30" s="1075"/>
      <c r="AT30" s="1075"/>
    </row>
    <row r="31" spans="1:46" ht="222.75" customHeight="1">
      <c r="A31" s="1229"/>
      <c r="B31" s="1230"/>
      <c r="C31" s="1230"/>
      <c r="D31" s="1230"/>
      <c r="E31" s="1230"/>
      <c r="F31" s="1230"/>
      <c r="G31" s="1230"/>
      <c r="H31" s="1233"/>
      <c r="I31" s="1230"/>
      <c r="J31" s="1230"/>
      <c r="K31" s="1234"/>
      <c r="L31" s="1230"/>
      <c r="M31" s="1230"/>
      <c r="N31" s="1230"/>
      <c r="O31" s="1230"/>
      <c r="P31" s="1230"/>
      <c r="Q31" s="1230"/>
      <c r="R31" s="1230"/>
      <c r="S31" s="1230"/>
      <c r="T31" s="1230"/>
      <c r="U31" s="1230"/>
      <c r="V31" s="1230"/>
      <c r="W31" s="1230"/>
      <c r="X31" s="1230"/>
      <c r="Y31" s="1230"/>
      <c r="Z31" s="1230"/>
      <c r="AA31" s="1236"/>
      <c r="AB31" s="216" t="s">
        <v>744</v>
      </c>
      <c r="AC31" s="55" t="s">
        <v>745</v>
      </c>
      <c r="AD31" s="55" t="s">
        <v>746</v>
      </c>
      <c r="AE31" s="55" t="s">
        <v>747</v>
      </c>
      <c r="AF31" s="539" t="s">
        <v>184</v>
      </c>
      <c r="AG31" s="539" t="s">
        <v>748</v>
      </c>
      <c r="AH31" s="42" t="s">
        <v>184</v>
      </c>
      <c r="AI31" s="42" t="s">
        <v>749</v>
      </c>
      <c r="AJ31" s="42" t="s">
        <v>750</v>
      </c>
      <c r="AK31" s="22">
        <v>40238</v>
      </c>
      <c r="AL31" s="22">
        <v>41182</v>
      </c>
      <c r="AM31" s="201">
        <f t="shared" si="2"/>
        <v>31.035616438356165</v>
      </c>
      <c r="AN31" s="1237"/>
      <c r="AO31" s="1133"/>
      <c r="AP31" s="534" t="s">
        <v>162</v>
      </c>
      <c r="AQ31" s="1075"/>
      <c r="AR31" s="536" t="s">
        <v>173</v>
      </c>
      <c r="AS31" s="1075"/>
      <c r="AT31" s="1075"/>
    </row>
    <row r="32" spans="1:46" ht="261" customHeight="1">
      <c r="A32" s="1229"/>
      <c r="B32" s="1230"/>
      <c r="C32" s="1230"/>
      <c r="D32" s="1230"/>
      <c r="E32" s="1230"/>
      <c r="F32" s="1230"/>
      <c r="G32" s="1230"/>
      <c r="H32" s="1233"/>
      <c r="I32" s="1230"/>
      <c r="J32" s="1230"/>
      <c r="K32" s="1234"/>
      <c r="L32" s="1230"/>
      <c r="M32" s="1230"/>
      <c r="N32" s="1230"/>
      <c r="O32" s="1230"/>
      <c r="P32" s="1230"/>
      <c r="Q32" s="1230"/>
      <c r="R32" s="1230"/>
      <c r="S32" s="1230"/>
      <c r="T32" s="1230"/>
      <c r="U32" s="1230"/>
      <c r="V32" s="1230"/>
      <c r="W32" s="1230"/>
      <c r="X32" s="1230"/>
      <c r="Y32" s="1230"/>
      <c r="Z32" s="1230"/>
      <c r="AA32" s="1236"/>
      <c r="AB32" s="216" t="s">
        <v>751</v>
      </c>
      <c r="AC32" s="55" t="s">
        <v>752</v>
      </c>
      <c r="AD32" s="55" t="s">
        <v>746</v>
      </c>
      <c r="AE32" s="55" t="s">
        <v>747</v>
      </c>
      <c r="AF32" s="539" t="s">
        <v>184</v>
      </c>
      <c r="AG32" s="539" t="s">
        <v>231</v>
      </c>
      <c r="AH32" s="42" t="s">
        <v>753</v>
      </c>
      <c r="AI32" s="42" t="s">
        <v>754</v>
      </c>
      <c r="AJ32" s="42" t="s">
        <v>755</v>
      </c>
      <c r="AK32" s="22">
        <v>41487</v>
      </c>
      <c r="AL32" s="22">
        <v>41624</v>
      </c>
      <c r="AM32" s="201">
        <f t="shared" si="2"/>
        <v>4.5041095890410965</v>
      </c>
      <c r="AN32" s="1237"/>
      <c r="AO32" s="1133"/>
      <c r="AP32" s="534" t="s">
        <v>162</v>
      </c>
      <c r="AQ32" s="1075"/>
      <c r="AR32" s="536" t="s">
        <v>173</v>
      </c>
      <c r="AS32" s="1075"/>
      <c r="AT32" s="1075"/>
    </row>
    <row r="33" spans="1:46" ht="166.5" customHeight="1">
      <c r="A33" s="1229"/>
      <c r="B33" s="1230"/>
      <c r="C33" s="1230"/>
      <c r="D33" s="1230"/>
      <c r="E33" s="1230"/>
      <c r="F33" s="1230"/>
      <c r="G33" s="1230"/>
      <c r="H33" s="1233"/>
      <c r="I33" s="1230"/>
      <c r="J33" s="1230"/>
      <c r="K33" s="1234"/>
      <c r="L33" s="1230"/>
      <c r="M33" s="1230"/>
      <c r="N33" s="1230"/>
      <c r="O33" s="1230"/>
      <c r="P33" s="1230"/>
      <c r="Q33" s="1230"/>
      <c r="R33" s="1230"/>
      <c r="S33" s="1230"/>
      <c r="T33" s="1230"/>
      <c r="U33" s="1230"/>
      <c r="V33" s="1230"/>
      <c r="W33" s="1230"/>
      <c r="X33" s="1230"/>
      <c r="Y33" s="1230"/>
      <c r="Z33" s="1230"/>
      <c r="AA33" s="1236"/>
      <c r="AB33" s="216" t="s">
        <v>744</v>
      </c>
      <c r="AC33" s="55" t="s">
        <v>745</v>
      </c>
      <c r="AD33" s="55" t="s">
        <v>746</v>
      </c>
      <c r="AE33" s="55" t="s">
        <v>747</v>
      </c>
      <c r="AF33" s="539" t="s">
        <v>184</v>
      </c>
      <c r="AG33" s="539" t="s">
        <v>756</v>
      </c>
      <c r="AH33" s="42" t="s">
        <v>184</v>
      </c>
      <c r="AI33" s="42" t="s">
        <v>757</v>
      </c>
      <c r="AJ33" s="42" t="s">
        <v>758</v>
      </c>
      <c r="AK33" s="22">
        <v>35704</v>
      </c>
      <c r="AL33" s="22">
        <v>39506</v>
      </c>
      <c r="AM33" s="201">
        <f t="shared" si="2"/>
        <v>124.99726027397259</v>
      </c>
      <c r="AN33" s="1237"/>
      <c r="AO33" s="1133"/>
      <c r="AP33" s="534"/>
      <c r="AQ33" s="1076"/>
      <c r="AR33" s="536" t="s">
        <v>173</v>
      </c>
      <c r="AS33" s="1076"/>
      <c r="AT33" s="1076"/>
    </row>
    <row r="34" spans="1:46" ht="54.75" customHeight="1">
      <c r="A34" s="37"/>
      <c r="B34" s="37"/>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8"/>
      <c r="AP34" s="648"/>
      <c r="AQ34" s="37"/>
      <c r="AR34" s="37"/>
      <c r="AS34" s="37"/>
      <c r="AT34" s="38"/>
    </row>
    <row r="35" spans="1:46" ht="12.75" customHeight="1">
      <c r="A35" s="37"/>
      <c r="B35" s="37"/>
      <c r="C35" s="37"/>
      <c r="D35" s="37"/>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c r="AN35" s="37"/>
      <c r="AO35" s="38"/>
      <c r="AP35" s="648"/>
      <c r="AQ35" s="37"/>
      <c r="AR35" s="37"/>
      <c r="AS35" s="37"/>
      <c r="AT35" s="38"/>
    </row>
    <row r="36" spans="1:46" ht="12.75" customHeight="1">
      <c r="A36" s="37"/>
      <c r="B36" s="37"/>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8"/>
      <c r="AP36" s="648"/>
      <c r="AQ36" s="37"/>
      <c r="AR36" s="37"/>
      <c r="AS36" s="37"/>
      <c r="AT36" s="38"/>
    </row>
    <row r="37" spans="1:46" ht="12.75" customHeight="1">
      <c r="A37" s="37"/>
      <c r="B37" s="37"/>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8"/>
      <c r="AP37" s="648"/>
      <c r="AQ37" s="37"/>
      <c r="AR37" s="37"/>
      <c r="AS37" s="37"/>
      <c r="AT37" s="38"/>
    </row>
    <row r="38" spans="1:46" ht="12.75" customHeight="1">
      <c r="A38" s="37"/>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8"/>
      <c r="AP38" s="648"/>
      <c r="AQ38" s="37"/>
      <c r="AR38" s="37"/>
      <c r="AS38" s="37"/>
      <c r="AT38" s="38"/>
    </row>
    <row r="39" spans="1:46" ht="12.75" customHeight="1">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7"/>
      <c r="AK39" s="37"/>
      <c r="AL39" s="37"/>
      <c r="AM39" s="37"/>
      <c r="AN39" s="37"/>
      <c r="AO39" s="38"/>
      <c r="AP39" s="648"/>
      <c r="AQ39" s="37"/>
      <c r="AR39" s="37"/>
      <c r="AS39" s="37"/>
      <c r="AT39" s="38"/>
    </row>
    <row r="40" spans="1:46" ht="12.75" customHeight="1">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37"/>
      <c r="AN40" s="37"/>
      <c r="AO40" s="38"/>
      <c r="AP40" s="648"/>
      <c r="AQ40" s="37"/>
      <c r="AR40" s="37"/>
      <c r="AS40" s="37"/>
      <c r="AT40" s="38"/>
    </row>
    <row r="41" spans="1:46" ht="12.75" customHeight="1">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7"/>
      <c r="AI41" s="37"/>
      <c r="AJ41" s="37"/>
      <c r="AK41" s="37"/>
      <c r="AL41" s="37"/>
      <c r="AM41" s="37"/>
      <c r="AN41" s="37"/>
      <c r="AO41" s="38"/>
      <c r="AP41" s="648"/>
      <c r="AQ41" s="37"/>
      <c r="AR41" s="37"/>
      <c r="AS41" s="37"/>
      <c r="AT41" s="38"/>
    </row>
    <row r="42" spans="1:46" ht="12.75" customHeight="1">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8"/>
      <c r="AP42" s="648"/>
      <c r="AQ42" s="37"/>
      <c r="AR42" s="37"/>
      <c r="AS42" s="37"/>
      <c r="AT42" s="38"/>
    </row>
    <row r="43" spans="1:46" ht="12.75" customHeight="1">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c r="AL43" s="37"/>
      <c r="AM43" s="37"/>
      <c r="AN43" s="37"/>
      <c r="AO43" s="38"/>
      <c r="AP43" s="648"/>
      <c r="AQ43" s="37"/>
      <c r="AR43" s="37"/>
      <c r="AS43" s="37"/>
      <c r="AT43" s="38"/>
    </row>
    <row r="44" spans="1:46" ht="12.75" customHeight="1">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c r="AM44" s="37"/>
      <c r="AN44" s="37"/>
      <c r="AO44" s="38"/>
      <c r="AP44" s="648"/>
      <c r="AQ44" s="37"/>
      <c r="AR44" s="37"/>
      <c r="AS44" s="37"/>
      <c r="AT44" s="38"/>
    </row>
    <row r="45" spans="1:46" ht="12.75" customHeight="1">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c r="AM45" s="37"/>
      <c r="AN45" s="37"/>
      <c r="AO45" s="38"/>
      <c r="AP45" s="648"/>
      <c r="AQ45" s="37"/>
      <c r="AR45" s="37"/>
      <c r="AS45" s="37"/>
      <c r="AT45" s="38"/>
    </row>
    <row r="46" spans="1:46" ht="12.75" customHeight="1">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c r="AN46" s="37"/>
      <c r="AO46" s="38"/>
      <c r="AP46" s="648"/>
      <c r="AQ46" s="37"/>
      <c r="AR46" s="37"/>
      <c r="AS46" s="37"/>
      <c r="AT46" s="38"/>
    </row>
    <row r="47" spans="1:46" ht="12.75" customHeight="1">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c r="AN47" s="37"/>
      <c r="AO47" s="38"/>
      <c r="AP47" s="648"/>
      <c r="AQ47" s="37"/>
      <c r="AR47" s="37"/>
      <c r="AS47" s="37"/>
      <c r="AT47" s="38"/>
    </row>
    <row r="48" spans="1:46" ht="12.75" customHeight="1">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8"/>
      <c r="AP48" s="648"/>
      <c r="AQ48" s="37"/>
      <c r="AR48" s="37"/>
      <c r="AS48" s="37"/>
      <c r="AT48" s="38"/>
    </row>
    <row r="49" spans="1:46" ht="12.75" customHeight="1">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37"/>
      <c r="AO49" s="38"/>
      <c r="AP49" s="648"/>
      <c r="AQ49" s="37"/>
      <c r="AR49" s="37"/>
      <c r="AS49" s="37"/>
      <c r="AT49" s="38"/>
    </row>
    <row r="50" spans="1:46" ht="12.75" customHeight="1">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c r="AN50" s="37"/>
      <c r="AO50" s="38"/>
      <c r="AP50" s="648"/>
      <c r="AQ50" s="37"/>
      <c r="AR50" s="37"/>
      <c r="AS50" s="37"/>
      <c r="AT50" s="38"/>
    </row>
    <row r="51" spans="1:46" ht="12.75" customHeight="1">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c r="AM51" s="37"/>
      <c r="AN51" s="37"/>
      <c r="AO51" s="38"/>
      <c r="AP51" s="648"/>
      <c r="AQ51" s="37"/>
      <c r="AR51" s="37"/>
      <c r="AS51" s="37"/>
      <c r="AT51" s="38"/>
    </row>
    <row r="52" spans="1:46" ht="12.75" customHeight="1">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8"/>
      <c r="AP52" s="648"/>
      <c r="AQ52" s="37"/>
      <c r="AR52" s="37"/>
      <c r="AS52" s="37"/>
      <c r="AT52" s="38"/>
    </row>
    <row r="53" spans="1:46" ht="12.75" customHeight="1">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8"/>
      <c r="AP53" s="648"/>
      <c r="AQ53" s="37"/>
      <c r="AR53" s="37"/>
      <c r="AS53" s="37"/>
      <c r="AT53" s="38"/>
    </row>
    <row r="54" spans="1:46" ht="12.75" customHeight="1">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c r="AM54" s="37"/>
      <c r="AN54" s="37"/>
      <c r="AO54" s="38"/>
      <c r="AP54" s="648"/>
      <c r="AQ54" s="37"/>
      <c r="AR54" s="37"/>
      <c r="AS54" s="37"/>
      <c r="AT54" s="38"/>
    </row>
    <row r="55" spans="1:46" ht="12.75" customHeight="1">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c r="AM55" s="37"/>
      <c r="AN55" s="37"/>
      <c r="AO55" s="38"/>
      <c r="AP55" s="648"/>
      <c r="AQ55" s="37"/>
      <c r="AR55" s="37"/>
      <c r="AS55" s="37"/>
      <c r="AT55" s="38"/>
    </row>
    <row r="56" spans="1:46" ht="12.75" customHeight="1">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c r="AM56" s="37"/>
      <c r="AN56" s="37"/>
      <c r="AO56" s="38"/>
      <c r="AP56" s="648"/>
      <c r="AQ56" s="37"/>
      <c r="AR56" s="37"/>
      <c r="AS56" s="37"/>
      <c r="AT56" s="38"/>
    </row>
    <row r="57" spans="1:46" ht="12.75" customHeight="1">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8"/>
      <c r="AP57" s="648"/>
      <c r="AQ57" s="37"/>
      <c r="AR57" s="37"/>
      <c r="AS57" s="37"/>
      <c r="AT57" s="38"/>
    </row>
    <row r="58" spans="1:46" ht="12.75" customHeight="1">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c r="AM58" s="37"/>
      <c r="AN58" s="37"/>
      <c r="AO58" s="38"/>
      <c r="AP58" s="648"/>
      <c r="AQ58" s="37"/>
      <c r="AR58" s="37"/>
      <c r="AS58" s="37"/>
      <c r="AT58" s="38"/>
    </row>
    <row r="59" spans="1:46" ht="12.75" customHeight="1">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c r="AM59" s="37"/>
      <c r="AN59" s="37"/>
      <c r="AO59" s="38"/>
      <c r="AP59" s="648"/>
      <c r="AQ59" s="37"/>
      <c r="AR59" s="37"/>
      <c r="AS59" s="37"/>
      <c r="AT59" s="38"/>
    </row>
    <row r="60" spans="1:46" ht="12.75" customHeight="1">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c r="AM60" s="37"/>
      <c r="AN60" s="37"/>
      <c r="AO60" s="38"/>
      <c r="AP60" s="648"/>
      <c r="AQ60" s="37"/>
      <c r="AR60" s="37"/>
      <c r="AS60" s="37"/>
      <c r="AT60" s="38"/>
    </row>
    <row r="61" spans="1:46" ht="12.75" customHeight="1">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c r="AM61" s="37"/>
      <c r="AN61" s="37"/>
      <c r="AO61" s="38"/>
      <c r="AP61" s="648"/>
      <c r="AQ61" s="37"/>
      <c r="AR61" s="37"/>
      <c r="AS61" s="37"/>
      <c r="AT61" s="38"/>
    </row>
    <row r="62" spans="1:46" ht="12.75" customHeight="1">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c r="AM62" s="37"/>
      <c r="AN62" s="37"/>
      <c r="AO62" s="38"/>
      <c r="AP62" s="648"/>
      <c r="AQ62" s="37"/>
      <c r="AR62" s="37"/>
      <c r="AS62" s="37"/>
      <c r="AT62" s="38"/>
    </row>
    <row r="63" spans="1:46" ht="12.75" customHeight="1">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c r="AM63" s="37"/>
      <c r="AN63" s="37"/>
      <c r="AO63" s="38"/>
      <c r="AP63" s="648"/>
      <c r="AQ63" s="37"/>
      <c r="AR63" s="37"/>
      <c r="AS63" s="37"/>
      <c r="AT63" s="38"/>
    </row>
    <row r="64" spans="1:46" ht="12.75" customHeight="1">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8"/>
      <c r="AP64" s="648"/>
      <c r="AQ64" s="37"/>
      <c r="AR64" s="37"/>
      <c r="AS64" s="37"/>
      <c r="AT64" s="38"/>
    </row>
    <row r="65" spans="1:46" ht="12.75" customHeight="1">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c r="AM65" s="37"/>
      <c r="AN65" s="37"/>
      <c r="AO65" s="38"/>
      <c r="AP65" s="648"/>
      <c r="AQ65" s="37"/>
      <c r="AR65" s="37"/>
      <c r="AS65" s="37"/>
      <c r="AT65" s="38"/>
    </row>
    <row r="66" spans="1:46" ht="12.75" customHeight="1">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8"/>
      <c r="AP66" s="648"/>
      <c r="AQ66" s="37"/>
      <c r="AR66" s="37"/>
      <c r="AS66" s="37"/>
      <c r="AT66" s="38"/>
    </row>
    <row r="67" spans="1:46" ht="12.75" customHeight="1">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8"/>
      <c r="AP67" s="648"/>
      <c r="AQ67" s="37"/>
      <c r="AR67" s="37"/>
      <c r="AS67" s="37"/>
      <c r="AT67" s="38"/>
    </row>
    <row r="68" spans="1:46" ht="12.75" customHeight="1">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c r="AM68" s="37"/>
      <c r="AN68" s="37"/>
      <c r="AO68" s="38"/>
      <c r="AP68" s="648"/>
      <c r="AQ68" s="37"/>
      <c r="AR68" s="37"/>
      <c r="AS68" s="37"/>
      <c r="AT68" s="38"/>
    </row>
    <row r="69" spans="1:46" ht="12.75" customHeight="1">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8"/>
      <c r="AP69" s="648"/>
      <c r="AQ69" s="37"/>
      <c r="AR69" s="37"/>
      <c r="AS69" s="37"/>
      <c r="AT69" s="38"/>
    </row>
    <row r="70" spans="1:46" ht="12.75" customHeight="1">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c r="AM70" s="37"/>
      <c r="AN70" s="37"/>
      <c r="AO70" s="38"/>
      <c r="AP70" s="648"/>
      <c r="AQ70" s="37"/>
      <c r="AR70" s="37"/>
      <c r="AS70" s="37"/>
      <c r="AT70" s="38"/>
    </row>
    <row r="71" spans="1:46" ht="12.75" customHeight="1">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c r="AN71" s="37"/>
      <c r="AO71" s="38"/>
      <c r="AP71" s="648"/>
      <c r="AQ71" s="37"/>
      <c r="AR71" s="37"/>
      <c r="AS71" s="37"/>
      <c r="AT71" s="38"/>
    </row>
    <row r="72" spans="1:46" ht="12.75" customHeight="1">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c r="AM72" s="37"/>
      <c r="AN72" s="37"/>
      <c r="AO72" s="38"/>
      <c r="AP72" s="648"/>
      <c r="AQ72" s="37"/>
      <c r="AR72" s="37"/>
      <c r="AS72" s="37"/>
      <c r="AT72" s="38"/>
    </row>
    <row r="73" spans="1:46" ht="12.75" customHeight="1">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c r="AM73" s="37"/>
      <c r="AN73" s="37"/>
      <c r="AO73" s="38"/>
      <c r="AP73" s="648"/>
      <c r="AQ73" s="37"/>
      <c r="AR73" s="37"/>
      <c r="AS73" s="37"/>
      <c r="AT73" s="38"/>
    </row>
    <row r="74" spans="1:46" ht="12.75" customHeight="1">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c r="AM74" s="37"/>
      <c r="AN74" s="37"/>
      <c r="AO74" s="38"/>
      <c r="AP74" s="648"/>
      <c r="AQ74" s="37"/>
      <c r="AR74" s="37"/>
      <c r="AS74" s="37"/>
      <c r="AT74" s="38"/>
    </row>
    <row r="75" spans="1:46" ht="12.75" customHeight="1">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c r="AM75" s="37"/>
      <c r="AN75" s="37"/>
      <c r="AO75" s="38"/>
      <c r="AP75" s="648"/>
      <c r="AQ75" s="37"/>
      <c r="AR75" s="37"/>
      <c r="AS75" s="37"/>
      <c r="AT75" s="38"/>
    </row>
    <row r="76" spans="1:46" ht="12.75" customHeight="1">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8"/>
      <c r="AP76" s="648"/>
      <c r="AQ76" s="37"/>
      <c r="AR76" s="37"/>
      <c r="AS76" s="37"/>
      <c r="AT76" s="38"/>
    </row>
    <row r="77" spans="1:46" ht="12.75" customHeight="1">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8"/>
      <c r="AP77" s="648"/>
      <c r="AQ77" s="37"/>
      <c r="AR77" s="37"/>
      <c r="AS77" s="37"/>
      <c r="AT77" s="38"/>
    </row>
    <row r="78" spans="1:46" ht="12.75" customHeight="1">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8"/>
      <c r="AP78" s="648"/>
      <c r="AQ78" s="37"/>
      <c r="AR78" s="37"/>
      <c r="AS78" s="37"/>
      <c r="AT78" s="38"/>
    </row>
    <row r="79" spans="1:46" ht="12.75" customHeight="1">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8"/>
      <c r="AP79" s="648"/>
      <c r="AQ79" s="37"/>
      <c r="AR79" s="37"/>
      <c r="AS79" s="37"/>
      <c r="AT79" s="38"/>
    </row>
    <row r="80" spans="1:46" ht="12.75" customHeight="1">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c r="AM80" s="37"/>
      <c r="AN80" s="37"/>
      <c r="AO80" s="38"/>
      <c r="AP80" s="648"/>
      <c r="AQ80" s="37"/>
      <c r="AR80" s="37"/>
      <c r="AS80" s="37"/>
      <c r="AT80" s="38"/>
    </row>
    <row r="81" spans="1:46" ht="12.75" customHeight="1">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c r="AM81" s="37"/>
      <c r="AN81" s="37"/>
      <c r="AO81" s="38"/>
      <c r="AP81" s="648"/>
      <c r="AQ81" s="37"/>
      <c r="AR81" s="37"/>
      <c r="AS81" s="37"/>
      <c r="AT81" s="38"/>
    </row>
    <row r="82" spans="1:46" ht="12.75" customHeight="1">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8"/>
      <c r="AP82" s="648"/>
      <c r="AQ82" s="37"/>
      <c r="AR82" s="37"/>
      <c r="AS82" s="37"/>
      <c r="AT82" s="38"/>
    </row>
    <row r="83" spans="1:46" ht="12.75" customHeight="1">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8"/>
      <c r="AP83" s="648"/>
      <c r="AQ83" s="37"/>
      <c r="AR83" s="37"/>
      <c r="AS83" s="37"/>
      <c r="AT83" s="38"/>
    </row>
    <row r="84" spans="1:46" ht="12.75" customHeight="1">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8"/>
      <c r="AP84" s="648"/>
      <c r="AQ84" s="37"/>
      <c r="AR84" s="37"/>
      <c r="AS84" s="37"/>
      <c r="AT84" s="38"/>
    </row>
    <row r="85" spans="1:46" ht="12.75" customHeight="1">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c r="AM85" s="37"/>
      <c r="AN85" s="37"/>
      <c r="AO85" s="38"/>
      <c r="AP85" s="648"/>
      <c r="AQ85" s="37"/>
      <c r="AR85" s="37"/>
      <c r="AS85" s="37"/>
      <c r="AT85" s="38"/>
    </row>
    <row r="86" spans="1:46" ht="12.75" customHeight="1">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8"/>
      <c r="AP86" s="648"/>
      <c r="AQ86" s="37"/>
      <c r="AR86" s="37"/>
      <c r="AS86" s="37"/>
      <c r="AT86" s="38"/>
    </row>
    <row r="87" spans="1:46" ht="12.75" customHeight="1">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c r="AM87" s="37"/>
      <c r="AN87" s="37"/>
      <c r="AO87" s="38"/>
      <c r="AP87" s="648"/>
      <c r="AQ87" s="37"/>
      <c r="AR87" s="37"/>
      <c r="AS87" s="37"/>
      <c r="AT87" s="38"/>
    </row>
    <row r="88" spans="1:46" ht="12.75" customHeight="1">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8"/>
      <c r="AP88" s="648"/>
      <c r="AQ88" s="37"/>
      <c r="AR88" s="37"/>
      <c r="AS88" s="37"/>
      <c r="AT88" s="38"/>
    </row>
    <row r="89" spans="1:46" ht="12.75" customHeight="1">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c r="AM89" s="37"/>
      <c r="AN89" s="37"/>
      <c r="AO89" s="38"/>
      <c r="AP89" s="648"/>
      <c r="AQ89" s="37"/>
      <c r="AR89" s="37"/>
      <c r="AS89" s="37"/>
      <c r="AT89" s="38"/>
    </row>
    <row r="90" spans="1:46" ht="12.75" customHeight="1">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c r="AM90" s="37"/>
      <c r="AN90" s="37"/>
      <c r="AO90" s="38"/>
      <c r="AP90" s="648"/>
      <c r="AQ90" s="37"/>
      <c r="AR90" s="37"/>
      <c r="AS90" s="37"/>
      <c r="AT90" s="38"/>
    </row>
    <row r="91" spans="1:46" ht="12.75" customHeight="1">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c r="AN91" s="37"/>
      <c r="AO91" s="38"/>
      <c r="AP91" s="648"/>
      <c r="AQ91" s="37"/>
      <c r="AR91" s="37"/>
      <c r="AS91" s="37"/>
      <c r="AT91" s="38"/>
    </row>
    <row r="92" spans="1:46" ht="12.75" customHeight="1">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c r="AN92" s="37"/>
      <c r="AO92" s="38"/>
      <c r="AP92" s="648"/>
      <c r="AQ92" s="37"/>
      <c r="AR92" s="37"/>
      <c r="AS92" s="37"/>
      <c r="AT92" s="38"/>
    </row>
    <row r="93" spans="1:46" ht="12.7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c r="AN93" s="37"/>
      <c r="AO93" s="38"/>
      <c r="AP93" s="648"/>
      <c r="AQ93" s="37"/>
      <c r="AR93" s="37"/>
      <c r="AS93" s="37"/>
      <c r="AT93" s="38"/>
    </row>
    <row r="94" spans="1:46" ht="12.7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8"/>
      <c r="AP94" s="648"/>
      <c r="AQ94" s="37"/>
      <c r="AR94" s="37"/>
      <c r="AS94" s="37"/>
      <c r="AT94" s="38"/>
    </row>
    <row r="95" spans="1:46" ht="12.7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c r="AM95" s="37"/>
      <c r="AN95" s="37"/>
      <c r="AO95" s="38"/>
      <c r="AP95" s="648"/>
      <c r="AQ95" s="37"/>
      <c r="AR95" s="37"/>
      <c r="AS95" s="37"/>
      <c r="AT95" s="38"/>
    </row>
    <row r="96" spans="1:46" ht="12.7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c r="AM96" s="37"/>
      <c r="AN96" s="37"/>
      <c r="AO96" s="38"/>
      <c r="AP96" s="648"/>
      <c r="AQ96" s="37"/>
      <c r="AR96" s="37"/>
      <c r="AS96" s="37"/>
      <c r="AT96" s="38"/>
    </row>
    <row r="97" spans="1:46" ht="12.7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c r="AM97" s="37"/>
      <c r="AN97" s="37"/>
      <c r="AO97" s="38"/>
      <c r="AP97" s="648"/>
      <c r="AQ97" s="37"/>
      <c r="AR97" s="37"/>
      <c r="AS97" s="37"/>
      <c r="AT97" s="38"/>
    </row>
    <row r="98" spans="1:46" ht="12.7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c r="AM98" s="37"/>
      <c r="AN98" s="37"/>
      <c r="AO98" s="38"/>
      <c r="AP98" s="648"/>
      <c r="AQ98" s="37"/>
      <c r="AR98" s="37"/>
      <c r="AS98" s="37"/>
      <c r="AT98" s="38"/>
    </row>
    <row r="99" spans="1:46" ht="12.7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c r="AM99" s="37"/>
      <c r="AN99" s="37"/>
      <c r="AO99" s="38"/>
      <c r="AP99" s="648"/>
      <c r="AQ99" s="37"/>
      <c r="AR99" s="37"/>
      <c r="AS99" s="37"/>
      <c r="AT99" s="38"/>
    </row>
    <row r="100" spans="1:46" ht="12.7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8"/>
      <c r="AP100" s="648"/>
      <c r="AQ100" s="37"/>
      <c r="AR100" s="37"/>
      <c r="AS100" s="37"/>
      <c r="AT100" s="38"/>
    </row>
    <row r="101" spans="1:46" ht="12.7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c r="AM101" s="37"/>
      <c r="AN101" s="37"/>
      <c r="AO101" s="38"/>
      <c r="AP101" s="648"/>
      <c r="AQ101" s="37"/>
      <c r="AR101" s="37"/>
      <c r="AS101" s="37"/>
      <c r="AT101" s="38"/>
    </row>
    <row r="102" spans="1:46" ht="12.7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c r="AM102" s="37"/>
      <c r="AN102" s="37"/>
      <c r="AO102" s="38"/>
      <c r="AP102" s="648"/>
      <c r="AQ102" s="37"/>
      <c r="AR102" s="37"/>
      <c r="AS102" s="37"/>
      <c r="AT102" s="38"/>
    </row>
    <row r="103" spans="1:46" ht="12.7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c r="AM103" s="37"/>
      <c r="AN103" s="37"/>
      <c r="AO103" s="38"/>
      <c r="AP103" s="648"/>
      <c r="AQ103" s="37"/>
      <c r="AR103" s="37"/>
      <c r="AS103" s="37"/>
      <c r="AT103" s="38"/>
    </row>
    <row r="104" spans="1:46" ht="12.7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c r="AM104" s="37"/>
      <c r="AN104" s="37"/>
      <c r="AO104" s="38"/>
      <c r="AP104" s="648"/>
      <c r="AQ104" s="37"/>
      <c r="AR104" s="37"/>
      <c r="AS104" s="37"/>
      <c r="AT104" s="38"/>
    </row>
    <row r="105" spans="1:46" ht="12.7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c r="AM105" s="37"/>
      <c r="AN105" s="37"/>
      <c r="AO105" s="38"/>
      <c r="AP105" s="648"/>
      <c r="AQ105" s="37"/>
      <c r="AR105" s="37"/>
      <c r="AS105" s="37"/>
      <c r="AT105" s="38"/>
    </row>
    <row r="106" spans="1:46" ht="12.7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c r="AM106" s="37"/>
      <c r="AN106" s="37"/>
      <c r="AO106" s="38"/>
      <c r="AP106" s="648"/>
      <c r="AQ106" s="37"/>
      <c r="AR106" s="37"/>
      <c r="AS106" s="37"/>
      <c r="AT106" s="38"/>
    </row>
    <row r="107" spans="1:46" ht="12.7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c r="AM107" s="37"/>
      <c r="AN107" s="37"/>
      <c r="AO107" s="38"/>
      <c r="AP107" s="648"/>
      <c r="AQ107" s="37"/>
      <c r="AR107" s="37"/>
      <c r="AS107" s="37"/>
      <c r="AT107" s="38"/>
    </row>
    <row r="108" spans="1:46" ht="12.7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c r="AM108" s="37"/>
      <c r="AN108" s="37"/>
      <c r="AO108" s="38"/>
      <c r="AP108" s="648"/>
      <c r="AQ108" s="37"/>
      <c r="AR108" s="37"/>
      <c r="AS108" s="37"/>
      <c r="AT108" s="38"/>
    </row>
    <row r="109" spans="1:46" ht="12.7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c r="AM109" s="37"/>
      <c r="AN109" s="37"/>
      <c r="AO109" s="38"/>
      <c r="AP109" s="648"/>
      <c r="AQ109" s="37"/>
      <c r="AR109" s="37"/>
      <c r="AS109" s="37"/>
      <c r="AT109" s="38"/>
    </row>
    <row r="110" spans="1:46" ht="12.7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c r="AM110" s="37"/>
      <c r="AN110" s="37"/>
      <c r="AO110" s="38"/>
      <c r="AP110" s="648"/>
      <c r="AQ110" s="37"/>
      <c r="AR110" s="37"/>
      <c r="AS110" s="37"/>
      <c r="AT110" s="38"/>
    </row>
    <row r="111" spans="1:46" ht="12.7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c r="AM111" s="37"/>
      <c r="AN111" s="37"/>
      <c r="AO111" s="38"/>
      <c r="AP111" s="648"/>
      <c r="AQ111" s="37"/>
      <c r="AR111" s="37"/>
      <c r="AS111" s="37"/>
      <c r="AT111" s="38"/>
    </row>
    <row r="112" spans="1:46" ht="12.7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c r="AM112" s="37"/>
      <c r="AN112" s="37"/>
      <c r="AO112" s="38"/>
      <c r="AP112" s="648"/>
      <c r="AQ112" s="37"/>
      <c r="AR112" s="37"/>
      <c r="AS112" s="37"/>
      <c r="AT112" s="38"/>
    </row>
    <row r="113" spans="1:46" ht="12.7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c r="AN113" s="37"/>
      <c r="AO113" s="38"/>
      <c r="AP113" s="648"/>
      <c r="AQ113" s="37"/>
      <c r="AR113" s="37"/>
      <c r="AS113" s="37"/>
      <c r="AT113" s="38"/>
    </row>
    <row r="114" spans="1:46" ht="12.7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c r="AM114" s="37"/>
      <c r="AN114" s="37"/>
      <c r="AO114" s="38"/>
      <c r="AP114" s="648"/>
      <c r="AQ114" s="37"/>
      <c r="AR114" s="37"/>
      <c r="AS114" s="37"/>
      <c r="AT114" s="38"/>
    </row>
    <row r="115" spans="1:46" ht="12.7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c r="AM115" s="37"/>
      <c r="AN115" s="37"/>
      <c r="AO115" s="38"/>
      <c r="AP115" s="648"/>
      <c r="AQ115" s="37"/>
      <c r="AR115" s="37"/>
      <c r="AS115" s="37"/>
      <c r="AT115" s="38"/>
    </row>
    <row r="116" spans="1:46" ht="12.7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c r="AM116" s="37"/>
      <c r="AN116" s="37"/>
      <c r="AO116" s="38"/>
      <c r="AP116" s="648"/>
      <c r="AQ116" s="37"/>
      <c r="AR116" s="37"/>
      <c r="AS116" s="37"/>
      <c r="AT116" s="38"/>
    </row>
    <row r="117" spans="1:46" ht="12.7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c r="AM117" s="37"/>
      <c r="AN117" s="37"/>
      <c r="AO117" s="38"/>
      <c r="AP117" s="648"/>
      <c r="AQ117" s="37"/>
      <c r="AR117" s="37"/>
      <c r="AS117" s="37"/>
      <c r="AT117" s="38"/>
    </row>
    <row r="118" spans="1:46" ht="12.7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c r="AM118" s="37"/>
      <c r="AN118" s="37"/>
      <c r="AO118" s="38"/>
      <c r="AP118" s="648"/>
      <c r="AQ118" s="37"/>
      <c r="AR118" s="37"/>
      <c r="AS118" s="37"/>
      <c r="AT118" s="38"/>
    </row>
    <row r="119" spans="1:46" ht="12.7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c r="AM119" s="37"/>
      <c r="AN119" s="37"/>
      <c r="AO119" s="38"/>
      <c r="AP119" s="648"/>
      <c r="AQ119" s="37"/>
      <c r="AR119" s="37"/>
      <c r="AS119" s="37"/>
      <c r="AT119" s="38"/>
    </row>
    <row r="120" spans="1:46" ht="12.7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c r="AM120" s="37"/>
      <c r="AN120" s="37"/>
      <c r="AO120" s="38"/>
      <c r="AP120" s="648"/>
      <c r="AQ120" s="37"/>
      <c r="AR120" s="37"/>
      <c r="AS120" s="37"/>
      <c r="AT120" s="38"/>
    </row>
    <row r="121" spans="1:46" ht="12.7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c r="AM121" s="37"/>
      <c r="AN121" s="37"/>
      <c r="AO121" s="38"/>
      <c r="AP121" s="648"/>
      <c r="AQ121" s="37"/>
      <c r="AR121" s="37"/>
      <c r="AS121" s="37"/>
      <c r="AT121" s="38"/>
    </row>
    <row r="122" spans="1:46" ht="12.7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c r="AM122" s="37"/>
      <c r="AN122" s="37"/>
      <c r="AO122" s="38"/>
      <c r="AP122" s="648"/>
      <c r="AQ122" s="37"/>
      <c r="AR122" s="37"/>
      <c r="AS122" s="37"/>
      <c r="AT122" s="38"/>
    </row>
    <row r="123" spans="1:46" ht="12.7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c r="AM123" s="37"/>
      <c r="AN123" s="37"/>
      <c r="AO123" s="38"/>
      <c r="AP123" s="648"/>
      <c r="AQ123" s="37"/>
      <c r="AR123" s="37"/>
      <c r="AS123" s="37"/>
      <c r="AT123" s="38"/>
    </row>
    <row r="124" spans="1:46" ht="12.7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c r="AM124" s="37"/>
      <c r="AN124" s="37"/>
      <c r="AO124" s="38"/>
      <c r="AP124" s="648"/>
      <c r="AQ124" s="37"/>
      <c r="AR124" s="37"/>
      <c r="AS124" s="37"/>
      <c r="AT124" s="38"/>
    </row>
    <row r="125" spans="1:46" ht="12.7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c r="AM125" s="37"/>
      <c r="AN125" s="37"/>
      <c r="AO125" s="38"/>
      <c r="AP125" s="648"/>
      <c r="AQ125" s="37"/>
      <c r="AR125" s="37"/>
      <c r="AS125" s="37"/>
      <c r="AT125" s="38"/>
    </row>
    <row r="126" spans="1:46" ht="12.7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c r="AM126" s="37"/>
      <c r="AN126" s="37"/>
      <c r="AO126" s="38"/>
      <c r="AP126" s="648"/>
      <c r="AQ126" s="37"/>
      <c r="AR126" s="37"/>
      <c r="AS126" s="37"/>
      <c r="AT126" s="38"/>
    </row>
    <row r="127" spans="1:46" ht="12.7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c r="AM127" s="37"/>
      <c r="AN127" s="37"/>
      <c r="AO127" s="38"/>
      <c r="AP127" s="648"/>
      <c r="AQ127" s="37"/>
      <c r="AR127" s="37"/>
      <c r="AS127" s="37"/>
      <c r="AT127" s="38"/>
    </row>
    <row r="128" spans="1:46" ht="12.7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c r="AM128" s="37"/>
      <c r="AN128" s="37"/>
      <c r="AO128" s="38"/>
      <c r="AP128" s="648"/>
      <c r="AQ128" s="37"/>
      <c r="AR128" s="37"/>
      <c r="AS128" s="37"/>
      <c r="AT128" s="38"/>
    </row>
    <row r="129" spans="1:46" ht="12.7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c r="AM129" s="37"/>
      <c r="AN129" s="37"/>
      <c r="AO129" s="38"/>
      <c r="AP129" s="648"/>
      <c r="AQ129" s="37"/>
      <c r="AR129" s="37"/>
      <c r="AS129" s="37"/>
      <c r="AT129" s="38"/>
    </row>
    <row r="130" spans="1:46" ht="12.7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c r="AM130" s="37"/>
      <c r="AN130" s="37"/>
      <c r="AO130" s="38"/>
      <c r="AP130" s="648"/>
      <c r="AQ130" s="37"/>
      <c r="AR130" s="37"/>
      <c r="AS130" s="37"/>
      <c r="AT130" s="38"/>
    </row>
    <row r="131" spans="1:46" ht="12.7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c r="AM131" s="37"/>
      <c r="AN131" s="37"/>
      <c r="AO131" s="38"/>
      <c r="AP131" s="648"/>
      <c r="AQ131" s="37"/>
      <c r="AR131" s="37"/>
      <c r="AS131" s="37"/>
      <c r="AT131" s="38"/>
    </row>
    <row r="132" spans="1:46" ht="12.7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c r="AM132" s="37"/>
      <c r="AN132" s="37"/>
      <c r="AO132" s="38"/>
      <c r="AP132" s="648"/>
      <c r="AQ132" s="37"/>
      <c r="AR132" s="37"/>
      <c r="AS132" s="37"/>
      <c r="AT132" s="38"/>
    </row>
    <row r="133" spans="1:46" ht="12.7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8"/>
      <c r="AP133" s="648"/>
      <c r="AQ133" s="37"/>
      <c r="AR133" s="37"/>
      <c r="AS133" s="37"/>
      <c r="AT133" s="38"/>
    </row>
    <row r="134" spans="1:46" ht="12.7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c r="AM134" s="37"/>
      <c r="AN134" s="37"/>
      <c r="AO134" s="38"/>
      <c r="AP134" s="648"/>
      <c r="AQ134" s="37"/>
      <c r="AR134" s="37"/>
      <c r="AS134" s="37"/>
      <c r="AT134" s="38"/>
    </row>
    <row r="135" spans="1:46" ht="12.7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8"/>
      <c r="AP135" s="648"/>
      <c r="AQ135" s="37"/>
      <c r="AR135" s="37"/>
      <c r="AS135" s="37"/>
      <c r="AT135" s="38"/>
    </row>
    <row r="136" spans="1:46" ht="12.7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c r="AM136" s="37"/>
      <c r="AN136" s="37"/>
      <c r="AO136" s="38"/>
      <c r="AP136" s="648"/>
      <c r="AQ136" s="37"/>
      <c r="AR136" s="37"/>
      <c r="AS136" s="37"/>
      <c r="AT136" s="38"/>
    </row>
    <row r="137" spans="1:46" ht="12.7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8"/>
      <c r="AP137" s="648"/>
      <c r="AQ137" s="37"/>
      <c r="AR137" s="37"/>
      <c r="AS137" s="37"/>
      <c r="AT137" s="38"/>
    </row>
    <row r="138" spans="1:46" ht="12.7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c r="AM138" s="37"/>
      <c r="AN138" s="37"/>
      <c r="AO138" s="38"/>
      <c r="AP138" s="648"/>
      <c r="AQ138" s="37"/>
      <c r="AR138" s="37"/>
      <c r="AS138" s="37"/>
      <c r="AT138" s="38"/>
    </row>
    <row r="139" spans="1:46" ht="12.7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8"/>
      <c r="AP139" s="648"/>
      <c r="AQ139" s="37"/>
      <c r="AR139" s="37"/>
      <c r="AS139" s="37"/>
      <c r="AT139" s="38"/>
    </row>
    <row r="140" spans="1:46" ht="12.7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c r="AM140" s="37"/>
      <c r="AN140" s="37"/>
      <c r="AO140" s="38"/>
      <c r="AP140" s="648"/>
      <c r="AQ140" s="37"/>
      <c r="AR140" s="37"/>
      <c r="AS140" s="37"/>
      <c r="AT140" s="38"/>
    </row>
    <row r="141" spans="1:46" ht="12.7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c r="AM141" s="37"/>
      <c r="AN141" s="37"/>
      <c r="AO141" s="38"/>
      <c r="AP141" s="648"/>
      <c r="AQ141" s="37"/>
      <c r="AR141" s="37"/>
      <c r="AS141" s="37"/>
      <c r="AT141" s="38"/>
    </row>
    <row r="142" spans="1:46" ht="12.7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c r="AM142" s="37"/>
      <c r="AN142" s="37"/>
      <c r="AO142" s="38"/>
      <c r="AP142" s="648"/>
      <c r="AQ142" s="37"/>
      <c r="AR142" s="37"/>
      <c r="AS142" s="37"/>
      <c r="AT142" s="38"/>
    </row>
    <row r="143" spans="1:46" ht="12.7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c r="AM143" s="37"/>
      <c r="AN143" s="37"/>
      <c r="AO143" s="38"/>
      <c r="AP143" s="648"/>
      <c r="AQ143" s="37"/>
      <c r="AR143" s="37"/>
      <c r="AS143" s="37"/>
      <c r="AT143" s="38"/>
    </row>
    <row r="144" spans="1:46" ht="12.7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c r="AM144" s="37"/>
      <c r="AN144" s="37"/>
      <c r="AO144" s="38"/>
      <c r="AP144" s="648"/>
      <c r="AQ144" s="37"/>
      <c r="AR144" s="37"/>
      <c r="AS144" s="37"/>
      <c r="AT144" s="38"/>
    </row>
    <row r="145" spans="1:46" ht="12.7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c r="AM145" s="37"/>
      <c r="AN145" s="37"/>
      <c r="AO145" s="38"/>
      <c r="AP145" s="648"/>
      <c r="AQ145" s="37"/>
      <c r="AR145" s="37"/>
      <c r="AS145" s="37"/>
      <c r="AT145" s="38"/>
    </row>
    <row r="146" spans="1:46" ht="12.7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c r="AM146" s="37"/>
      <c r="AN146" s="37"/>
      <c r="AO146" s="38"/>
      <c r="AP146" s="648"/>
      <c r="AQ146" s="37"/>
      <c r="AR146" s="37"/>
      <c r="AS146" s="37"/>
      <c r="AT146" s="38"/>
    </row>
    <row r="147" spans="1:46" ht="12.7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c r="AM147" s="37"/>
      <c r="AN147" s="37"/>
      <c r="AO147" s="38"/>
      <c r="AP147" s="648"/>
      <c r="AQ147" s="37"/>
      <c r="AR147" s="37"/>
      <c r="AS147" s="37"/>
      <c r="AT147" s="38"/>
    </row>
    <row r="148" spans="1:46" ht="12.7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c r="AM148" s="37"/>
      <c r="AN148" s="37"/>
      <c r="AO148" s="38"/>
      <c r="AP148" s="648"/>
      <c r="AQ148" s="37"/>
      <c r="AR148" s="37"/>
      <c r="AS148" s="37"/>
      <c r="AT148" s="38"/>
    </row>
    <row r="149" spans="1:46" ht="12.7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c r="AM149" s="37"/>
      <c r="AN149" s="37"/>
      <c r="AO149" s="38"/>
      <c r="AP149" s="648"/>
      <c r="AQ149" s="37"/>
      <c r="AR149" s="37"/>
      <c r="AS149" s="37"/>
      <c r="AT149" s="38"/>
    </row>
    <row r="150" spans="1:46" ht="12.7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c r="AM150" s="37"/>
      <c r="AN150" s="37"/>
      <c r="AO150" s="38"/>
      <c r="AP150" s="648"/>
      <c r="AQ150" s="37"/>
      <c r="AR150" s="37"/>
      <c r="AS150" s="37"/>
      <c r="AT150" s="38"/>
    </row>
    <row r="151" spans="1:46" ht="12.7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c r="AM151" s="37"/>
      <c r="AN151" s="37"/>
      <c r="AO151" s="38"/>
      <c r="AP151" s="648"/>
      <c r="AQ151" s="37"/>
      <c r="AR151" s="37"/>
      <c r="AS151" s="37"/>
      <c r="AT151" s="38"/>
    </row>
    <row r="152" spans="1:46" ht="12.7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c r="AM152" s="37"/>
      <c r="AN152" s="37"/>
      <c r="AO152" s="38"/>
      <c r="AP152" s="648"/>
      <c r="AQ152" s="37"/>
      <c r="AR152" s="37"/>
      <c r="AS152" s="37"/>
      <c r="AT152" s="38"/>
    </row>
    <row r="153" spans="1:46" ht="12.7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c r="AM153" s="37"/>
      <c r="AN153" s="37"/>
      <c r="AO153" s="38"/>
      <c r="AP153" s="648"/>
      <c r="AQ153" s="37"/>
      <c r="AR153" s="37"/>
      <c r="AS153" s="37"/>
      <c r="AT153" s="38"/>
    </row>
    <row r="154" spans="1:46" ht="12.7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c r="AM154" s="37"/>
      <c r="AN154" s="37"/>
      <c r="AO154" s="38"/>
      <c r="AP154" s="648"/>
      <c r="AQ154" s="37"/>
      <c r="AR154" s="37"/>
      <c r="AS154" s="37"/>
      <c r="AT154" s="38"/>
    </row>
    <row r="155" spans="1:46" ht="12.7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c r="AM155" s="37"/>
      <c r="AN155" s="37"/>
      <c r="AO155" s="38"/>
      <c r="AP155" s="648"/>
      <c r="AQ155" s="37"/>
      <c r="AR155" s="37"/>
      <c r="AS155" s="37"/>
      <c r="AT155" s="38"/>
    </row>
    <row r="156" spans="1:46" ht="12.7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c r="AM156" s="37"/>
      <c r="AN156" s="37"/>
      <c r="AO156" s="38"/>
      <c r="AP156" s="648"/>
      <c r="AQ156" s="37"/>
      <c r="AR156" s="37"/>
      <c r="AS156" s="37"/>
      <c r="AT156" s="38"/>
    </row>
    <row r="157" spans="1:46" ht="12.7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c r="AM157" s="37"/>
      <c r="AN157" s="37"/>
      <c r="AO157" s="38"/>
      <c r="AP157" s="648"/>
      <c r="AQ157" s="37"/>
      <c r="AR157" s="37"/>
      <c r="AS157" s="37"/>
      <c r="AT157" s="38"/>
    </row>
    <row r="158" spans="1:46" ht="12.7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c r="AM158" s="37"/>
      <c r="AN158" s="37"/>
      <c r="AO158" s="38"/>
      <c r="AP158" s="648"/>
      <c r="AQ158" s="37"/>
      <c r="AR158" s="37"/>
      <c r="AS158" s="37"/>
      <c r="AT158" s="38"/>
    </row>
    <row r="159" spans="1:46" ht="12.7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c r="AM159" s="37"/>
      <c r="AN159" s="37"/>
      <c r="AO159" s="38"/>
      <c r="AP159" s="648"/>
      <c r="AQ159" s="37"/>
      <c r="AR159" s="37"/>
      <c r="AS159" s="37"/>
      <c r="AT159" s="38"/>
    </row>
    <row r="160" spans="1:46" ht="12.7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c r="AM160" s="37"/>
      <c r="AN160" s="37"/>
      <c r="AO160" s="38"/>
      <c r="AP160" s="648"/>
      <c r="AQ160" s="37"/>
      <c r="AR160" s="37"/>
      <c r="AS160" s="37"/>
      <c r="AT160" s="38"/>
    </row>
    <row r="161" spans="1:46" ht="12.7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c r="AM161" s="37"/>
      <c r="AN161" s="37"/>
      <c r="AO161" s="38"/>
      <c r="AP161" s="648"/>
      <c r="AQ161" s="37"/>
      <c r="AR161" s="37"/>
      <c r="AS161" s="37"/>
      <c r="AT161" s="38"/>
    </row>
    <row r="162" spans="1:46" ht="12.7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c r="AM162" s="37"/>
      <c r="AN162" s="37"/>
      <c r="AO162" s="38"/>
      <c r="AP162" s="648"/>
      <c r="AQ162" s="37"/>
      <c r="AR162" s="37"/>
      <c r="AS162" s="37"/>
      <c r="AT162" s="38"/>
    </row>
    <row r="163" spans="1:46" ht="12.7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c r="AM163" s="37"/>
      <c r="AN163" s="37"/>
      <c r="AO163" s="38"/>
      <c r="AP163" s="648"/>
      <c r="AQ163" s="37"/>
      <c r="AR163" s="37"/>
      <c r="AS163" s="37"/>
      <c r="AT163" s="38"/>
    </row>
    <row r="164" spans="1:46" ht="12.7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c r="AM164" s="37"/>
      <c r="AN164" s="37"/>
      <c r="AO164" s="38"/>
      <c r="AP164" s="648"/>
      <c r="AQ164" s="37"/>
      <c r="AR164" s="37"/>
      <c r="AS164" s="37"/>
      <c r="AT164" s="38"/>
    </row>
    <row r="165" spans="1:46" ht="12.7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c r="AM165" s="37"/>
      <c r="AN165" s="37"/>
      <c r="AO165" s="38"/>
      <c r="AP165" s="648"/>
      <c r="AQ165" s="37"/>
      <c r="AR165" s="37"/>
      <c r="AS165" s="37"/>
      <c r="AT165" s="38"/>
    </row>
    <row r="166" spans="1:46" ht="12.7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c r="AM166" s="37"/>
      <c r="AN166" s="37"/>
      <c r="AO166" s="38"/>
      <c r="AP166" s="648"/>
      <c r="AQ166" s="37"/>
      <c r="AR166" s="37"/>
      <c r="AS166" s="37"/>
      <c r="AT166" s="38"/>
    </row>
    <row r="167" spans="1:46" ht="12.7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c r="AM167" s="37"/>
      <c r="AN167" s="37"/>
      <c r="AO167" s="38"/>
      <c r="AP167" s="648"/>
      <c r="AQ167" s="37"/>
      <c r="AR167" s="37"/>
      <c r="AS167" s="37"/>
      <c r="AT167" s="38"/>
    </row>
    <row r="168" spans="1:46" ht="12.7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c r="AM168" s="37"/>
      <c r="AN168" s="37"/>
      <c r="AO168" s="38"/>
      <c r="AP168" s="648"/>
      <c r="AQ168" s="37"/>
      <c r="AR168" s="37"/>
      <c r="AS168" s="37"/>
      <c r="AT168" s="38"/>
    </row>
    <row r="169" spans="1:46" ht="12.7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c r="AM169" s="37"/>
      <c r="AN169" s="37"/>
      <c r="AO169" s="38"/>
      <c r="AP169" s="648"/>
      <c r="AQ169" s="37"/>
      <c r="AR169" s="37"/>
      <c r="AS169" s="37"/>
      <c r="AT169" s="38"/>
    </row>
    <row r="170" spans="1:46" ht="12.7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c r="AM170" s="37"/>
      <c r="AN170" s="37"/>
      <c r="AO170" s="38"/>
      <c r="AP170" s="648"/>
      <c r="AQ170" s="37"/>
      <c r="AR170" s="37"/>
      <c r="AS170" s="37"/>
      <c r="AT170" s="38"/>
    </row>
    <row r="171" spans="1:46" ht="12.7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c r="AM171" s="37"/>
      <c r="AN171" s="37"/>
      <c r="AO171" s="38"/>
      <c r="AP171" s="648"/>
      <c r="AQ171" s="37"/>
      <c r="AR171" s="37"/>
      <c r="AS171" s="37"/>
      <c r="AT171" s="38"/>
    </row>
    <row r="172" spans="1:46" ht="12.7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c r="AM172" s="37"/>
      <c r="AN172" s="37"/>
      <c r="AO172" s="38"/>
      <c r="AP172" s="648"/>
      <c r="AQ172" s="37"/>
      <c r="AR172" s="37"/>
      <c r="AS172" s="37"/>
      <c r="AT172" s="38"/>
    </row>
    <row r="173" spans="1:46" ht="12.7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c r="AM173" s="37"/>
      <c r="AN173" s="37"/>
      <c r="AO173" s="38"/>
      <c r="AP173" s="648"/>
      <c r="AQ173" s="37"/>
      <c r="AR173" s="37"/>
      <c r="AS173" s="37"/>
      <c r="AT173" s="38"/>
    </row>
    <row r="174" spans="1:46" ht="12.7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c r="AM174" s="37"/>
      <c r="AN174" s="37"/>
      <c r="AO174" s="38"/>
      <c r="AP174" s="648"/>
      <c r="AQ174" s="37"/>
      <c r="AR174" s="37"/>
      <c r="AS174" s="37"/>
      <c r="AT174" s="38"/>
    </row>
    <row r="175" spans="1:46" ht="12.7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c r="AM175" s="37"/>
      <c r="AN175" s="37"/>
      <c r="AO175" s="38"/>
      <c r="AP175" s="648"/>
      <c r="AQ175" s="37"/>
      <c r="AR175" s="37"/>
      <c r="AS175" s="37"/>
      <c r="AT175" s="38"/>
    </row>
    <row r="176" spans="1:46" ht="12.7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c r="AM176" s="37"/>
      <c r="AN176" s="37"/>
      <c r="AO176" s="38"/>
      <c r="AP176" s="648"/>
      <c r="AQ176" s="37"/>
      <c r="AR176" s="37"/>
      <c r="AS176" s="37"/>
      <c r="AT176" s="38"/>
    </row>
    <row r="177" spans="1:46" ht="12.7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c r="AM177" s="37"/>
      <c r="AN177" s="37"/>
      <c r="AO177" s="38"/>
      <c r="AP177" s="648"/>
      <c r="AQ177" s="37"/>
      <c r="AR177" s="37"/>
      <c r="AS177" s="37"/>
      <c r="AT177" s="38"/>
    </row>
    <row r="178" spans="1:46" ht="12.7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c r="AM178" s="37"/>
      <c r="AN178" s="37"/>
      <c r="AO178" s="38"/>
      <c r="AP178" s="648"/>
      <c r="AQ178" s="37"/>
      <c r="AR178" s="37"/>
      <c r="AS178" s="37"/>
      <c r="AT178" s="38"/>
    </row>
    <row r="179" spans="1:46" ht="12.7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c r="AM179" s="37"/>
      <c r="AN179" s="37"/>
      <c r="AO179" s="38"/>
      <c r="AP179" s="648"/>
      <c r="AQ179" s="37"/>
      <c r="AR179" s="37"/>
      <c r="AS179" s="37"/>
      <c r="AT179" s="38"/>
    </row>
    <row r="180" spans="1:46" ht="12.7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c r="AM180" s="37"/>
      <c r="AN180" s="37"/>
      <c r="AO180" s="38"/>
      <c r="AP180" s="648"/>
      <c r="AQ180" s="37"/>
      <c r="AR180" s="37"/>
      <c r="AS180" s="37"/>
      <c r="AT180" s="38"/>
    </row>
    <row r="181" spans="1:46" ht="12.7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c r="AM181" s="37"/>
      <c r="AN181" s="37"/>
      <c r="AO181" s="38"/>
      <c r="AP181" s="648"/>
      <c r="AQ181" s="37"/>
      <c r="AR181" s="37"/>
      <c r="AS181" s="37"/>
      <c r="AT181" s="38"/>
    </row>
    <row r="182" spans="1:46" ht="12.7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c r="AM182" s="37"/>
      <c r="AN182" s="37"/>
      <c r="AO182" s="38"/>
      <c r="AP182" s="648"/>
      <c r="AQ182" s="37"/>
      <c r="AR182" s="37"/>
      <c r="AS182" s="37"/>
      <c r="AT182" s="38"/>
    </row>
    <row r="183" spans="1:46" ht="12.7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c r="AM183" s="37"/>
      <c r="AN183" s="37"/>
      <c r="AO183" s="38"/>
      <c r="AP183" s="648"/>
      <c r="AQ183" s="37"/>
      <c r="AR183" s="37"/>
      <c r="AS183" s="37"/>
      <c r="AT183" s="38"/>
    </row>
    <row r="184" spans="1:46" ht="12.7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c r="AM184" s="37"/>
      <c r="AN184" s="37"/>
      <c r="AO184" s="38"/>
      <c r="AP184" s="648"/>
      <c r="AQ184" s="37"/>
      <c r="AR184" s="37"/>
      <c r="AS184" s="37"/>
      <c r="AT184" s="38"/>
    </row>
    <row r="185" spans="1:46" ht="12.7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c r="AM185" s="37"/>
      <c r="AN185" s="37"/>
      <c r="AO185" s="38"/>
      <c r="AP185" s="648"/>
      <c r="AQ185" s="37"/>
      <c r="AR185" s="37"/>
      <c r="AS185" s="37"/>
      <c r="AT185" s="38"/>
    </row>
    <row r="186" spans="1:46" ht="12.7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c r="AM186" s="37"/>
      <c r="AN186" s="37"/>
      <c r="AO186" s="38"/>
      <c r="AP186" s="648"/>
      <c r="AQ186" s="37"/>
      <c r="AR186" s="37"/>
      <c r="AS186" s="37"/>
      <c r="AT186" s="38"/>
    </row>
    <row r="187" spans="1:46" ht="12.7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c r="AM187" s="37"/>
      <c r="AN187" s="37"/>
      <c r="AO187" s="38"/>
      <c r="AP187" s="648"/>
      <c r="AQ187" s="37"/>
      <c r="AR187" s="37"/>
      <c r="AS187" s="37"/>
      <c r="AT187" s="38"/>
    </row>
    <row r="188" spans="1:46" ht="12.7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c r="AM188" s="37"/>
      <c r="AN188" s="37"/>
      <c r="AO188" s="38"/>
      <c r="AP188" s="648"/>
      <c r="AQ188" s="37"/>
      <c r="AR188" s="37"/>
      <c r="AS188" s="37"/>
      <c r="AT188" s="38"/>
    </row>
    <row r="189" spans="1:46" ht="12.7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c r="AM189" s="37"/>
      <c r="AN189" s="37"/>
      <c r="AO189" s="38"/>
      <c r="AP189" s="648"/>
      <c r="AQ189" s="37"/>
      <c r="AR189" s="37"/>
      <c r="AS189" s="37"/>
      <c r="AT189" s="38"/>
    </row>
    <row r="190" spans="1:46" ht="12.7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c r="AM190" s="37"/>
      <c r="AN190" s="37"/>
      <c r="AO190" s="38"/>
      <c r="AP190" s="648"/>
      <c r="AQ190" s="37"/>
      <c r="AR190" s="37"/>
      <c r="AS190" s="37"/>
      <c r="AT190" s="38"/>
    </row>
    <row r="191" spans="1:46" ht="12.7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c r="AM191" s="37"/>
      <c r="AN191" s="37"/>
      <c r="AO191" s="38"/>
      <c r="AP191" s="648"/>
      <c r="AQ191" s="37"/>
      <c r="AR191" s="37"/>
      <c r="AS191" s="37"/>
      <c r="AT191" s="38"/>
    </row>
    <row r="192" spans="1:46" ht="12.7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c r="AM192" s="37"/>
      <c r="AN192" s="37"/>
      <c r="AO192" s="38"/>
      <c r="AP192" s="648"/>
      <c r="AQ192" s="37"/>
      <c r="AR192" s="37"/>
      <c r="AS192" s="37"/>
      <c r="AT192" s="38"/>
    </row>
    <row r="193" spans="1:46" ht="12.7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37"/>
      <c r="AK193" s="37"/>
      <c r="AL193" s="37"/>
      <c r="AM193" s="37"/>
      <c r="AN193" s="37"/>
      <c r="AO193" s="38"/>
      <c r="AP193" s="648"/>
      <c r="AQ193" s="37"/>
      <c r="AR193" s="37"/>
      <c r="AS193" s="37"/>
      <c r="AT193" s="38"/>
    </row>
    <row r="194" spans="1:46" ht="12.7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37"/>
      <c r="AK194" s="37"/>
      <c r="AL194" s="37"/>
      <c r="AM194" s="37"/>
      <c r="AN194" s="37"/>
      <c r="AO194" s="38"/>
      <c r="AP194" s="648"/>
      <c r="AQ194" s="37"/>
      <c r="AR194" s="37"/>
      <c r="AS194" s="37"/>
      <c r="AT194" s="38"/>
    </row>
    <row r="195" spans="1:46" ht="12.7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37"/>
      <c r="AK195" s="37"/>
      <c r="AL195" s="37"/>
      <c r="AM195" s="37"/>
      <c r="AN195" s="37"/>
      <c r="AO195" s="38"/>
      <c r="AP195" s="648"/>
      <c r="AQ195" s="37"/>
      <c r="AR195" s="37"/>
      <c r="AS195" s="37"/>
      <c r="AT195" s="38"/>
    </row>
    <row r="196" spans="1:46" ht="12.7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c r="AK196" s="37"/>
      <c r="AL196" s="37"/>
      <c r="AM196" s="37"/>
      <c r="AN196" s="37"/>
      <c r="AO196" s="38"/>
      <c r="AP196" s="648"/>
      <c r="AQ196" s="37"/>
      <c r="AR196" s="37"/>
      <c r="AS196" s="37"/>
      <c r="AT196" s="38"/>
    </row>
    <row r="197" spans="1:46" ht="12.7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c r="AK197" s="37"/>
      <c r="AL197" s="37"/>
      <c r="AM197" s="37"/>
      <c r="AN197" s="37"/>
      <c r="AO197" s="38"/>
      <c r="AP197" s="648"/>
      <c r="AQ197" s="37"/>
      <c r="AR197" s="37"/>
      <c r="AS197" s="37"/>
      <c r="AT197" s="38"/>
    </row>
    <row r="198" spans="1:46" ht="12.7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c r="AM198" s="37"/>
      <c r="AN198" s="37"/>
      <c r="AO198" s="38"/>
      <c r="AP198" s="648"/>
      <c r="AQ198" s="37"/>
      <c r="AR198" s="37"/>
      <c r="AS198" s="37"/>
      <c r="AT198" s="38"/>
    </row>
    <row r="199" spans="1:46" ht="12.7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c r="AK199" s="37"/>
      <c r="AL199" s="37"/>
      <c r="AM199" s="37"/>
      <c r="AN199" s="37"/>
      <c r="AO199" s="38"/>
      <c r="AP199" s="648"/>
      <c r="AQ199" s="37"/>
      <c r="AR199" s="37"/>
      <c r="AS199" s="37"/>
      <c r="AT199" s="38"/>
    </row>
    <row r="200" spans="1:46" ht="12.7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c r="AM200" s="37"/>
      <c r="AN200" s="37"/>
      <c r="AO200" s="38"/>
      <c r="AP200" s="648"/>
      <c r="AQ200" s="37"/>
      <c r="AR200" s="37"/>
      <c r="AS200" s="37"/>
      <c r="AT200" s="38"/>
    </row>
    <row r="201" spans="1:46" ht="12.7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c r="AM201" s="37"/>
      <c r="AN201" s="37"/>
      <c r="AO201" s="38"/>
      <c r="AP201" s="648"/>
      <c r="AQ201" s="37"/>
      <c r="AR201" s="37"/>
      <c r="AS201" s="37"/>
      <c r="AT201" s="38"/>
    </row>
    <row r="202" spans="1:46" ht="12.7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c r="AM202" s="37"/>
      <c r="AN202" s="37"/>
      <c r="AO202" s="38"/>
      <c r="AP202" s="648"/>
      <c r="AQ202" s="37"/>
      <c r="AR202" s="37"/>
      <c r="AS202" s="37"/>
      <c r="AT202" s="38"/>
    </row>
    <row r="203" spans="1:46" ht="12.7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c r="AM203" s="37"/>
      <c r="AN203" s="37"/>
      <c r="AO203" s="38"/>
      <c r="AP203" s="648"/>
      <c r="AQ203" s="37"/>
      <c r="AR203" s="37"/>
      <c r="AS203" s="37"/>
      <c r="AT203" s="38"/>
    </row>
    <row r="204" spans="1:46" ht="12.7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c r="AM204" s="37"/>
      <c r="AN204" s="37"/>
      <c r="AO204" s="38"/>
      <c r="AP204" s="648"/>
      <c r="AQ204" s="37"/>
      <c r="AR204" s="37"/>
      <c r="AS204" s="37"/>
      <c r="AT204" s="38"/>
    </row>
    <row r="205" spans="1:46" ht="12.7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c r="AM205" s="37"/>
      <c r="AN205" s="37"/>
      <c r="AO205" s="38"/>
      <c r="AP205" s="648"/>
      <c r="AQ205" s="37"/>
      <c r="AR205" s="37"/>
      <c r="AS205" s="37"/>
      <c r="AT205" s="38"/>
    </row>
    <row r="206" spans="1:46" ht="12.7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c r="AM206" s="37"/>
      <c r="AN206" s="37"/>
      <c r="AO206" s="38"/>
      <c r="AP206" s="648"/>
      <c r="AQ206" s="37"/>
      <c r="AR206" s="37"/>
      <c r="AS206" s="37"/>
      <c r="AT206" s="38"/>
    </row>
    <row r="207" spans="1:46" ht="12.7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c r="AM207" s="37"/>
      <c r="AN207" s="37"/>
      <c r="AO207" s="38"/>
      <c r="AP207" s="648"/>
      <c r="AQ207" s="37"/>
      <c r="AR207" s="37"/>
      <c r="AS207" s="37"/>
      <c r="AT207" s="38"/>
    </row>
    <row r="208" spans="1:46" ht="12.7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c r="AM208" s="37"/>
      <c r="AN208" s="37"/>
      <c r="AO208" s="38"/>
      <c r="AP208" s="648"/>
      <c r="AQ208" s="37"/>
      <c r="AR208" s="37"/>
      <c r="AS208" s="37"/>
      <c r="AT208" s="38"/>
    </row>
    <row r="209" spans="1:46" ht="12.7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c r="AM209" s="37"/>
      <c r="AN209" s="37"/>
      <c r="AO209" s="38"/>
      <c r="AP209" s="648"/>
      <c r="AQ209" s="37"/>
      <c r="AR209" s="37"/>
      <c r="AS209" s="37"/>
      <c r="AT209" s="38"/>
    </row>
    <row r="210" spans="1:46" ht="12.7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37"/>
      <c r="AK210" s="37"/>
      <c r="AL210" s="37"/>
      <c r="AM210" s="37"/>
      <c r="AN210" s="37"/>
      <c r="AO210" s="38"/>
      <c r="AP210" s="648"/>
      <c r="AQ210" s="37"/>
      <c r="AR210" s="37"/>
      <c r="AS210" s="37"/>
      <c r="AT210" s="38"/>
    </row>
    <row r="211" spans="1:46" ht="12.7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37"/>
      <c r="AK211" s="37"/>
      <c r="AL211" s="37"/>
      <c r="AM211" s="37"/>
      <c r="AN211" s="37"/>
      <c r="AO211" s="38"/>
      <c r="AP211" s="648"/>
      <c r="AQ211" s="37"/>
      <c r="AR211" s="37"/>
      <c r="AS211" s="37"/>
      <c r="AT211" s="38"/>
    </row>
    <row r="212" spans="1:46" ht="12.7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37"/>
      <c r="AK212" s="37"/>
      <c r="AL212" s="37"/>
      <c r="AM212" s="37"/>
      <c r="AN212" s="37"/>
      <c r="AO212" s="38"/>
      <c r="AP212" s="648"/>
      <c r="AQ212" s="37"/>
      <c r="AR212" s="37"/>
      <c r="AS212" s="37"/>
      <c r="AT212" s="38"/>
    </row>
    <row r="213" spans="1:46" ht="12.75"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37"/>
      <c r="AK213" s="37"/>
      <c r="AL213" s="37"/>
      <c r="AM213" s="37"/>
      <c r="AN213" s="37"/>
      <c r="AO213" s="38"/>
      <c r="AP213" s="648"/>
      <c r="AQ213" s="37"/>
      <c r="AR213" s="37"/>
      <c r="AS213" s="37"/>
      <c r="AT213" s="38"/>
    </row>
    <row r="214" spans="1:46" ht="12.75"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37"/>
      <c r="AK214" s="37"/>
      <c r="AL214" s="37"/>
      <c r="AM214" s="37"/>
      <c r="AN214" s="37"/>
      <c r="AO214" s="38"/>
      <c r="AP214" s="648"/>
      <c r="AQ214" s="37"/>
      <c r="AR214" s="37"/>
      <c r="AS214" s="37"/>
      <c r="AT214" s="38"/>
    </row>
    <row r="215" spans="1:46" ht="12.75"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37"/>
      <c r="AK215" s="37"/>
      <c r="AL215" s="37"/>
      <c r="AM215" s="37"/>
      <c r="AN215" s="37"/>
      <c r="AO215" s="38"/>
      <c r="AP215" s="648"/>
      <c r="AQ215" s="37"/>
      <c r="AR215" s="37"/>
      <c r="AS215" s="37"/>
      <c r="AT215" s="38"/>
    </row>
    <row r="216" spans="1:46" ht="12.75"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c r="AM216" s="37"/>
      <c r="AN216" s="37"/>
      <c r="AO216" s="38"/>
      <c r="AP216" s="648"/>
      <c r="AQ216" s="37"/>
      <c r="AR216" s="37"/>
      <c r="AS216" s="37"/>
      <c r="AT216" s="38"/>
    </row>
    <row r="217" spans="1:46" ht="12.75"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37"/>
      <c r="AK217" s="37"/>
      <c r="AL217" s="37"/>
      <c r="AM217" s="37"/>
      <c r="AN217" s="37"/>
      <c r="AO217" s="38"/>
      <c r="AP217" s="648"/>
      <c r="AQ217" s="37"/>
      <c r="AR217" s="37"/>
      <c r="AS217" s="37"/>
      <c r="AT217" s="38"/>
    </row>
    <row r="218" spans="1:46" ht="12.75"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37"/>
      <c r="AK218" s="37"/>
      <c r="AL218" s="37"/>
      <c r="AM218" s="37"/>
      <c r="AN218" s="37"/>
      <c r="AO218" s="38"/>
      <c r="AP218" s="648"/>
      <c r="AQ218" s="37"/>
      <c r="AR218" s="37"/>
      <c r="AS218" s="37"/>
      <c r="AT218" s="38"/>
    </row>
    <row r="219" spans="1:46" ht="12.75"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37"/>
      <c r="AK219" s="37"/>
      <c r="AL219" s="37"/>
      <c r="AM219" s="37"/>
      <c r="AN219" s="37"/>
      <c r="AO219" s="38"/>
      <c r="AP219" s="648"/>
      <c r="AQ219" s="37"/>
      <c r="AR219" s="37"/>
      <c r="AS219" s="37"/>
      <c r="AT219" s="38"/>
    </row>
    <row r="220" spans="1:46" ht="12.75"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37"/>
      <c r="AK220" s="37"/>
      <c r="AL220" s="37"/>
      <c r="AM220" s="37"/>
      <c r="AN220" s="37"/>
      <c r="AO220" s="38"/>
      <c r="AP220" s="648"/>
      <c r="AQ220" s="37"/>
      <c r="AR220" s="37"/>
      <c r="AS220" s="37"/>
      <c r="AT220" s="38"/>
    </row>
    <row r="221" spans="1:46" ht="12.75"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37"/>
      <c r="AK221" s="37"/>
      <c r="AL221" s="37"/>
      <c r="AM221" s="37"/>
      <c r="AN221" s="37"/>
      <c r="AO221" s="38"/>
      <c r="AP221" s="648"/>
      <c r="AQ221" s="37"/>
      <c r="AR221" s="37"/>
      <c r="AS221" s="37"/>
      <c r="AT221" s="38"/>
    </row>
    <row r="222" spans="1:46" ht="12.75"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37"/>
      <c r="AK222" s="37"/>
      <c r="AL222" s="37"/>
      <c r="AM222" s="37"/>
      <c r="AN222" s="37"/>
      <c r="AO222" s="38"/>
      <c r="AP222" s="648"/>
      <c r="AQ222" s="37"/>
      <c r="AR222" s="37"/>
      <c r="AS222" s="37"/>
      <c r="AT222" s="38"/>
    </row>
    <row r="223" spans="1:46" ht="12.75"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37"/>
      <c r="AK223" s="37"/>
      <c r="AL223" s="37"/>
      <c r="AM223" s="37"/>
      <c r="AN223" s="37"/>
      <c r="AO223" s="38"/>
      <c r="AP223" s="648"/>
      <c r="AQ223" s="37"/>
      <c r="AR223" s="37"/>
      <c r="AS223" s="37"/>
      <c r="AT223" s="38"/>
    </row>
    <row r="224" spans="1:46" ht="12.75"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c r="AM224" s="37"/>
      <c r="AN224" s="37"/>
      <c r="AO224" s="38"/>
      <c r="AP224" s="648"/>
      <c r="AQ224" s="37"/>
      <c r="AR224" s="37"/>
      <c r="AS224" s="37"/>
      <c r="AT224" s="38"/>
    </row>
    <row r="225" spans="1:46" ht="12.75"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37"/>
      <c r="AK225" s="37"/>
      <c r="AL225" s="37"/>
      <c r="AM225" s="37"/>
      <c r="AN225" s="37"/>
      <c r="AO225" s="38"/>
      <c r="AP225" s="648"/>
      <c r="AQ225" s="37"/>
      <c r="AR225" s="37"/>
      <c r="AS225" s="37"/>
      <c r="AT225" s="38"/>
    </row>
    <row r="226" spans="1:46" ht="12.75"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37"/>
      <c r="AK226" s="37"/>
      <c r="AL226" s="37"/>
      <c r="AM226" s="37"/>
      <c r="AN226" s="37"/>
      <c r="AO226" s="38"/>
      <c r="AP226" s="648"/>
      <c r="AQ226" s="37"/>
      <c r="AR226" s="37"/>
      <c r="AS226" s="37"/>
      <c r="AT226" s="38"/>
    </row>
    <row r="227" spans="1:46" ht="12.75"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37"/>
      <c r="AK227" s="37"/>
      <c r="AL227" s="37"/>
      <c r="AM227" s="37"/>
      <c r="AN227" s="37"/>
      <c r="AO227" s="38"/>
      <c r="AP227" s="648"/>
      <c r="AQ227" s="37"/>
      <c r="AR227" s="37"/>
      <c r="AS227" s="37"/>
      <c r="AT227" s="38"/>
    </row>
    <row r="228" spans="1:46" ht="12.75"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37"/>
      <c r="AK228" s="37"/>
      <c r="AL228" s="37"/>
      <c r="AM228" s="37"/>
      <c r="AN228" s="37"/>
      <c r="AO228" s="38"/>
      <c r="AP228" s="648"/>
      <c r="AQ228" s="37"/>
      <c r="AR228" s="37"/>
      <c r="AS228" s="37"/>
      <c r="AT228" s="38"/>
    </row>
    <row r="229" spans="1:46" ht="12.75"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37"/>
      <c r="AK229" s="37"/>
      <c r="AL229" s="37"/>
      <c r="AM229" s="37"/>
      <c r="AN229" s="37"/>
      <c r="AO229" s="38"/>
      <c r="AP229" s="648"/>
      <c r="AQ229" s="37"/>
      <c r="AR229" s="37"/>
      <c r="AS229" s="37"/>
      <c r="AT229" s="38"/>
    </row>
    <row r="230" spans="1:46" ht="12.75"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37"/>
      <c r="AK230" s="37"/>
      <c r="AL230" s="37"/>
      <c r="AM230" s="37"/>
      <c r="AN230" s="37"/>
      <c r="AO230" s="38"/>
      <c r="AP230" s="648"/>
      <c r="AQ230" s="37"/>
      <c r="AR230" s="37"/>
      <c r="AS230" s="37"/>
      <c r="AT230" s="38"/>
    </row>
    <row r="231" spans="1:46" ht="12.75"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37"/>
      <c r="AK231" s="37"/>
      <c r="AL231" s="37"/>
      <c r="AM231" s="37"/>
      <c r="AN231" s="37"/>
      <c r="AO231" s="38"/>
      <c r="AP231" s="648"/>
      <c r="AQ231" s="37"/>
      <c r="AR231" s="37"/>
      <c r="AS231" s="37"/>
      <c r="AT231" s="38"/>
    </row>
    <row r="232" spans="1:46" ht="12.75"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37"/>
      <c r="AK232" s="37"/>
      <c r="AL232" s="37"/>
      <c r="AM232" s="37"/>
      <c r="AN232" s="37"/>
      <c r="AO232" s="38"/>
      <c r="AP232" s="648"/>
      <c r="AQ232" s="37"/>
      <c r="AR232" s="37"/>
      <c r="AS232" s="37"/>
      <c r="AT232" s="38"/>
    </row>
    <row r="233" spans="1:46" ht="12.75"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K233" s="37"/>
      <c r="AL233" s="37"/>
      <c r="AM233" s="37"/>
      <c r="AN233" s="37"/>
      <c r="AO233" s="38"/>
      <c r="AP233" s="648"/>
      <c r="AQ233" s="37"/>
      <c r="AR233" s="37"/>
      <c r="AS233" s="37"/>
      <c r="AT233" s="38"/>
    </row>
    <row r="234" spans="1:46" ht="12.75"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K234" s="37"/>
      <c r="AL234" s="37"/>
      <c r="AM234" s="37"/>
      <c r="AN234" s="37"/>
      <c r="AO234" s="38"/>
      <c r="AP234" s="648"/>
      <c r="AQ234" s="37"/>
      <c r="AR234" s="37"/>
      <c r="AS234" s="37"/>
      <c r="AT234" s="38"/>
    </row>
    <row r="235" spans="1:46" ht="12.75"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37"/>
      <c r="AK235" s="37"/>
      <c r="AL235" s="37"/>
      <c r="AM235" s="37"/>
      <c r="AN235" s="37"/>
      <c r="AO235" s="38"/>
      <c r="AP235" s="648"/>
      <c r="AQ235" s="37"/>
      <c r="AR235" s="37"/>
      <c r="AS235" s="37"/>
      <c r="AT235" s="38"/>
    </row>
    <row r="236" spans="1:46" ht="12.75"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37"/>
      <c r="AK236" s="37"/>
      <c r="AL236" s="37"/>
      <c r="AM236" s="37"/>
      <c r="AN236" s="37"/>
      <c r="AO236" s="38"/>
      <c r="AP236" s="648"/>
      <c r="AQ236" s="37"/>
      <c r="AR236" s="37"/>
      <c r="AS236" s="37"/>
      <c r="AT236" s="38"/>
    </row>
    <row r="237" spans="1:46" ht="12.75"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37"/>
      <c r="AK237" s="37"/>
      <c r="AL237" s="37"/>
      <c r="AM237" s="37"/>
      <c r="AN237" s="37"/>
      <c r="AO237" s="38"/>
      <c r="AP237" s="648"/>
      <c r="AQ237" s="37"/>
      <c r="AR237" s="37"/>
      <c r="AS237" s="37"/>
      <c r="AT237" s="38"/>
    </row>
    <row r="238" spans="1:46" ht="12.75"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37"/>
      <c r="AK238" s="37"/>
      <c r="AL238" s="37"/>
      <c r="AM238" s="37"/>
      <c r="AN238" s="37"/>
      <c r="AO238" s="38"/>
      <c r="AP238" s="648"/>
      <c r="AQ238" s="37"/>
      <c r="AR238" s="37"/>
      <c r="AS238" s="37"/>
      <c r="AT238" s="38"/>
    </row>
    <row r="239" spans="1:46" ht="12.75"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37"/>
      <c r="AK239" s="37"/>
      <c r="AL239" s="37"/>
      <c r="AM239" s="37"/>
      <c r="AN239" s="37"/>
      <c r="AO239" s="38"/>
      <c r="AP239" s="648"/>
      <c r="AQ239" s="37"/>
      <c r="AR239" s="37"/>
      <c r="AS239" s="37"/>
      <c r="AT239" s="38"/>
    </row>
    <row r="240" spans="1:46" ht="12.75"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37"/>
      <c r="AK240" s="37"/>
      <c r="AL240" s="37"/>
      <c r="AM240" s="37"/>
      <c r="AN240" s="37"/>
      <c r="AO240" s="38"/>
      <c r="AP240" s="648"/>
      <c r="AQ240" s="37"/>
      <c r="AR240" s="37"/>
      <c r="AS240" s="37"/>
      <c r="AT240" s="38"/>
    </row>
    <row r="241" spans="1:46" ht="12.75"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37"/>
      <c r="AK241" s="37"/>
      <c r="AL241" s="37"/>
      <c r="AM241" s="37"/>
      <c r="AN241" s="37"/>
      <c r="AO241" s="38"/>
      <c r="AP241" s="648"/>
      <c r="AQ241" s="37"/>
      <c r="AR241" s="37"/>
      <c r="AS241" s="37"/>
      <c r="AT241" s="38"/>
    </row>
    <row r="242" spans="1:46" ht="12.75"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c r="AM242" s="37"/>
      <c r="AN242" s="37"/>
      <c r="AO242" s="38"/>
      <c r="AP242" s="648"/>
      <c r="AQ242" s="37"/>
      <c r="AR242" s="37"/>
      <c r="AS242" s="37"/>
      <c r="AT242" s="38"/>
    </row>
    <row r="243" spans="1:46" ht="12.75"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37"/>
      <c r="AK243" s="37"/>
      <c r="AL243" s="37"/>
      <c r="AM243" s="37"/>
      <c r="AN243" s="37"/>
      <c r="AO243" s="38"/>
      <c r="AP243" s="648"/>
      <c r="AQ243" s="37"/>
      <c r="AR243" s="37"/>
      <c r="AS243" s="37"/>
      <c r="AT243" s="38"/>
    </row>
    <row r="244" spans="1:46" ht="12.75"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37"/>
      <c r="AK244" s="37"/>
      <c r="AL244" s="37"/>
      <c r="AM244" s="37"/>
      <c r="AN244" s="37"/>
      <c r="AO244" s="38"/>
      <c r="AP244" s="648"/>
      <c r="AQ244" s="37"/>
      <c r="AR244" s="37"/>
      <c r="AS244" s="37"/>
      <c r="AT244" s="38"/>
    </row>
    <row r="245" spans="1:46" ht="12.75"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37"/>
      <c r="AK245" s="37"/>
      <c r="AL245" s="37"/>
      <c r="AM245" s="37"/>
      <c r="AN245" s="37"/>
      <c r="AO245" s="38"/>
      <c r="AP245" s="648"/>
      <c r="AQ245" s="37"/>
      <c r="AR245" s="37"/>
      <c r="AS245" s="37"/>
      <c r="AT245" s="38"/>
    </row>
    <row r="246" spans="1:46" ht="12.75"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37"/>
      <c r="AK246" s="37"/>
      <c r="AL246" s="37"/>
      <c r="AM246" s="37"/>
      <c r="AN246" s="37"/>
      <c r="AO246" s="38"/>
      <c r="AP246" s="648"/>
      <c r="AQ246" s="37"/>
      <c r="AR246" s="37"/>
      <c r="AS246" s="37"/>
      <c r="AT246" s="38"/>
    </row>
    <row r="247" spans="1:46" ht="12.75"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37"/>
      <c r="AK247" s="37"/>
      <c r="AL247" s="37"/>
      <c r="AM247" s="37"/>
      <c r="AN247" s="37"/>
      <c r="AO247" s="38"/>
      <c r="AP247" s="648"/>
      <c r="AQ247" s="37"/>
      <c r="AR247" s="37"/>
      <c r="AS247" s="37"/>
      <c r="AT247" s="38"/>
    </row>
    <row r="248" spans="1:46" ht="12.75"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37"/>
      <c r="AK248" s="37"/>
      <c r="AL248" s="37"/>
      <c r="AM248" s="37"/>
      <c r="AN248" s="37"/>
      <c r="AO248" s="38"/>
      <c r="AP248" s="648"/>
      <c r="AQ248" s="37"/>
      <c r="AR248" s="37"/>
      <c r="AS248" s="37"/>
      <c r="AT248" s="38"/>
    </row>
    <row r="249" spans="1:46" ht="12.75"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37"/>
      <c r="AK249" s="37"/>
      <c r="AL249" s="37"/>
      <c r="AM249" s="37"/>
      <c r="AN249" s="37"/>
      <c r="AO249" s="38"/>
      <c r="AP249" s="648"/>
      <c r="AQ249" s="37"/>
      <c r="AR249" s="37"/>
      <c r="AS249" s="37"/>
      <c r="AT249" s="38"/>
    </row>
    <row r="250" spans="1:46" ht="12.75"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37"/>
      <c r="AK250" s="37"/>
      <c r="AL250" s="37"/>
      <c r="AM250" s="37"/>
      <c r="AN250" s="37"/>
      <c r="AO250" s="38"/>
      <c r="AP250" s="648"/>
      <c r="AQ250" s="37"/>
      <c r="AR250" s="37"/>
      <c r="AS250" s="37"/>
      <c r="AT250" s="38"/>
    </row>
    <row r="251" spans="1:46" ht="12.75"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37"/>
      <c r="AK251" s="37"/>
      <c r="AL251" s="37"/>
      <c r="AM251" s="37"/>
      <c r="AN251" s="37"/>
      <c r="AO251" s="38"/>
      <c r="AP251" s="648"/>
      <c r="AQ251" s="37"/>
      <c r="AR251" s="37"/>
      <c r="AS251" s="37"/>
      <c r="AT251" s="38"/>
    </row>
    <row r="252" spans="1:46" ht="12.75"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37"/>
      <c r="AK252" s="37"/>
      <c r="AL252" s="37"/>
      <c r="AM252" s="37"/>
      <c r="AN252" s="37"/>
      <c r="AO252" s="38"/>
      <c r="AP252" s="648"/>
      <c r="AQ252" s="37"/>
      <c r="AR252" s="37"/>
      <c r="AS252" s="37"/>
      <c r="AT252" s="38"/>
    </row>
    <row r="253" spans="1:46" ht="12.75"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37"/>
      <c r="AK253" s="37"/>
      <c r="AL253" s="37"/>
      <c r="AM253" s="37"/>
      <c r="AN253" s="37"/>
      <c r="AO253" s="38"/>
      <c r="AP253" s="648"/>
      <c r="AQ253" s="37"/>
      <c r="AR253" s="37"/>
      <c r="AS253" s="37"/>
      <c r="AT253" s="38"/>
    </row>
    <row r="254" spans="1:46" ht="12.75"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37"/>
      <c r="AK254" s="37"/>
      <c r="AL254" s="37"/>
      <c r="AM254" s="37"/>
      <c r="AN254" s="37"/>
      <c r="AO254" s="38"/>
      <c r="AP254" s="648"/>
      <c r="AQ254" s="37"/>
      <c r="AR254" s="37"/>
      <c r="AS254" s="37"/>
      <c r="AT254" s="38"/>
    </row>
    <row r="255" spans="1:46" ht="12.75"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37"/>
      <c r="AK255" s="37"/>
      <c r="AL255" s="37"/>
      <c r="AM255" s="37"/>
      <c r="AN255" s="37"/>
      <c r="AO255" s="38"/>
      <c r="AP255" s="648"/>
      <c r="AQ255" s="37"/>
      <c r="AR255" s="37"/>
      <c r="AS255" s="37"/>
      <c r="AT255" s="38"/>
    </row>
    <row r="256" spans="1:46" ht="12.75"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37"/>
      <c r="AK256" s="37"/>
      <c r="AL256" s="37"/>
      <c r="AM256" s="37"/>
      <c r="AN256" s="37"/>
      <c r="AO256" s="38"/>
      <c r="AP256" s="648"/>
      <c r="AQ256" s="37"/>
      <c r="AR256" s="37"/>
      <c r="AS256" s="37"/>
      <c r="AT256" s="38"/>
    </row>
    <row r="257" spans="1:46" ht="12.75"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37"/>
      <c r="AK257" s="37"/>
      <c r="AL257" s="37"/>
      <c r="AM257" s="37"/>
      <c r="AN257" s="37"/>
      <c r="AO257" s="38"/>
      <c r="AP257" s="648"/>
      <c r="AQ257" s="37"/>
      <c r="AR257" s="37"/>
      <c r="AS257" s="37"/>
      <c r="AT257" s="38"/>
    </row>
    <row r="258" spans="1:46" ht="12.75"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37"/>
      <c r="AK258" s="37"/>
      <c r="AL258" s="37"/>
      <c r="AM258" s="37"/>
      <c r="AN258" s="37"/>
      <c r="AO258" s="38"/>
      <c r="AP258" s="648"/>
      <c r="AQ258" s="37"/>
      <c r="AR258" s="37"/>
      <c r="AS258" s="37"/>
      <c r="AT258" s="38"/>
    </row>
    <row r="259" spans="1:46" ht="12.75"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37"/>
      <c r="AK259" s="37"/>
      <c r="AL259" s="37"/>
      <c r="AM259" s="37"/>
      <c r="AN259" s="37"/>
      <c r="AO259" s="38"/>
      <c r="AP259" s="648"/>
      <c r="AQ259" s="37"/>
      <c r="AR259" s="37"/>
      <c r="AS259" s="37"/>
      <c r="AT259" s="38"/>
    </row>
    <row r="260" spans="1:46" ht="12.75"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37"/>
      <c r="AK260" s="37"/>
      <c r="AL260" s="37"/>
      <c r="AM260" s="37"/>
      <c r="AN260" s="37"/>
      <c r="AO260" s="38"/>
      <c r="AP260" s="648"/>
      <c r="AQ260" s="37"/>
      <c r="AR260" s="37"/>
      <c r="AS260" s="37"/>
      <c r="AT260" s="38"/>
    </row>
    <row r="261" spans="1:46" ht="12.75"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37"/>
      <c r="AK261" s="37"/>
      <c r="AL261" s="37"/>
      <c r="AM261" s="37"/>
      <c r="AN261" s="37"/>
      <c r="AO261" s="38"/>
      <c r="AP261" s="648"/>
      <c r="AQ261" s="37"/>
      <c r="AR261" s="37"/>
      <c r="AS261" s="37"/>
      <c r="AT261" s="38"/>
    </row>
    <row r="262" spans="1:46" ht="12.75"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37"/>
      <c r="AK262" s="37"/>
      <c r="AL262" s="37"/>
      <c r="AM262" s="37"/>
      <c r="AN262" s="37"/>
      <c r="AO262" s="38"/>
      <c r="AP262" s="648"/>
      <c r="AQ262" s="37"/>
      <c r="AR262" s="37"/>
      <c r="AS262" s="37"/>
      <c r="AT262" s="38"/>
    </row>
    <row r="263" spans="1:46" ht="12.75"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37"/>
      <c r="AK263" s="37"/>
      <c r="AL263" s="37"/>
      <c r="AM263" s="37"/>
      <c r="AN263" s="37"/>
      <c r="AO263" s="38"/>
      <c r="AP263" s="648"/>
      <c r="AQ263" s="37"/>
      <c r="AR263" s="37"/>
      <c r="AS263" s="37"/>
      <c r="AT263" s="38"/>
    </row>
    <row r="264" spans="1:46" ht="12.75"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37"/>
      <c r="AK264" s="37"/>
      <c r="AL264" s="37"/>
      <c r="AM264" s="37"/>
      <c r="AN264" s="37"/>
      <c r="AO264" s="38"/>
      <c r="AP264" s="648"/>
      <c r="AQ264" s="37"/>
      <c r="AR264" s="37"/>
      <c r="AS264" s="37"/>
      <c r="AT264" s="38"/>
    </row>
    <row r="265" spans="1:46" ht="12.75"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37"/>
      <c r="AK265" s="37"/>
      <c r="AL265" s="37"/>
      <c r="AM265" s="37"/>
      <c r="AN265" s="37"/>
      <c r="AO265" s="38"/>
      <c r="AP265" s="648"/>
      <c r="AQ265" s="37"/>
      <c r="AR265" s="37"/>
      <c r="AS265" s="37"/>
      <c r="AT265" s="38"/>
    </row>
    <row r="266" spans="1:46" ht="12.75"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37"/>
      <c r="AK266" s="37"/>
      <c r="AL266" s="37"/>
      <c r="AM266" s="37"/>
      <c r="AN266" s="37"/>
      <c r="AO266" s="38"/>
      <c r="AP266" s="648"/>
      <c r="AQ266" s="37"/>
      <c r="AR266" s="37"/>
      <c r="AS266" s="37"/>
      <c r="AT266" s="38"/>
    </row>
    <row r="267" spans="1:46" ht="12.75"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37"/>
      <c r="AK267" s="37"/>
      <c r="AL267" s="37"/>
      <c r="AM267" s="37"/>
      <c r="AN267" s="37"/>
      <c r="AO267" s="38"/>
      <c r="AP267" s="648"/>
      <c r="AQ267" s="37"/>
      <c r="AR267" s="37"/>
      <c r="AS267" s="37"/>
      <c r="AT267" s="38"/>
    </row>
    <row r="268" spans="1:46" ht="12.75"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37"/>
      <c r="AK268" s="37"/>
      <c r="AL268" s="37"/>
      <c r="AM268" s="37"/>
      <c r="AN268" s="37"/>
      <c r="AO268" s="38"/>
      <c r="AP268" s="648"/>
      <c r="AQ268" s="37"/>
      <c r="AR268" s="37"/>
      <c r="AS268" s="37"/>
      <c r="AT268" s="38"/>
    </row>
    <row r="269" spans="1:46" ht="12.75"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37"/>
      <c r="AK269" s="37"/>
      <c r="AL269" s="37"/>
      <c r="AM269" s="37"/>
      <c r="AN269" s="37"/>
      <c r="AO269" s="38"/>
      <c r="AP269" s="648"/>
      <c r="AQ269" s="37"/>
      <c r="AR269" s="37"/>
      <c r="AS269" s="37"/>
      <c r="AT269" s="38"/>
    </row>
    <row r="270" spans="1:46" ht="12.75"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37"/>
      <c r="AK270" s="37"/>
      <c r="AL270" s="37"/>
      <c r="AM270" s="37"/>
      <c r="AN270" s="37"/>
      <c r="AO270" s="38"/>
      <c r="AP270" s="648"/>
      <c r="AQ270" s="37"/>
      <c r="AR270" s="37"/>
      <c r="AS270" s="37"/>
      <c r="AT270" s="38"/>
    </row>
    <row r="271" spans="1:46" ht="12.75"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c r="AM271" s="37"/>
      <c r="AN271" s="37"/>
      <c r="AO271" s="38"/>
      <c r="AP271" s="648"/>
      <c r="AQ271" s="37"/>
      <c r="AR271" s="37"/>
      <c r="AS271" s="37"/>
      <c r="AT271" s="38"/>
    </row>
    <row r="272" spans="1:46" ht="12.75"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37"/>
      <c r="AK272" s="37"/>
      <c r="AL272" s="37"/>
      <c r="AM272" s="37"/>
      <c r="AN272" s="37"/>
      <c r="AO272" s="38"/>
      <c r="AP272" s="648"/>
      <c r="AQ272" s="37"/>
      <c r="AR272" s="37"/>
      <c r="AS272" s="37"/>
      <c r="AT272" s="38"/>
    </row>
    <row r="273" spans="1:46" ht="12.75"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37"/>
      <c r="AK273" s="37"/>
      <c r="AL273" s="37"/>
      <c r="AM273" s="37"/>
      <c r="AN273" s="37"/>
      <c r="AO273" s="38"/>
      <c r="AP273" s="648"/>
      <c r="AQ273" s="37"/>
      <c r="AR273" s="37"/>
      <c r="AS273" s="37"/>
      <c r="AT273" s="38"/>
    </row>
    <row r="274" spans="1:46" ht="12.75"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37"/>
      <c r="AK274" s="37"/>
      <c r="AL274" s="37"/>
      <c r="AM274" s="37"/>
      <c r="AN274" s="37"/>
      <c r="AO274" s="38"/>
      <c r="AP274" s="648"/>
      <c r="AQ274" s="37"/>
      <c r="AR274" s="37"/>
      <c r="AS274" s="37"/>
      <c r="AT274" s="38"/>
    </row>
    <row r="275" spans="1:46" ht="12.75"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c r="AM275" s="37"/>
      <c r="AN275" s="37"/>
      <c r="AO275" s="38"/>
      <c r="AP275" s="648"/>
      <c r="AQ275" s="37"/>
      <c r="AR275" s="37"/>
      <c r="AS275" s="37"/>
      <c r="AT275" s="38"/>
    </row>
    <row r="276" spans="1:46" ht="12.75"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c r="AM276" s="37"/>
      <c r="AN276" s="37"/>
      <c r="AO276" s="38"/>
      <c r="AP276" s="648"/>
      <c r="AQ276" s="37"/>
      <c r="AR276" s="37"/>
      <c r="AS276" s="37"/>
      <c r="AT276" s="38"/>
    </row>
    <row r="277" spans="1:46" ht="12.75"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37"/>
      <c r="AK277" s="37"/>
      <c r="AL277" s="37"/>
      <c r="AM277" s="37"/>
      <c r="AN277" s="37"/>
      <c r="AO277" s="38"/>
      <c r="AP277" s="648"/>
      <c r="AQ277" s="37"/>
      <c r="AR277" s="37"/>
      <c r="AS277" s="37"/>
      <c r="AT277" s="38"/>
    </row>
    <row r="278" spans="1:46" ht="12.75"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c r="AM278" s="37"/>
      <c r="AN278" s="37"/>
      <c r="AO278" s="38"/>
      <c r="AP278" s="648"/>
      <c r="AQ278" s="37"/>
      <c r="AR278" s="37"/>
      <c r="AS278" s="37"/>
      <c r="AT278" s="38"/>
    </row>
    <row r="279" spans="1:46" ht="12.75"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37"/>
      <c r="AK279" s="37"/>
      <c r="AL279" s="37"/>
      <c r="AM279" s="37"/>
      <c r="AN279" s="37"/>
      <c r="AO279" s="38"/>
      <c r="AP279" s="648"/>
      <c r="AQ279" s="37"/>
      <c r="AR279" s="37"/>
      <c r="AS279" s="37"/>
      <c r="AT279" s="38"/>
    </row>
    <row r="280" spans="1:46" ht="12.75"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c r="AM280" s="37"/>
      <c r="AN280" s="37"/>
      <c r="AO280" s="38"/>
      <c r="AP280" s="648"/>
      <c r="AQ280" s="37"/>
      <c r="AR280" s="37"/>
      <c r="AS280" s="37"/>
      <c r="AT280" s="38"/>
    </row>
    <row r="281" spans="1:46" ht="12.75"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37"/>
      <c r="AK281" s="37"/>
      <c r="AL281" s="37"/>
      <c r="AM281" s="37"/>
      <c r="AN281" s="37"/>
      <c r="AO281" s="38"/>
      <c r="AP281" s="648"/>
      <c r="AQ281" s="37"/>
      <c r="AR281" s="37"/>
      <c r="AS281" s="37"/>
      <c r="AT281" s="38"/>
    </row>
    <row r="282" spans="1:46" ht="12.75"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c r="AM282" s="37"/>
      <c r="AN282" s="37"/>
      <c r="AO282" s="38"/>
      <c r="AP282" s="648"/>
      <c r="AQ282" s="37"/>
      <c r="AR282" s="37"/>
      <c r="AS282" s="37"/>
      <c r="AT282" s="38"/>
    </row>
    <row r="283" spans="1:46" ht="12.75"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37"/>
      <c r="AK283" s="37"/>
      <c r="AL283" s="37"/>
      <c r="AM283" s="37"/>
      <c r="AN283" s="37"/>
      <c r="AO283" s="38"/>
      <c r="AP283" s="648"/>
      <c r="AQ283" s="37"/>
      <c r="AR283" s="37"/>
      <c r="AS283" s="37"/>
      <c r="AT283" s="38"/>
    </row>
    <row r="284" spans="1:46" ht="12.75"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c r="AM284" s="37"/>
      <c r="AN284" s="37"/>
      <c r="AO284" s="38"/>
      <c r="AP284" s="648"/>
      <c r="AQ284" s="37"/>
      <c r="AR284" s="37"/>
      <c r="AS284" s="37"/>
      <c r="AT284" s="38"/>
    </row>
    <row r="285" spans="1:46" ht="12.75"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37"/>
      <c r="AK285" s="37"/>
      <c r="AL285" s="37"/>
      <c r="AM285" s="37"/>
      <c r="AN285" s="37"/>
      <c r="AO285" s="38"/>
      <c r="AP285" s="648"/>
      <c r="AQ285" s="37"/>
      <c r="AR285" s="37"/>
      <c r="AS285" s="37"/>
      <c r="AT285" s="38"/>
    </row>
    <row r="286" spans="1:46" ht="12.75"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c r="AM286" s="37"/>
      <c r="AN286" s="37"/>
      <c r="AO286" s="38"/>
      <c r="AP286" s="648"/>
      <c r="AQ286" s="37"/>
      <c r="AR286" s="37"/>
      <c r="AS286" s="37"/>
      <c r="AT286" s="38"/>
    </row>
    <row r="287" spans="1:46" ht="12.75"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AL287" s="37"/>
      <c r="AM287" s="37"/>
      <c r="AN287" s="37"/>
      <c r="AO287" s="38"/>
      <c r="AP287" s="648"/>
      <c r="AQ287" s="37"/>
      <c r="AR287" s="37"/>
      <c r="AS287" s="37"/>
      <c r="AT287" s="38"/>
    </row>
    <row r="288" spans="1:46" ht="12.75"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c r="AM288" s="37"/>
      <c r="AN288" s="37"/>
      <c r="AO288" s="38"/>
      <c r="AP288" s="648"/>
      <c r="AQ288" s="37"/>
      <c r="AR288" s="37"/>
      <c r="AS288" s="37"/>
      <c r="AT288" s="38"/>
    </row>
    <row r="289" spans="1:46" ht="12.75"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37"/>
      <c r="AK289" s="37"/>
      <c r="AL289" s="37"/>
      <c r="AM289" s="37"/>
      <c r="AN289" s="37"/>
      <c r="AO289" s="38"/>
      <c r="AP289" s="648"/>
      <c r="AQ289" s="37"/>
      <c r="AR289" s="37"/>
      <c r="AS289" s="37"/>
      <c r="AT289" s="38"/>
    </row>
    <row r="290" spans="1:46" ht="12.75"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c r="AM290" s="37"/>
      <c r="AN290" s="37"/>
      <c r="AO290" s="38"/>
      <c r="AP290" s="648"/>
      <c r="AQ290" s="37"/>
      <c r="AR290" s="37"/>
      <c r="AS290" s="37"/>
      <c r="AT290" s="38"/>
    </row>
    <row r="291" spans="1:46" ht="12.75"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37"/>
      <c r="AK291" s="37"/>
      <c r="AL291" s="37"/>
      <c r="AM291" s="37"/>
      <c r="AN291" s="37"/>
      <c r="AO291" s="38"/>
      <c r="AP291" s="648"/>
      <c r="AQ291" s="37"/>
      <c r="AR291" s="37"/>
      <c r="AS291" s="37"/>
      <c r="AT291" s="38"/>
    </row>
    <row r="292" spans="1:46" ht="12.75"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c r="AM292" s="37"/>
      <c r="AN292" s="37"/>
      <c r="AO292" s="38"/>
      <c r="AP292" s="648"/>
      <c r="AQ292" s="37"/>
      <c r="AR292" s="37"/>
      <c r="AS292" s="37"/>
      <c r="AT292" s="38"/>
    </row>
    <row r="293" spans="1:46" ht="12.75"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37"/>
      <c r="AK293" s="37"/>
      <c r="AL293" s="37"/>
      <c r="AM293" s="37"/>
      <c r="AN293" s="37"/>
      <c r="AO293" s="38"/>
      <c r="AP293" s="648"/>
      <c r="AQ293" s="37"/>
      <c r="AR293" s="37"/>
      <c r="AS293" s="37"/>
      <c r="AT293" s="38"/>
    </row>
    <row r="294" spans="1:46" ht="12.75"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c r="AM294" s="37"/>
      <c r="AN294" s="37"/>
      <c r="AO294" s="38"/>
      <c r="AP294" s="648"/>
      <c r="AQ294" s="37"/>
      <c r="AR294" s="37"/>
      <c r="AS294" s="37"/>
      <c r="AT294" s="38"/>
    </row>
    <row r="295" spans="1:46" ht="12.75"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37"/>
      <c r="AK295" s="37"/>
      <c r="AL295" s="37"/>
      <c r="AM295" s="37"/>
      <c r="AN295" s="37"/>
      <c r="AO295" s="38"/>
      <c r="AP295" s="648"/>
      <c r="AQ295" s="37"/>
      <c r="AR295" s="37"/>
      <c r="AS295" s="37"/>
      <c r="AT295" s="38"/>
    </row>
    <row r="296" spans="1:46" ht="12.75"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c r="AM296" s="37"/>
      <c r="AN296" s="37"/>
      <c r="AO296" s="38"/>
      <c r="AP296" s="648"/>
      <c r="AQ296" s="37"/>
      <c r="AR296" s="37"/>
      <c r="AS296" s="37"/>
      <c r="AT296" s="38"/>
    </row>
    <row r="297" spans="1:46" ht="12.75"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37"/>
      <c r="AK297" s="37"/>
      <c r="AL297" s="37"/>
      <c r="AM297" s="37"/>
      <c r="AN297" s="37"/>
      <c r="AO297" s="38"/>
      <c r="AP297" s="648"/>
      <c r="AQ297" s="37"/>
      <c r="AR297" s="37"/>
      <c r="AS297" s="37"/>
      <c r="AT297" s="38"/>
    </row>
    <row r="298" spans="1:46" ht="12.75"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c r="AM298" s="37"/>
      <c r="AN298" s="37"/>
      <c r="AO298" s="38"/>
      <c r="AP298" s="648"/>
      <c r="AQ298" s="37"/>
      <c r="AR298" s="37"/>
      <c r="AS298" s="37"/>
      <c r="AT298" s="38"/>
    </row>
    <row r="299" spans="1:46" ht="12.75"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c r="AM299" s="37"/>
      <c r="AN299" s="37"/>
      <c r="AO299" s="38"/>
      <c r="AP299" s="648"/>
      <c r="AQ299" s="37"/>
      <c r="AR299" s="37"/>
      <c r="AS299" s="37"/>
      <c r="AT299" s="38"/>
    </row>
    <row r="300" spans="1:46" ht="12.75"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c r="AM300" s="37"/>
      <c r="AN300" s="37"/>
      <c r="AO300" s="38"/>
      <c r="AP300" s="648"/>
      <c r="AQ300" s="37"/>
      <c r="AR300" s="37"/>
      <c r="AS300" s="37"/>
      <c r="AT300" s="38"/>
    </row>
    <row r="301" spans="1:46" ht="12.75"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37"/>
      <c r="AK301" s="37"/>
      <c r="AL301" s="37"/>
      <c r="AM301" s="37"/>
      <c r="AN301" s="37"/>
      <c r="AO301" s="38"/>
      <c r="AP301" s="648"/>
      <c r="AQ301" s="37"/>
      <c r="AR301" s="37"/>
      <c r="AS301" s="37"/>
      <c r="AT301" s="38"/>
    </row>
    <row r="302" spans="1:46" ht="12.75"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c r="AM302" s="37"/>
      <c r="AN302" s="37"/>
      <c r="AO302" s="38"/>
      <c r="AP302" s="648"/>
      <c r="AQ302" s="37"/>
      <c r="AR302" s="37"/>
      <c r="AS302" s="37"/>
      <c r="AT302" s="38"/>
    </row>
    <row r="303" spans="1:46" ht="12.75"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37"/>
      <c r="AK303" s="37"/>
      <c r="AL303" s="37"/>
      <c r="AM303" s="37"/>
      <c r="AN303" s="37"/>
      <c r="AO303" s="38"/>
      <c r="AP303" s="648"/>
      <c r="AQ303" s="37"/>
      <c r="AR303" s="37"/>
      <c r="AS303" s="37"/>
      <c r="AT303" s="38"/>
    </row>
    <row r="304" spans="1:46" ht="12.75"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c r="AM304" s="37"/>
      <c r="AN304" s="37"/>
      <c r="AO304" s="38"/>
      <c r="AP304" s="648"/>
      <c r="AQ304" s="37"/>
      <c r="AR304" s="37"/>
      <c r="AS304" s="37"/>
      <c r="AT304" s="38"/>
    </row>
    <row r="305" spans="1:46" ht="12.75"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37"/>
      <c r="AK305" s="37"/>
      <c r="AL305" s="37"/>
      <c r="AM305" s="37"/>
      <c r="AN305" s="37"/>
      <c r="AO305" s="38"/>
      <c r="AP305" s="648"/>
      <c r="AQ305" s="37"/>
      <c r="AR305" s="37"/>
      <c r="AS305" s="37"/>
      <c r="AT305" s="38"/>
    </row>
    <row r="306" spans="1:46" ht="12.75"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c r="AM306" s="37"/>
      <c r="AN306" s="37"/>
      <c r="AO306" s="38"/>
      <c r="AP306" s="648"/>
      <c r="AQ306" s="37"/>
      <c r="AR306" s="37"/>
      <c r="AS306" s="37"/>
      <c r="AT306" s="38"/>
    </row>
    <row r="307" spans="1:46" ht="12.75"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c r="AM307" s="37"/>
      <c r="AN307" s="37"/>
      <c r="AO307" s="38"/>
      <c r="AP307" s="648"/>
      <c r="AQ307" s="37"/>
      <c r="AR307" s="37"/>
      <c r="AS307" s="37"/>
      <c r="AT307" s="38"/>
    </row>
    <row r="308" spans="1:46" ht="12.75"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37"/>
      <c r="AK308" s="37"/>
      <c r="AL308" s="37"/>
      <c r="AM308" s="37"/>
      <c r="AN308" s="37"/>
      <c r="AO308" s="38"/>
      <c r="AP308" s="648"/>
      <c r="AQ308" s="37"/>
      <c r="AR308" s="37"/>
      <c r="AS308" s="37"/>
      <c r="AT308" s="38"/>
    </row>
    <row r="309" spans="1:46" ht="12.75"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c r="AM309" s="37"/>
      <c r="AN309" s="37"/>
      <c r="AO309" s="38"/>
      <c r="AP309" s="648"/>
      <c r="AQ309" s="37"/>
      <c r="AR309" s="37"/>
      <c r="AS309" s="37"/>
      <c r="AT309" s="38"/>
    </row>
    <row r="310" spans="1:46" ht="12.75"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37"/>
      <c r="AK310" s="37"/>
      <c r="AL310" s="37"/>
      <c r="AM310" s="37"/>
      <c r="AN310" s="37"/>
      <c r="AO310" s="38"/>
      <c r="AP310" s="648"/>
      <c r="AQ310" s="37"/>
      <c r="AR310" s="37"/>
      <c r="AS310" s="37"/>
      <c r="AT310" s="38"/>
    </row>
    <row r="311" spans="1:46" ht="12.75"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c r="AM311" s="37"/>
      <c r="AN311" s="37"/>
      <c r="AO311" s="38"/>
      <c r="AP311" s="648"/>
      <c r="AQ311" s="37"/>
      <c r="AR311" s="37"/>
      <c r="AS311" s="37"/>
      <c r="AT311" s="38"/>
    </row>
    <row r="312" spans="1:46" ht="12.75"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37"/>
      <c r="AK312" s="37"/>
      <c r="AL312" s="37"/>
      <c r="AM312" s="37"/>
      <c r="AN312" s="37"/>
      <c r="AO312" s="38"/>
      <c r="AP312" s="648"/>
      <c r="AQ312" s="37"/>
      <c r="AR312" s="37"/>
      <c r="AS312" s="37"/>
      <c r="AT312" s="38"/>
    </row>
    <row r="313" spans="1:46" ht="12.75"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c r="AM313" s="37"/>
      <c r="AN313" s="37"/>
      <c r="AO313" s="38"/>
      <c r="AP313" s="648"/>
      <c r="AQ313" s="37"/>
      <c r="AR313" s="37"/>
      <c r="AS313" s="37"/>
      <c r="AT313" s="38"/>
    </row>
    <row r="314" spans="1:46" ht="12.75"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37"/>
      <c r="AK314" s="37"/>
      <c r="AL314" s="37"/>
      <c r="AM314" s="37"/>
      <c r="AN314" s="37"/>
      <c r="AO314" s="38"/>
      <c r="AP314" s="648"/>
      <c r="AQ314" s="37"/>
      <c r="AR314" s="37"/>
      <c r="AS314" s="37"/>
      <c r="AT314" s="38"/>
    </row>
    <row r="315" spans="1:46" ht="12.75"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c r="AM315" s="37"/>
      <c r="AN315" s="37"/>
      <c r="AO315" s="38"/>
      <c r="AP315" s="648"/>
      <c r="AQ315" s="37"/>
      <c r="AR315" s="37"/>
      <c r="AS315" s="37"/>
      <c r="AT315" s="38"/>
    </row>
    <row r="316" spans="1:46" ht="12.75"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37"/>
      <c r="AK316" s="37"/>
      <c r="AL316" s="37"/>
      <c r="AM316" s="37"/>
      <c r="AN316" s="37"/>
      <c r="AO316" s="38"/>
      <c r="AP316" s="648"/>
      <c r="AQ316" s="37"/>
      <c r="AR316" s="37"/>
      <c r="AS316" s="37"/>
      <c r="AT316" s="38"/>
    </row>
    <row r="317" spans="1:46" ht="12.75"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c r="AM317" s="37"/>
      <c r="AN317" s="37"/>
      <c r="AO317" s="38"/>
      <c r="AP317" s="648"/>
      <c r="AQ317" s="37"/>
      <c r="AR317" s="37"/>
      <c r="AS317" s="37"/>
      <c r="AT317" s="38"/>
    </row>
    <row r="318" spans="1:46" ht="12.75"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37"/>
      <c r="AK318" s="37"/>
      <c r="AL318" s="37"/>
      <c r="AM318" s="37"/>
      <c r="AN318" s="37"/>
      <c r="AO318" s="38"/>
      <c r="AP318" s="648"/>
      <c r="AQ318" s="37"/>
      <c r="AR318" s="37"/>
      <c r="AS318" s="37"/>
      <c r="AT318" s="38"/>
    </row>
    <row r="319" spans="1:46" ht="12.75"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c r="AM319" s="37"/>
      <c r="AN319" s="37"/>
      <c r="AO319" s="38"/>
      <c r="AP319" s="648"/>
      <c r="AQ319" s="37"/>
      <c r="AR319" s="37"/>
      <c r="AS319" s="37"/>
      <c r="AT319" s="38"/>
    </row>
    <row r="320" spans="1:46" ht="12.75"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37"/>
      <c r="AK320" s="37"/>
      <c r="AL320" s="37"/>
      <c r="AM320" s="37"/>
      <c r="AN320" s="37"/>
      <c r="AO320" s="38"/>
      <c r="AP320" s="648"/>
      <c r="AQ320" s="37"/>
      <c r="AR320" s="37"/>
      <c r="AS320" s="37"/>
      <c r="AT320" s="38"/>
    </row>
    <row r="321" spans="1:46" ht="12.75"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37"/>
      <c r="AK321" s="37"/>
      <c r="AL321" s="37"/>
      <c r="AM321" s="37"/>
      <c r="AN321" s="37"/>
      <c r="AO321" s="38"/>
      <c r="AP321" s="648"/>
      <c r="AQ321" s="37"/>
      <c r="AR321" s="37"/>
      <c r="AS321" s="37"/>
      <c r="AT321" s="38"/>
    </row>
    <row r="322" spans="1:46" ht="12.75"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37"/>
      <c r="AK322" s="37"/>
      <c r="AL322" s="37"/>
      <c r="AM322" s="37"/>
      <c r="AN322" s="37"/>
      <c r="AO322" s="38"/>
      <c r="AP322" s="648"/>
      <c r="AQ322" s="37"/>
      <c r="AR322" s="37"/>
      <c r="AS322" s="37"/>
      <c r="AT322" s="38"/>
    </row>
    <row r="323" spans="1:46" ht="12.75"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37"/>
      <c r="AK323" s="37"/>
      <c r="AL323" s="37"/>
      <c r="AM323" s="37"/>
      <c r="AN323" s="37"/>
      <c r="AO323" s="38"/>
      <c r="AP323" s="648"/>
      <c r="AQ323" s="37"/>
      <c r="AR323" s="37"/>
      <c r="AS323" s="37"/>
      <c r="AT323" s="38"/>
    </row>
    <row r="324" spans="1:46" ht="12.75"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37"/>
      <c r="AK324" s="37"/>
      <c r="AL324" s="37"/>
      <c r="AM324" s="37"/>
      <c r="AN324" s="37"/>
      <c r="AO324" s="38"/>
      <c r="AP324" s="648"/>
      <c r="AQ324" s="37"/>
      <c r="AR324" s="37"/>
      <c r="AS324" s="37"/>
      <c r="AT324" s="38"/>
    </row>
    <row r="325" spans="1:46" ht="12.75"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37"/>
      <c r="AK325" s="37"/>
      <c r="AL325" s="37"/>
      <c r="AM325" s="37"/>
      <c r="AN325" s="37"/>
      <c r="AO325" s="38"/>
      <c r="AP325" s="648"/>
      <c r="AQ325" s="37"/>
      <c r="AR325" s="37"/>
      <c r="AS325" s="37"/>
      <c r="AT325" s="38"/>
    </row>
    <row r="326" spans="1:46" ht="12.75"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37"/>
      <c r="AK326" s="37"/>
      <c r="AL326" s="37"/>
      <c r="AM326" s="37"/>
      <c r="AN326" s="37"/>
      <c r="AO326" s="38"/>
      <c r="AP326" s="648"/>
      <c r="AQ326" s="37"/>
      <c r="AR326" s="37"/>
      <c r="AS326" s="37"/>
      <c r="AT326" s="38"/>
    </row>
    <row r="327" spans="1:46" ht="12.75"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37"/>
      <c r="AK327" s="37"/>
      <c r="AL327" s="37"/>
      <c r="AM327" s="37"/>
      <c r="AN327" s="37"/>
      <c r="AO327" s="38"/>
      <c r="AP327" s="648"/>
      <c r="AQ327" s="37"/>
      <c r="AR327" s="37"/>
      <c r="AS327" s="37"/>
      <c r="AT327" s="38"/>
    </row>
    <row r="328" spans="1:46" ht="12.75"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c r="AM328" s="37"/>
      <c r="AN328" s="37"/>
      <c r="AO328" s="38"/>
      <c r="AP328" s="648"/>
      <c r="AQ328" s="37"/>
      <c r="AR328" s="37"/>
      <c r="AS328" s="37"/>
      <c r="AT328" s="38"/>
    </row>
    <row r="329" spans="1:46" ht="12.75"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37"/>
      <c r="AK329" s="37"/>
      <c r="AL329" s="37"/>
      <c r="AM329" s="37"/>
      <c r="AN329" s="37"/>
      <c r="AO329" s="38"/>
      <c r="AP329" s="648"/>
      <c r="AQ329" s="37"/>
      <c r="AR329" s="37"/>
      <c r="AS329" s="37"/>
      <c r="AT329" s="38"/>
    </row>
    <row r="330" spans="1:46" ht="12.75"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37"/>
      <c r="AK330" s="37"/>
      <c r="AL330" s="37"/>
      <c r="AM330" s="37"/>
      <c r="AN330" s="37"/>
      <c r="AO330" s="38"/>
      <c r="AP330" s="648"/>
      <c r="AQ330" s="37"/>
      <c r="AR330" s="37"/>
      <c r="AS330" s="37"/>
      <c r="AT330" s="38"/>
    </row>
    <row r="331" spans="1:46" ht="12.75"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37"/>
      <c r="AK331" s="37"/>
      <c r="AL331" s="37"/>
      <c r="AM331" s="37"/>
      <c r="AN331" s="37"/>
      <c r="AO331" s="38"/>
      <c r="AP331" s="648"/>
      <c r="AQ331" s="37"/>
      <c r="AR331" s="37"/>
      <c r="AS331" s="37"/>
      <c r="AT331" s="38"/>
    </row>
    <row r="332" spans="1:46" ht="12.75"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37"/>
      <c r="AK332" s="37"/>
      <c r="AL332" s="37"/>
      <c r="AM332" s="37"/>
      <c r="AN332" s="37"/>
      <c r="AO332" s="38"/>
      <c r="AP332" s="648"/>
      <c r="AQ332" s="37"/>
      <c r="AR332" s="37"/>
      <c r="AS332" s="37"/>
      <c r="AT332" s="38"/>
    </row>
    <row r="333" spans="1:46" ht="12.75"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c r="AM333" s="37"/>
      <c r="AN333" s="37"/>
      <c r="AO333" s="38"/>
      <c r="AP333" s="648"/>
      <c r="AQ333" s="37"/>
      <c r="AR333" s="37"/>
      <c r="AS333" s="37"/>
      <c r="AT333" s="38"/>
    </row>
    <row r="334" spans="1:46" ht="12.75"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37"/>
      <c r="AK334" s="37"/>
      <c r="AL334" s="37"/>
      <c r="AM334" s="37"/>
      <c r="AN334" s="37"/>
      <c r="AO334" s="38"/>
      <c r="AP334" s="648"/>
      <c r="AQ334" s="37"/>
      <c r="AR334" s="37"/>
      <c r="AS334" s="37"/>
      <c r="AT334" s="38"/>
    </row>
    <row r="335" spans="1:46" ht="12.75"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37"/>
      <c r="AK335" s="37"/>
      <c r="AL335" s="37"/>
      <c r="AM335" s="37"/>
      <c r="AN335" s="37"/>
      <c r="AO335" s="38"/>
      <c r="AP335" s="648"/>
      <c r="AQ335" s="37"/>
      <c r="AR335" s="37"/>
      <c r="AS335" s="37"/>
      <c r="AT335" s="38"/>
    </row>
    <row r="336" spans="1:46" ht="12.75"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37"/>
      <c r="AK336" s="37"/>
      <c r="AL336" s="37"/>
      <c r="AM336" s="37"/>
      <c r="AN336" s="37"/>
      <c r="AO336" s="38"/>
      <c r="AP336" s="648"/>
      <c r="AQ336" s="37"/>
      <c r="AR336" s="37"/>
      <c r="AS336" s="37"/>
      <c r="AT336" s="38"/>
    </row>
    <row r="337" spans="1:46" ht="12.75"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37"/>
      <c r="AK337" s="37"/>
      <c r="AL337" s="37"/>
      <c r="AM337" s="37"/>
      <c r="AN337" s="37"/>
      <c r="AO337" s="38"/>
      <c r="AP337" s="648"/>
      <c r="AQ337" s="37"/>
      <c r="AR337" s="37"/>
      <c r="AS337" s="37"/>
      <c r="AT337" s="38"/>
    </row>
    <row r="338" spans="1:46" ht="12.75"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37"/>
      <c r="AK338" s="37"/>
      <c r="AL338" s="37"/>
      <c r="AM338" s="37"/>
      <c r="AN338" s="37"/>
      <c r="AO338" s="38"/>
      <c r="AP338" s="648"/>
      <c r="AQ338" s="37"/>
      <c r="AR338" s="37"/>
      <c r="AS338" s="37"/>
      <c r="AT338" s="38"/>
    </row>
    <row r="339" spans="1:46" ht="12.75"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c r="AM339" s="37"/>
      <c r="AN339" s="37"/>
      <c r="AO339" s="38"/>
      <c r="AP339" s="648"/>
      <c r="AQ339" s="37"/>
      <c r="AR339" s="37"/>
      <c r="AS339" s="37"/>
      <c r="AT339" s="38"/>
    </row>
    <row r="340" spans="1:46" ht="12.75"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37"/>
      <c r="AK340" s="37"/>
      <c r="AL340" s="37"/>
      <c r="AM340" s="37"/>
      <c r="AN340" s="37"/>
      <c r="AO340" s="38"/>
      <c r="AP340" s="648"/>
      <c r="AQ340" s="37"/>
      <c r="AR340" s="37"/>
      <c r="AS340" s="37"/>
      <c r="AT340" s="38"/>
    </row>
    <row r="341" spans="1:46" ht="12.75"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37"/>
      <c r="AK341" s="37"/>
      <c r="AL341" s="37"/>
      <c r="AM341" s="37"/>
      <c r="AN341" s="37"/>
      <c r="AO341" s="38"/>
      <c r="AP341" s="648"/>
      <c r="AQ341" s="37"/>
      <c r="AR341" s="37"/>
      <c r="AS341" s="37"/>
      <c r="AT341" s="38"/>
    </row>
    <row r="342" spans="1:46" ht="12.75"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37"/>
      <c r="AK342" s="37"/>
      <c r="AL342" s="37"/>
      <c r="AM342" s="37"/>
      <c r="AN342" s="37"/>
      <c r="AO342" s="38"/>
      <c r="AP342" s="648"/>
      <c r="AQ342" s="37"/>
      <c r="AR342" s="37"/>
      <c r="AS342" s="37"/>
      <c r="AT342" s="38"/>
    </row>
    <row r="343" spans="1:46" ht="12.75"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37"/>
      <c r="AK343" s="37"/>
      <c r="AL343" s="37"/>
      <c r="AM343" s="37"/>
      <c r="AN343" s="37"/>
      <c r="AO343" s="38"/>
      <c r="AP343" s="648"/>
      <c r="AQ343" s="37"/>
      <c r="AR343" s="37"/>
      <c r="AS343" s="37"/>
      <c r="AT343" s="38"/>
    </row>
    <row r="344" spans="1:46" ht="12.75"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37"/>
      <c r="AK344" s="37"/>
      <c r="AL344" s="37"/>
      <c r="AM344" s="37"/>
      <c r="AN344" s="37"/>
      <c r="AO344" s="38"/>
      <c r="AP344" s="648"/>
      <c r="AQ344" s="37"/>
      <c r="AR344" s="37"/>
      <c r="AS344" s="37"/>
      <c r="AT344" s="38"/>
    </row>
    <row r="345" spans="1:46" ht="12.75"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37"/>
      <c r="AK345" s="37"/>
      <c r="AL345" s="37"/>
      <c r="AM345" s="37"/>
      <c r="AN345" s="37"/>
      <c r="AO345" s="38"/>
      <c r="AP345" s="648"/>
      <c r="AQ345" s="37"/>
      <c r="AR345" s="37"/>
      <c r="AS345" s="37"/>
      <c r="AT345" s="38"/>
    </row>
    <row r="346" spans="1:46" ht="12.75"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c r="AM346" s="37"/>
      <c r="AN346" s="37"/>
      <c r="AO346" s="38"/>
      <c r="AP346" s="648"/>
      <c r="AQ346" s="37"/>
      <c r="AR346" s="37"/>
      <c r="AS346" s="37"/>
      <c r="AT346" s="38"/>
    </row>
    <row r="347" spans="1:46" ht="12.75"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37"/>
      <c r="AK347" s="37"/>
      <c r="AL347" s="37"/>
      <c r="AM347" s="37"/>
      <c r="AN347" s="37"/>
      <c r="AO347" s="38"/>
      <c r="AP347" s="648"/>
      <c r="AQ347" s="37"/>
      <c r="AR347" s="37"/>
      <c r="AS347" s="37"/>
      <c r="AT347" s="38"/>
    </row>
    <row r="348" spans="1:46" ht="12.75"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c r="AM348" s="37"/>
      <c r="AN348" s="37"/>
      <c r="AO348" s="38"/>
      <c r="AP348" s="648"/>
      <c r="AQ348" s="37"/>
      <c r="AR348" s="37"/>
      <c r="AS348" s="37"/>
      <c r="AT348" s="38"/>
    </row>
    <row r="349" spans="1:46" ht="12.75"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37"/>
      <c r="AK349" s="37"/>
      <c r="AL349" s="37"/>
      <c r="AM349" s="37"/>
      <c r="AN349" s="37"/>
      <c r="AO349" s="38"/>
      <c r="AP349" s="648"/>
      <c r="AQ349" s="37"/>
      <c r="AR349" s="37"/>
      <c r="AS349" s="37"/>
      <c r="AT349" s="38"/>
    </row>
    <row r="350" spans="1:46" ht="12.75"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c r="AM350" s="37"/>
      <c r="AN350" s="37"/>
      <c r="AO350" s="38"/>
      <c r="AP350" s="648"/>
      <c r="AQ350" s="37"/>
      <c r="AR350" s="37"/>
      <c r="AS350" s="37"/>
      <c r="AT350" s="38"/>
    </row>
    <row r="351" spans="1:46" ht="12.75"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37"/>
      <c r="AK351" s="37"/>
      <c r="AL351" s="37"/>
      <c r="AM351" s="37"/>
      <c r="AN351" s="37"/>
      <c r="AO351" s="38"/>
      <c r="AP351" s="648"/>
      <c r="AQ351" s="37"/>
      <c r="AR351" s="37"/>
      <c r="AS351" s="37"/>
      <c r="AT351" s="38"/>
    </row>
    <row r="352" spans="1:46" ht="12.75"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37"/>
      <c r="AK352" s="37"/>
      <c r="AL352" s="37"/>
      <c r="AM352" s="37"/>
      <c r="AN352" s="37"/>
      <c r="AO352" s="38"/>
      <c r="AP352" s="648"/>
      <c r="AQ352" s="37"/>
      <c r="AR352" s="37"/>
      <c r="AS352" s="37"/>
      <c r="AT352" s="38"/>
    </row>
    <row r="353" spans="1:46" ht="12.75"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37"/>
      <c r="AK353" s="37"/>
      <c r="AL353" s="37"/>
      <c r="AM353" s="37"/>
      <c r="AN353" s="37"/>
      <c r="AO353" s="38"/>
      <c r="AP353" s="648"/>
      <c r="AQ353" s="37"/>
      <c r="AR353" s="37"/>
      <c r="AS353" s="37"/>
      <c r="AT353" s="38"/>
    </row>
    <row r="354" spans="1:46" ht="12.75"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37"/>
      <c r="AK354" s="37"/>
      <c r="AL354" s="37"/>
      <c r="AM354" s="37"/>
      <c r="AN354" s="37"/>
      <c r="AO354" s="38"/>
      <c r="AP354" s="648"/>
      <c r="AQ354" s="37"/>
      <c r="AR354" s="37"/>
      <c r="AS354" s="37"/>
      <c r="AT354" s="38"/>
    </row>
    <row r="355" spans="1:46" ht="12.75"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c r="AM355" s="37"/>
      <c r="AN355" s="37"/>
      <c r="AO355" s="38"/>
      <c r="AP355" s="648"/>
      <c r="AQ355" s="37"/>
      <c r="AR355" s="37"/>
      <c r="AS355" s="37"/>
      <c r="AT355" s="38"/>
    </row>
    <row r="356" spans="1:46" ht="12.75"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37"/>
      <c r="AK356" s="37"/>
      <c r="AL356" s="37"/>
      <c r="AM356" s="37"/>
      <c r="AN356" s="37"/>
      <c r="AO356" s="38"/>
      <c r="AP356" s="648"/>
      <c r="AQ356" s="37"/>
      <c r="AR356" s="37"/>
      <c r="AS356" s="37"/>
      <c r="AT356" s="38"/>
    </row>
    <row r="357" spans="1:46" ht="12.75"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37"/>
      <c r="AK357" s="37"/>
      <c r="AL357" s="37"/>
      <c r="AM357" s="37"/>
      <c r="AN357" s="37"/>
      <c r="AO357" s="38"/>
      <c r="AP357" s="648"/>
      <c r="AQ357" s="37"/>
      <c r="AR357" s="37"/>
      <c r="AS357" s="37"/>
      <c r="AT357" s="38"/>
    </row>
    <row r="358" spans="1:46" ht="12.75"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37"/>
      <c r="AK358" s="37"/>
      <c r="AL358" s="37"/>
      <c r="AM358" s="37"/>
      <c r="AN358" s="37"/>
      <c r="AO358" s="38"/>
      <c r="AP358" s="648"/>
      <c r="AQ358" s="37"/>
      <c r="AR358" s="37"/>
      <c r="AS358" s="37"/>
      <c r="AT358" s="38"/>
    </row>
    <row r="359" spans="1:46" ht="12.75"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37"/>
      <c r="AK359" s="37"/>
      <c r="AL359" s="37"/>
      <c r="AM359" s="37"/>
      <c r="AN359" s="37"/>
      <c r="AO359" s="38"/>
      <c r="AP359" s="648"/>
      <c r="AQ359" s="37"/>
      <c r="AR359" s="37"/>
      <c r="AS359" s="37"/>
      <c r="AT359" s="38"/>
    </row>
    <row r="360" spans="1:46" ht="12.75"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c r="AM360" s="37"/>
      <c r="AN360" s="37"/>
      <c r="AO360" s="38"/>
      <c r="AP360" s="648"/>
      <c r="AQ360" s="37"/>
      <c r="AR360" s="37"/>
      <c r="AS360" s="37"/>
      <c r="AT360" s="38"/>
    </row>
    <row r="361" spans="1:46" ht="12.75"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37"/>
      <c r="AK361" s="37"/>
      <c r="AL361" s="37"/>
      <c r="AM361" s="37"/>
      <c r="AN361" s="37"/>
      <c r="AO361" s="38"/>
      <c r="AP361" s="648"/>
      <c r="AQ361" s="37"/>
      <c r="AR361" s="37"/>
      <c r="AS361" s="37"/>
      <c r="AT361" s="38"/>
    </row>
    <row r="362" spans="1:46" ht="12.75"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37"/>
      <c r="AK362" s="37"/>
      <c r="AL362" s="37"/>
      <c r="AM362" s="37"/>
      <c r="AN362" s="37"/>
      <c r="AO362" s="38"/>
      <c r="AP362" s="648"/>
      <c r="AQ362" s="37"/>
      <c r="AR362" s="37"/>
      <c r="AS362" s="37"/>
      <c r="AT362" s="38"/>
    </row>
    <row r="363" spans="1:46" ht="12.75"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37"/>
      <c r="AK363" s="37"/>
      <c r="AL363" s="37"/>
      <c r="AM363" s="37"/>
      <c r="AN363" s="37"/>
      <c r="AO363" s="38"/>
      <c r="AP363" s="648"/>
      <c r="AQ363" s="37"/>
      <c r="AR363" s="37"/>
      <c r="AS363" s="37"/>
      <c r="AT363" s="38"/>
    </row>
    <row r="364" spans="1:46" ht="12.75"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37"/>
      <c r="AK364" s="37"/>
      <c r="AL364" s="37"/>
      <c r="AM364" s="37"/>
      <c r="AN364" s="37"/>
      <c r="AO364" s="38"/>
      <c r="AP364" s="648"/>
      <c r="AQ364" s="37"/>
      <c r="AR364" s="37"/>
      <c r="AS364" s="37"/>
      <c r="AT364" s="38"/>
    </row>
    <row r="365" spans="1:46" ht="12.75"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37"/>
      <c r="AK365" s="37"/>
      <c r="AL365" s="37"/>
      <c r="AM365" s="37"/>
      <c r="AN365" s="37"/>
      <c r="AO365" s="38"/>
      <c r="AP365" s="648"/>
      <c r="AQ365" s="37"/>
      <c r="AR365" s="37"/>
      <c r="AS365" s="37"/>
      <c r="AT365" s="38"/>
    </row>
    <row r="366" spans="1:46" ht="12.75"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37"/>
      <c r="AK366" s="37"/>
      <c r="AL366" s="37"/>
      <c r="AM366" s="37"/>
      <c r="AN366" s="37"/>
      <c r="AO366" s="38"/>
      <c r="AP366" s="648"/>
      <c r="AQ366" s="37"/>
      <c r="AR366" s="37"/>
      <c r="AS366" s="37"/>
      <c r="AT366" s="38"/>
    </row>
    <row r="367" spans="1:46" ht="12.75"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37"/>
      <c r="AK367" s="37"/>
      <c r="AL367" s="37"/>
      <c r="AM367" s="37"/>
      <c r="AN367" s="37"/>
      <c r="AO367" s="38"/>
      <c r="AP367" s="648"/>
      <c r="AQ367" s="37"/>
      <c r="AR367" s="37"/>
      <c r="AS367" s="37"/>
      <c r="AT367" s="38"/>
    </row>
    <row r="368" spans="1:46" ht="12.75"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37"/>
      <c r="AK368" s="37"/>
      <c r="AL368" s="37"/>
      <c r="AM368" s="37"/>
      <c r="AN368" s="37"/>
      <c r="AO368" s="38"/>
      <c r="AP368" s="648"/>
      <c r="AQ368" s="37"/>
      <c r="AR368" s="37"/>
      <c r="AS368" s="37"/>
      <c r="AT368" s="38"/>
    </row>
    <row r="369" spans="1:46" ht="12.75"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37"/>
      <c r="AK369" s="37"/>
      <c r="AL369" s="37"/>
      <c r="AM369" s="37"/>
      <c r="AN369" s="37"/>
      <c r="AO369" s="38"/>
      <c r="AP369" s="648"/>
      <c r="AQ369" s="37"/>
      <c r="AR369" s="37"/>
      <c r="AS369" s="37"/>
      <c r="AT369" s="38"/>
    </row>
    <row r="370" spans="1:46" ht="12.75"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c r="AM370" s="37"/>
      <c r="AN370" s="37"/>
      <c r="AO370" s="38"/>
      <c r="AP370" s="648"/>
      <c r="AQ370" s="37"/>
      <c r="AR370" s="37"/>
      <c r="AS370" s="37"/>
      <c r="AT370" s="38"/>
    </row>
    <row r="371" spans="1:46" ht="12.75"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37"/>
      <c r="AK371" s="37"/>
      <c r="AL371" s="37"/>
      <c r="AM371" s="37"/>
      <c r="AN371" s="37"/>
      <c r="AO371" s="38"/>
      <c r="AP371" s="648"/>
      <c r="AQ371" s="37"/>
      <c r="AR371" s="37"/>
      <c r="AS371" s="37"/>
      <c r="AT371" s="38"/>
    </row>
    <row r="372" spans="1:46" ht="12.75"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37"/>
      <c r="AK372" s="37"/>
      <c r="AL372" s="37"/>
      <c r="AM372" s="37"/>
      <c r="AN372" s="37"/>
      <c r="AO372" s="38"/>
      <c r="AP372" s="648"/>
      <c r="AQ372" s="37"/>
      <c r="AR372" s="37"/>
      <c r="AS372" s="37"/>
      <c r="AT372" s="38"/>
    </row>
    <row r="373" spans="1:46" ht="12.75"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37"/>
      <c r="AK373" s="37"/>
      <c r="AL373" s="37"/>
      <c r="AM373" s="37"/>
      <c r="AN373" s="37"/>
      <c r="AO373" s="38"/>
      <c r="AP373" s="648"/>
      <c r="AQ373" s="37"/>
      <c r="AR373" s="37"/>
      <c r="AS373" s="37"/>
      <c r="AT373" s="38"/>
    </row>
    <row r="374" spans="1:46" ht="12.75"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37"/>
      <c r="AK374" s="37"/>
      <c r="AL374" s="37"/>
      <c r="AM374" s="37"/>
      <c r="AN374" s="37"/>
      <c r="AO374" s="38"/>
      <c r="AP374" s="648"/>
      <c r="AQ374" s="37"/>
      <c r="AR374" s="37"/>
      <c r="AS374" s="37"/>
      <c r="AT374" s="38"/>
    </row>
    <row r="375" spans="1:46" ht="12.75"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37"/>
      <c r="AK375" s="37"/>
      <c r="AL375" s="37"/>
      <c r="AM375" s="37"/>
      <c r="AN375" s="37"/>
      <c r="AO375" s="38"/>
      <c r="AP375" s="648"/>
      <c r="AQ375" s="37"/>
      <c r="AR375" s="37"/>
      <c r="AS375" s="37"/>
      <c r="AT375" s="38"/>
    </row>
    <row r="376" spans="1:46" ht="12.75"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37"/>
      <c r="AK376" s="37"/>
      <c r="AL376" s="37"/>
      <c r="AM376" s="37"/>
      <c r="AN376" s="37"/>
      <c r="AO376" s="38"/>
      <c r="AP376" s="648"/>
      <c r="AQ376" s="37"/>
      <c r="AR376" s="37"/>
      <c r="AS376" s="37"/>
      <c r="AT376" s="38"/>
    </row>
    <row r="377" spans="1:46" ht="12.75"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37"/>
      <c r="AK377" s="37"/>
      <c r="AL377" s="37"/>
      <c r="AM377" s="37"/>
      <c r="AN377" s="37"/>
      <c r="AO377" s="38"/>
      <c r="AP377" s="648"/>
      <c r="AQ377" s="37"/>
      <c r="AR377" s="37"/>
      <c r="AS377" s="37"/>
      <c r="AT377" s="38"/>
    </row>
    <row r="378" spans="1:46" ht="12.75"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c r="AM378" s="37"/>
      <c r="AN378" s="37"/>
      <c r="AO378" s="38"/>
      <c r="AP378" s="648"/>
      <c r="AQ378" s="37"/>
      <c r="AR378" s="37"/>
      <c r="AS378" s="37"/>
      <c r="AT378" s="38"/>
    </row>
    <row r="379" spans="1:46" ht="12.75"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37"/>
      <c r="AK379" s="37"/>
      <c r="AL379" s="37"/>
      <c r="AM379" s="37"/>
      <c r="AN379" s="37"/>
      <c r="AO379" s="38"/>
      <c r="AP379" s="648"/>
      <c r="AQ379" s="37"/>
      <c r="AR379" s="37"/>
      <c r="AS379" s="37"/>
      <c r="AT379" s="38"/>
    </row>
    <row r="380" spans="1:46" ht="12.75"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37"/>
      <c r="AK380" s="37"/>
      <c r="AL380" s="37"/>
      <c r="AM380" s="37"/>
      <c r="AN380" s="37"/>
      <c r="AO380" s="38"/>
      <c r="AP380" s="648"/>
      <c r="AQ380" s="37"/>
      <c r="AR380" s="37"/>
      <c r="AS380" s="37"/>
      <c r="AT380" s="38"/>
    </row>
    <row r="381" spans="1:46" ht="12.75"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37"/>
      <c r="AK381" s="37"/>
      <c r="AL381" s="37"/>
      <c r="AM381" s="37"/>
      <c r="AN381" s="37"/>
      <c r="AO381" s="38"/>
      <c r="AP381" s="648"/>
      <c r="AQ381" s="37"/>
      <c r="AR381" s="37"/>
      <c r="AS381" s="37"/>
      <c r="AT381" s="38"/>
    </row>
    <row r="382" spans="1:46" ht="12.75"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37"/>
      <c r="AK382" s="37"/>
      <c r="AL382" s="37"/>
      <c r="AM382" s="37"/>
      <c r="AN382" s="37"/>
      <c r="AO382" s="38"/>
      <c r="AP382" s="648"/>
      <c r="AQ382" s="37"/>
      <c r="AR382" s="37"/>
      <c r="AS382" s="37"/>
      <c r="AT382" s="38"/>
    </row>
    <row r="383" spans="1:46" ht="12.75"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37"/>
      <c r="AK383" s="37"/>
      <c r="AL383" s="37"/>
      <c r="AM383" s="37"/>
      <c r="AN383" s="37"/>
      <c r="AO383" s="38"/>
      <c r="AP383" s="648"/>
      <c r="AQ383" s="37"/>
      <c r="AR383" s="37"/>
      <c r="AS383" s="37"/>
      <c r="AT383" s="38"/>
    </row>
    <row r="384" spans="1:46" ht="12.75"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37"/>
      <c r="AK384" s="37"/>
      <c r="AL384" s="37"/>
      <c r="AM384" s="37"/>
      <c r="AN384" s="37"/>
      <c r="AO384" s="38"/>
      <c r="AP384" s="648"/>
      <c r="AQ384" s="37"/>
      <c r="AR384" s="37"/>
      <c r="AS384" s="37"/>
      <c r="AT384" s="38"/>
    </row>
    <row r="385" spans="1:46" ht="12.75"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37"/>
      <c r="AK385" s="37"/>
      <c r="AL385" s="37"/>
      <c r="AM385" s="37"/>
      <c r="AN385" s="37"/>
      <c r="AO385" s="38"/>
      <c r="AP385" s="648"/>
      <c r="AQ385" s="37"/>
      <c r="AR385" s="37"/>
      <c r="AS385" s="37"/>
      <c r="AT385" s="38"/>
    </row>
    <row r="386" spans="1:46" ht="12.75"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37"/>
      <c r="AK386" s="37"/>
      <c r="AL386" s="37"/>
      <c r="AM386" s="37"/>
      <c r="AN386" s="37"/>
      <c r="AO386" s="38"/>
      <c r="AP386" s="648"/>
      <c r="AQ386" s="37"/>
      <c r="AR386" s="37"/>
      <c r="AS386" s="37"/>
      <c r="AT386" s="38"/>
    </row>
    <row r="387" spans="1:46" ht="12.75"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37"/>
      <c r="AK387" s="37"/>
      <c r="AL387" s="37"/>
      <c r="AM387" s="37"/>
      <c r="AN387" s="37"/>
      <c r="AO387" s="38"/>
      <c r="AP387" s="648"/>
      <c r="AQ387" s="37"/>
      <c r="AR387" s="37"/>
      <c r="AS387" s="37"/>
      <c r="AT387" s="38"/>
    </row>
    <row r="388" spans="1:46" ht="12.75"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37"/>
      <c r="AK388" s="37"/>
      <c r="AL388" s="37"/>
      <c r="AM388" s="37"/>
      <c r="AN388" s="37"/>
      <c r="AO388" s="38"/>
      <c r="AP388" s="648"/>
      <c r="AQ388" s="37"/>
      <c r="AR388" s="37"/>
      <c r="AS388" s="37"/>
      <c r="AT388" s="38"/>
    </row>
    <row r="389" spans="1:46" ht="12.75"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37"/>
      <c r="AK389" s="37"/>
      <c r="AL389" s="37"/>
      <c r="AM389" s="37"/>
      <c r="AN389" s="37"/>
      <c r="AO389" s="38"/>
      <c r="AP389" s="648"/>
      <c r="AQ389" s="37"/>
      <c r="AR389" s="37"/>
      <c r="AS389" s="37"/>
      <c r="AT389" s="38"/>
    </row>
    <row r="390" spans="1:46" ht="12.75"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37"/>
      <c r="AK390" s="37"/>
      <c r="AL390" s="37"/>
      <c r="AM390" s="37"/>
      <c r="AN390" s="37"/>
      <c r="AO390" s="38"/>
      <c r="AP390" s="648"/>
      <c r="AQ390" s="37"/>
      <c r="AR390" s="37"/>
      <c r="AS390" s="37"/>
      <c r="AT390" s="38"/>
    </row>
    <row r="391" spans="1:46" ht="12.75"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37"/>
      <c r="AK391" s="37"/>
      <c r="AL391" s="37"/>
      <c r="AM391" s="37"/>
      <c r="AN391" s="37"/>
      <c r="AO391" s="38"/>
      <c r="AP391" s="648"/>
      <c r="AQ391" s="37"/>
      <c r="AR391" s="37"/>
      <c r="AS391" s="37"/>
      <c r="AT391" s="38"/>
    </row>
    <row r="392" spans="1:46" ht="12.75"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37"/>
      <c r="AK392" s="37"/>
      <c r="AL392" s="37"/>
      <c r="AM392" s="37"/>
      <c r="AN392" s="37"/>
      <c r="AO392" s="38"/>
      <c r="AP392" s="648"/>
      <c r="AQ392" s="37"/>
      <c r="AR392" s="37"/>
      <c r="AS392" s="37"/>
      <c r="AT392" s="38"/>
    </row>
    <row r="393" spans="1:46" ht="12.75"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37"/>
      <c r="AK393" s="37"/>
      <c r="AL393" s="37"/>
      <c r="AM393" s="37"/>
      <c r="AN393" s="37"/>
      <c r="AO393" s="38"/>
      <c r="AP393" s="648"/>
      <c r="AQ393" s="37"/>
      <c r="AR393" s="37"/>
      <c r="AS393" s="37"/>
      <c r="AT393" s="38"/>
    </row>
    <row r="394" spans="1:46" ht="12.75"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37"/>
      <c r="AK394" s="37"/>
      <c r="AL394" s="37"/>
      <c r="AM394" s="37"/>
      <c r="AN394" s="37"/>
      <c r="AO394" s="38"/>
      <c r="AP394" s="648"/>
      <c r="AQ394" s="37"/>
      <c r="AR394" s="37"/>
      <c r="AS394" s="37"/>
      <c r="AT394" s="38"/>
    </row>
    <row r="395" spans="1:46" ht="12.75"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37"/>
      <c r="AK395" s="37"/>
      <c r="AL395" s="37"/>
      <c r="AM395" s="37"/>
      <c r="AN395" s="37"/>
      <c r="AO395" s="38"/>
      <c r="AP395" s="648"/>
      <c r="AQ395" s="37"/>
      <c r="AR395" s="37"/>
      <c r="AS395" s="37"/>
      <c r="AT395" s="38"/>
    </row>
    <row r="396" spans="1:46" ht="12.75"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37"/>
      <c r="AK396" s="37"/>
      <c r="AL396" s="37"/>
      <c r="AM396" s="37"/>
      <c r="AN396" s="37"/>
      <c r="AO396" s="38"/>
      <c r="AP396" s="648"/>
      <c r="AQ396" s="37"/>
      <c r="AR396" s="37"/>
      <c r="AS396" s="37"/>
      <c r="AT396" s="38"/>
    </row>
    <row r="397" spans="1:46" ht="12.75"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37"/>
      <c r="AK397" s="37"/>
      <c r="AL397" s="37"/>
      <c r="AM397" s="37"/>
      <c r="AN397" s="37"/>
      <c r="AO397" s="38"/>
      <c r="AP397" s="648"/>
      <c r="AQ397" s="37"/>
      <c r="AR397" s="37"/>
      <c r="AS397" s="37"/>
      <c r="AT397" s="38"/>
    </row>
    <row r="398" spans="1:46" ht="12.75"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37"/>
      <c r="AK398" s="37"/>
      <c r="AL398" s="37"/>
      <c r="AM398" s="37"/>
      <c r="AN398" s="37"/>
      <c r="AO398" s="38"/>
      <c r="AP398" s="648"/>
      <c r="AQ398" s="37"/>
      <c r="AR398" s="37"/>
      <c r="AS398" s="37"/>
      <c r="AT398" s="38"/>
    </row>
    <row r="399" spans="1:46" ht="12.75"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37"/>
      <c r="AK399" s="37"/>
      <c r="AL399" s="37"/>
      <c r="AM399" s="37"/>
      <c r="AN399" s="37"/>
      <c r="AO399" s="38"/>
      <c r="AP399" s="648"/>
      <c r="AQ399" s="37"/>
      <c r="AR399" s="37"/>
      <c r="AS399" s="37"/>
      <c r="AT399" s="38"/>
    </row>
    <row r="400" spans="1:46" ht="12.75"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37"/>
      <c r="AK400" s="37"/>
      <c r="AL400" s="37"/>
      <c r="AM400" s="37"/>
      <c r="AN400" s="37"/>
      <c r="AO400" s="38"/>
      <c r="AP400" s="648"/>
      <c r="AQ400" s="37"/>
      <c r="AR400" s="37"/>
      <c r="AS400" s="37"/>
      <c r="AT400" s="38"/>
    </row>
    <row r="401" spans="1:46" ht="12.75"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37"/>
      <c r="AK401" s="37"/>
      <c r="AL401" s="37"/>
      <c r="AM401" s="37"/>
      <c r="AN401" s="37"/>
      <c r="AO401" s="38"/>
      <c r="AP401" s="648"/>
      <c r="AQ401" s="37"/>
      <c r="AR401" s="37"/>
      <c r="AS401" s="37"/>
      <c r="AT401" s="38"/>
    </row>
    <row r="402" spans="1:46" ht="12.75"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37"/>
      <c r="AK402" s="37"/>
      <c r="AL402" s="37"/>
      <c r="AM402" s="37"/>
      <c r="AN402" s="37"/>
      <c r="AO402" s="38"/>
      <c r="AP402" s="648"/>
      <c r="AQ402" s="37"/>
      <c r="AR402" s="37"/>
      <c r="AS402" s="37"/>
      <c r="AT402" s="38"/>
    </row>
    <row r="403" spans="1:46" ht="12.75"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37"/>
      <c r="AK403" s="37"/>
      <c r="AL403" s="37"/>
      <c r="AM403" s="37"/>
      <c r="AN403" s="37"/>
      <c r="AO403" s="38"/>
      <c r="AP403" s="648"/>
      <c r="AQ403" s="37"/>
      <c r="AR403" s="37"/>
      <c r="AS403" s="37"/>
      <c r="AT403" s="38"/>
    </row>
    <row r="404" spans="1:46" ht="12.75"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c r="AM404" s="37"/>
      <c r="AN404" s="37"/>
      <c r="AO404" s="38"/>
      <c r="AP404" s="648"/>
      <c r="AQ404" s="37"/>
      <c r="AR404" s="37"/>
      <c r="AS404" s="37"/>
      <c r="AT404" s="38"/>
    </row>
    <row r="405" spans="1:46" ht="12.75"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37"/>
      <c r="AK405" s="37"/>
      <c r="AL405" s="37"/>
      <c r="AM405" s="37"/>
      <c r="AN405" s="37"/>
      <c r="AO405" s="38"/>
      <c r="AP405" s="648"/>
      <c r="AQ405" s="37"/>
      <c r="AR405" s="37"/>
      <c r="AS405" s="37"/>
      <c r="AT405" s="38"/>
    </row>
    <row r="406" spans="1:46" ht="12.75"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37"/>
      <c r="AK406" s="37"/>
      <c r="AL406" s="37"/>
      <c r="AM406" s="37"/>
      <c r="AN406" s="37"/>
      <c r="AO406" s="38"/>
      <c r="AP406" s="648"/>
      <c r="AQ406" s="37"/>
      <c r="AR406" s="37"/>
      <c r="AS406" s="37"/>
      <c r="AT406" s="38"/>
    </row>
    <row r="407" spans="1:46" ht="12.75"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37"/>
      <c r="AK407" s="37"/>
      <c r="AL407" s="37"/>
      <c r="AM407" s="37"/>
      <c r="AN407" s="37"/>
      <c r="AO407" s="38"/>
      <c r="AP407" s="648"/>
      <c r="AQ407" s="37"/>
      <c r="AR407" s="37"/>
      <c r="AS407" s="37"/>
      <c r="AT407" s="38"/>
    </row>
    <row r="408" spans="1:46" ht="12.75"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37"/>
      <c r="AK408" s="37"/>
      <c r="AL408" s="37"/>
      <c r="AM408" s="37"/>
      <c r="AN408" s="37"/>
      <c r="AO408" s="38"/>
      <c r="AP408" s="648"/>
      <c r="AQ408" s="37"/>
      <c r="AR408" s="37"/>
      <c r="AS408" s="37"/>
      <c r="AT408" s="38"/>
    </row>
    <row r="409" spans="1:46" ht="12.75"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37"/>
      <c r="AK409" s="37"/>
      <c r="AL409" s="37"/>
      <c r="AM409" s="37"/>
      <c r="AN409" s="37"/>
      <c r="AO409" s="38"/>
      <c r="AP409" s="648"/>
      <c r="AQ409" s="37"/>
      <c r="AR409" s="37"/>
      <c r="AS409" s="37"/>
      <c r="AT409" s="38"/>
    </row>
    <row r="410" spans="1:46" ht="12.75"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37"/>
      <c r="AK410" s="37"/>
      <c r="AL410" s="37"/>
      <c r="AM410" s="37"/>
      <c r="AN410" s="37"/>
      <c r="AO410" s="38"/>
      <c r="AP410" s="648"/>
      <c r="AQ410" s="37"/>
      <c r="AR410" s="37"/>
      <c r="AS410" s="37"/>
      <c r="AT410" s="38"/>
    </row>
    <row r="411" spans="1:46" ht="12.75"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37"/>
      <c r="AK411" s="37"/>
      <c r="AL411" s="37"/>
      <c r="AM411" s="37"/>
      <c r="AN411" s="37"/>
      <c r="AO411" s="38"/>
      <c r="AP411" s="648"/>
      <c r="AQ411" s="37"/>
      <c r="AR411" s="37"/>
      <c r="AS411" s="37"/>
      <c r="AT411" s="38"/>
    </row>
    <row r="412" spans="1:46" ht="12.75"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37"/>
      <c r="AK412" s="37"/>
      <c r="AL412" s="37"/>
      <c r="AM412" s="37"/>
      <c r="AN412" s="37"/>
      <c r="AO412" s="38"/>
      <c r="AP412" s="648"/>
      <c r="AQ412" s="37"/>
      <c r="AR412" s="37"/>
      <c r="AS412" s="37"/>
      <c r="AT412" s="38"/>
    </row>
    <row r="413" spans="1:46" ht="12.75"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37"/>
      <c r="AK413" s="37"/>
      <c r="AL413" s="37"/>
      <c r="AM413" s="37"/>
      <c r="AN413" s="37"/>
      <c r="AO413" s="38"/>
      <c r="AP413" s="648"/>
      <c r="AQ413" s="37"/>
      <c r="AR413" s="37"/>
      <c r="AS413" s="37"/>
      <c r="AT413" s="38"/>
    </row>
    <row r="414" spans="1:46" ht="12.75"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37"/>
      <c r="AK414" s="37"/>
      <c r="AL414" s="37"/>
      <c r="AM414" s="37"/>
      <c r="AN414" s="37"/>
      <c r="AO414" s="38"/>
      <c r="AP414" s="648"/>
      <c r="AQ414" s="37"/>
      <c r="AR414" s="37"/>
      <c r="AS414" s="37"/>
      <c r="AT414" s="38"/>
    </row>
    <row r="415" spans="1:46" ht="12.75"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37"/>
      <c r="AK415" s="37"/>
      <c r="AL415" s="37"/>
      <c r="AM415" s="37"/>
      <c r="AN415" s="37"/>
      <c r="AO415" s="38"/>
      <c r="AP415" s="648"/>
      <c r="AQ415" s="37"/>
      <c r="AR415" s="37"/>
      <c r="AS415" s="37"/>
      <c r="AT415" s="38"/>
    </row>
    <row r="416" spans="1:46" ht="12.75"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37"/>
      <c r="AK416" s="37"/>
      <c r="AL416" s="37"/>
      <c r="AM416" s="37"/>
      <c r="AN416" s="37"/>
      <c r="AO416" s="38"/>
      <c r="AP416" s="648"/>
      <c r="AQ416" s="37"/>
      <c r="AR416" s="37"/>
      <c r="AS416" s="37"/>
      <c r="AT416" s="38"/>
    </row>
    <row r="417" spans="1:46" ht="12.75"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37"/>
      <c r="AK417" s="37"/>
      <c r="AL417" s="37"/>
      <c r="AM417" s="37"/>
      <c r="AN417" s="37"/>
      <c r="AO417" s="38"/>
      <c r="AP417" s="648"/>
      <c r="AQ417" s="37"/>
      <c r="AR417" s="37"/>
      <c r="AS417" s="37"/>
      <c r="AT417" s="38"/>
    </row>
    <row r="418" spans="1:46" ht="12.75"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37"/>
      <c r="AK418" s="37"/>
      <c r="AL418" s="37"/>
      <c r="AM418" s="37"/>
      <c r="AN418" s="37"/>
      <c r="AO418" s="38"/>
      <c r="AP418" s="648"/>
      <c r="AQ418" s="37"/>
      <c r="AR418" s="37"/>
      <c r="AS418" s="37"/>
      <c r="AT418" s="38"/>
    </row>
    <row r="419" spans="1:46" ht="12.75"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37"/>
      <c r="AK419" s="37"/>
      <c r="AL419" s="37"/>
      <c r="AM419" s="37"/>
      <c r="AN419" s="37"/>
      <c r="AO419" s="38"/>
      <c r="AP419" s="648"/>
      <c r="AQ419" s="37"/>
      <c r="AR419" s="37"/>
      <c r="AS419" s="37"/>
      <c r="AT419" s="38"/>
    </row>
    <row r="420" spans="1:46" ht="12.75"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37"/>
      <c r="AK420" s="37"/>
      <c r="AL420" s="37"/>
      <c r="AM420" s="37"/>
      <c r="AN420" s="37"/>
      <c r="AO420" s="38"/>
      <c r="AP420" s="648"/>
      <c r="AQ420" s="37"/>
      <c r="AR420" s="37"/>
      <c r="AS420" s="37"/>
      <c r="AT420" s="38"/>
    </row>
    <row r="421" spans="1:46" ht="12.75"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37"/>
      <c r="AK421" s="37"/>
      <c r="AL421" s="37"/>
      <c r="AM421" s="37"/>
      <c r="AN421" s="37"/>
      <c r="AO421" s="38"/>
      <c r="AP421" s="648"/>
      <c r="AQ421" s="37"/>
      <c r="AR421" s="37"/>
      <c r="AS421" s="37"/>
      <c r="AT421" s="38"/>
    </row>
    <row r="422" spans="1:46" ht="12.75"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37"/>
      <c r="AK422" s="37"/>
      <c r="AL422" s="37"/>
      <c r="AM422" s="37"/>
      <c r="AN422" s="37"/>
      <c r="AO422" s="38"/>
      <c r="AP422" s="648"/>
      <c r="AQ422" s="37"/>
      <c r="AR422" s="37"/>
      <c r="AS422" s="37"/>
      <c r="AT422" s="38"/>
    </row>
    <row r="423" spans="1:46" ht="12.75"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37"/>
      <c r="AK423" s="37"/>
      <c r="AL423" s="37"/>
      <c r="AM423" s="37"/>
      <c r="AN423" s="37"/>
      <c r="AO423" s="38"/>
      <c r="AP423" s="648"/>
      <c r="AQ423" s="37"/>
      <c r="AR423" s="37"/>
      <c r="AS423" s="37"/>
      <c r="AT423" s="38"/>
    </row>
    <row r="424" spans="1:46" ht="12.75"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37"/>
      <c r="AK424" s="37"/>
      <c r="AL424" s="37"/>
      <c r="AM424" s="37"/>
      <c r="AN424" s="37"/>
      <c r="AO424" s="38"/>
      <c r="AP424" s="648"/>
      <c r="AQ424" s="37"/>
      <c r="AR424" s="37"/>
      <c r="AS424" s="37"/>
      <c r="AT424" s="38"/>
    </row>
    <row r="425" spans="1:46" ht="12.75"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37"/>
      <c r="AK425" s="37"/>
      <c r="AL425" s="37"/>
      <c r="AM425" s="37"/>
      <c r="AN425" s="37"/>
      <c r="AO425" s="38"/>
      <c r="AP425" s="648"/>
      <c r="AQ425" s="37"/>
      <c r="AR425" s="37"/>
      <c r="AS425" s="37"/>
      <c r="AT425" s="38"/>
    </row>
    <row r="426" spans="1:46" ht="12.75"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37"/>
      <c r="AK426" s="37"/>
      <c r="AL426" s="37"/>
      <c r="AM426" s="37"/>
      <c r="AN426" s="37"/>
      <c r="AO426" s="38"/>
      <c r="AP426" s="648"/>
      <c r="AQ426" s="37"/>
      <c r="AR426" s="37"/>
      <c r="AS426" s="37"/>
      <c r="AT426" s="38"/>
    </row>
    <row r="427" spans="1:46" ht="12.75"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37"/>
      <c r="AK427" s="37"/>
      <c r="AL427" s="37"/>
      <c r="AM427" s="37"/>
      <c r="AN427" s="37"/>
      <c r="AO427" s="38"/>
      <c r="AP427" s="648"/>
      <c r="AQ427" s="37"/>
      <c r="AR427" s="37"/>
      <c r="AS427" s="37"/>
      <c r="AT427" s="38"/>
    </row>
    <row r="428" spans="1:46" ht="12.75"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37"/>
      <c r="AK428" s="37"/>
      <c r="AL428" s="37"/>
      <c r="AM428" s="37"/>
      <c r="AN428" s="37"/>
      <c r="AO428" s="38"/>
      <c r="AP428" s="648"/>
      <c r="AQ428" s="37"/>
      <c r="AR428" s="37"/>
      <c r="AS428" s="37"/>
      <c r="AT428" s="38"/>
    </row>
    <row r="429" spans="1:46" ht="12.75"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c r="AM429" s="37"/>
      <c r="AN429" s="37"/>
      <c r="AO429" s="38"/>
      <c r="AP429" s="648"/>
      <c r="AQ429" s="37"/>
      <c r="AR429" s="37"/>
      <c r="AS429" s="37"/>
      <c r="AT429" s="38"/>
    </row>
    <row r="430" spans="1:46" ht="12.75"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c r="AM430" s="37"/>
      <c r="AN430" s="37"/>
      <c r="AO430" s="38"/>
      <c r="AP430" s="648"/>
      <c r="AQ430" s="37"/>
      <c r="AR430" s="37"/>
      <c r="AS430" s="37"/>
      <c r="AT430" s="38"/>
    </row>
    <row r="431" spans="1:46" ht="12.75"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37"/>
      <c r="AK431" s="37"/>
      <c r="AL431" s="37"/>
      <c r="AM431" s="37"/>
      <c r="AN431" s="37"/>
      <c r="AO431" s="38"/>
      <c r="AP431" s="648"/>
      <c r="AQ431" s="37"/>
      <c r="AR431" s="37"/>
      <c r="AS431" s="37"/>
      <c r="AT431" s="38"/>
    </row>
    <row r="432" spans="1:46" ht="12.75"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37"/>
      <c r="AK432" s="37"/>
      <c r="AL432" s="37"/>
      <c r="AM432" s="37"/>
      <c r="AN432" s="37"/>
      <c r="AO432" s="38"/>
      <c r="AP432" s="648"/>
      <c r="AQ432" s="37"/>
      <c r="AR432" s="37"/>
      <c r="AS432" s="37"/>
      <c r="AT432" s="38"/>
    </row>
    <row r="433" spans="1:46" ht="12.75"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37"/>
      <c r="AK433" s="37"/>
      <c r="AL433" s="37"/>
      <c r="AM433" s="37"/>
      <c r="AN433" s="37"/>
      <c r="AO433" s="38"/>
      <c r="AP433" s="648"/>
      <c r="AQ433" s="37"/>
      <c r="AR433" s="37"/>
      <c r="AS433" s="37"/>
      <c r="AT433" s="38"/>
    </row>
    <row r="434" spans="1:46" ht="12.75"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37"/>
      <c r="AK434" s="37"/>
      <c r="AL434" s="37"/>
      <c r="AM434" s="37"/>
      <c r="AN434" s="37"/>
      <c r="AO434" s="38"/>
      <c r="AP434" s="648"/>
      <c r="AQ434" s="37"/>
      <c r="AR434" s="37"/>
      <c r="AS434" s="37"/>
      <c r="AT434" s="38"/>
    </row>
    <row r="435" spans="1:46" ht="12.75"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37"/>
      <c r="AK435" s="37"/>
      <c r="AL435" s="37"/>
      <c r="AM435" s="37"/>
      <c r="AN435" s="37"/>
      <c r="AO435" s="38"/>
      <c r="AP435" s="648"/>
      <c r="AQ435" s="37"/>
      <c r="AR435" s="37"/>
      <c r="AS435" s="37"/>
      <c r="AT435" s="38"/>
    </row>
    <row r="436" spans="1:46" ht="12.75"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37"/>
      <c r="AK436" s="37"/>
      <c r="AL436" s="37"/>
      <c r="AM436" s="37"/>
      <c r="AN436" s="37"/>
      <c r="AO436" s="38"/>
      <c r="AP436" s="648"/>
      <c r="AQ436" s="37"/>
      <c r="AR436" s="37"/>
      <c r="AS436" s="37"/>
      <c r="AT436" s="38"/>
    </row>
    <row r="437" spans="1:46" ht="12.75"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37"/>
      <c r="AK437" s="37"/>
      <c r="AL437" s="37"/>
      <c r="AM437" s="37"/>
      <c r="AN437" s="37"/>
      <c r="AO437" s="38"/>
      <c r="AP437" s="648"/>
      <c r="AQ437" s="37"/>
      <c r="AR437" s="37"/>
      <c r="AS437" s="37"/>
      <c r="AT437" s="38"/>
    </row>
    <row r="438" spans="1:46" ht="12.75"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37"/>
      <c r="AK438" s="37"/>
      <c r="AL438" s="37"/>
      <c r="AM438" s="37"/>
      <c r="AN438" s="37"/>
      <c r="AO438" s="38"/>
      <c r="AP438" s="648"/>
      <c r="AQ438" s="37"/>
      <c r="AR438" s="37"/>
      <c r="AS438" s="37"/>
      <c r="AT438" s="38"/>
    </row>
    <row r="439" spans="1:46" ht="12.75"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37"/>
      <c r="AK439" s="37"/>
      <c r="AL439" s="37"/>
      <c r="AM439" s="37"/>
      <c r="AN439" s="37"/>
      <c r="AO439" s="38"/>
      <c r="AP439" s="648"/>
      <c r="AQ439" s="37"/>
      <c r="AR439" s="37"/>
      <c r="AS439" s="37"/>
      <c r="AT439" s="38"/>
    </row>
    <row r="440" spans="1:46" ht="12.75"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37"/>
      <c r="AK440" s="37"/>
      <c r="AL440" s="37"/>
      <c r="AM440" s="37"/>
      <c r="AN440" s="37"/>
      <c r="AO440" s="38"/>
      <c r="AP440" s="648"/>
      <c r="AQ440" s="37"/>
      <c r="AR440" s="37"/>
      <c r="AS440" s="37"/>
      <c r="AT440" s="38"/>
    </row>
    <row r="441" spans="1:46" ht="12.75"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37"/>
      <c r="AK441" s="37"/>
      <c r="AL441" s="37"/>
      <c r="AM441" s="37"/>
      <c r="AN441" s="37"/>
      <c r="AO441" s="38"/>
      <c r="AP441" s="648"/>
      <c r="AQ441" s="37"/>
      <c r="AR441" s="37"/>
      <c r="AS441" s="37"/>
      <c r="AT441" s="38"/>
    </row>
    <row r="442" spans="1:46" ht="12.75"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37"/>
      <c r="AK442" s="37"/>
      <c r="AL442" s="37"/>
      <c r="AM442" s="37"/>
      <c r="AN442" s="37"/>
      <c r="AO442" s="38"/>
      <c r="AP442" s="648"/>
      <c r="AQ442" s="37"/>
      <c r="AR442" s="37"/>
      <c r="AS442" s="37"/>
      <c r="AT442" s="38"/>
    </row>
    <row r="443" spans="1:46" ht="12.75"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37"/>
      <c r="AK443" s="37"/>
      <c r="AL443" s="37"/>
      <c r="AM443" s="37"/>
      <c r="AN443" s="37"/>
      <c r="AO443" s="38"/>
      <c r="AP443" s="648"/>
      <c r="AQ443" s="37"/>
      <c r="AR443" s="37"/>
      <c r="AS443" s="37"/>
      <c r="AT443" s="38"/>
    </row>
    <row r="444" spans="1:46" ht="12.75"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37"/>
      <c r="AK444" s="37"/>
      <c r="AL444" s="37"/>
      <c r="AM444" s="37"/>
      <c r="AN444" s="37"/>
      <c r="AO444" s="38"/>
      <c r="AP444" s="648"/>
      <c r="AQ444" s="37"/>
      <c r="AR444" s="37"/>
      <c r="AS444" s="37"/>
      <c r="AT444" s="38"/>
    </row>
    <row r="445" spans="1:46" ht="12.75"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37"/>
      <c r="AK445" s="37"/>
      <c r="AL445" s="37"/>
      <c r="AM445" s="37"/>
      <c r="AN445" s="37"/>
      <c r="AO445" s="38"/>
      <c r="AP445" s="648"/>
      <c r="AQ445" s="37"/>
      <c r="AR445" s="37"/>
      <c r="AS445" s="37"/>
      <c r="AT445" s="38"/>
    </row>
    <row r="446" spans="1:46" ht="12.75"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37"/>
      <c r="AK446" s="37"/>
      <c r="AL446" s="37"/>
      <c r="AM446" s="37"/>
      <c r="AN446" s="37"/>
      <c r="AO446" s="38"/>
      <c r="AP446" s="648"/>
      <c r="AQ446" s="37"/>
      <c r="AR446" s="37"/>
      <c r="AS446" s="37"/>
      <c r="AT446" s="38"/>
    </row>
    <row r="447" spans="1:46" ht="12.75"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37"/>
      <c r="AK447" s="37"/>
      <c r="AL447" s="37"/>
      <c r="AM447" s="37"/>
      <c r="AN447" s="37"/>
      <c r="AO447" s="38"/>
      <c r="AP447" s="648"/>
      <c r="AQ447" s="37"/>
      <c r="AR447" s="37"/>
      <c r="AS447" s="37"/>
      <c r="AT447" s="38"/>
    </row>
    <row r="448" spans="1:46" ht="12.75"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37"/>
      <c r="AK448" s="37"/>
      <c r="AL448" s="37"/>
      <c r="AM448" s="37"/>
      <c r="AN448" s="37"/>
      <c r="AO448" s="38"/>
      <c r="AP448" s="648"/>
      <c r="AQ448" s="37"/>
      <c r="AR448" s="37"/>
      <c r="AS448" s="37"/>
      <c r="AT448" s="38"/>
    </row>
    <row r="449" spans="1:46" ht="12.75"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37"/>
      <c r="AK449" s="37"/>
      <c r="AL449" s="37"/>
      <c r="AM449" s="37"/>
      <c r="AN449" s="37"/>
      <c r="AO449" s="38"/>
      <c r="AP449" s="648"/>
      <c r="AQ449" s="37"/>
      <c r="AR449" s="37"/>
      <c r="AS449" s="37"/>
      <c r="AT449" s="38"/>
    </row>
    <row r="450" spans="1:46" ht="12.75"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37"/>
      <c r="AK450" s="37"/>
      <c r="AL450" s="37"/>
      <c r="AM450" s="37"/>
      <c r="AN450" s="37"/>
      <c r="AO450" s="38"/>
      <c r="AP450" s="648"/>
      <c r="AQ450" s="37"/>
      <c r="AR450" s="37"/>
      <c r="AS450" s="37"/>
      <c r="AT450" s="38"/>
    </row>
    <row r="451" spans="1:46" ht="12.75"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c r="AM451" s="37"/>
      <c r="AN451" s="37"/>
      <c r="AO451" s="38"/>
      <c r="AP451" s="648"/>
      <c r="AQ451" s="37"/>
      <c r="AR451" s="37"/>
      <c r="AS451" s="37"/>
      <c r="AT451" s="38"/>
    </row>
    <row r="452" spans="1:46" ht="12.75"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37"/>
      <c r="AK452" s="37"/>
      <c r="AL452" s="37"/>
      <c r="AM452" s="37"/>
      <c r="AN452" s="37"/>
      <c r="AO452" s="38"/>
      <c r="AP452" s="648"/>
      <c r="AQ452" s="37"/>
      <c r="AR452" s="37"/>
      <c r="AS452" s="37"/>
      <c r="AT452" s="38"/>
    </row>
    <row r="453" spans="1:46" ht="12.75"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37"/>
      <c r="AK453" s="37"/>
      <c r="AL453" s="37"/>
      <c r="AM453" s="37"/>
      <c r="AN453" s="37"/>
      <c r="AO453" s="38"/>
      <c r="AP453" s="648"/>
      <c r="AQ453" s="37"/>
      <c r="AR453" s="37"/>
      <c r="AS453" s="37"/>
      <c r="AT453" s="38"/>
    </row>
    <row r="454" spans="1:46" ht="12.75"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37"/>
      <c r="AK454" s="37"/>
      <c r="AL454" s="37"/>
      <c r="AM454" s="37"/>
      <c r="AN454" s="37"/>
      <c r="AO454" s="38"/>
      <c r="AP454" s="648"/>
      <c r="AQ454" s="37"/>
      <c r="AR454" s="37"/>
      <c r="AS454" s="37"/>
      <c r="AT454" s="38"/>
    </row>
    <row r="455" spans="1:46" ht="12.75"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37"/>
      <c r="AK455" s="37"/>
      <c r="AL455" s="37"/>
      <c r="AM455" s="37"/>
      <c r="AN455" s="37"/>
      <c r="AO455" s="38"/>
      <c r="AP455" s="648"/>
      <c r="AQ455" s="37"/>
      <c r="AR455" s="37"/>
      <c r="AS455" s="37"/>
      <c r="AT455" s="38"/>
    </row>
    <row r="456" spans="1:46" ht="12.75"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37"/>
      <c r="AK456" s="37"/>
      <c r="AL456" s="37"/>
      <c r="AM456" s="37"/>
      <c r="AN456" s="37"/>
      <c r="AO456" s="38"/>
      <c r="AP456" s="648"/>
      <c r="AQ456" s="37"/>
      <c r="AR456" s="37"/>
      <c r="AS456" s="37"/>
      <c r="AT456" s="38"/>
    </row>
    <row r="457" spans="1:46" ht="12.75"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37"/>
      <c r="AK457" s="37"/>
      <c r="AL457" s="37"/>
      <c r="AM457" s="37"/>
      <c r="AN457" s="37"/>
      <c r="AO457" s="38"/>
      <c r="AP457" s="648"/>
      <c r="AQ457" s="37"/>
      <c r="AR457" s="37"/>
      <c r="AS457" s="37"/>
      <c r="AT457" s="38"/>
    </row>
    <row r="458" spans="1:46" ht="12.75"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c r="AM458" s="37"/>
      <c r="AN458" s="37"/>
      <c r="AO458" s="38"/>
      <c r="AP458" s="648"/>
      <c r="AQ458" s="37"/>
      <c r="AR458" s="37"/>
      <c r="AS458" s="37"/>
      <c r="AT458" s="38"/>
    </row>
    <row r="459" spans="1:46" ht="12.75"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37"/>
      <c r="AK459" s="37"/>
      <c r="AL459" s="37"/>
      <c r="AM459" s="37"/>
      <c r="AN459" s="37"/>
      <c r="AO459" s="38"/>
      <c r="AP459" s="648"/>
      <c r="AQ459" s="37"/>
      <c r="AR459" s="37"/>
      <c r="AS459" s="37"/>
      <c r="AT459" s="38"/>
    </row>
    <row r="460" spans="1:46" ht="12.75"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37"/>
      <c r="AK460" s="37"/>
      <c r="AL460" s="37"/>
      <c r="AM460" s="37"/>
      <c r="AN460" s="37"/>
      <c r="AO460" s="38"/>
      <c r="AP460" s="648"/>
      <c r="AQ460" s="37"/>
      <c r="AR460" s="37"/>
      <c r="AS460" s="37"/>
      <c r="AT460" s="38"/>
    </row>
    <row r="461" spans="1:46" ht="12.75"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37"/>
      <c r="AK461" s="37"/>
      <c r="AL461" s="37"/>
      <c r="AM461" s="37"/>
      <c r="AN461" s="37"/>
      <c r="AO461" s="38"/>
      <c r="AP461" s="648"/>
      <c r="AQ461" s="37"/>
      <c r="AR461" s="37"/>
      <c r="AS461" s="37"/>
      <c r="AT461" s="38"/>
    </row>
    <row r="462" spans="1:46" ht="12.75"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37"/>
      <c r="AK462" s="37"/>
      <c r="AL462" s="37"/>
      <c r="AM462" s="37"/>
      <c r="AN462" s="37"/>
      <c r="AO462" s="38"/>
      <c r="AP462" s="648"/>
      <c r="AQ462" s="37"/>
      <c r="AR462" s="37"/>
      <c r="AS462" s="37"/>
      <c r="AT462" s="38"/>
    </row>
    <row r="463" spans="1:46" ht="12.75"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37"/>
      <c r="AK463" s="37"/>
      <c r="AL463" s="37"/>
      <c r="AM463" s="37"/>
      <c r="AN463" s="37"/>
      <c r="AO463" s="38"/>
      <c r="AP463" s="648"/>
      <c r="AQ463" s="37"/>
      <c r="AR463" s="37"/>
      <c r="AS463" s="37"/>
      <c r="AT463" s="38"/>
    </row>
    <row r="464" spans="1:46" ht="12.75"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37"/>
      <c r="AK464" s="37"/>
      <c r="AL464" s="37"/>
      <c r="AM464" s="37"/>
      <c r="AN464" s="37"/>
      <c r="AO464" s="38"/>
      <c r="AP464" s="648"/>
      <c r="AQ464" s="37"/>
      <c r="AR464" s="37"/>
      <c r="AS464" s="37"/>
      <c r="AT464" s="38"/>
    </row>
    <row r="465" spans="1:46" ht="12.75"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37"/>
      <c r="AK465" s="37"/>
      <c r="AL465" s="37"/>
      <c r="AM465" s="37"/>
      <c r="AN465" s="37"/>
      <c r="AO465" s="38"/>
      <c r="AP465" s="648"/>
      <c r="AQ465" s="37"/>
      <c r="AR465" s="37"/>
      <c r="AS465" s="37"/>
      <c r="AT465" s="38"/>
    </row>
    <row r="466" spans="1:46" ht="12.75"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37"/>
      <c r="AK466" s="37"/>
      <c r="AL466" s="37"/>
      <c r="AM466" s="37"/>
      <c r="AN466" s="37"/>
      <c r="AO466" s="38"/>
      <c r="AP466" s="648"/>
      <c r="AQ466" s="37"/>
      <c r="AR466" s="37"/>
      <c r="AS466" s="37"/>
      <c r="AT466" s="38"/>
    </row>
    <row r="467" spans="1:46" ht="12.75"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37"/>
      <c r="AK467" s="37"/>
      <c r="AL467" s="37"/>
      <c r="AM467" s="37"/>
      <c r="AN467" s="37"/>
      <c r="AO467" s="38"/>
      <c r="AP467" s="648"/>
      <c r="AQ467" s="37"/>
      <c r="AR467" s="37"/>
      <c r="AS467" s="37"/>
      <c r="AT467" s="38"/>
    </row>
    <row r="468" spans="1:46" ht="12.75"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37"/>
      <c r="AK468" s="37"/>
      <c r="AL468" s="37"/>
      <c r="AM468" s="37"/>
      <c r="AN468" s="37"/>
      <c r="AO468" s="38"/>
      <c r="AP468" s="648"/>
      <c r="AQ468" s="37"/>
      <c r="AR468" s="37"/>
      <c r="AS468" s="37"/>
      <c r="AT468" s="38"/>
    </row>
    <row r="469" spans="1:46" ht="12.75"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37"/>
      <c r="AK469" s="37"/>
      <c r="AL469" s="37"/>
      <c r="AM469" s="37"/>
      <c r="AN469" s="37"/>
      <c r="AO469" s="38"/>
      <c r="AP469" s="648"/>
      <c r="AQ469" s="37"/>
      <c r="AR469" s="37"/>
      <c r="AS469" s="37"/>
      <c r="AT469" s="38"/>
    </row>
    <row r="470" spans="1:46" ht="12.75"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37"/>
      <c r="AK470" s="37"/>
      <c r="AL470" s="37"/>
      <c r="AM470" s="37"/>
      <c r="AN470" s="37"/>
      <c r="AO470" s="38"/>
      <c r="AP470" s="648"/>
      <c r="AQ470" s="37"/>
      <c r="AR470" s="37"/>
      <c r="AS470" s="37"/>
      <c r="AT470" s="38"/>
    </row>
    <row r="471" spans="1:46" ht="12.75"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37"/>
      <c r="AK471" s="37"/>
      <c r="AL471" s="37"/>
      <c r="AM471" s="37"/>
      <c r="AN471" s="37"/>
      <c r="AO471" s="38"/>
      <c r="AP471" s="648"/>
      <c r="AQ471" s="37"/>
      <c r="AR471" s="37"/>
      <c r="AS471" s="37"/>
      <c r="AT471" s="38"/>
    </row>
    <row r="472" spans="1:46" ht="12.75"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c r="AM472" s="37"/>
      <c r="AN472" s="37"/>
      <c r="AO472" s="38"/>
      <c r="AP472" s="648"/>
      <c r="AQ472" s="37"/>
      <c r="AR472" s="37"/>
      <c r="AS472" s="37"/>
      <c r="AT472" s="38"/>
    </row>
    <row r="473" spans="1:46" ht="12.75"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37"/>
      <c r="AK473" s="37"/>
      <c r="AL473" s="37"/>
      <c r="AM473" s="37"/>
      <c r="AN473" s="37"/>
      <c r="AO473" s="38"/>
      <c r="AP473" s="648"/>
      <c r="AQ473" s="37"/>
      <c r="AR473" s="37"/>
      <c r="AS473" s="37"/>
      <c r="AT473" s="38"/>
    </row>
    <row r="474" spans="1:46" ht="12.75"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37"/>
      <c r="AK474" s="37"/>
      <c r="AL474" s="37"/>
      <c r="AM474" s="37"/>
      <c r="AN474" s="37"/>
      <c r="AO474" s="38"/>
      <c r="AP474" s="648"/>
      <c r="AQ474" s="37"/>
      <c r="AR474" s="37"/>
      <c r="AS474" s="37"/>
      <c r="AT474" s="38"/>
    </row>
    <row r="475" spans="1:46" ht="12.75"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37"/>
      <c r="AK475" s="37"/>
      <c r="AL475" s="37"/>
      <c r="AM475" s="37"/>
      <c r="AN475" s="37"/>
      <c r="AO475" s="38"/>
      <c r="AP475" s="648"/>
      <c r="AQ475" s="37"/>
      <c r="AR475" s="37"/>
      <c r="AS475" s="37"/>
      <c r="AT475" s="38"/>
    </row>
    <row r="476" spans="1:46" ht="12.75"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37"/>
      <c r="AK476" s="37"/>
      <c r="AL476" s="37"/>
      <c r="AM476" s="37"/>
      <c r="AN476" s="37"/>
      <c r="AO476" s="38"/>
      <c r="AP476" s="648"/>
      <c r="AQ476" s="37"/>
      <c r="AR476" s="37"/>
      <c r="AS476" s="37"/>
      <c r="AT476" s="38"/>
    </row>
    <row r="477" spans="1:46" ht="12.75"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37"/>
      <c r="AK477" s="37"/>
      <c r="AL477" s="37"/>
      <c r="AM477" s="37"/>
      <c r="AN477" s="37"/>
      <c r="AO477" s="38"/>
      <c r="AP477" s="648"/>
      <c r="AQ477" s="37"/>
      <c r="AR477" s="37"/>
      <c r="AS477" s="37"/>
      <c r="AT477" s="38"/>
    </row>
    <row r="478" spans="1:46" ht="12.75"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37"/>
      <c r="AK478" s="37"/>
      <c r="AL478" s="37"/>
      <c r="AM478" s="37"/>
      <c r="AN478" s="37"/>
      <c r="AO478" s="38"/>
      <c r="AP478" s="648"/>
      <c r="AQ478" s="37"/>
      <c r="AR478" s="37"/>
      <c r="AS478" s="37"/>
      <c r="AT478" s="38"/>
    </row>
    <row r="479" spans="1:46" ht="12.75"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37"/>
      <c r="AK479" s="37"/>
      <c r="AL479" s="37"/>
      <c r="AM479" s="37"/>
      <c r="AN479" s="37"/>
      <c r="AO479" s="38"/>
      <c r="AP479" s="648"/>
      <c r="AQ479" s="37"/>
      <c r="AR479" s="37"/>
      <c r="AS479" s="37"/>
      <c r="AT479" s="38"/>
    </row>
    <row r="480" spans="1:46" ht="12.75"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37"/>
      <c r="AK480" s="37"/>
      <c r="AL480" s="37"/>
      <c r="AM480" s="37"/>
      <c r="AN480" s="37"/>
      <c r="AO480" s="38"/>
      <c r="AP480" s="648"/>
      <c r="AQ480" s="37"/>
      <c r="AR480" s="37"/>
      <c r="AS480" s="37"/>
      <c r="AT480" s="38"/>
    </row>
    <row r="481" spans="1:46" ht="12.75"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37"/>
      <c r="AK481" s="37"/>
      <c r="AL481" s="37"/>
      <c r="AM481" s="37"/>
      <c r="AN481" s="37"/>
      <c r="AO481" s="38"/>
      <c r="AP481" s="648"/>
      <c r="AQ481" s="37"/>
      <c r="AR481" s="37"/>
      <c r="AS481" s="37"/>
      <c r="AT481" s="38"/>
    </row>
    <row r="482" spans="1:46" ht="12.75"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37"/>
      <c r="AK482" s="37"/>
      <c r="AL482" s="37"/>
      <c r="AM482" s="37"/>
      <c r="AN482" s="37"/>
      <c r="AO482" s="38"/>
      <c r="AP482" s="648"/>
      <c r="AQ482" s="37"/>
      <c r="AR482" s="37"/>
      <c r="AS482" s="37"/>
      <c r="AT482" s="38"/>
    </row>
    <row r="483" spans="1:46" ht="12.75"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37"/>
      <c r="AK483" s="37"/>
      <c r="AL483" s="37"/>
      <c r="AM483" s="37"/>
      <c r="AN483" s="37"/>
      <c r="AO483" s="38"/>
      <c r="AP483" s="648"/>
      <c r="AQ483" s="37"/>
      <c r="AR483" s="37"/>
      <c r="AS483" s="37"/>
      <c r="AT483" s="38"/>
    </row>
    <row r="484" spans="1:46" ht="12.75"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37"/>
      <c r="AK484" s="37"/>
      <c r="AL484" s="37"/>
      <c r="AM484" s="37"/>
      <c r="AN484" s="37"/>
      <c r="AO484" s="38"/>
      <c r="AP484" s="648"/>
      <c r="AQ484" s="37"/>
      <c r="AR484" s="37"/>
      <c r="AS484" s="37"/>
      <c r="AT484" s="38"/>
    </row>
    <row r="485" spans="1:46" ht="12.75"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c r="AM485" s="37"/>
      <c r="AN485" s="37"/>
      <c r="AO485" s="38"/>
      <c r="AP485" s="648"/>
      <c r="AQ485" s="37"/>
      <c r="AR485" s="37"/>
      <c r="AS485" s="37"/>
      <c r="AT485" s="38"/>
    </row>
    <row r="486" spans="1:46" ht="12.75"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c r="AM486" s="37"/>
      <c r="AN486" s="37"/>
      <c r="AO486" s="38"/>
      <c r="AP486" s="648"/>
      <c r="AQ486" s="37"/>
      <c r="AR486" s="37"/>
      <c r="AS486" s="37"/>
      <c r="AT486" s="38"/>
    </row>
    <row r="487" spans="1:46" ht="12.75"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37"/>
      <c r="AK487" s="37"/>
      <c r="AL487" s="37"/>
      <c r="AM487" s="37"/>
      <c r="AN487" s="37"/>
      <c r="AO487" s="38"/>
      <c r="AP487" s="648"/>
      <c r="AQ487" s="37"/>
      <c r="AR487" s="37"/>
      <c r="AS487" s="37"/>
      <c r="AT487" s="38"/>
    </row>
    <row r="488" spans="1:46" ht="12.75"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c r="AM488" s="37"/>
      <c r="AN488" s="37"/>
      <c r="AO488" s="38"/>
      <c r="AP488" s="648"/>
      <c r="AQ488" s="37"/>
      <c r="AR488" s="37"/>
      <c r="AS488" s="37"/>
      <c r="AT488" s="38"/>
    </row>
    <row r="489" spans="1:46" ht="12.75"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c r="AM489" s="37"/>
      <c r="AN489" s="37"/>
      <c r="AO489" s="38"/>
      <c r="AP489" s="648"/>
      <c r="AQ489" s="37"/>
      <c r="AR489" s="37"/>
      <c r="AS489" s="37"/>
      <c r="AT489" s="38"/>
    </row>
    <row r="490" spans="1:46" ht="12.75"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37"/>
      <c r="AK490" s="37"/>
      <c r="AL490" s="37"/>
      <c r="AM490" s="37"/>
      <c r="AN490" s="37"/>
      <c r="AO490" s="38"/>
      <c r="AP490" s="648"/>
      <c r="AQ490" s="37"/>
      <c r="AR490" s="37"/>
      <c r="AS490" s="37"/>
      <c r="AT490" s="38"/>
    </row>
    <row r="491" spans="1:46" ht="12.75"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37"/>
      <c r="AK491" s="37"/>
      <c r="AL491" s="37"/>
      <c r="AM491" s="37"/>
      <c r="AN491" s="37"/>
      <c r="AO491" s="38"/>
      <c r="AP491" s="648"/>
      <c r="AQ491" s="37"/>
      <c r="AR491" s="37"/>
      <c r="AS491" s="37"/>
      <c r="AT491" s="38"/>
    </row>
    <row r="492" spans="1:46" ht="12.75"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37"/>
      <c r="AK492" s="37"/>
      <c r="AL492" s="37"/>
      <c r="AM492" s="37"/>
      <c r="AN492" s="37"/>
      <c r="AO492" s="38"/>
      <c r="AP492" s="648"/>
      <c r="AQ492" s="37"/>
      <c r="AR492" s="37"/>
      <c r="AS492" s="37"/>
      <c r="AT492" s="38"/>
    </row>
    <row r="493" spans="1:46" ht="12.75"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37"/>
      <c r="AK493" s="37"/>
      <c r="AL493" s="37"/>
      <c r="AM493" s="37"/>
      <c r="AN493" s="37"/>
      <c r="AO493" s="38"/>
      <c r="AP493" s="648"/>
      <c r="AQ493" s="37"/>
      <c r="AR493" s="37"/>
      <c r="AS493" s="37"/>
      <c r="AT493" s="38"/>
    </row>
    <row r="494" spans="1:46" ht="12.75"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c r="AM494" s="37"/>
      <c r="AN494" s="37"/>
      <c r="AO494" s="38"/>
      <c r="AP494" s="648"/>
      <c r="AQ494" s="37"/>
      <c r="AR494" s="37"/>
      <c r="AS494" s="37"/>
      <c r="AT494" s="38"/>
    </row>
    <row r="495" spans="1:46" ht="12.75"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37"/>
      <c r="AK495" s="37"/>
      <c r="AL495" s="37"/>
      <c r="AM495" s="37"/>
      <c r="AN495" s="37"/>
      <c r="AO495" s="38"/>
      <c r="AP495" s="648"/>
      <c r="AQ495" s="37"/>
      <c r="AR495" s="37"/>
      <c r="AS495" s="37"/>
      <c r="AT495" s="38"/>
    </row>
    <row r="496" spans="1:46" ht="12.75"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37"/>
      <c r="AK496" s="37"/>
      <c r="AL496" s="37"/>
      <c r="AM496" s="37"/>
      <c r="AN496" s="37"/>
      <c r="AO496" s="38"/>
      <c r="AP496" s="648"/>
      <c r="AQ496" s="37"/>
      <c r="AR496" s="37"/>
      <c r="AS496" s="37"/>
      <c r="AT496" s="38"/>
    </row>
    <row r="497" spans="1:46" ht="12.75"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37"/>
      <c r="AK497" s="37"/>
      <c r="AL497" s="37"/>
      <c r="AM497" s="37"/>
      <c r="AN497" s="37"/>
      <c r="AO497" s="38"/>
      <c r="AP497" s="648"/>
      <c r="AQ497" s="37"/>
      <c r="AR497" s="37"/>
      <c r="AS497" s="37"/>
      <c r="AT497" s="38"/>
    </row>
    <row r="498" spans="1:46" ht="12.75"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37"/>
      <c r="AK498" s="37"/>
      <c r="AL498" s="37"/>
      <c r="AM498" s="37"/>
      <c r="AN498" s="37"/>
      <c r="AO498" s="38"/>
      <c r="AP498" s="648"/>
      <c r="AQ498" s="37"/>
      <c r="AR498" s="37"/>
      <c r="AS498" s="37"/>
      <c r="AT498" s="38"/>
    </row>
    <row r="499" spans="1:46" ht="12.75"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37"/>
      <c r="AK499" s="37"/>
      <c r="AL499" s="37"/>
      <c r="AM499" s="37"/>
      <c r="AN499" s="37"/>
      <c r="AO499" s="38"/>
      <c r="AP499" s="648"/>
      <c r="AQ499" s="37"/>
      <c r="AR499" s="37"/>
      <c r="AS499" s="37"/>
      <c r="AT499" s="38"/>
    </row>
    <row r="500" spans="1:46" ht="12.75"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37"/>
      <c r="AK500" s="37"/>
      <c r="AL500" s="37"/>
      <c r="AM500" s="37"/>
      <c r="AN500" s="37"/>
      <c r="AO500" s="38"/>
      <c r="AP500" s="648"/>
      <c r="AQ500" s="37"/>
      <c r="AR500" s="37"/>
      <c r="AS500" s="37"/>
      <c r="AT500" s="38"/>
    </row>
    <row r="501" spans="1:46" ht="12.75"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37"/>
      <c r="AK501" s="37"/>
      <c r="AL501" s="37"/>
      <c r="AM501" s="37"/>
      <c r="AN501" s="37"/>
      <c r="AO501" s="38"/>
      <c r="AP501" s="648"/>
      <c r="AQ501" s="37"/>
      <c r="AR501" s="37"/>
      <c r="AS501" s="37"/>
      <c r="AT501" s="38"/>
    </row>
    <row r="502" spans="1:46" ht="12.75"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37"/>
      <c r="AK502" s="37"/>
      <c r="AL502" s="37"/>
      <c r="AM502" s="37"/>
      <c r="AN502" s="37"/>
      <c r="AO502" s="38"/>
      <c r="AP502" s="648"/>
      <c r="AQ502" s="37"/>
      <c r="AR502" s="37"/>
      <c r="AS502" s="37"/>
      <c r="AT502" s="38"/>
    </row>
    <row r="503" spans="1:46" ht="12.75"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37"/>
      <c r="AK503" s="37"/>
      <c r="AL503" s="37"/>
      <c r="AM503" s="37"/>
      <c r="AN503" s="37"/>
      <c r="AO503" s="38"/>
      <c r="AP503" s="648"/>
      <c r="AQ503" s="37"/>
      <c r="AR503" s="37"/>
      <c r="AS503" s="37"/>
      <c r="AT503" s="38"/>
    </row>
    <row r="504" spans="1:46" ht="12.75"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37"/>
      <c r="AK504" s="37"/>
      <c r="AL504" s="37"/>
      <c r="AM504" s="37"/>
      <c r="AN504" s="37"/>
      <c r="AO504" s="38"/>
      <c r="AP504" s="648"/>
      <c r="AQ504" s="37"/>
      <c r="AR504" s="37"/>
      <c r="AS504" s="37"/>
      <c r="AT504" s="38"/>
    </row>
    <row r="505" spans="1:46" ht="12.75"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37"/>
      <c r="AK505" s="37"/>
      <c r="AL505" s="37"/>
      <c r="AM505" s="37"/>
      <c r="AN505" s="37"/>
      <c r="AO505" s="38"/>
      <c r="AP505" s="648"/>
      <c r="AQ505" s="37"/>
      <c r="AR505" s="37"/>
      <c r="AS505" s="37"/>
      <c r="AT505" s="38"/>
    </row>
    <row r="506" spans="1:46" ht="12.75"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37"/>
      <c r="AK506" s="37"/>
      <c r="AL506" s="37"/>
      <c r="AM506" s="37"/>
      <c r="AN506" s="37"/>
      <c r="AO506" s="38"/>
      <c r="AP506" s="648"/>
      <c r="AQ506" s="37"/>
      <c r="AR506" s="37"/>
      <c r="AS506" s="37"/>
      <c r="AT506" s="38"/>
    </row>
    <row r="507" spans="1:46" ht="12.75"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37"/>
      <c r="AK507" s="37"/>
      <c r="AL507" s="37"/>
      <c r="AM507" s="37"/>
      <c r="AN507" s="37"/>
      <c r="AO507" s="38"/>
      <c r="AP507" s="648"/>
      <c r="AQ507" s="37"/>
      <c r="AR507" s="37"/>
      <c r="AS507" s="37"/>
      <c r="AT507" s="38"/>
    </row>
    <row r="508" spans="1:46" ht="12.75"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37"/>
      <c r="AK508" s="37"/>
      <c r="AL508" s="37"/>
      <c r="AM508" s="37"/>
      <c r="AN508" s="37"/>
      <c r="AO508" s="38"/>
      <c r="AP508" s="648"/>
      <c r="AQ508" s="37"/>
      <c r="AR508" s="37"/>
      <c r="AS508" s="37"/>
      <c r="AT508" s="38"/>
    </row>
    <row r="509" spans="1:46" ht="12.75"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37"/>
      <c r="AK509" s="37"/>
      <c r="AL509" s="37"/>
      <c r="AM509" s="37"/>
      <c r="AN509" s="37"/>
      <c r="AO509" s="38"/>
      <c r="AP509" s="648"/>
      <c r="AQ509" s="37"/>
      <c r="AR509" s="37"/>
      <c r="AS509" s="37"/>
      <c r="AT509" s="38"/>
    </row>
    <row r="510" spans="1:46" ht="12.75"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37"/>
      <c r="AK510" s="37"/>
      <c r="AL510" s="37"/>
      <c r="AM510" s="37"/>
      <c r="AN510" s="37"/>
      <c r="AO510" s="38"/>
      <c r="AP510" s="648"/>
      <c r="AQ510" s="37"/>
      <c r="AR510" s="37"/>
      <c r="AS510" s="37"/>
      <c r="AT510" s="38"/>
    </row>
    <row r="511" spans="1:46" ht="12.75"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37"/>
      <c r="AK511" s="37"/>
      <c r="AL511" s="37"/>
      <c r="AM511" s="37"/>
      <c r="AN511" s="37"/>
      <c r="AO511" s="38"/>
      <c r="AP511" s="648"/>
      <c r="AQ511" s="37"/>
      <c r="AR511" s="37"/>
      <c r="AS511" s="37"/>
      <c r="AT511" s="38"/>
    </row>
    <row r="512" spans="1:46" ht="12.75"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c r="AM512" s="37"/>
      <c r="AN512" s="37"/>
      <c r="AO512" s="38"/>
      <c r="AP512" s="648"/>
      <c r="AQ512" s="37"/>
      <c r="AR512" s="37"/>
      <c r="AS512" s="37"/>
      <c r="AT512" s="38"/>
    </row>
    <row r="513" spans="1:46" ht="12.75"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37"/>
      <c r="AK513" s="37"/>
      <c r="AL513" s="37"/>
      <c r="AM513" s="37"/>
      <c r="AN513" s="37"/>
      <c r="AO513" s="38"/>
      <c r="AP513" s="648"/>
      <c r="AQ513" s="37"/>
      <c r="AR513" s="37"/>
      <c r="AS513" s="37"/>
      <c r="AT513" s="38"/>
    </row>
    <row r="514" spans="1:46" ht="12.75"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37"/>
      <c r="AK514" s="37"/>
      <c r="AL514" s="37"/>
      <c r="AM514" s="37"/>
      <c r="AN514" s="37"/>
      <c r="AO514" s="38"/>
      <c r="AP514" s="648"/>
      <c r="AQ514" s="37"/>
      <c r="AR514" s="37"/>
      <c r="AS514" s="37"/>
      <c r="AT514" s="38"/>
    </row>
    <row r="515" spans="1:46" ht="12.75"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37"/>
      <c r="AK515" s="37"/>
      <c r="AL515" s="37"/>
      <c r="AM515" s="37"/>
      <c r="AN515" s="37"/>
      <c r="AO515" s="38"/>
      <c r="AP515" s="648"/>
      <c r="AQ515" s="37"/>
      <c r="AR515" s="37"/>
      <c r="AS515" s="37"/>
      <c r="AT515" s="38"/>
    </row>
    <row r="516" spans="1:46" ht="12.75"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c r="AM516" s="37"/>
      <c r="AN516" s="37"/>
      <c r="AO516" s="38"/>
      <c r="AP516" s="648"/>
      <c r="AQ516" s="37"/>
      <c r="AR516" s="37"/>
      <c r="AS516" s="37"/>
      <c r="AT516" s="38"/>
    </row>
    <row r="517" spans="1:46" ht="12.75"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37"/>
      <c r="AK517" s="37"/>
      <c r="AL517" s="37"/>
      <c r="AM517" s="37"/>
      <c r="AN517" s="37"/>
      <c r="AO517" s="38"/>
      <c r="AP517" s="648"/>
      <c r="AQ517" s="37"/>
      <c r="AR517" s="37"/>
      <c r="AS517" s="37"/>
      <c r="AT517" s="38"/>
    </row>
    <row r="518" spans="1:46" ht="12.75"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37"/>
      <c r="AK518" s="37"/>
      <c r="AL518" s="37"/>
      <c r="AM518" s="37"/>
      <c r="AN518" s="37"/>
      <c r="AO518" s="38"/>
      <c r="AP518" s="648"/>
      <c r="AQ518" s="37"/>
      <c r="AR518" s="37"/>
      <c r="AS518" s="37"/>
      <c r="AT518" s="38"/>
    </row>
    <row r="519" spans="1:46" ht="12.75"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37"/>
      <c r="AK519" s="37"/>
      <c r="AL519" s="37"/>
      <c r="AM519" s="37"/>
      <c r="AN519" s="37"/>
      <c r="AO519" s="38"/>
      <c r="AP519" s="648"/>
      <c r="AQ519" s="37"/>
      <c r="AR519" s="37"/>
      <c r="AS519" s="37"/>
      <c r="AT519" s="38"/>
    </row>
    <row r="520" spans="1:46" ht="12.75"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37"/>
      <c r="AK520" s="37"/>
      <c r="AL520" s="37"/>
      <c r="AM520" s="37"/>
      <c r="AN520" s="37"/>
      <c r="AO520" s="38"/>
      <c r="AP520" s="648"/>
      <c r="AQ520" s="37"/>
      <c r="AR520" s="37"/>
      <c r="AS520" s="37"/>
      <c r="AT520" s="38"/>
    </row>
    <row r="521" spans="1:46" ht="12.75"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37"/>
      <c r="AK521" s="37"/>
      <c r="AL521" s="37"/>
      <c r="AM521" s="37"/>
      <c r="AN521" s="37"/>
      <c r="AO521" s="38"/>
      <c r="AP521" s="648"/>
      <c r="AQ521" s="37"/>
      <c r="AR521" s="37"/>
      <c r="AS521" s="37"/>
      <c r="AT521" s="38"/>
    </row>
    <row r="522" spans="1:46" ht="12.75"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37"/>
      <c r="AK522" s="37"/>
      <c r="AL522" s="37"/>
      <c r="AM522" s="37"/>
      <c r="AN522" s="37"/>
      <c r="AO522" s="38"/>
      <c r="AP522" s="648"/>
      <c r="AQ522" s="37"/>
      <c r="AR522" s="37"/>
      <c r="AS522" s="37"/>
      <c r="AT522" s="38"/>
    </row>
    <row r="523" spans="1:46" ht="12.75"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37"/>
      <c r="AK523" s="37"/>
      <c r="AL523" s="37"/>
      <c r="AM523" s="37"/>
      <c r="AN523" s="37"/>
      <c r="AO523" s="38"/>
      <c r="AP523" s="648"/>
      <c r="AQ523" s="37"/>
      <c r="AR523" s="37"/>
      <c r="AS523" s="37"/>
      <c r="AT523" s="38"/>
    </row>
    <row r="524" spans="1:46" ht="12.75"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37"/>
      <c r="AK524" s="37"/>
      <c r="AL524" s="37"/>
      <c r="AM524" s="37"/>
      <c r="AN524" s="37"/>
      <c r="AO524" s="38"/>
      <c r="AP524" s="648"/>
      <c r="AQ524" s="37"/>
      <c r="AR524" s="37"/>
      <c r="AS524" s="37"/>
      <c r="AT524" s="38"/>
    </row>
    <row r="525" spans="1:46" ht="12.75"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37"/>
      <c r="AK525" s="37"/>
      <c r="AL525" s="37"/>
      <c r="AM525" s="37"/>
      <c r="AN525" s="37"/>
      <c r="AO525" s="38"/>
      <c r="AP525" s="648"/>
      <c r="AQ525" s="37"/>
      <c r="AR525" s="37"/>
      <c r="AS525" s="37"/>
      <c r="AT525" s="38"/>
    </row>
    <row r="526" spans="1:46" ht="12.75"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37"/>
      <c r="AK526" s="37"/>
      <c r="AL526" s="37"/>
      <c r="AM526" s="37"/>
      <c r="AN526" s="37"/>
      <c r="AO526" s="38"/>
      <c r="AP526" s="648"/>
      <c r="AQ526" s="37"/>
      <c r="AR526" s="37"/>
      <c r="AS526" s="37"/>
      <c r="AT526" s="38"/>
    </row>
    <row r="527" spans="1:46" ht="12.75"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37"/>
      <c r="AK527" s="37"/>
      <c r="AL527" s="37"/>
      <c r="AM527" s="37"/>
      <c r="AN527" s="37"/>
      <c r="AO527" s="38"/>
      <c r="AP527" s="648"/>
      <c r="AQ527" s="37"/>
      <c r="AR527" s="37"/>
      <c r="AS527" s="37"/>
      <c r="AT527" s="38"/>
    </row>
    <row r="528" spans="1:46" ht="12.75"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37"/>
      <c r="AK528" s="37"/>
      <c r="AL528" s="37"/>
      <c r="AM528" s="37"/>
      <c r="AN528" s="37"/>
      <c r="AO528" s="38"/>
      <c r="AP528" s="648"/>
      <c r="AQ528" s="37"/>
      <c r="AR528" s="37"/>
      <c r="AS528" s="37"/>
      <c r="AT528" s="38"/>
    </row>
    <row r="529" spans="1:46" ht="12.75"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37"/>
      <c r="AK529" s="37"/>
      <c r="AL529" s="37"/>
      <c r="AM529" s="37"/>
      <c r="AN529" s="37"/>
      <c r="AO529" s="38"/>
      <c r="AP529" s="648"/>
      <c r="AQ529" s="37"/>
      <c r="AR529" s="37"/>
      <c r="AS529" s="37"/>
      <c r="AT529" s="38"/>
    </row>
    <row r="530" spans="1:46" ht="12.75"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37"/>
      <c r="AK530" s="37"/>
      <c r="AL530" s="37"/>
      <c r="AM530" s="37"/>
      <c r="AN530" s="37"/>
      <c r="AO530" s="38"/>
      <c r="AP530" s="648"/>
      <c r="AQ530" s="37"/>
      <c r="AR530" s="37"/>
      <c r="AS530" s="37"/>
      <c r="AT530" s="38"/>
    </row>
    <row r="531" spans="1:46" ht="12.75"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37"/>
      <c r="AK531" s="37"/>
      <c r="AL531" s="37"/>
      <c r="AM531" s="37"/>
      <c r="AN531" s="37"/>
      <c r="AO531" s="38"/>
      <c r="AP531" s="648"/>
      <c r="AQ531" s="37"/>
      <c r="AR531" s="37"/>
      <c r="AS531" s="37"/>
      <c r="AT531" s="38"/>
    </row>
    <row r="532" spans="1:46" ht="12.75"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37"/>
      <c r="AK532" s="37"/>
      <c r="AL532" s="37"/>
      <c r="AM532" s="37"/>
      <c r="AN532" s="37"/>
      <c r="AO532" s="38"/>
      <c r="AP532" s="648"/>
      <c r="AQ532" s="37"/>
      <c r="AR532" s="37"/>
      <c r="AS532" s="37"/>
      <c r="AT532" s="38"/>
    </row>
    <row r="533" spans="1:46" ht="12.75"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37"/>
      <c r="AK533" s="37"/>
      <c r="AL533" s="37"/>
      <c r="AM533" s="37"/>
      <c r="AN533" s="37"/>
      <c r="AO533" s="38"/>
      <c r="AP533" s="648"/>
      <c r="AQ533" s="37"/>
      <c r="AR533" s="37"/>
      <c r="AS533" s="37"/>
      <c r="AT533" s="38"/>
    </row>
    <row r="534" spans="1:46" ht="12.75"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37"/>
      <c r="AK534" s="37"/>
      <c r="AL534" s="37"/>
      <c r="AM534" s="37"/>
      <c r="AN534" s="37"/>
      <c r="AO534" s="38"/>
      <c r="AP534" s="648"/>
      <c r="AQ534" s="37"/>
      <c r="AR534" s="37"/>
      <c r="AS534" s="37"/>
      <c r="AT534" s="38"/>
    </row>
    <row r="535" spans="1:46" ht="12.75"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37"/>
      <c r="AK535" s="37"/>
      <c r="AL535" s="37"/>
      <c r="AM535" s="37"/>
      <c r="AN535" s="37"/>
      <c r="AO535" s="38"/>
      <c r="AP535" s="648"/>
      <c r="AQ535" s="37"/>
      <c r="AR535" s="37"/>
      <c r="AS535" s="37"/>
      <c r="AT535" s="38"/>
    </row>
    <row r="536" spans="1:46" ht="12.75"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37"/>
      <c r="AK536" s="37"/>
      <c r="AL536" s="37"/>
      <c r="AM536" s="37"/>
      <c r="AN536" s="37"/>
      <c r="AO536" s="38"/>
      <c r="AP536" s="648"/>
      <c r="AQ536" s="37"/>
      <c r="AR536" s="37"/>
      <c r="AS536" s="37"/>
      <c r="AT536" s="38"/>
    </row>
    <row r="537" spans="1:46" ht="12.75"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37"/>
      <c r="AK537" s="37"/>
      <c r="AL537" s="37"/>
      <c r="AM537" s="37"/>
      <c r="AN537" s="37"/>
      <c r="AO537" s="38"/>
      <c r="AP537" s="648"/>
      <c r="AQ537" s="37"/>
      <c r="AR537" s="37"/>
      <c r="AS537" s="37"/>
      <c r="AT537" s="38"/>
    </row>
    <row r="538" spans="1:46" ht="12.75"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c r="AM538" s="37"/>
      <c r="AN538" s="37"/>
      <c r="AO538" s="38"/>
      <c r="AP538" s="648"/>
      <c r="AQ538" s="37"/>
      <c r="AR538" s="37"/>
      <c r="AS538" s="37"/>
      <c r="AT538" s="38"/>
    </row>
    <row r="539" spans="1:46" ht="12.75"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37"/>
      <c r="AK539" s="37"/>
      <c r="AL539" s="37"/>
      <c r="AM539" s="37"/>
      <c r="AN539" s="37"/>
      <c r="AO539" s="38"/>
      <c r="AP539" s="648"/>
      <c r="AQ539" s="37"/>
      <c r="AR539" s="37"/>
      <c r="AS539" s="37"/>
      <c r="AT539" s="38"/>
    </row>
    <row r="540" spans="1:46" ht="12.75"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c r="AM540" s="37"/>
      <c r="AN540" s="37"/>
      <c r="AO540" s="38"/>
      <c r="AP540" s="648"/>
      <c r="AQ540" s="37"/>
      <c r="AR540" s="37"/>
      <c r="AS540" s="37"/>
      <c r="AT540" s="38"/>
    </row>
    <row r="541" spans="1:46" ht="12.75"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37"/>
      <c r="AK541" s="37"/>
      <c r="AL541" s="37"/>
      <c r="AM541" s="37"/>
      <c r="AN541" s="37"/>
      <c r="AO541" s="38"/>
      <c r="AP541" s="648"/>
      <c r="AQ541" s="37"/>
      <c r="AR541" s="37"/>
      <c r="AS541" s="37"/>
      <c r="AT541" s="38"/>
    </row>
    <row r="542" spans="1:46" ht="12.75"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37"/>
      <c r="AK542" s="37"/>
      <c r="AL542" s="37"/>
      <c r="AM542" s="37"/>
      <c r="AN542" s="37"/>
      <c r="AO542" s="38"/>
      <c r="AP542" s="648"/>
      <c r="AQ542" s="37"/>
      <c r="AR542" s="37"/>
      <c r="AS542" s="37"/>
      <c r="AT542" s="38"/>
    </row>
    <row r="543" spans="1:46" ht="12.75"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37"/>
      <c r="AK543" s="37"/>
      <c r="AL543" s="37"/>
      <c r="AM543" s="37"/>
      <c r="AN543" s="37"/>
      <c r="AO543" s="38"/>
      <c r="AP543" s="648"/>
      <c r="AQ543" s="37"/>
      <c r="AR543" s="37"/>
      <c r="AS543" s="37"/>
      <c r="AT543" s="38"/>
    </row>
    <row r="544" spans="1:46" ht="12.75"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37"/>
      <c r="AK544" s="37"/>
      <c r="AL544" s="37"/>
      <c r="AM544" s="37"/>
      <c r="AN544" s="37"/>
      <c r="AO544" s="38"/>
      <c r="AP544" s="648"/>
      <c r="AQ544" s="37"/>
      <c r="AR544" s="37"/>
      <c r="AS544" s="37"/>
      <c r="AT544" s="38"/>
    </row>
    <row r="545" spans="1:46" ht="12.75"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37"/>
      <c r="AK545" s="37"/>
      <c r="AL545" s="37"/>
      <c r="AM545" s="37"/>
      <c r="AN545" s="37"/>
      <c r="AO545" s="38"/>
      <c r="AP545" s="648"/>
      <c r="AQ545" s="37"/>
      <c r="AR545" s="37"/>
      <c r="AS545" s="37"/>
      <c r="AT545" s="38"/>
    </row>
    <row r="546" spans="1:46" ht="12.75"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37"/>
      <c r="AK546" s="37"/>
      <c r="AL546" s="37"/>
      <c r="AM546" s="37"/>
      <c r="AN546" s="37"/>
      <c r="AO546" s="38"/>
      <c r="AP546" s="648"/>
      <c r="AQ546" s="37"/>
      <c r="AR546" s="37"/>
      <c r="AS546" s="37"/>
      <c r="AT546" s="38"/>
    </row>
    <row r="547" spans="1:46" ht="12.75"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37"/>
      <c r="AK547" s="37"/>
      <c r="AL547" s="37"/>
      <c r="AM547" s="37"/>
      <c r="AN547" s="37"/>
      <c r="AO547" s="38"/>
      <c r="AP547" s="648"/>
      <c r="AQ547" s="37"/>
      <c r="AR547" s="37"/>
      <c r="AS547" s="37"/>
      <c r="AT547" s="38"/>
    </row>
    <row r="548" spans="1:46" ht="12.75"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37"/>
      <c r="AK548" s="37"/>
      <c r="AL548" s="37"/>
      <c r="AM548" s="37"/>
      <c r="AN548" s="37"/>
      <c r="AO548" s="38"/>
      <c r="AP548" s="648"/>
      <c r="AQ548" s="37"/>
      <c r="AR548" s="37"/>
      <c r="AS548" s="37"/>
      <c r="AT548" s="38"/>
    </row>
    <row r="549" spans="1:46" ht="12.75"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37"/>
      <c r="AK549" s="37"/>
      <c r="AL549" s="37"/>
      <c r="AM549" s="37"/>
      <c r="AN549" s="37"/>
      <c r="AO549" s="38"/>
      <c r="AP549" s="648"/>
      <c r="AQ549" s="37"/>
      <c r="AR549" s="37"/>
      <c r="AS549" s="37"/>
      <c r="AT549" s="38"/>
    </row>
    <row r="550" spans="1:46" ht="12.75"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37"/>
      <c r="AK550" s="37"/>
      <c r="AL550" s="37"/>
      <c r="AM550" s="37"/>
      <c r="AN550" s="37"/>
      <c r="AO550" s="38"/>
      <c r="AP550" s="648"/>
      <c r="AQ550" s="37"/>
      <c r="AR550" s="37"/>
      <c r="AS550" s="37"/>
      <c r="AT550" s="38"/>
    </row>
    <row r="551" spans="1:46" ht="12.75"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37"/>
      <c r="AK551" s="37"/>
      <c r="AL551" s="37"/>
      <c r="AM551" s="37"/>
      <c r="AN551" s="37"/>
      <c r="AO551" s="38"/>
      <c r="AP551" s="648"/>
      <c r="AQ551" s="37"/>
      <c r="AR551" s="37"/>
      <c r="AS551" s="37"/>
      <c r="AT551" s="38"/>
    </row>
    <row r="552" spans="1:46" ht="12.75"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37"/>
      <c r="AK552" s="37"/>
      <c r="AL552" s="37"/>
      <c r="AM552" s="37"/>
      <c r="AN552" s="37"/>
      <c r="AO552" s="38"/>
      <c r="AP552" s="648"/>
      <c r="AQ552" s="37"/>
      <c r="AR552" s="37"/>
      <c r="AS552" s="37"/>
      <c r="AT552" s="38"/>
    </row>
    <row r="553" spans="1:46" ht="12.75"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37"/>
      <c r="AK553" s="37"/>
      <c r="AL553" s="37"/>
      <c r="AM553" s="37"/>
      <c r="AN553" s="37"/>
      <c r="AO553" s="38"/>
      <c r="AP553" s="648"/>
      <c r="AQ553" s="37"/>
      <c r="AR553" s="37"/>
      <c r="AS553" s="37"/>
      <c r="AT553" s="38"/>
    </row>
    <row r="554" spans="1:46" ht="12.75"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37"/>
      <c r="AK554" s="37"/>
      <c r="AL554" s="37"/>
      <c r="AM554" s="37"/>
      <c r="AN554" s="37"/>
      <c r="AO554" s="38"/>
      <c r="AP554" s="648"/>
      <c r="AQ554" s="37"/>
      <c r="AR554" s="37"/>
      <c r="AS554" s="37"/>
      <c r="AT554" s="38"/>
    </row>
    <row r="555" spans="1:46" ht="12.75"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37"/>
      <c r="AK555" s="37"/>
      <c r="AL555" s="37"/>
      <c r="AM555" s="37"/>
      <c r="AN555" s="37"/>
      <c r="AO555" s="38"/>
      <c r="AP555" s="648"/>
      <c r="AQ555" s="37"/>
      <c r="AR555" s="37"/>
      <c r="AS555" s="37"/>
      <c r="AT555" s="38"/>
    </row>
    <row r="556" spans="1:46" ht="12.75"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37"/>
      <c r="AK556" s="37"/>
      <c r="AL556" s="37"/>
      <c r="AM556" s="37"/>
      <c r="AN556" s="37"/>
      <c r="AO556" s="38"/>
      <c r="AP556" s="648"/>
      <c r="AQ556" s="37"/>
      <c r="AR556" s="37"/>
      <c r="AS556" s="37"/>
      <c r="AT556" s="38"/>
    </row>
    <row r="557" spans="1:46" ht="12.75"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37"/>
      <c r="AK557" s="37"/>
      <c r="AL557" s="37"/>
      <c r="AM557" s="37"/>
      <c r="AN557" s="37"/>
      <c r="AO557" s="38"/>
      <c r="AP557" s="648"/>
      <c r="AQ557" s="37"/>
      <c r="AR557" s="37"/>
      <c r="AS557" s="37"/>
      <c r="AT557" s="38"/>
    </row>
    <row r="558" spans="1:46" ht="12.75"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37"/>
      <c r="AK558" s="37"/>
      <c r="AL558" s="37"/>
      <c r="AM558" s="37"/>
      <c r="AN558" s="37"/>
      <c r="AO558" s="38"/>
      <c r="AP558" s="648"/>
      <c r="AQ558" s="37"/>
      <c r="AR558" s="37"/>
      <c r="AS558" s="37"/>
      <c r="AT558" s="38"/>
    </row>
    <row r="559" spans="1:46" ht="12.75"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37"/>
      <c r="AK559" s="37"/>
      <c r="AL559" s="37"/>
      <c r="AM559" s="37"/>
      <c r="AN559" s="37"/>
      <c r="AO559" s="38"/>
      <c r="AP559" s="648"/>
      <c r="AQ559" s="37"/>
      <c r="AR559" s="37"/>
      <c r="AS559" s="37"/>
      <c r="AT559" s="38"/>
    </row>
    <row r="560" spans="1:46" ht="12.75"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37"/>
      <c r="AK560" s="37"/>
      <c r="AL560" s="37"/>
      <c r="AM560" s="37"/>
      <c r="AN560" s="37"/>
      <c r="AO560" s="38"/>
      <c r="AP560" s="648"/>
      <c r="AQ560" s="37"/>
      <c r="AR560" s="37"/>
      <c r="AS560" s="37"/>
      <c r="AT560" s="38"/>
    </row>
    <row r="561" spans="1:46" ht="12.75"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37"/>
      <c r="AK561" s="37"/>
      <c r="AL561" s="37"/>
      <c r="AM561" s="37"/>
      <c r="AN561" s="37"/>
      <c r="AO561" s="38"/>
      <c r="AP561" s="648"/>
      <c r="AQ561" s="37"/>
      <c r="AR561" s="37"/>
      <c r="AS561" s="37"/>
      <c r="AT561" s="38"/>
    </row>
    <row r="562" spans="1:46" ht="12.75"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37"/>
      <c r="AK562" s="37"/>
      <c r="AL562" s="37"/>
      <c r="AM562" s="37"/>
      <c r="AN562" s="37"/>
      <c r="AO562" s="38"/>
      <c r="AP562" s="648"/>
      <c r="AQ562" s="37"/>
      <c r="AR562" s="37"/>
      <c r="AS562" s="37"/>
      <c r="AT562" s="38"/>
    </row>
    <row r="563" spans="1:46" ht="12.75"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37"/>
      <c r="AK563" s="37"/>
      <c r="AL563" s="37"/>
      <c r="AM563" s="37"/>
      <c r="AN563" s="37"/>
      <c r="AO563" s="38"/>
      <c r="AP563" s="648"/>
      <c r="AQ563" s="37"/>
      <c r="AR563" s="37"/>
      <c r="AS563" s="37"/>
      <c r="AT563" s="38"/>
    </row>
    <row r="564" spans="1:46" ht="12.75"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37"/>
      <c r="AK564" s="37"/>
      <c r="AL564" s="37"/>
      <c r="AM564" s="37"/>
      <c r="AN564" s="37"/>
      <c r="AO564" s="38"/>
      <c r="AP564" s="648"/>
      <c r="AQ564" s="37"/>
      <c r="AR564" s="37"/>
      <c r="AS564" s="37"/>
      <c r="AT564" s="38"/>
    </row>
    <row r="565" spans="1:46" ht="12.75"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37"/>
      <c r="AK565" s="37"/>
      <c r="AL565" s="37"/>
      <c r="AM565" s="37"/>
      <c r="AN565" s="37"/>
      <c r="AO565" s="38"/>
      <c r="AP565" s="648"/>
      <c r="AQ565" s="37"/>
      <c r="AR565" s="37"/>
      <c r="AS565" s="37"/>
      <c r="AT565" s="38"/>
    </row>
    <row r="566" spans="1:46" ht="12.75"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37"/>
      <c r="AK566" s="37"/>
      <c r="AL566" s="37"/>
      <c r="AM566" s="37"/>
      <c r="AN566" s="37"/>
      <c r="AO566" s="38"/>
      <c r="AP566" s="648"/>
      <c r="AQ566" s="37"/>
      <c r="AR566" s="37"/>
      <c r="AS566" s="37"/>
      <c r="AT566" s="38"/>
    </row>
    <row r="567" spans="1:46" ht="12.75"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37"/>
      <c r="AK567" s="37"/>
      <c r="AL567" s="37"/>
      <c r="AM567" s="37"/>
      <c r="AN567" s="37"/>
      <c r="AO567" s="38"/>
      <c r="AP567" s="648"/>
      <c r="AQ567" s="37"/>
      <c r="AR567" s="37"/>
      <c r="AS567" s="37"/>
      <c r="AT567" s="38"/>
    </row>
    <row r="568" spans="1:46" ht="12.75"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37"/>
      <c r="AK568" s="37"/>
      <c r="AL568" s="37"/>
      <c r="AM568" s="37"/>
      <c r="AN568" s="37"/>
      <c r="AO568" s="38"/>
      <c r="AP568" s="648"/>
      <c r="AQ568" s="37"/>
      <c r="AR568" s="37"/>
      <c r="AS568" s="37"/>
      <c r="AT568" s="38"/>
    </row>
    <row r="569" spans="1:46" ht="12.75"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37"/>
      <c r="AK569" s="37"/>
      <c r="AL569" s="37"/>
      <c r="AM569" s="37"/>
      <c r="AN569" s="37"/>
      <c r="AO569" s="38"/>
      <c r="AP569" s="648"/>
      <c r="AQ569" s="37"/>
      <c r="AR569" s="37"/>
      <c r="AS569" s="37"/>
      <c r="AT569" s="38"/>
    </row>
    <row r="570" spans="1:46" ht="12.75"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37"/>
      <c r="AK570" s="37"/>
      <c r="AL570" s="37"/>
      <c r="AM570" s="37"/>
      <c r="AN570" s="37"/>
      <c r="AO570" s="38"/>
      <c r="AP570" s="648"/>
      <c r="AQ570" s="37"/>
      <c r="AR570" s="37"/>
      <c r="AS570" s="37"/>
      <c r="AT570" s="38"/>
    </row>
    <row r="571" spans="1:46" ht="12.75"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37"/>
      <c r="AK571" s="37"/>
      <c r="AL571" s="37"/>
      <c r="AM571" s="37"/>
      <c r="AN571" s="37"/>
      <c r="AO571" s="38"/>
      <c r="AP571" s="648"/>
      <c r="AQ571" s="37"/>
      <c r="AR571" s="37"/>
      <c r="AS571" s="37"/>
      <c r="AT571" s="38"/>
    </row>
    <row r="572" spans="1:46" ht="12.75"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37"/>
      <c r="AK572" s="37"/>
      <c r="AL572" s="37"/>
      <c r="AM572" s="37"/>
      <c r="AN572" s="37"/>
      <c r="AO572" s="38"/>
      <c r="AP572" s="648"/>
      <c r="AQ572" s="37"/>
      <c r="AR572" s="37"/>
      <c r="AS572" s="37"/>
      <c r="AT572" s="38"/>
    </row>
    <row r="573" spans="1:46" ht="12.75"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37"/>
      <c r="AK573" s="37"/>
      <c r="AL573" s="37"/>
      <c r="AM573" s="37"/>
      <c r="AN573" s="37"/>
      <c r="AO573" s="38"/>
      <c r="AP573" s="648"/>
      <c r="AQ573" s="37"/>
      <c r="AR573" s="37"/>
      <c r="AS573" s="37"/>
      <c r="AT573" s="38"/>
    </row>
    <row r="574" spans="1:46" ht="12.75"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37"/>
      <c r="AK574" s="37"/>
      <c r="AL574" s="37"/>
      <c r="AM574" s="37"/>
      <c r="AN574" s="37"/>
      <c r="AO574" s="38"/>
      <c r="AP574" s="648"/>
      <c r="AQ574" s="37"/>
      <c r="AR574" s="37"/>
      <c r="AS574" s="37"/>
      <c r="AT574" s="38"/>
    </row>
    <row r="575" spans="1:46" ht="12.75"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37"/>
      <c r="AK575" s="37"/>
      <c r="AL575" s="37"/>
      <c r="AM575" s="37"/>
      <c r="AN575" s="37"/>
      <c r="AO575" s="38"/>
      <c r="AP575" s="648"/>
      <c r="AQ575" s="37"/>
      <c r="AR575" s="37"/>
      <c r="AS575" s="37"/>
      <c r="AT575" s="38"/>
    </row>
    <row r="576" spans="1:46" ht="12.75"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37"/>
      <c r="AK576" s="37"/>
      <c r="AL576" s="37"/>
      <c r="AM576" s="37"/>
      <c r="AN576" s="37"/>
      <c r="AO576" s="38"/>
      <c r="AP576" s="648"/>
      <c r="AQ576" s="37"/>
      <c r="AR576" s="37"/>
      <c r="AS576" s="37"/>
      <c r="AT576" s="38"/>
    </row>
    <row r="577" spans="1:46" ht="12.75"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37"/>
      <c r="AK577" s="37"/>
      <c r="AL577" s="37"/>
      <c r="AM577" s="37"/>
      <c r="AN577" s="37"/>
      <c r="AO577" s="38"/>
      <c r="AP577" s="648"/>
      <c r="AQ577" s="37"/>
      <c r="AR577" s="37"/>
      <c r="AS577" s="37"/>
      <c r="AT577" s="38"/>
    </row>
    <row r="578" spans="1:46" ht="12.75"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37"/>
      <c r="AK578" s="37"/>
      <c r="AL578" s="37"/>
      <c r="AM578" s="37"/>
      <c r="AN578" s="37"/>
      <c r="AO578" s="38"/>
      <c r="AP578" s="648"/>
      <c r="AQ578" s="37"/>
      <c r="AR578" s="37"/>
      <c r="AS578" s="37"/>
      <c r="AT578" s="38"/>
    </row>
    <row r="579" spans="1:46" ht="12.75"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37"/>
      <c r="AK579" s="37"/>
      <c r="AL579" s="37"/>
      <c r="AM579" s="37"/>
      <c r="AN579" s="37"/>
      <c r="AO579" s="38"/>
      <c r="AP579" s="648"/>
      <c r="AQ579" s="37"/>
      <c r="AR579" s="37"/>
      <c r="AS579" s="37"/>
      <c r="AT579" s="38"/>
    </row>
    <row r="580" spans="1:46" ht="12.75"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37"/>
      <c r="AK580" s="37"/>
      <c r="AL580" s="37"/>
      <c r="AM580" s="37"/>
      <c r="AN580" s="37"/>
      <c r="AO580" s="38"/>
      <c r="AP580" s="648"/>
      <c r="AQ580" s="37"/>
      <c r="AR580" s="37"/>
      <c r="AS580" s="37"/>
      <c r="AT580" s="38"/>
    </row>
    <row r="581" spans="1:46" ht="12.75"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c r="AM581" s="37"/>
      <c r="AN581" s="37"/>
      <c r="AO581" s="38"/>
      <c r="AP581" s="648"/>
      <c r="AQ581" s="37"/>
      <c r="AR581" s="37"/>
      <c r="AS581" s="37"/>
      <c r="AT581" s="38"/>
    </row>
    <row r="582" spans="1:46" ht="12.75"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37"/>
      <c r="AK582" s="37"/>
      <c r="AL582" s="37"/>
      <c r="AM582" s="37"/>
      <c r="AN582" s="37"/>
      <c r="AO582" s="38"/>
      <c r="AP582" s="648"/>
      <c r="AQ582" s="37"/>
      <c r="AR582" s="37"/>
      <c r="AS582" s="37"/>
      <c r="AT582" s="38"/>
    </row>
    <row r="583" spans="1:46" ht="12.75"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c r="AM583" s="37"/>
      <c r="AN583" s="37"/>
      <c r="AO583" s="38"/>
      <c r="AP583" s="648"/>
      <c r="AQ583" s="37"/>
      <c r="AR583" s="37"/>
      <c r="AS583" s="37"/>
      <c r="AT583" s="38"/>
    </row>
    <row r="584" spans="1:46" ht="12.75"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37"/>
      <c r="AK584" s="37"/>
      <c r="AL584" s="37"/>
      <c r="AM584" s="37"/>
      <c r="AN584" s="37"/>
      <c r="AO584" s="38"/>
      <c r="AP584" s="648"/>
      <c r="AQ584" s="37"/>
      <c r="AR584" s="37"/>
      <c r="AS584" s="37"/>
      <c r="AT584" s="38"/>
    </row>
    <row r="585" spans="1:46" ht="12.75"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37"/>
      <c r="AK585" s="37"/>
      <c r="AL585" s="37"/>
      <c r="AM585" s="37"/>
      <c r="AN585" s="37"/>
      <c r="AO585" s="38"/>
      <c r="AP585" s="648"/>
      <c r="AQ585" s="37"/>
      <c r="AR585" s="37"/>
      <c r="AS585" s="37"/>
      <c r="AT585" s="38"/>
    </row>
    <row r="586" spans="1:46" ht="12.75"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37"/>
      <c r="AK586" s="37"/>
      <c r="AL586" s="37"/>
      <c r="AM586" s="37"/>
      <c r="AN586" s="37"/>
      <c r="AO586" s="38"/>
      <c r="AP586" s="648"/>
      <c r="AQ586" s="37"/>
      <c r="AR586" s="37"/>
      <c r="AS586" s="37"/>
      <c r="AT586" s="38"/>
    </row>
    <row r="587" spans="1:46" ht="12.75"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37"/>
      <c r="AK587" s="37"/>
      <c r="AL587" s="37"/>
      <c r="AM587" s="37"/>
      <c r="AN587" s="37"/>
      <c r="AO587" s="38"/>
      <c r="AP587" s="648"/>
      <c r="AQ587" s="37"/>
      <c r="AR587" s="37"/>
      <c r="AS587" s="37"/>
      <c r="AT587" s="38"/>
    </row>
    <row r="588" spans="1:46" ht="12.75"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37"/>
      <c r="AK588" s="37"/>
      <c r="AL588" s="37"/>
      <c r="AM588" s="37"/>
      <c r="AN588" s="37"/>
      <c r="AO588" s="38"/>
      <c r="AP588" s="648"/>
      <c r="AQ588" s="37"/>
      <c r="AR588" s="37"/>
      <c r="AS588" s="37"/>
      <c r="AT588" s="38"/>
    </row>
    <row r="589" spans="1:46" ht="12.75"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37"/>
      <c r="AK589" s="37"/>
      <c r="AL589" s="37"/>
      <c r="AM589" s="37"/>
      <c r="AN589" s="37"/>
      <c r="AO589" s="38"/>
      <c r="AP589" s="648"/>
      <c r="AQ589" s="37"/>
      <c r="AR589" s="37"/>
      <c r="AS589" s="37"/>
      <c r="AT589" s="38"/>
    </row>
    <row r="590" spans="1:46" ht="12.75"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37"/>
      <c r="AK590" s="37"/>
      <c r="AL590" s="37"/>
      <c r="AM590" s="37"/>
      <c r="AN590" s="37"/>
      <c r="AO590" s="38"/>
      <c r="AP590" s="648"/>
      <c r="AQ590" s="37"/>
      <c r="AR590" s="37"/>
      <c r="AS590" s="37"/>
      <c r="AT590" s="38"/>
    </row>
    <row r="591" spans="1:46" ht="12.75"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37"/>
      <c r="AK591" s="37"/>
      <c r="AL591" s="37"/>
      <c r="AM591" s="37"/>
      <c r="AN591" s="37"/>
      <c r="AO591" s="38"/>
      <c r="AP591" s="648"/>
      <c r="AQ591" s="37"/>
      <c r="AR591" s="37"/>
      <c r="AS591" s="37"/>
      <c r="AT591" s="38"/>
    </row>
    <row r="592" spans="1:46" ht="12.75"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37"/>
      <c r="AK592" s="37"/>
      <c r="AL592" s="37"/>
      <c r="AM592" s="37"/>
      <c r="AN592" s="37"/>
      <c r="AO592" s="38"/>
      <c r="AP592" s="648"/>
      <c r="AQ592" s="37"/>
      <c r="AR592" s="37"/>
      <c r="AS592" s="37"/>
      <c r="AT592" s="38"/>
    </row>
    <row r="593" spans="1:46" ht="12.75"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37"/>
      <c r="AK593" s="37"/>
      <c r="AL593" s="37"/>
      <c r="AM593" s="37"/>
      <c r="AN593" s="37"/>
      <c r="AO593" s="38"/>
      <c r="AP593" s="648"/>
      <c r="AQ593" s="37"/>
      <c r="AR593" s="37"/>
      <c r="AS593" s="37"/>
      <c r="AT593" s="38"/>
    </row>
    <row r="594" spans="1:46" ht="12.75"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37"/>
      <c r="AK594" s="37"/>
      <c r="AL594" s="37"/>
      <c r="AM594" s="37"/>
      <c r="AN594" s="37"/>
      <c r="AO594" s="38"/>
      <c r="AP594" s="648"/>
      <c r="AQ594" s="37"/>
      <c r="AR594" s="37"/>
      <c r="AS594" s="37"/>
      <c r="AT594" s="38"/>
    </row>
    <row r="595" spans="1:46" ht="12.75"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37"/>
      <c r="AK595" s="37"/>
      <c r="AL595" s="37"/>
      <c r="AM595" s="37"/>
      <c r="AN595" s="37"/>
      <c r="AO595" s="38"/>
      <c r="AP595" s="648"/>
      <c r="AQ595" s="37"/>
      <c r="AR595" s="37"/>
      <c r="AS595" s="37"/>
      <c r="AT595" s="38"/>
    </row>
    <row r="596" spans="1:46" ht="12.75"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37"/>
      <c r="AK596" s="37"/>
      <c r="AL596" s="37"/>
      <c r="AM596" s="37"/>
      <c r="AN596" s="37"/>
      <c r="AO596" s="38"/>
      <c r="AP596" s="648"/>
      <c r="AQ596" s="37"/>
      <c r="AR596" s="37"/>
      <c r="AS596" s="37"/>
      <c r="AT596" s="38"/>
    </row>
    <row r="597" spans="1:46" ht="12.75"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37"/>
      <c r="AK597" s="37"/>
      <c r="AL597" s="37"/>
      <c r="AM597" s="37"/>
      <c r="AN597" s="37"/>
      <c r="AO597" s="38"/>
      <c r="AP597" s="648"/>
      <c r="AQ597" s="37"/>
      <c r="AR597" s="37"/>
      <c r="AS597" s="37"/>
      <c r="AT597" s="38"/>
    </row>
    <row r="598" spans="1:46" ht="12.75"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37"/>
      <c r="AK598" s="37"/>
      <c r="AL598" s="37"/>
      <c r="AM598" s="37"/>
      <c r="AN598" s="37"/>
      <c r="AO598" s="38"/>
      <c r="AP598" s="648"/>
      <c r="AQ598" s="37"/>
      <c r="AR598" s="37"/>
      <c r="AS598" s="37"/>
      <c r="AT598" s="38"/>
    </row>
    <row r="599" spans="1:46" ht="12.75"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37"/>
      <c r="AK599" s="37"/>
      <c r="AL599" s="37"/>
      <c r="AM599" s="37"/>
      <c r="AN599" s="37"/>
      <c r="AO599" s="38"/>
      <c r="AP599" s="648"/>
      <c r="AQ599" s="37"/>
      <c r="AR599" s="37"/>
      <c r="AS599" s="37"/>
      <c r="AT599" s="38"/>
    </row>
    <row r="600" spans="1:46" ht="12.75"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37"/>
      <c r="AK600" s="37"/>
      <c r="AL600" s="37"/>
      <c r="AM600" s="37"/>
      <c r="AN600" s="37"/>
      <c r="AO600" s="38"/>
      <c r="AP600" s="648"/>
      <c r="AQ600" s="37"/>
      <c r="AR600" s="37"/>
      <c r="AS600" s="37"/>
      <c r="AT600" s="38"/>
    </row>
    <row r="601" spans="1:46" ht="12.75"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37"/>
      <c r="AK601" s="37"/>
      <c r="AL601" s="37"/>
      <c r="AM601" s="37"/>
      <c r="AN601" s="37"/>
      <c r="AO601" s="38"/>
      <c r="AP601" s="648"/>
      <c r="AQ601" s="37"/>
      <c r="AR601" s="37"/>
      <c r="AS601" s="37"/>
      <c r="AT601" s="38"/>
    </row>
    <row r="602" spans="1:46" ht="12.75"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37"/>
      <c r="AK602" s="37"/>
      <c r="AL602" s="37"/>
      <c r="AM602" s="37"/>
      <c r="AN602" s="37"/>
      <c r="AO602" s="38"/>
      <c r="AP602" s="648"/>
      <c r="AQ602" s="37"/>
      <c r="AR602" s="37"/>
      <c r="AS602" s="37"/>
      <c r="AT602" s="38"/>
    </row>
    <row r="603" spans="1:46" ht="12.75"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37"/>
      <c r="AK603" s="37"/>
      <c r="AL603" s="37"/>
      <c r="AM603" s="37"/>
      <c r="AN603" s="37"/>
      <c r="AO603" s="38"/>
      <c r="AP603" s="648"/>
      <c r="AQ603" s="37"/>
      <c r="AR603" s="37"/>
      <c r="AS603" s="37"/>
      <c r="AT603" s="38"/>
    </row>
    <row r="604" spans="1:46" ht="12.75"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c r="AA604" s="37"/>
      <c r="AB604" s="37"/>
      <c r="AC604" s="37"/>
      <c r="AD604" s="37"/>
      <c r="AE604" s="37"/>
      <c r="AF604" s="37"/>
      <c r="AG604" s="37"/>
      <c r="AH604" s="37"/>
      <c r="AI604" s="37"/>
      <c r="AJ604" s="37"/>
      <c r="AK604" s="37"/>
      <c r="AL604" s="37"/>
      <c r="AM604" s="37"/>
      <c r="AN604" s="37"/>
      <c r="AO604" s="38"/>
      <c r="AP604" s="648"/>
      <c r="AQ604" s="37"/>
      <c r="AR604" s="37"/>
      <c r="AS604" s="37"/>
      <c r="AT604" s="38"/>
    </row>
    <row r="605" spans="1:46" ht="12.75"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c r="AA605" s="37"/>
      <c r="AB605" s="37"/>
      <c r="AC605" s="37"/>
      <c r="AD605" s="37"/>
      <c r="AE605" s="37"/>
      <c r="AF605" s="37"/>
      <c r="AG605" s="37"/>
      <c r="AH605" s="37"/>
      <c r="AI605" s="37"/>
      <c r="AJ605" s="37"/>
      <c r="AK605" s="37"/>
      <c r="AL605" s="37"/>
      <c r="AM605" s="37"/>
      <c r="AN605" s="37"/>
      <c r="AO605" s="38"/>
      <c r="AP605" s="648"/>
      <c r="AQ605" s="37"/>
      <c r="AR605" s="37"/>
      <c r="AS605" s="37"/>
      <c r="AT605" s="38"/>
    </row>
    <row r="606" spans="1:46" ht="12.75"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c r="AA606" s="37"/>
      <c r="AB606" s="37"/>
      <c r="AC606" s="37"/>
      <c r="AD606" s="37"/>
      <c r="AE606" s="37"/>
      <c r="AF606" s="37"/>
      <c r="AG606" s="37"/>
      <c r="AH606" s="37"/>
      <c r="AI606" s="37"/>
      <c r="AJ606" s="37"/>
      <c r="AK606" s="37"/>
      <c r="AL606" s="37"/>
      <c r="AM606" s="37"/>
      <c r="AN606" s="37"/>
      <c r="AO606" s="38"/>
      <c r="AP606" s="648"/>
      <c r="AQ606" s="37"/>
      <c r="AR606" s="37"/>
      <c r="AS606" s="37"/>
      <c r="AT606" s="38"/>
    </row>
    <row r="607" spans="1:46" ht="12.75"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c r="AA607" s="37"/>
      <c r="AB607" s="37"/>
      <c r="AC607" s="37"/>
      <c r="AD607" s="37"/>
      <c r="AE607" s="37"/>
      <c r="AF607" s="37"/>
      <c r="AG607" s="37"/>
      <c r="AH607" s="37"/>
      <c r="AI607" s="37"/>
      <c r="AJ607" s="37"/>
      <c r="AK607" s="37"/>
      <c r="AL607" s="37"/>
      <c r="AM607" s="37"/>
      <c r="AN607" s="37"/>
      <c r="AO607" s="38"/>
      <c r="AP607" s="648"/>
      <c r="AQ607" s="37"/>
      <c r="AR607" s="37"/>
      <c r="AS607" s="37"/>
      <c r="AT607" s="38"/>
    </row>
    <row r="608" spans="1:46" ht="12.75"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c r="AA608" s="37"/>
      <c r="AB608" s="37"/>
      <c r="AC608" s="37"/>
      <c r="AD608" s="37"/>
      <c r="AE608" s="37"/>
      <c r="AF608" s="37"/>
      <c r="AG608" s="37"/>
      <c r="AH608" s="37"/>
      <c r="AI608" s="37"/>
      <c r="AJ608" s="37"/>
      <c r="AK608" s="37"/>
      <c r="AL608" s="37"/>
      <c r="AM608" s="37"/>
      <c r="AN608" s="37"/>
      <c r="AO608" s="38"/>
      <c r="AP608" s="648"/>
      <c r="AQ608" s="37"/>
      <c r="AR608" s="37"/>
      <c r="AS608" s="37"/>
      <c r="AT608" s="38"/>
    </row>
    <row r="609" spans="1:46" ht="12.75"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c r="AA609" s="37"/>
      <c r="AB609" s="37"/>
      <c r="AC609" s="37"/>
      <c r="AD609" s="37"/>
      <c r="AE609" s="37"/>
      <c r="AF609" s="37"/>
      <c r="AG609" s="37"/>
      <c r="AH609" s="37"/>
      <c r="AI609" s="37"/>
      <c r="AJ609" s="37"/>
      <c r="AK609" s="37"/>
      <c r="AL609" s="37"/>
      <c r="AM609" s="37"/>
      <c r="AN609" s="37"/>
      <c r="AO609" s="38"/>
      <c r="AP609" s="648"/>
      <c r="AQ609" s="37"/>
      <c r="AR609" s="37"/>
      <c r="AS609" s="37"/>
      <c r="AT609" s="38"/>
    </row>
    <row r="610" spans="1:46" ht="12.75"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c r="AA610" s="37"/>
      <c r="AB610" s="37"/>
      <c r="AC610" s="37"/>
      <c r="AD610" s="37"/>
      <c r="AE610" s="37"/>
      <c r="AF610" s="37"/>
      <c r="AG610" s="37"/>
      <c r="AH610" s="37"/>
      <c r="AI610" s="37"/>
      <c r="AJ610" s="37"/>
      <c r="AK610" s="37"/>
      <c r="AL610" s="37"/>
      <c r="AM610" s="37"/>
      <c r="AN610" s="37"/>
      <c r="AO610" s="38"/>
      <c r="AP610" s="648"/>
      <c r="AQ610" s="37"/>
      <c r="AR610" s="37"/>
      <c r="AS610" s="37"/>
      <c r="AT610" s="38"/>
    </row>
    <row r="611" spans="1:46" ht="12.75"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c r="AA611" s="37"/>
      <c r="AB611" s="37"/>
      <c r="AC611" s="37"/>
      <c r="AD611" s="37"/>
      <c r="AE611" s="37"/>
      <c r="AF611" s="37"/>
      <c r="AG611" s="37"/>
      <c r="AH611" s="37"/>
      <c r="AI611" s="37"/>
      <c r="AJ611" s="37"/>
      <c r="AK611" s="37"/>
      <c r="AL611" s="37"/>
      <c r="AM611" s="37"/>
      <c r="AN611" s="37"/>
      <c r="AO611" s="38"/>
      <c r="AP611" s="648"/>
      <c r="AQ611" s="37"/>
      <c r="AR611" s="37"/>
      <c r="AS611" s="37"/>
      <c r="AT611" s="38"/>
    </row>
    <row r="612" spans="1:46" ht="12.75"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c r="AA612" s="37"/>
      <c r="AB612" s="37"/>
      <c r="AC612" s="37"/>
      <c r="AD612" s="37"/>
      <c r="AE612" s="37"/>
      <c r="AF612" s="37"/>
      <c r="AG612" s="37"/>
      <c r="AH612" s="37"/>
      <c r="AI612" s="37"/>
      <c r="AJ612" s="37"/>
      <c r="AK612" s="37"/>
      <c r="AL612" s="37"/>
      <c r="AM612" s="37"/>
      <c r="AN612" s="37"/>
      <c r="AO612" s="38"/>
      <c r="AP612" s="648"/>
      <c r="AQ612" s="37"/>
      <c r="AR612" s="37"/>
      <c r="AS612" s="37"/>
      <c r="AT612" s="38"/>
    </row>
    <row r="613" spans="1:46" ht="12.75"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c r="AA613" s="37"/>
      <c r="AB613" s="37"/>
      <c r="AC613" s="37"/>
      <c r="AD613" s="37"/>
      <c r="AE613" s="37"/>
      <c r="AF613" s="37"/>
      <c r="AG613" s="37"/>
      <c r="AH613" s="37"/>
      <c r="AI613" s="37"/>
      <c r="AJ613" s="37"/>
      <c r="AK613" s="37"/>
      <c r="AL613" s="37"/>
      <c r="AM613" s="37"/>
      <c r="AN613" s="37"/>
      <c r="AO613" s="38"/>
      <c r="AP613" s="648"/>
      <c r="AQ613" s="37"/>
      <c r="AR613" s="37"/>
      <c r="AS613" s="37"/>
      <c r="AT613" s="38"/>
    </row>
    <row r="614" spans="1:46" ht="12.75"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c r="AA614" s="37"/>
      <c r="AB614" s="37"/>
      <c r="AC614" s="37"/>
      <c r="AD614" s="37"/>
      <c r="AE614" s="37"/>
      <c r="AF614" s="37"/>
      <c r="AG614" s="37"/>
      <c r="AH614" s="37"/>
      <c r="AI614" s="37"/>
      <c r="AJ614" s="37"/>
      <c r="AK614" s="37"/>
      <c r="AL614" s="37"/>
      <c r="AM614" s="37"/>
      <c r="AN614" s="37"/>
      <c r="AO614" s="38"/>
      <c r="AP614" s="648"/>
      <c r="AQ614" s="37"/>
      <c r="AR614" s="37"/>
      <c r="AS614" s="37"/>
      <c r="AT614" s="38"/>
    </row>
    <row r="615" spans="1:46" ht="12.75"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c r="AA615" s="37"/>
      <c r="AB615" s="37"/>
      <c r="AC615" s="37"/>
      <c r="AD615" s="37"/>
      <c r="AE615" s="37"/>
      <c r="AF615" s="37"/>
      <c r="AG615" s="37"/>
      <c r="AH615" s="37"/>
      <c r="AI615" s="37"/>
      <c r="AJ615" s="37"/>
      <c r="AK615" s="37"/>
      <c r="AL615" s="37"/>
      <c r="AM615" s="37"/>
      <c r="AN615" s="37"/>
      <c r="AO615" s="38"/>
      <c r="AP615" s="648"/>
      <c r="AQ615" s="37"/>
      <c r="AR615" s="37"/>
      <c r="AS615" s="37"/>
      <c r="AT615" s="38"/>
    </row>
    <row r="616" spans="1:46" ht="12.75"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c r="AA616" s="37"/>
      <c r="AB616" s="37"/>
      <c r="AC616" s="37"/>
      <c r="AD616" s="37"/>
      <c r="AE616" s="37"/>
      <c r="AF616" s="37"/>
      <c r="AG616" s="37"/>
      <c r="AH616" s="37"/>
      <c r="AI616" s="37"/>
      <c r="AJ616" s="37"/>
      <c r="AK616" s="37"/>
      <c r="AL616" s="37"/>
      <c r="AM616" s="37"/>
      <c r="AN616" s="37"/>
      <c r="AO616" s="38"/>
      <c r="AP616" s="648"/>
      <c r="AQ616" s="37"/>
      <c r="AR616" s="37"/>
      <c r="AS616" s="37"/>
      <c r="AT616" s="38"/>
    </row>
    <row r="617" spans="1:46" ht="12.75"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c r="AA617" s="37"/>
      <c r="AB617" s="37"/>
      <c r="AC617" s="37"/>
      <c r="AD617" s="37"/>
      <c r="AE617" s="37"/>
      <c r="AF617" s="37"/>
      <c r="AG617" s="37"/>
      <c r="AH617" s="37"/>
      <c r="AI617" s="37"/>
      <c r="AJ617" s="37"/>
      <c r="AK617" s="37"/>
      <c r="AL617" s="37"/>
      <c r="AM617" s="37"/>
      <c r="AN617" s="37"/>
      <c r="AO617" s="38"/>
      <c r="AP617" s="648"/>
      <c r="AQ617" s="37"/>
      <c r="AR617" s="37"/>
      <c r="AS617" s="37"/>
      <c r="AT617" s="38"/>
    </row>
    <row r="618" spans="1:46" ht="12.75"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c r="AA618" s="37"/>
      <c r="AB618" s="37"/>
      <c r="AC618" s="37"/>
      <c r="AD618" s="37"/>
      <c r="AE618" s="37"/>
      <c r="AF618" s="37"/>
      <c r="AG618" s="37"/>
      <c r="AH618" s="37"/>
      <c r="AI618" s="37"/>
      <c r="AJ618" s="37"/>
      <c r="AK618" s="37"/>
      <c r="AL618" s="37"/>
      <c r="AM618" s="37"/>
      <c r="AN618" s="37"/>
      <c r="AO618" s="38"/>
      <c r="AP618" s="648"/>
      <c r="AQ618" s="37"/>
      <c r="AR618" s="37"/>
      <c r="AS618" s="37"/>
      <c r="AT618" s="38"/>
    </row>
    <row r="619" spans="1:46" ht="12.75"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c r="AA619" s="37"/>
      <c r="AB619" s="37"/>
      <c r="AC619" s="37"/>
      <c r="AD619" s="37"/>
      <c r="AE619" s="37"/>
      <c r="AF619" s="37"/>
      <c r="AG619" s="37"/>
      <c r="AH619" s="37"/>
      <c r="AI619" s="37"/>
      <c r="AJ619" s="37"/>
      <c r="AK619" s="37"/>
      <c r="AL619" s="37"/>
      <c r="AM619" s="37"/>
      <c r="AN619" s="37"/>
      <c r="AO619" s="38"/>
      <c r="AP619" s="648"/>
      <c r="AQ619" s="37"/>
      <c r="AR619" s="37"/>
      <c r="AS619" s="37"/>
      <c r="AT619" s="38"/>
    </row>
    <row r="620" spans="1:46" ht="12.75"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c r="AA620" s="37"/>
      <c r="AB620" s="37"/>
      <c r="AC620" s="37"/>
      <c r="AD620" s="37"/>
      <c r="AE620" s="37"/>
      <c r="AF620" s="37"/>
      <c r="AG620" s="37"/>
      <c r="AH620" s="37"/>
      <c r="AI620" s="37"/>
      <c r="AJ620" s="37"/>
      <c r="AK620" s="37"/>
      <c r="AL620" s="37"/>
      <c r="AM620" s="37"/>
      <c r="AN620" s="37"/>
      <c r="AO620" s="38"/>
      <c r="AP620" s="648"/>
      <c r="AQ620" s="37"/>
      <c r="AR620" s="37"/>
      <c r="AS620" s="37"/>
      <c r="AT620" s="38"/>
    </row>
    <row r="621" spans="1:46" ht="12.75"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c r="AA621" s="37"/>
      <c r="AB621" s="37"/>
      <c r="AC621" s="37"/>
      <c r="AD621" s="37"/>
      <c r="AE621" s="37"/>
      <c r="AF621" s="37"/>
      <c r="AG621" s="37"/>
      <c r="AH621" s="37"/>
      <c r="AI621" s="37"/>
      <c r="AJ621" s="37"/>
      <c r="AK621" s="37"/>
      <c r="AL621" s="37"/>
      <c r="AM621" s="37"/>
      <c r="AN621" s="37"/>
      <c r="AO621" s="38"/>
      <c r="AP621" s="648"/>
      <c r="AQ621" s="37"/>
      <c r="AR621" s="37"/>
      <c r="AS621" s="37"/>
      <c r="AT621" s="38"/>
    </row>
    <row r="622" spans="1:46" ht="12.75"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c r="AA622" s="37"/>
      <c r="AB622" s="37"/>
      <c r="AC622" s="37"/>
      <c r="AD622" s="37"/>
      <c r="AE622" s="37"/>
      <c r="AF622" s="37"/>
      <c r="AG622" s="37"/>
      <c r="AH622" s="37"/>
      <c r="AI622" s="37"/>
      <c r="AJ622" s="37"/>
      <c r="AK622" s="37"/>
      <c r="AL622" s="37"/>
      <c r="AM622" s="37"/>
      <c r="AN622" s="37"/>
      <c r="AO622" s="38"/>
      <c r="AP622" s="648"/>
      <c r="AQ622" s="37"/>
      <c r="AR622" s="37"/>
      <c r="AS622" s="37"/>
      <c r="AT622" s="38"/>
    </row>
    <row r="623" spans="1:46" ht="12.75"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c r="AA623" s="37"/>
      <c r="AB623" s="37"/>
      <c r="AC623" s="37"/>
      <c r="AD623" s="37"/>
      <c r="AE623" s="37"/>
      <c r="AF623" s="37"/>
      <c r="AG623" s="37"/>
      <c r="AH623" s="37"/>
      <c r="AI623" s="37"/>
      <c r="AJ623" s="37"/>
      <c r="AK623" s="37"/>
      <c r="AL623" s="37"/>
      <c r="AM623" s="37"/>
      <c r="AN623" s="37"/>
      <c r="AO623" s="38"/>
      <c r="AP623" s="648"/>
      <c r="AQ623" s="37"/>
      <c r="AR623" s="37"/>
      <c r="AS623" s="37"/>
      <c r="AT623" s="38"/>
    </row>
    <row r="624" spans="1:46" ht="12.75"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c r="AA624" s="37"/>
      <c r="AB624" s="37"/>
      <c r="AC624" s="37"/>
      <c r="AD624" s="37"/>
      <c r="AE624" s="37"/>
      <c r="AF624" s="37"/>
      <c r="AG624" s="37"/>
      <c r="AH624" s="37"/>
      <c r="AI624" s="37"/>
      <c r="AJ624" s="37"/>
      <c r="AK624" s="37"/>
      <c r="AL624" s="37"/>
      <c r="AM624" s="37"/>
      <c r="AN624" s="37"/>
      <c r="AO624" s="38"/>
      <c r="AP624" s="648"/>
      <c r="AQ624" s="37"/>
      <c r="AR624" s="37"/>
      <c r="AS624" s="37"/>
      <c r="AT624" s="38"/>
    </row>
    <row r="625" spans="1:46" ht="12.75"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c r="AA625" s="37"/>
      <c r="AB625" s="37"/>
      <c r="AC625" s="37"/>
      <c r="AD625" s="37"/>
      <c r="AE625" s="37"/>
      <c r="AF625" s="37"/>
      <c r="AG625" s="37"/>
      <c r="AH625" s="37"/>
      <c r="AI625" s="37"/>
      <c r="AJ625" s="37"/>
      <c r="AK625" s="37"/>
      <c r="AL625" s="37"/>
      <c r="AM625" s="37"/>
      <c r="AN625" s="37"/>
      <c r="AO625" s="38"/>
      <c r="AP625" s="648"/>
      <c r="AQ625" s="37"/>
      <c r="AR625" s="37"/>
      <c r="AS625" s="37"/>
      <c r="AT625" s="38"/>
    </row>
    <row r="626" spans="1:46" ht="12.75"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c r="AA626" s="37"/>
      <c r="AB626" s="37"/>
      <c r="AC626" s="37"/>
      <c r="AD626" s="37"/>
      <c r="AE626" s="37"/>
      <c r="AF626" s="37"/>
      <c r="AG626" s="37"/>
      <c r="AH626" s="37"/>
      <c r="AI626" s="37"/>
      <c r="AJ626" s="37"/>
      <c r="AK626" s="37"/>
      <c r="AL626" s="37"/>
      <c r="AM626" s="37"/>
      <c r="AN626" s="37"/>
      <c r="AO626" s="38"/>
      <c r="AP626" s="648"/>
      <c r="AQ626" s="37"/>
      <c r="AR626" s="37"/>
      <c r="AS626" s="37"/>
      <c r="AT626" s="38"/>
    </row>
    <row r="627" spans="1:46" ht="12.75"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c r="AA627" s="37"/>
      <c r="AB627" s="37"/>
      <c r="AC627" s="37"/>
      <c r="AD627" s="37"/>
      <c r="AE627" s="37"/>
      <c r="AF627" s="37"/>
      <c r="AG627" s="37"/>
      <c r="AH627" s="37"/>
      <c r="AI627" s="37"/>
      <c r="AJ627" s="37"/>
      <c r="AK627" s="37"/>
      <c r="AL627" s="37"/>
      <c r="AM627" s="37"/>
      <c r="AN627" s="37"/>
      <c r="AO627" s="38"/>
      <c r="AP627" s="648"/>
      <c r="AQ627" s="37"/>
      <c r="AR627" s="37"/>
      <c r="AS627" s="37"/>
      <c r="AT627" s="38"/>
    </row>
    <row r="628" spans="1:46" ht="12.75"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c r="AA628" s="37"/>
      <c r="AB628" s="37"/>
      <c r="AC628" s="37"/>
      <c r="AD628" s="37"/>
      <c r="AE628" s="37"/>
      <c r="AF628" s="37"/>
      <c r="AG628" s="37"/>
      <c r="AH628" s="37"/>
      <c r="AI628" s="37"/>
      <c r="AJ628" s="37"/>
      <c r="AK628" s="37"/>
      <c r="AL628" s="37"/>
      <c r="AM628" s="37"/>
      <c r="AN628" s="37"/>
      <c r="AO628" s="38"/>
      <c r="AP628" s="648"/>
      <c r="AQ628" s="37"/>
      <c r="AR628" s="37"/>
      <c r="AS628" s="37"/>
      <c r="AT628" s="38"/>
    </row>
    <row r="629" spans="1:46" ht="12.75"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c r="AA629" s="37"/>
      <c r="AB629" s="37"/>
      <c r="AC629" s="37"/>
      <c r="AD629" s="37"/>
      <c r="AE629" s="37"/>
      <c r="AF629" s="37"/>
      <c r="AG629" s="37"/>
      <c r="AH629" s="37"/>
      <c r="AI629" s="37"/>
      <c r="AJ629" s="37"/>
      <c r="AK629" s="37"/>
      <c r="AL629" s="37"/>
      <c r="AM629" s="37"/>
      <c r="AN629" s="37"/>
      <c r="AO629" s="38"/>
      <c r="AP629" s="648"/>
      <c r="AQ629" s="37"/>
      <c r="AR629" s="37"/>
      <c r="AS629" s="37"/>
      <c r="AT629" s="38"/>
    </row>
    <row r="630" spans="1:46" ht="12.75"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c r="AA630" s="37"/>
      <c r="AB630" s="37"/>
      <c r="AC630" s="37"/>
      <c r="AD630" s="37"/>
      <c r="AE630" s="37"/>
      <c r="AF630" s="37"/>
      <c r="AG630" s="37"/>
      <c r="AH630" s="37"/>
      <c r="AI630" s="37"/>
      <c r="AJ630" s="37"/>
      <c r="AK630" s="37"/>
      <c r="AL630" s="37"/>
      <c r="AM630" s="37"/>
      <c r="AN630" s="37"/>
      <c r="AO630" s="38"/>
      <c r="AP630" s="648"/>
      <c r="AQ630" s="37"/>
      <c r="AR630" s="37"/>
      <c r="AS630" s="37"/>
      <c r="AT630" s="38"/>
    </row>
    <row r="631" spans="1:46" ht="12.75"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c r="AA631" s="37"/>
      <c r="AB631" s="37"/>
      <c r="AC631" s="37"/>
      <c r="AD631" s="37"/>
      <c r="AE631" s="37"/>
      <c r="AF631" s="37"/>
      <c r="AG631" s="37"/>
      <c r="AH631" s="37"/>
      <c r="AI631" s="37"/>
      <c r="AJ631" s="37"/>
      <c r="AK631" s="37"/>
      <c r="AL631" s="37"/>
      <c r="AM631" s="37"/>
      <c r="AN631" s="37"/>
      <c r="AO631" s="38"/>
      <c r="AP631" s="648"/>
      <c r="AQ631" s="37"/>
      <c r="AR631" s="37"/>
      <c r="AS631" s="37"/>
      <c r="AT631" s="38"/>
    </row>
    <row r="632" spans="1:46" ht="12.75"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c r="AA632" s="37"/>
      <c r="AB632" s="37"/>
      <c r="AC632" s="37"/>
      <c r="AD632" s="37"/>
      <c r="AE632" s="37"/>
      <c r="AF632" s="37"/>
      <c r="AG632" s="37"/>
      <c r="AH632" s="37"/>
      <c r="AI632" s="37"/>
      <c r="AJ632" s="37"/>
      <c r="AK632" s="37"/>
      <c r="AL632" s="37"/>
      <c r="AM632" s="37"/>
      <c r="AN632" s="37"/>
      <c r="AO632" s="38"/>
      <c r="AP632" s="648"/>
      <c r="AQ632" s="37"/>
      <c r="AR632" s="37"/>
      <c r="AS632" s="37"/>
      <c r="AT632" s="38"/>
    </row>
    <row r="633" spans="1:46" ht="12.75"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c r="AA633" s="37"/>
      <c r="AB633" s="37"/>
      <c r="AC633" s="37"/>
      <c r="AD633" s="37"/>
      <c r="AE633" s="37"/>
      <c r="AF633" s="37"/>
      <c r="AG633" s="37"/>
      <c r="AH633" s="37"/>
      <c r="AI633" s="37"/>
      <c r="AJ633" s="37"/>
      <c r="AK633" s="37"/>
      <c r="AL633" s="37"/>
      <c r="AM633" s="37"/>
      <c r="AN633" s="37"/>
      <c r="AO633" s="38"/>
      <c r="AP633" s="648"/>
      <c r="AQ633" s="37"/>
      <c r="AR633" s="37"/>
      <c r="AS633" s="37"/>
      <c r="AT633" s="38"/>
    </row>
    <row r="634" spans="1:46" ht="12.75"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c r="AA634" s="37"/>
      <c r="AB634" s="37"/>
      <c r="AC634" s="37"/>
      <c r="AD634" s="37"/>
      <c r="AE634" s="37"/>
      <c r="AF634" s="37"/>
      <c r="AG634" s="37"/>
      <c r="AH634" s="37"/>
      <c r="AI634" s="37"/>
      <c r="AJ634" s="37"/>
      <c r="AK634" s="37"/>
      <c r="AL634" s="37"/>
      <c r="AM634" s="37"/>
      <c r="AN634" s="37"/>
      <c r="AO634" s="38"/>
      <c r="AP634" s="648"/>
      <c r="AQ634" s="37"/>
      <c r="AR634" s="37"/>
      <c r="AS634" s="37"/>
      <c r="AT634" s="38"/>
    </row>
    <row r="635" spans="1:46" ht="12.75"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c r="AA635" s="37"/>
      <c r="AB635" s="37"/>
      <c r="AC635" s="37"/>
      <c r="AD635" s="37"/>
      <c r="AE635" s="37"/>
      <c r="AF635" s="37"/>
      <c r="AG635" s="37"/>
      <c r="AH635" s="37"/>
      <c r="AI635" s="37"/>
      <c r="AJ635" s="37"/>
      <c r="AK635" s="37"/>
      <c r="AL635" s="37"/>
      <c r="AM635" s="37"/>
      <c r="AN635" s="37"/>
      <c r="AO635" s="38"/>
      <c r="AP635" s="648"/>
      <c r="AQ635" s="37"/>
      <c r="AR635" s="37"/>
      <c r="AS635" s="37"/>
      <c r="AT635" s="38"/>
    </row>
    <row r="636" spans="1:46" ht="12.75"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c r="AA636" s="37"/>
      <c r="AB636" s="37"/>
      <c r="AC636" s="37"/>
      <c r="AD636" s="37"/>
      <c r="AE636" s="37"/>
      <c r="AF636" s="37"/>
      <c r="AG636" s="37"/>
      <c r="AH636" s="37"/>
      <c r="AI636" s="37"/>
      <c r="AJ636" s="37"/>
      <c r="AK636" s="37"/>
      <c r="AL636" s="37"/>
      <c r="AM636" s="37"/>
      <c r="AN636" s="37"/>
      <c r="AO636" s="38"/>
      <c r="AP636" s="648"/>
      <c r="AQ636" s="37"/>
      <c r="AR636" s="37"/>
      <c r="AS636" s="37"/>
      <c r="AT636" s="38"/>
    </row>
    <row r="637" spans="1:46" ht="12.75"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c r="AA637" s="37"/>
      <c r="AB637" s="37"/>
      <c r="AC637" s="37"/>
      <c r="AD637" s="37"/>
      <c r="AE637" s="37"/>
      <c r="AF637" s="37"/>
      <c r="AG637" s="37"/>
      <c r="AH637" s="37"/>
      <c r="AI637" s="37"/>
      <c r="AJ637" s="37"/>
      <c r="AK637" s="37"/>
      <c r="AL637" s="37"/>
      <c r="AM637" s="37"/>
      <c r="AN637" s="37"/>
      <c r="AO637" s="38"/>
      <c r="AP637" s="648"/>
      <c r="AQ637" s="37"/>
      <c r="AR637" s="37"/>
      <c r="AS637" s="37"/>
      <c r="AT637" s="38"/>
    </row>
    <row r="638" spans="1:46" ht="12.75"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c r="AA638" s="37"/>
      <c r="AB638" s="37"/>
      <c r="AC638" s="37"/>
      <c r="AD638" s="37"/>
      <c r="AE638" s="37"/>
      <c r="AF638" s="37"/>
      <c r="AG638" s="37"/>
      <c r="AH638" s="37"/>
      <c r="AI638" s="37"/>
      <c r="AJ638" s="37"/>
      <c r="AK638" s="37"/>
      <c r="AL638" s="37"/>
      <c r="AM638" s="37"/>
      <c r="AN638" s="37"/>
      <c r="AO638" s="38"/>
      <c r="AP638" s="648"/>
      <c r="AQ638" s="37"/>
      <c r="AR638" s="37"/>
      <c r="AS638" s="37"/>
      <c r="AT638" s="38"/>
    </row>
    <row r="639" spans="1:46" ht="12.75"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c r="AA639" s="37"/>
      <c r="AB639" s="37"/>
      <c r="AC639" s="37"/>
      <c r="AD639" s="37"/>
      <c r="AE639" s="37"/>
      <c r="AF639" s="37"/>
      <c r="AG639" s="37"/>
      <c r="AH639" s="37"/>
      <c r="AI639" s="37"/>
      <c r="AJ639" s="37"/>
      <c r="AK639" s="37"/>
      <c r="AL639" s="37"/>
      <c r="AM639" s="37"/>
      <c r="AN639" s="37"/>
      <c r="AO639" s="38"/>
      <c r="AP639" s="648"/>
      <c r="AQ639" s="37"/>
      <c r="AR639" s="37"/>
      <c r="AS639" s="37"/>
      <c r="AT639" s="38"/>
    </row>
    <row r="640" spans="1:46" ht="12.75"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c r="AA640" s="37"/>
      <c r="AB640" s="37"/>
      <c r="AC640" s="37"/>
      <c r="AD640" s="37"/>
      <c r="AE640" s="37"/>
      <c r="AF640" s="37"/>
      <c r="AG640" s="37"/>
      <c r="AH640" s="37"/>
      <c r="AI640" s="37"/>
      <c r="AJ640" s="37"/>
      <c r="AK640" s="37"/>
      <c r="AL640" s="37"/>
      <c r="AM640" s="37"/>
      <c r="AN640" s="37"/>
      <c r="AO640" s="38"/>
      <c r="AP640" s="648"/>
      <c r="AQ640" s="37"/>
      <c r="AR640" s="37"/>
      <c r="AS640" s="37"/>
      <c r="AT640" s="38"/>
    </row>
    <row r="641" spans="1:46" ht="12.75"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c r="AA641" s="37"/>
      <c r="AB641" s="37"/>
      <c r="AC641" s="37"/>
      <c r="AD641" s="37"/>
      <c r="AE641" s="37"/>
      <c r="AF641" s="37"/>
      <c r="AG641" s="37"/>
      <c r="AH641" s="37"/>
      <c r="AI641" s="37"/>
      <c r="AJ641" s="37"/>
      <c r="AK641" s="37"/>
      <c r="AL641" s="37"/>
      <c r="AM641" s="37"/>
      <c r="AN641" s="37"/>
      <c r="AO641" s="38"/>
      <c r="AP641" s="648"/>
      <c r="AQ641" s="37"/>
      <c r="AR641" s="37"/>
      <c r="AS641" s="37"/>
      <c r="AT641" s="38"/>
    </row>
    <row r="642" spans="1:46" ht="12.75"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c r="AA642" s="37"/>
      <c r="AB642" s="37"/>
      <c r="AC642" s="37"/>
      <c r="AD642" s="37"/>
      <c r="AE642" s="37"/>
      <c r="AF642" s="37"/>
      <c r="AG642" s="37"/>
      <c r="AH642" s="37"/>
      <c r="AI642" s="37"/>
      <c r="AJ642" s="37"/>
      <c r="AK642" s="37"/>
      <c r="AL642" s="37"/>
      <c r="AM642" s="37"/>
      <c r="AN642" s="37"/>
      <c r="AO642" s="38"/>
      <c r="AP642" s="648"/>
      <c r="AQ642" s="37"/>
      <c r="AR642" s="37"/>
      <c r="AS642" s="37"/>
      <c r="AT642" s="38"/>
    </row>
    <row r="643" spans="1:46" ht="12.75"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c r="AB643" s="37"/>
      <c r="AC643" s="37"/>
      <c r="AD643" s="37"/>
      <c r="AE643" s="37"/>
      <c r="AF643" s="37"/>
      <c r="AG643" s="37"/>
      <c r="AH643" s="37"/>
      <c r="AI643" s="37"/>
      <c r="AJ643" s="37"/>
      <c r="AK643" s="37"/>
      <c r="AL643" s="37"/>
      <c r="AM643" s="37"/>
      <c r="AN643" s="37"/>
      <c r="AO643" s="38"/>
      <c r="AP643" s="648"/>
      <c r="AQ643" s="37"/>
      <c r="AR643" s="37"/>
      <c r="AS643" s="37"/>
      <c r="AT643" s="38"/>
    </row>
    <row r="644" spans="1:46" ht="12.75"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c r="AA644" s="37"/>
      <c r="AB644" s="37"/>
      <c r="AC644" s="37"/>
      <c r="AD644" s="37"/>
      <c r="AE644" s="37"/>
      <c r="AF644" s="37"/>
      <c r="AG644" s="37"/>
      <c r="AH644" s="37"/>
      <c r="AI644" s="37"/>
      <c r="AJ644" s="37"/>
      <c r="AK644" s="37"/>
      <c r="AL644" s="37"/>
      <c r="AM644" s="37"/>
      <c r="AN644" s="37"/>
      <c r="AO644" s="38"/>
      <c r="AP644" s="648"/>
      <c r="AQ644" s="37"/>
      <c r="AR644" s="37"/>
      <c r="AS644" s="37"/>
      <c r="AT644" s="38"/>
    </row>
    <row r="645" spans="1:46" ht="12.75"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c r="AB645" s="37"/>
      <c r="AC645" s="37"/>
      <c r="AD645" s="37"/>
      <c r="AE645" s="37"/>
      <c r="AF645" s="37"/>
      <c r="AG645" s="37"/>
      <c r="AH645" s="37"/>
      <c r="AI645" s="37"/>
      <c r="AJ645" s="37"/>
      <c r="AK645" s="37"/>
      <c r="AL645" s="37"/>
      <c r="AM645" s="37"/>
      <c r="AN645" s="37"/>
      <c r="AO645" s="38"/>
      <c r="AP645" s="648"/>
      <c r="AQ645" s="37"/>
      <c r="AR645" s="37"/>
      <c r="AS645" s="37"/>
      <c r="AT645" s="38"/>
    </row>
    <row r="646" spans="1:46" ht="12.75"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c r="AA646" s="37"/>
      <c r="AB646" s="37"/>
      <c r="AC646" s="37"/>
      <c r="AD646" s="37"/>
      <c r="AE646" s="37"/>
      <c r="AF646" s="37"/>
      <c r="AG646" s="37"/>
      <c r="AH646" s="37"/>
      <c r="AI646" s="37"/>
      <c r="AJ646" s="37"/>
      <c r="AK646" s="37"/>
      <c r="AL646" s="37"/>
      <c r="AM646" s="37"/>
      <c r="AN646" s="37"/>
      <c r="AO646" s="38"/>
      <c r="AP646" s="648"/>
      <c r="AQ646" s="37"/>
      <c r="AR646" s="37"/>
      <c r="AS646" s="37"/>
      <c r="AT646" s="38"/>
    </row>
    <row r="647" spans="1:46" ht="12.75"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c r="AA647" s="37"/>
      <c r="AB647" s="37"/>
      <c r="AC647" s="37"/>
      <c r="AD647" s="37"/>
      <c r="AE647" s="37"/>
      <c r="AF647" s="37"/>
      <c r="AG647" s="37"/>
      <c r="AH647" s="37"/>
      <c r="AI647" s="37"/>
      <c r="AJ647" s="37"/>
      <c r="AK647" s="37"/>
      <c r="AL647" s="37"/>
      <c r="AM647" s="37"/>
      <c r="AN647" s="37"/>
      <c r="AO647" s="38"/>
      <c r="AP647" s="648"/>
      <c r="AQ647" s="37"/>
      <c r="AR647" s="37"/>
      <c r="AS647" s="37"/>
      <c r="AT647" s="38"/>
    </row>
    <row r="648" spans="1:46" ht="12.75"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c r="AA648" s="37"/>
      <c r="AB648" s="37"/>
      <c r="AC648" s="37"/>
      <c r="AD648" s="37"/>
      <c r="AE648" s="37"/>
      <c r="AF648" s="37"/>
      <c r="AG648" s="37"/>
      <c r="AH648" s="37"/>
      <c r="AI648" s="37"/>
      <c r="AJ648" s="37"/>
      <c r="AK648" s="37"/>
      <c r="AL648" s="37"/>
      <c r="AM648" s="37"/>
      <c r="AN648" s="37"/>
      <c r="AO648" s="38"/>
      <c r="AP648" s="648"/>
      <c r="AQ648" s="37"/>
      <c r="AR648" s="37"/>
      <c r="AS648" s="37"/>
      <c r="AT648" s="38"/>
    </row>
    <row r="649" spans="1:46" ht="12.75"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c r="AA649" s="37"/>
      <c r="AB649" s="37"/>
      <c r="AC649" s="37"/>
      <c r="AD649" s="37"/>
      <c r="AE649" s="37"/>
      <c r="AF649" s="37"/>
      <c r="AG649" s="37"/>
      <c r="AH649" s="37"/>
      <c r="AI649" s="37"/>
      <c r="AJ649" s="37"/>
      <c r="AK649" s="37"/>
      <c r="AL649" s="37"/>
      <c r="AM649" s="37"/>
      <c r="AN649" s="37"/>
      <c r="AO649" s="38"/>
      <c r="AP649" s="648"/>
      <c r="AQ649" s="37"/>
      <c r="AR649" s="37"/>
      <c r="AS649" s="37"/>
      <c r="AT649" s="38"/>
    </row>
    <row r="650" spans="1:46" ht="12.75"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c r="AA650" s="37"/>
      <c r="AB650" s="37"/>
      <c r="AC650" s="37"/>
      <c r="AD650" s="37"/>
      <c r="AE650" s="37"/>
      <c r="AF650" s="37"/>
      <c r="AG650" s="37"/>
      <c r="AH650" s="37"/>
      <c r="AI650" s="37"/>
      <c r="AJ650" s="37"/>
      <c r="AK650" s="37"/>
      <c r="AL650" s="37"/>
      <c r="AM650" s="37"/>
      <c r="AN650" s="37"/>
      <c r="AO650" s="38"/>
      <c r="AP650" s="648"/>
      <c r="AQ650" s="37"/>
      <c r="AR650" s="37"/>
      <c r="AS650" s="37"/>
      <c r="AT650" s="38"/>
    </row>
    <row r="651" spans="1:46" ht="12.75"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c r="AA651" s="37"/>
      <c r="AB651" s="37"/>
      <c r="AC651" s="37"/>
      <c r="AD651" s="37"/>
      <c r="AE651" s="37"/>
      <c r="AF651" s="37"/>
      <c r="AG651" s="37"/>
      <c r="AH651" s="37"/>
      <c r="AI651" s="37"/>
      <c r="AJ651" s="37"/>
      <c r="AK651" s="37"/>
      <c r="AL651" s="37"/>
      <c r="AM651" s="37"/>
      <c r="AN651" s="37"/>
      <c r="AO651" s="38"/>
      <c r="AP651" s="648"/>
      <c r="AQ651" s="37"/>
      <c r="AR651" s="37"/>
      <c r="AS651" s="37"/>
      <c r="AT651" s="38"/>
    </row>
    <row r="652" spans="1:46" ht="12.75"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c r="AA652" s="37"/>
      <c r="AB652" s="37"/>
      <c r="AC652" s="37"/>
      <c r="AD652" s="37"/>
      <c r="AE652" s="37"/>
      <c r="AF652" s="37"/>
      <c r="AG652" s="37"/>
      <c r="AH652" s="37"/>
      <c r="AI652" s="37"/>
      <c r="AJ652" s="37"/>
      <c r="AK652" s="37"/>
      <c r="AL652" s="37"/>
      <c r="AM652" s="37"/>
      <c r="AN652" s="37"/>
      <c r="AO652" s="38"/>
      <c r="AP652" s="648"/>
      <c r="AQ652" s="37"/>
      <c r="AR652" s="37"/>
      <c r="AS652" s="37"/>
      <c r="AT652" s="38"/>
    </row>
    <row r="653" spans="1:46" ht="12.75"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c r="AA653" s="37"/>
      <c r="AB653" s="37"/>
      <c r="AC653" s="37"/>
      <c r="AD653" s="37"/>
      <c r="AE653" s="37"/>
      <c r="AF653" s="37"/>
      <c r="AG653" s="37"/>
      <c r="AH653" s="37"/>
      <c r="AI653" s="37"/>
      <c r="AJ653" s="37"/>
      <c r="AK653" s="37"/>
      <c r="AL653" s="37"/>
      <c r="AM653" s="37"/>
      <c r="AN653" s="37"/>
      <c r="AO653" s="38"/>
      <c r="AP653" s="648"/>
      <c r="AQ653" s="37"/>
      <c r="AR653" s="37"/>
      <c r="AS653" s="37"/>
      <c r="AT653" s="38"/>
    </row>
    <row r="654" spans="1:46" ht="12.75"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c r="AA654" s="37"/>
      <c r="AB654" s="37"/>
      <c r="AC654" s="37"/>
      <c r="AD654" s="37"/>
      <c r="AE654" s="37"/>
      <c r="AF654" s="37"/>
      <c r="AG654" s="37"/>
      <c r="AH654" s="37"/>
      <c r="AI654" s="37"/>
      <c r="AJ654" s="37"/>
      <c r="AK654" s="37"/>
      <c r="AL654" s="37"/>
      <c r="AM654" s="37"/>
      <c r="AN654" s="37"/>
      <c r="AO654" s="38"/>
      <c r="AP654" s="648"/>
      <c r="AQ654" s="37"/>
      <c r="AR654" s="37"/>
      <c r="AS654" s="37"/>
      <c r="AT654" s="38"/>
    </row>
    <row r="655" spans="1:46" ht="12.75"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c r="AA655" s="37"/>
      <c r="AB655" s="37"/>
      <c r="AC655" s="37"/>
      <c r="AD655" s="37"/>
      <c r="AE655" s="37"/>
      <c r="AF655" s="37"/>
      <c r="AG655" s="37"/>
      <c r="AH655" s="37"/>
      <c r="AI655" s="37"/>
      <c r="AJ655" s="37"/>
      <c r="AK655" s="37"/>
      <c r="AL655" s="37"/>
      <c r="AM655" s="37"/>
      <c r="AN655" s="37"/>
      <c r="AO655" s="38"/>
      <c r="AP655" s="648"/>
      <c r="AQ655" s="37"/>
      <c r="AR655" s="37"/>
      <c r="AS655" s="37"/>
      <c r="AT655" s="38"/>
    </row>
    <row r="656" spans="1:46" ht="12.75"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c r="AA656" s="37"/>
      <c r="AB656" s="37"/>
      <c r="AC656" s="37"/>
      <c r="AD656" s="37"/>
      <c r="AE656" s="37"/>
      <c r="AF656" s="37"/>
      <c r="AG656" s="37"/>
      <c r="AH656" s="37"/>
      <c r="AI656" s="37"/>
      <c r="AJ656" s="37"/>
      <c r="AK656" s="37"/>
      <c r="AL656" s="37"/>
      <c r="AM656" s="37"/>
      <c r="AN656" s="37"/>
      <c r="AO656" s="38"/>
      <c r="AP656" s="648"/>
      <c r="AQ656" s="37"/>
      <c r="AR656" s="37"/>
      <c r="AS656" s="37"/>
      <c r="AT656" s="38"/>
    </row>
    <row r="657" spans="1:46" ht="12.75"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c r="AA657" s="37"/>
      <c r="AB657" s="37"/>
      <c r="AC657" s="37"/>
      <c r="AD657" s="37"/>
      <c r="AE657" s="37"/>
      <c r="AF657" s="37"/>
      <c r="AG657" s="37"/>
      <c r="AH657" s="37"/>
      <c r="AI657" s="37"/>
      <c r="AJ657" s="37"/>
      <c r="AK657" s="37"/>
      <c r="AL657" s="37"/>
      <c r="AM657" s="37"/>
      <c r="AN657" s="37"/>
      <c r="AO657" s="38"/>
      <c r="AP657" s="648"/>
      <c r="AQ657" s="37"/>
      <c r="AR657" s="37"/>
      <c r="AS657" s="37"/>
      <c r="AT657" s="38"/>
    </row>
    <row r="658" spans="1:46" ht="12.75"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c r="AA658" s="37"/>
      <c r="AB658" s="37"/>
      <c r="AC658" s="37"/>
      <c r="AD658" s="37"/>
      <c r="AE658" s="37"/>
      <c r="AF658" s="37"/>
      <c r="AG658" s="37"/>
      <c r="AH658" s="37"/>
      <c r="AI658" s="37"/>
      <c r="AJ658" s="37"/>
      <c r="AK658" s="37"/>
      <c r="AL658" s="37"/>
      <c r="AM658" s="37"/>
      <c r="AN658" s="37"/>
      <c r="AO658" s="38"/>
      <c r="AP658" s="648"/>
      <c r="AQ658" s="37"/>
      <c r="AR658" s="37"/>
      <c r="AS658" s="37"/>
      <c r="AT658" s="38"/>
    </row>
    <row r="659" spans="1:46" ht="12.75"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c r="AA659" s="37"/>
      <c r="AB659" s="37"/>
      <c r="AC659" s="37"/>
      <c r="AD659" s="37"/>
      <c r="AE659" s="37"/>
      <c r="AF659" s="37"/>
      <c r="AG659" s="37"/>
      <c r="AH659" s="37"/>
      <c r="AI659" s="37"/>
      <c r="AJ659" s="37"/>
      <c r="AK659" s="37"/>
      <c r="AL659" s="37"/>
      <c r="AM659" s="37"/>
      <c r="AN659" s="37"/>
      <c r="AO659" s="38"/>
      <c r="AP659" s="648"/>
      <c r="AQ659" s="37"/>
      <c r="AR659" s="37"/>
      <c r="AS659" s="37"/>
      <c r="AT659" s="38"/>
    </row>
    <row r="660" spans="1:46" ht="12.75"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c r="AA660" s="37"/>
      <c r="AB660" s="37"/>
      <c r="AC660" s="37"/>
      <c r="AD660" s="37"/>
      <c r="AE660" s="37"/>
      <c r="AF660" s="37"/>
      <c r="AG660" s="37"/>
      <c r="AH660" s="37"/>
      <c r="AI660" s="37"/>
      <c r="AJ660" s="37"/>
      <c r="AK660" s="37"/>
      <c r="AL660" s="37"/>
      <c r="AM660" s="37"/>
      <c r="AN660" s="37"/>
      <c r="AO660" s="38"/>
      <c r="AP660" s="648"/>
      <c r="AQ660" s="37"/>
      <c r="AR660" s="37"/>
      <c r="AS660" s="37"/>
      <c r="AT660" s="38"/>
    </row>
    <row r="661" spans="1:46" ht="12.75"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c r="AA661" s="37"/>
      <c r="AB661" s="37"/>
      <c r="AC661" s="37"/>
      <c r="AD661" s="37"/>
      <c r="AE661" s="37"/>
      <c r="AF661" s="37"/>
      <c r="AG661" s="37"/>
      <c r="AH661" s="37"/>
      <c r="AI661" s="37"/>
      <c r="AJ661" s="37"/>
      <c r="AK661" s="37"/>
      <c r="AL661" s="37"/>
      <c r="AM661" s="37"/>
      <c r="AN661" s="37"/>
      <c r="AO661" s="38"/>
      <c r="AP661" s="648"/>
      <c r="AQ661" s="37"/>
      <c r="AR661" s="37"/>
      <c r="AS661" s="37"/>
      <c r="AT661" s="38"/>
    </row>
    <row r="662" spans="1:46" ht="12.75"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c r="AA662" s="37"/>
      <c r="AB662" s="37"/>
      <c r="AC662" s="37"/>
      <c r="AD662" s="37"/>
      <c r="AE662" s="37"/>
      <c r="AF662" s="37"/>
      <c r="AG662" s="37"/>
      <c r="AH662" s="37"/>
      <c r="AI662" s="37"/>
      <c r="AJ662" s="37"/>
      <c r="AK662" s="37"/>
      <c r="AL662" s="37"/>
      <c r="AM662" s="37"/>
      <c r="AN662" s="37"/>
      <c r="AO662" s="38"/>
      <c r="AP662" s="648"/>
      <c r="AQ662" s="37"/>
      <c r="AR662" s="37"/>
      <c r="AS662" s="37"/>
      <c r="AT662" s="38"/>
    </row>
    <row r="663" spans="1:46" ht="12.75"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c r="AA663" s="37"/>
      <c r="AB663" s="37"/>
      <c r="AC663" s="37"/>
      <c r="AD663" s="37"/>
      <c r="AE663" s="37"/>
      <c r="AF663" s="37"/>
      <c r="AG663" s="37"/>
      <c r="AH663" s="37"/>
      <c r="AI663" s="37"/>
      <c r="AJ663" s="37"/>
      <c r="AK663" s="37"/>
      <c r="AL663" s="37"/>
      <c r="AM663" s="37"/>
      <c r="AN663" s="37"/>
      <c r="AO663" s="38"/>
      <c r="AP663" s="648"/>
      <c r="AQ663" s="37"/>
      <c r="AR663" s="37"/>
      <c r="AS663" s="37"/>
      <c r="AT663" s="38"/>
    </row>
    <row r="664" spans="1:46" ht="12.75"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c r="AA664" s="37"/>
      <c r="AB664" s="37"/>
      <c r="AC664" s="37"/>
      <c r="AD664" s="37"/>
      <c r="AE664" s="37"/>
      <c r="AF664" s="37"/>
      <c r="AG664" s="37"/>
      <c r="AH664" s="37"/>
      <c r="AI664" s="37"/>
      <c r="AJ664" s="37"/>
      <c r="AK664" s="37"/>
      <c r="AL664" s="37"/>
      <c r="AM664" s="37"/>
      <c r="AN664" s="37"/>
      <c r="AO664" s="38"/>
      <c r="AP664" s="648"/>
      <c r="AQ664" s="37"/>
      <c r="AR664" s="37"/>
      <c r="AS664" s="37"/>
      <c r="AT664" s="38"/>
    </row>
    <row r="665" spans="1:46" ht="12.75"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c r="AA665" s="37"/>
      <c r="AB665" s="37"/>
      <c r="AC665" s="37"/>
      <c r="AD665" s="37"/>
      <c r="AE665" s="37"/>
      <c r="AF665" s="37"/>
      <c r="AG665" s="37"/>
      <c r="AH665" s="37"/>
      <c r="AI665" s="37"/>
      <c r="AJ665" s="37"/>
      <c r="AK665" s="37"/>
      <c r="AL665" s="37"/>
      <c r="AM665" s="37"/>
      <c r="AN665" s="37"/>
      <c r="AO665" s="38"/>
      <c r="AP665" s="648"/>
      <c r="AQ665" s="37"/>
      <c r="AR665" s="37"/>
      <c r="AS665" s="37"/>
      <c r="AT665" s="38"/>
    </row>
    <row r="666" spans="1:46" ht="12.75"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c r="AA666" s="37"/>
      <c r="AB666" s="37"/>
      <c r="AC666" s="37"/>
      <c r="AD666" s="37"/>
      <c r="AE666" s="37"/>
      <c r="AF666" s="37"/>
      <c r="AG666" s="37"/>
      <c r="AH666" s="37"/>
      <c r="AI666" s="37"/>
      <c r="AJ666" s="37"/>
      <c r="AK666" s="37"/>
      <c r="AL666" s="37"/>
      <c r="AM666" s="37"/>
      <c r="AN666" s="37"/>
      <c r="AO666" s="38"/>
      <c r="AP666" s="648"/>
      <c r="AQ666" s="37"/>
      <c r="AR666" s="37"/>
      <c r="AS666" s="37"/>
      <c r="AT666" s="38"/>
    </row>
    <row r="667" spans="1:46" ht="12.75"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c r="AA667" s="37"/>
      <c r="AB667" s="37"/>
      <c r="AC667" s="37"/>
      <c r="AD667" s="37"/>
      <c r="AE667" s="37"/>
      <c r="AF667" s="37"/>
      <c r="AG667" s="37"/>
      <c r="AH667" s="37"/>
      <c r="AI667" s="37"/>
      <c r="AJ667" s="37"/>
      <c r="AK667" s="37"/>
      <c r="AL667" s="37"/>
      <c r="AM667" s="37"/>
      <c r="AN667" s="37"/>
      <c r="AO667" s="38"/>
      <c r="AP667" s="648"/>
      <c r="AQ667" s="37"/>
      <c r="AR667" s="37"/>
      <c r="AS667" s="37"/>
      <c r="AT667" s="38"/>
    </row>
    <row r="668" spans="1:46" ht="12.75"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c r="AA668" s="37"/>
      <c r="AB668" s="37"/>
      <c r="AC668" s="37"/>
      <c r="AD668" s="37"/>
      <c r="AE668" s="37"/>
      <c r="AF668" s="37"/>
      <c r="AG668" s="37"/>
      <c r="AH668" s="37"/>
      <c r="AI668" s="37"/>
      <c r="AJ668" s="37"/>
      <c r="AK668" s="37"/>
      <c r="AL668" s="37"/>
      <c r="AM668" s="37"/>
      <c r="AN668" s="37"/>
      <c r="AO668" s="38"/>
      <c r="AP668" s="648"/>
      <c r="AQ668" s="37"/>
      <c r="AR668" s="37"/>
      <c r="AS668" s="37"/>
      <c r="AT668" s="38"/>
    </row>
    <row r="669" spans="1:46" ht="12.75"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c r="AA669" s="37"/>
      <c r="AB669" s="37"/>
      <c r="AC669" s="37"/>
      <c r="AD669" s="37"/>
      <c r="AE669" s="37"/>
      <c r="AF669" s="37"/>
      <c r="AG669" s="37"/>
      <c r="AH669" s="37"/>
      <c r="AI669" s="37"/>
      <c r="AJ669" s="37"/>
      <c r="AK669" s="37"/>
      <c r="AL669" s="37"/>
      <c r="AM669" s="37"/>
      <c r="AN669" s="37"/>
      <c r="AO669" s="38"/>
      <c r="AP669" s="648"/>
      <c r="AQ669" s="37"/>
      <c r="AR669" s="37"/>
      <c r="AS669" s="37"/>
      <c r="AT669" s="38"/>
    </row>
    <row r="670" spans="1:46" ht="12.75"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c r="AA670" s="37"/>
      <c r="AB670" s="37"/>
      <c r="AC670" s="37"/>
      <c r="AD670" s="37"/>
      <c r="AE670" s="37"/>
      <c r="AF670" s="37"/>
      <c r="AG670" s="37"/>
      <c r="AH670" s="37"/>
      <c r="AI670" s="37"/>
      <c r="AJ670" s="37"/>
      <c r="AK670" s="37"/>
      <c r="AL670" s="37"/>
      <c r="AM670" s="37"/>
      <c r="AN670" s="37"/>
      <c r="AO670" s="38"/>
      <c r="AP670" s="648"/>
      <c r="AQ670" s="37"/>
      <c r="AR670" s="37"/>
      <c r="AS670" s="37"/>
      <c r="AT670" s="38"/>
    </row>
    <row r="671" spans="1:46" ht="12.75"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c r="AA671" s="37"/>
      <c r="AB671" s="37"/>
      <c r="AC671" s="37"/>
      <c r="AD671" s="37"/>
      <c r="AE671" s="37"/>
      <c r="AF671" s="37"/>
      <c r="AG671" s="37"/>
      <c r="AH671" s="37"/>
      <c r="AI671" s="37"/>
      <c r="AJ671" s="37"/>
      <c r="AK671" s="37"/>
      <c r="AL671" s="37"/>
      <c r="AM671" s="37"/>
      <c r="AN671" s="37"/>
      <c r="AO671" s="38"/>
      <c r="AP671" s="648"/>
      <c r="AQ671" s="37"/>
      <c r="AR671" s="37"/>
      <c r="AS671" s="37"/>
      <c r="AT671" s="38"/>
    </row>
    <row r="672" spans="1:46" ht="12.75"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c r="AA672" s="37"/>
      <c r="AB672" s="37"/>
      <c r="AC672" s="37"/>
      <c r="AD672" s="37"/>
      <c r="AE672" s="37"/>
      <c r="AF672" s="37"/>
      <c r="AG672" s="37"/>
      <c r="AH672" s="37"/>
      <c r="AI672" s="37"/>
      <c r="AJ672" s="37"/>
      <c r="AK672" s="37"/>
      <c r="AL672" s="37"/>
      <c r="AM672" s="37"/>
      <c r="AN672" s="37"/>
      <c r="AO672" s="38"/>
      <c r="AP672" s="648"/>
      <c r="AQ672" s="37"/>
      <c r="AR672" s="37"/>
      <c r="AS672" s="37"/>
      <c r="AT672" s="38"/>
    </row>
    <row r="673" spans="1:46" ht="12.75"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c r="AA673" s="37"/>
      <c r="AB673" s="37"/>
      <c r="AC673" s="37"/>
      <c r="AD673" s="37"/>
      <c r="AE673" s="37"/>
      <c r="AF673" s="37"/>
      <c r="AG673" s="37"/>
      <c r="AH673" s="37"/>
      <c r="AI673" s="37"/>
      <c r="AJ673" s="37"/>
      <c r="AK673" s="37"/>
      <c r="AL673" s="37"/>
      <c r="AM673" s="37"/>
      <c r="AN673" s="37"/>
      <c r="AO673" s="38"/>
      <c r="AP673" s="648"/>
      <c r="AQ673" s="37"/>
      <c r="AR673" s="37"/>
      <c r="AS673" s="37"/>
      <c r="AT673" s="38"/>
    </row>
    <row r="674" spans="1:46" ht="12.75"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c r="AA674" s="37"/>
      <c r="AB674" s="37"/>
      <c r="AC674" s="37"/>
      <c r="AD674" s="37"/>
      <c r="AE674" s="37"/>
      <c r="AF674" s="37"/>
      <c r="AG674" s="37"/>
      <c r="AH674" s="37"/>
      <c r="AI674" s="37"/>
      <c r="AJ674" s="37"/>
      <c r="AK674" s="37"/>
      <c r="AL674" s="37"/>
      <c r="AM674" s="37"/>
      <c r="AN674" s="37"/>
      <c r="AO674" s="38"/>
      <c r="AP674" s="648"/>
      <c r="AQ674" s="37"/>
      <c r="AR674" s="37"/>
      <c r="AS674" s="37"/>
      <c r="AT674" s="38"/>
    </row>
    <row r="675" spans="1:46" ht="12.75"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c r="AA675" s="37"/>
      <c r="AB675" s="37"/>
      <c r="AC675" s="37"/>
      <c r="AD675" s="37"/>
      <c r="AE675" s="37"/>
      <c r="AF675" s="37"/>
      <c r="AG675" s="37"/>
      <c r="AH675" s="37"/>
      <c r="AI675" s="37"/>
      <c r="AJ675" s="37"/>
      <c r="AK675" s="37"/>
      <c r="AL675" s="37"/>
      <c r="AM675" s="37"/>
      <c r="AN675" s="37"/>
      <c r="AO675" s="38"/>
      <c r="AP675" s="648"/>
      <c r="AQ675" s="37"/>
      <c r="AR675" s="37"/>
      <c r="AS675" s="37"/>
      <c r="AT675" s="38"/>
    </row>
    <row r="676" spans="1:46" ht="12.75"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c r="AA676" s="37"/>
      <c r="AB676" s="37"/>
      <c r="AC676" s="37"/>
      <c r="AD676" s="37"/>
      <c r="AE676" s="37"/>
      <c r="AF676" s="37"/>
      <c r="AG676" s="37"/>
      <c r="AH676" s="37"/>
      <c r="AI676" s="37"/>
      <c r="AJ676" s="37"/>
      <c r="AK676" s="37"/>
      <c r="AL676" s="37"/>
      <c r="AM676" s="37"/>
      <c r="AN676" s="37"/>
      <c r="AO676" s="38"/>
      <c r="AP676" s="648"/>
      <c r="AQ676" s="37"/>
      <c r="AR676" s="37"/>
      <c r="AS676" s="37"/>
      <c r="AT676" s="38"/>
    </row>
    <row r="677" spans="1:46" ht="12.75"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c r="AA677" s="37"/>
      <c r="AB677" s="37"/>
      <c r="AC677" s="37"/>
      <c r="AD677" s="37"/>
      <c r="AE677" s="37"/>
      <c r="AF677" s="37"/>
      <c r="AG677" s="37"/>
      <c r="AH677" s="37"/>
      <c r="AI677" s="37"/>
      <c r="AJ677" s="37"/>
      <c r="AK677" s="37"/>
      <c r="AL677" s="37"/>
      <c r="AM677" s="37"/>
      <c r="AN677" s="37"/>
      <c r="AO677" s="38"/>
      <c r="AP677" s="648"/>
      <c r="AQ677" s="37"/>
      <c r="AR677" s="37"/>
      <c r="AS677" s="37"/>
      <c r="AT677" s="38"/>
    </row>
    <row r="678" spans="1:46" ht="12.75"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c r="AA678" s="37"/>
      <c r="AB678" s="37"/>
      <c r="AC678" s="37"/>
      <c r="AD678" s="37"/>
      <c r="AE678" s="37"/>
      <c r="AF678" s="37"/>
      <c r="AG678" s="37"/>
      <c r="AH678" s="37"/>
      <c r="AI678" s="37"/>
      <c r="AJ678" s="37"/>
      <c r="AK678" s="37"/>
      <c r="AL678" s="37"/>
      <c r="AM678" s="37"/>
      <c r="AN678" s="37"/>
      <c r="AO678" s="38"/>
      <c r="AP678" s="648"/>
      <c r="AQ678" s="37"/>
      <c r="AR678" s="37"/>
      <c r="AS678" s="37"/>
      <c r="AT678" s="38"/>
    </row>
    <row r="679" spans="1:46" ht="12.75"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c r="AA679" s="37"/>
      <c r="AB679" s="37"/>
      <c r="AC679" s="37"/>
      <c r="AD679" s="37"/>
      <c r="AE679" s="37"/>
      <c r="AF679" s="37"/>
      <c r="AG679" s="37"/>
      <c r="AH679" s="37"/>
      <c r="AI679" s="37"/>
      <c r="AJ679" s="37"/>
      <c r="AK679" s="37"/>
      <c r="AL679" s="37"/>
      <c r="AM679" s="37"/>
      <c r="AN679" s="37"/>
      <c r="AO679" s="38"/>
      <c r="AP679" s="648"/>
      <c r="AQ679" s="37"/>
      <c r="AR679" s="37"/>
      <c r="AS679" s="37"/>
      <c r="AT679" s="38"/>
    </row>
    <row r="680" spans="1:46" ht="12.75"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c r="AA680" s="37"/>
      <c r="AB680" s="37"/>
      <c r="AC680" s="37"/>
      <c r="AD680" s="37"/>
      <c r="AE680" s="37"/>
      <c r="AF680" s="37"/>
      <c r="AG680" s="37"/>
      <c r="AH680" s="37"/>
      <c r="AI680" s="37"/>
      <c r="AJ680" s="37"/>
      <c r="AK680" s="37"/>
      <c r="AL680" s="37"/>
      <c r="AM680" s="37"/>
      <c r="AN680" s="37"/>
      <c r="AO680" s="38"/>
      <c r="AP680" s="648"/>
      <c r="AQ680" s="37"/>
      <c r="AR680" s="37"/>
      <c r="AS680" s="37"/>
      <c r="AT680" s="38"/>
    </row>
    <row r="681" spans="1:46" ht="12.75"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c r="AA681" s="37"/>
      <c r="AB681" s="37"/>
      <c r="AC681" s="37"/>
      <c r="AD681" s="37"/>
      <c r="AE681" s="37"/>
      <c r="AF681" s="37"/>
      <c r="AG681" s="37"/>
      <c r="AH681" s="37"/>
      <c r="AI681" s="37"/>
      <c r="AJ681" s="37"/>
      <c r="AK681" s="37"/>
      <c r="AL681" s="37"/>
      <c r="AM681" s="37"/>
      <c r="AN681" s="37"/>
      <c r="AO681" s="38"/>
      <c r="AP681" s="648"/>
      <c r="AQ681" s="37"/>
      <c r="AR681" s="37"/>
      <c r="AS681" s="37"/>
      <c r="AT681" s="38"/>
    </row>
    <row r="682" spans="1:46" ht="12.75"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c r="AA682" s="37"/>
      <c r="AB682" s="37"/>
      <c r="AC682" s="37"/>
      <c r="AD682" s="37"/>
      <c r="AE682" s="37"/>
      <c r="AF682" s="37"/>
      <c r="AG682" s="37"/>
      <c r="AH682" s="37"/>
      <c r="AI682" s="37"/>
      <c r="AJ682" s="37"/>
      <c r="AK682" s="37"/>
      <c r="AL682" s="37"/>
      <c r="AM682" s="37"/>
      <c r="AN682" s="37"/>
      <c r="AO682" s="38"/>
      <c r="AP682" s="648"/>
      <c r="AQ682" s="37"/>
      <c r="AR682" s="37"/>
      <c r="AS682" s="37"/>
      <c r="AT682" s="38"/>
    </row>
    <row r="683" spans="1:46" ht="12.75"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c r="AA683" s="37"/>
      <c r="AB683" s="37"/>
      <c r="AC683" s="37"/>
      <c r="AD683" s="37"/>
      <c r="AE683" s="37"/>
      <c r="AF683" s="37"/>
      <c r="AG683" s="37"/>
      <c r="AH683" s="37"/>
      <c r="AI683" s="37"/>
      <c r="AJ683" s="37"/>
      <c r="AK683" s="37"/>
      <c r="AL683" s="37"/>
      <c r="AM683" s="37"/>
      <c r="AN683" s="37"/>
      <c r="AO683" s="38"/>
      <c r="AP683" s="648"/>
      <c r="AQ683" s="37"/>
      <c r="AR683" s="37"/>
      <c r="AS683" s="37"/>
      <c r="AT683" s="38"/>
    </row>
    <row r="684" spans="1:46" ht="12.75"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c r="AA684" s="37"/>
      <c r="AB684" s="37"/>
      <c r="AC684" s="37"/>
      <c r="AD684" s="37"/>
      <c r="AE684" s="37"/>
      <c r="AF684" s="37"/>
      <c r="AG684" s="37"/>
      <c r="AH684" s="37"/>
      <c r="AI684" s="37"/>
      <c r="AJ684" s="37"/>
      <c r="AK684" s="37"/>
      <c r="AL684" s="37"/>
      <c r="AM684" s="37"/>
      <c r="AN684" s="37"/>
      <c r="AO684" s="38"/>
      <c r="AP684" s="648"/>
      <c r="AQ684" s="37"/>
      <c r="AR684" s="37"/>
      <c r="AS684" s="37"/>
      <c r="AT684" s="38"/>
    </row>
    <row r="685" spans="1:46" ht="12.75"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c r="AA685" s="37"/>
      <c r="AB685" s="37"/>
      <c r="AC685" s="37"/>
      <c r="AD685" s="37"/>
      <c r="AE685" s="37"/>
      <c r="AF685" s="37"/>
      <c r="AG685" s="37"/>
      <c r="AH685" s="37"/>
      <c r="AI685" s="37"/>
      <c r="AJ685" s="37"/>
      <c r="AK685" s="37"/>
      <c r="AL685" s="37"/>
      <c r="AM685" s="37"/>
      <c r="AN685" s="37"/>
      <c r="AO685" s="38"/>
      <c r="AP685" s="648"/>
      <c r="AQ685" s="37"/>
      <c r="AR685" s="37"/>
      <c r="AS685" s="37"/>
      <c r="AT685" s="38"/>
    </row>
    <row r="686" spans="1:46" ht="12.75"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c r="AA686" s="37"/>
      <c r="AB686" s="37"/>
      <c r="AC686" s="37"/>
      <c r="AD686" s="37"/>
      <c r="AE686" s="37"/>
      <c r="AF686" s="37"/>
      <c r="AG686" s="37"/>
      <c r="AH686" s="37"/>
      <c r="AI686" s="37"/>
      <c r="AJ686" s="37"/>
      <c r="AK686" s="37"/>
      <c r="AL686" s="37"/>
      <c r="AM686" s="37"/>
      <c r="AN686" s="37"/>
      <c r="AO686" s="38"/>
      <c r="AP686" s="648"/>
      <c r="AQ686" s="37"/>
      <c r="AR686" s="37"/>
      <c r="AS686" s="37"/>
      <c r="AT686" s="38"/>
    </row>
    <row r="687" spans="1:46" ht="12.75"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c r="AA687" s="37"/>
      <c r="AB687" s="37"/>
      <c r="AC687" s="37"/>
      <c r="AD687" s="37"/>
      <c r="AE687" s="37"/>
      <c r="AF687" s="37"/>
      <c r="AG687" s="37"/>
      <c r="AH687" s="37"/>
      <c r="AI687" s="37"/>
      <c r="AJ687" s="37"/>
      <c r="AK687" s="37"/>
      <c r="AL687" s="37"/>
      <c r="AM687" s="37"/>
      <c r="AN687" s="37"/>
      <c r="AO687" s="38"/>
      <c r="AP687" s="648"/>
      <c r="AQ687" s="37"/>
      <c r="AR687" s="37"/>
      <c r="AS687" s="37"/>
      <c r="AT687" s="38"/>
    </row>
    <row r="688" spans="1:46" ht="12.75"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c r="AA688" s="37"/>
      <c r="AB688" s="37"/>
      <c r="AC688" s="37"/>
      <c r="AD688" s="37"/>
      <c r="AE688" s="37"/>
      <c r="AF688" s="37"/>
      <c r="AG688" s="37"/>
      <c r="AH688" s="37"/>
      <c r="AI688" s="37"/>
      <c r="AJ688" s="37"/>
      <c r="AK688" s="37"/>
      <c r="AL688" s="37"/>
      <c r="AM688" s="37"/>
      <c r="AN688" s="37"/>
      <c r="AO688" s="38"/>
      <c r="AP688" s="648"/>
      <c r="AQ688" s="37"/>
      <c r="AR688" s="37"/>
      <c r="AS688" s="37"/>
      <c r="AT688" s="38"/>
    </row>
    <row r="689" spans="1:46" ht="12.75"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c r="AA689" s="37"/>
      <c r="AB689" s="37"/>
      <c r="AC689" s="37"/>
      <c r="AD689" s="37"/>
      <c r="AE689" s="37"/>
      <c r="AF689" s="37"/>
      <c r="AG689" s="37"/>
      <c r="AH689" s="37"/>
      <c r="AI689" s="37"/>
      <c r="AJ689" s="37"/>
      <c r="AK689" s="37"/>
      <c r="AL689" s="37"/>
      <c r="AM689" s="37"/>
      <c r="AN689" s="37"/>
      <c r="AO689" s="38"/>
      <c r="AP689" s="648"/>
      <c r="AQ689" s="37"/>
      <c r="AR689" s="37"/>
      <c r="AS689" s="37"/>
      <c r="AT689" s="38"/>
    </row>
    <row r="690" spans="1:46" ht="12.75"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c r="AA690" s="37"/>
      <c r="AB690" s="37"/>
      <c r="AC690" s="37"/>
      <c r="AD690" s="37"/>
      <c r="AE690" s="37"/>
      <c r="AF690" s="37"/>
      <c r="AG690" s="37"/>
      <c r="AH690" s="37"/>
      <c r="AI690" s="37"/>
      <c r="AJ690" s="37"/>
      <c r="AK690" s="37"/>
      <c r="AL690" s="37"/>
      <c r="AM690" s="37"/>
      <c r="AN690" s="37"/>
      <c r="AO690" s="38"/>
      <c r="AP690" s="648"/>
      <c r="AQ690" s="37"/>
      <c r="AR690" s="37"/>
      <c r="AS690" s="37"/>
      <c r="AT690" s="38"/>
    </row>
    <row r="691" spans="1:46" ht="12.75"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c r="AA691" s="37"/>
      <c r="AB691" s="37"/>
      <c r="AC691" s="37"/>
      <c r="AD691" s="37"/>
      <c r="AE691" s="37"/>
      <c r="AF691" s="37"/>
      <c r="AG691" s="37"/>
      <c r="AH691" s="37"/>
      <c r="AI691" s="37"/>
      <c r="AJ691" s="37"/>
      <c r="AK691" s="37"/>
      <c r="AL691" s="37"/>
      <c r="AM691" s="37"/>
      <c r="AN691" s="37"/>
      <c r="AO691" s="38"/>
      <c r="AP691" s="648"/>
      <c r="AQ691" s="37"/>
      <c r="AR691" s="37"/>
      <c r="AS691" s="37"/>
      <c r="AT691" s="38"/>
    </row>
    <row r="692" spans="1:46" ht="12.75"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c r="AA692" s="37"/>
      <c r="AB692" s="37"/>
      <c r="AC692" s="37"/>
      <c r="AD692" s="37"/>
      <c r="AE692" s="37"/>
      <c r="AF692" s="37"/>
      <c r="AG692" s="37"/>
      <c r="AH692" s="37"/>
      <c r="AI692" s="37"/>
      <c r="AJ692" s="37"/>
      <c r="AK692" s="37"/>
      <c r="AL692" s="37"/>
      <c r="AM692" s="37"/>
      <c r="AN692" s="37"/>
      <c r="AO692" s="38"/>
      <c r="AP692" s="648"/>
      <c r="AQ692" s="37"/>
      <c r="AR692" s="37"/>
      <c r="AS692" s="37"/>
      <c r="AT692" s="38"/>
    </row>
    <row r="693" spans="1:46" ht="12.75"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c r="AA693" s="37"/>
      <c r="AB693" s="37"/>
      <c r="AC693" s="37"/>
      <c r="AD693" s="37"/>
      <c r="AE693" s="37"/>
      <c r="AF693" s="37"/>
      <c r="AG693" s="37"/>
      <c r="AH693" s="37"/>
      <c r="AI693" s="37"/>
      <c r="AJ693" s="37"/>
      <c r="AK693" s="37"/>
      <c r="AL693" s="37"/>
      <c r="AM693" s="37"/>
      <c r="AN693" s="37"/>
      <c r="AO693" s="38"/>
      <c r="AP693" s="648"/>
      <c r="AQ693" s="37"/>
      <c r="AR693" s="37"/>
      <c r="AS693" s="37"/>
      <c r="AT693" s="38"/>
    </row>
    <row r="694" spans="1:46" ht="12.75"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c r="AA694" s="37"/>
      <c r="AB694" s="37"/>
      <c r="AC694" s="37"/>
      <c r="AD694" s="37"/>
      <c r="AE694" s="37"/>
      <c r="AF694" s="37"/>
      <c r="AG694" s="37"/>
      <c r="AH694" s="37"/>
      <c r="AI694" s="37"/>
      <c r="AJ694" s="37"/>
      <c r="AK694" s="37"/>
      <c r="AL694" s="37"/>
      <c r="AM694" s="37"/>
      <c r="AN694" s="37"/>
      <c r="AO694" s="38"/>
      <c r="AP694" s="648"/>
      <c r="AQ694" s="37"/>
      <c r="AR694" s="37"/>
      <c r="AS694" s="37"/>
      <c r="AT694" s="38"/>
    </row>
    <row r="695" spans="1:46" ht="12.75"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c r="AA695" s="37"/>
      <c r="AB695" s="37"/>
      <c r="AC695" s="37"/>
      <c r="AD695" s="37"/>
      <c r="AE695" s="37"/>
      <c r="AF695" s="37"/>
      <c r="AG695" s="37"/>
      <c r="AH695" s="37"/>
      <c r="AI695" s="37"/>
      <c r="AJ695" s="37"/>
      <c r="AK695" s="37"/>
      <c r="AL695" s="37"/>
      <c r="AM695" s="37"/>
      <c r="AN695" s="37"/>
      <c r="AO695" s="38"/>
      <c r="AP695" s="648"/>
      <c r="AQ695" s="37"/>
      <c r="AR695" s="37"/>
      <c r="AS695" s="37"/>
      <c r="AT695" s="38"/>
    </row>
    <row r="696" spans="1:46" ht="12.75"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c r="AA696" s="37"/>
      <c r="AB696" s="37"/>
      <c r="AC696" s="37"/>
      <c r="AD696" s="37"/>
      <c r="AE696" s="37"/>
      <c r="AF696" s="37"/>
      <c r="AG696" s="37"/>
      <c r="AH696" s="37"/>
      <c r="AI696" s="37"/>
      <c r="AJ696" s="37"/>
      <c r="AK696" s="37"/>
      <c r="AL696" s="37"/>
      <c r="AM696" s="37"/>
      <c r="AN696" s="37"/>
      <c r="AO696" s="38"/>
      <c r="AP696" s="648"/>
      <c r="AQ696" s="37"/>
      <c r="AR696" s="37"/>
      <c r="AS696" s="37"/>
      <c r="AT696" s="38"/>
    </row>
    <row r="697" spans="1:46" ht="12.75"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c r="AA697" s="37"/>
      <c r="AB697" s="37"/>
      <c r="AC697" s="37"/>
      <c r="AD697" s="37"/>
      <c r="AE697" s="37"/>
      <c r="AF697" s="37"/>
      <c r="AG697" s="37"/>
      <c r="AH697" s="37"/>
      <c r="AI697" s="37"/>
      <c r="AJ697" s="37"/>
      <c r="AK697" s="37"/>
      <c r="AL697" s="37"/>
      <c r="AM697" s="37"/>
      <c r="AN697" s="37"/>
      <c r="AO697" s="38"/>
      <c r="AP697" s="648"/>
      <c r="AQ697" s="37"/>
      <c r="AR697" s="37"/>
      <c r="AS697" s="37"/>
      <c r="AT697" s="38"/>
    </row>
    <row r="698" spans="1:46" ht="12.75"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c r="AA698" s="37"/>
      <c r="AB698" s="37"/>
      <c r="AC698" s="37"/>
      <c r="AD698" s="37"/>
      <c r="AE698" s="37"/>
      <c r="AF698" s="37"/>
      <c r="AG698" s="37"/>
      <c r="AH698" s="37"/>
      <c r="AI698" s="37"/>
      <c r="AJ698" s="37"/>
      <c r="AK698" s="37"/>
      <c r="AL698" s="37"/>
      <c r="AM698" s="37"/>
      <c r="AN698" s="37"/>
      <c r="AO698" s="38"/>
      <c r="AP698" s="648"/>
      <c r="AQ698" s="37"/>
      <c r="AR698" s="37"/>
      <c r="AS698" s="37"/>
      <c r="AT698" s="38"/>
    </row>
    <row r="699" spans="1:46" ht="12.75"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c r="AA699" s="37"/>
      <c r="AB699" s="37"/>
      <c r="AC699" s="37"/>
      <c r="AD699" s="37"/>
      <c r="AE699" s="37"/>
      <c r="AF699" s="37"/>
      <c r="AG699" s="37"/>
      <c r="AH699" s="37"/>
      <c r="AI699" s="37"/>
      <c r="AJ699" s="37"/>
      <c r="AK699" s="37"/>
      <c r="AL699" s="37"/>
      <c r="AM699" s="37"/>
      <c r="AN699" s="37"/>
      <c r="AO699" s="38"/>
      <c r="AP699" s="648"/>
      <c r="AQ699" s="37"/>
      <c r="AR699" s="37"/>
      <c r="AS699" s="37"/>
      <c r="AT699" s="38"/>
    </row>
    <row r="700" spans="1:46" ht="12.75"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c r="AA700" s="37"/>
      <c r="AB700" s="37"/>
      <c r="AC700" s="37"/>
      <c r="AD700" s="37"/>
      <c r="AE700" s="37"/>
      <c r="AF700" s="37"/>
      <c r="AG700" s="37"/>
      <c r="AH700" s="37"/>
      <c r="AI700" s="37"/>
      <c r="AJ700" s="37"/>
      <c r="AK700" s="37"/>
      <c r="AL700" s="37"/>
      <c r="AM700" s="37"/>
      <c r="AN700" s="37"/>
      <c r="AO700" s="38"/>
      <c r="AP700" s="648"/>
      <c r="AQ700" s="37"/>
      <c r="AR700" s="37"/>
      <c r="AS700" s="37"/>
      <c r="AT700" s="38"/>
    </row>
    <row r="701" spans="1:46" ht="12.75"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c r="AA701" s="37"/>
      <c r="AB701" s="37"/>
      <c r="AC701" s="37"/>
      <c r="AD701" s="37"/>
      <c r="AE701" s="37"/>
      <c r="AF701" s="37"/>
      <c r="AG701" s="37"/>
      <c r="AH701" s="37"/>
      <c r="AI701" s="37"/>
      <c r="AJ701" s="37"/>
      <c r="AK701" s="37"/>
      <c r="AL701" s="37"/>
      <c r="AM701" s="37"/>
      <c r="AN701" s="37"/>
      <c r="AO701" s="38"/>
      <c r="AP701" s="648"/>
      <c r="AQ701" s="37"/>
      <c r="AR701" s="37"/>
      <c r="AS701" s="37"/>
      <c r="AT701" s="38"/>
    </row>
    <row r="702" spans="1:46" ht="12.75"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c r="AA702" s="37"/>
      <c r="AB702" s="37"/>
      <c r="AC702" s="37"/>
      <c r="AD702" s="37"/>
      <c r="AE702" s="37"/>
      <c r="AF702" s="37"/>
      <c r="AG702" s="37"/>
      <c r="AH702" s="37"/>
      <c r="AI702" s="37"/>
      <c r="AJ702" s="37"/>
      <c r="AK702" s="37"/>
      <c r="AL702" s="37"/>
      <c r="AM702" s="37"/>
      <c r="AN702" s="37"/>
      <c r="AO702" s="38"/>
      <c r="AP702" s="648"/>
      <c r="AQ702" s="37"/>
      <c r="AR702" s="37"/>
      <c r="AS702" s="37"/>
      <c r="AT702" s="38"/>
    </row>
    <row r="703" spans="1:46" ht="12.75"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c r="AA703" s="37"/>
      <c r="AB703" s="37"/>
      <c r="AC703" s="37"/>
      <c r="AD703" s="37"/>
      <c r="AE703" s="37"/>
      <c r="AF703" s="37"/>
      <c r="AG703" s="37"/>
      <c r="AH703" s="37"/>
      <c r="AI703" s="37"/>
      <c r="AJ703" s="37"/>
      <c r="AK703" s="37"/>
      <c r="AL703" s="37"/>
      <c r="AM703" s="37"/>
      <c r="AN703" s="37"/>
      <c r="AO703" s="38"/>
      <c r="AP703" s="648"/>
      <c r="AQ703" s="37"/>
      <c r="AR703" s="37"/>
      <c r="AS703" s="37"/>
      <c r="AT703" s="38"/>
    </row>
    <row r="704" spans="1:46" ht="12.75"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c r="AA704" s="37"/>
      <c r="AB704" s="37"/>
      <c r="AC704" s="37"/>
      <c r="AD704" s="37"/>
      <c r="AE704" s="37"/>
      <c r="AF704" s="37"/>
      <c r="AG704" s="37"/>
      <c r="AH704" s="37"/>
      <c r="AI704" s="37"/>
      <c r="AJ704" s="37"/>
      <c r="AK704" s="37"/>
      <c r="AL704" s="37"/>
      <c r="AM704" s="37"/>
      <c r="AN704" s="37"/>
      <c r="AO704" s="38"/>
      <c r="AP704" s="648"/>
      <c r="AQ704" s="37"/>
      <c r="AR704" s="37"/>
      <c r="AS704" s="37"/>
      <c r="AT704" s="38"/>
    </row>
    <row r="705" spans="1:46" ht="12.75"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c r="AA705" s="37"/>
      <c r="AB705" s="37"/>
      <c r="AC705" s="37"/>
      <c r="AD705" s="37"/>
      <c r="AE705" s="37"/>
      <c r="AF705" s="37"/>
      <c r="AG705" s="37"/>
      <c r="AH705" s="37"/>
      <c r="AI705" s="37"/>
      <c r="AJ705" s="37"/>
      <c r="AK705" s="37"/>
      <c r="AL705" s="37"/>
      <c r="AM705" s="37"/>
      <c r="AN705" s="37"/>
      <c r="AO705" s="38"/>
      <c r="AP705" s="648"/>
      <c r="AQ705" s="37"/>
      <c r="AR705" s="37"/>
      <c r="AS705" s="37"/>
      <c r="AT705" s="38"/>
    </row>
    <row r="706" spans="1:46" ht="12.75"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c r="AA706" s="37"/>
      <c r="AB706" s="37"/>
      <c r="AC706" s="37"/>
      <c r="AD706" s="37"/>
      <c r="AE706" s="37"/>
      <c r="AF706" s="37"/>
      <c r="AG706" s="37"/>
      <c r="AH706" s="37"/>
      <c r="AI706" s="37"/>
      <c r="AJ706" s="37"/>
      <c r="AK706" s="37"/>
      <c r="AL706" s="37"/>
      <c r="AM706" s="37"/>
      <c r="AN706" s="37"/>
      <c r="AO706" s="38"/>
      <c r="AP706" s="648"/>
      <c r="AQ706" s="37"/>
      <c r="AR706" s="37"/>
      <c r="AS706" s="37"/>
      <c r="AT706" s="38"/>
    </row>
    <row r="707" spans="1:46" ht="12.75"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c r="AA707" s="37"/>
      <c r="AB707" s="37"/>
      <c r="AC707" s="37"/>
      <c r="AD707" s="37"/>
      <c r="AE707" s="37"/>
      <c r="AF707" s="37"/>
      <c r="AG707" s="37"/>
      <c r="AH707" s="37"/>
      <c r="AI707" s="37"/>
      <c r="AJ707" s="37"/>
      <c r="AK707" s="37"/>
      <c r="AL707" s="37"/>
      <c r="AM707" s="37"/>
      <c r="AN707" s="37"/>
      <c r="AO707" s="38"/>
      <c r="AP707" s="648"/>
      <c r="AQ707" s="37"/>
      <c r="AR707" s="37"/>
      <c r="AS707" s="37"/>
      <c r="AT707" s="38"/>
    </row>
    <row r="708" spans="1:46" ht="12.75"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c r="AA708" s="37"/>
      <c r="AB708" s="37"/>
      <c r="AC708" s="37"/>
      <c r="AD708" s="37"/>
      <c r="AE708" s="37"/>
      <c r="AF708" s="37"/>
      <c r="AG708" s="37"/>
      <c r="AH708" s="37"/>
      <c r="AI708" s="37"/>
      <c r="AJ708" s="37"/>
      <c r="AK708" s="37"/>
      <c r="AL708" s="37"/>
      <c r="AM708" s="37"/>
      <c r="AN708" s="37"/>
      <c r="AO708" s="38"/>
      <c r="AP708" s="648"/>
      <c r="AQ708" s="37"/>
      <c r="AR708" s="37"/>
      <c r="AS708" s="37"/>
      <c r="AT708" s="38"/>
    </row>
    <row r="709" spans="1:46" ht="12.75"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c r="AA709" s="37"/>
      <c r="AB709" s="37"/>
      <c r="AC709" s="37"/>
      <c r="AD709" s="37"/>
      <c r="AE709" s="37"/>
      <c r="AF709" s="37"/>
      <c r="AG709" s="37"/>
      <c r="AH709" s="37"/>
      <c r="AI709" s="37"/>
      <c r="AJ709" s="37"/>
      <c r="AK709" s="37"/>
      <c r="AL709" s="37"/>
      <c r="AM709" s="37"/>
      <c r="AN709" s="37"/>
      <c r="AO709" s="38"/>
      <c r="AP709" s="648"/>
      <c r="AQ709" s="37"/>
      <c r="AR709" s="37"/>
      <c r="AS709" s="37"/>
      <c r="AT709" s="38"/>
    </row>
    <row r="710" spans="1:46" ht="12.75"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c r="AA710" s="37"/>
      <c r="AB710" s="37"/>
      <c r="AC710" s="37"/>
      <c r="AD710" s="37"/>
      <c r="AE710" s="37"/>
      <c r="AF710" s="37"/>
      <c r="AG710" s="37"/>
      <c r="AH710" s="37"/>
      <c r="AI710" s="37"/>
      <c r="AJ710" s="37"/>
      <c r="AK710" s="37"/>
      <c r="AL710" s="37"/>
      <c r="AM710" s="37"/>
      <c r="AN710" s="37"/>
      <c r="AO710" s="38"/>
      <c r="AP710" s="648"/>
      <c r="AQ710" s="37"/>
      <c r="AR710" s="37"/>
      <c r="AS710" s="37"/>
      <c r="AT710" s="38"/>
    </row>
    <row r="711" spans="1:46" ht="12.75"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c r="AA711" s="37"/>
      <c r="AB711" s="37"/>
      <c r="AC711" s="37"/>
      <c r="AD711" s="37"/>
      <c r="AE711" s="37"/>
      <c r="AF711" s="37"/>
      <c r="AG711" s="37"/>
      <c r="AH711" s="37"/>
      <c r="AI711" s="37"/>
      <c r="AJ711" s="37"/>
      <c r="AK711" s="37"/>
      <c r="AL711" s="37"/>
      <c r="AM711" s="37"/>
      <c r="AN711" s="37"/>
      <c r="AO711" s="38"/>
      <c r="AP711" s="648"/>
      <c r="AQ711" s="37"/>
      <c r="AR711" s="37"/>
      <c r="AS711" s="37"/>
      <c r="AT711" s="38"/>
    </row>
    <row r="712" spans="1:46" ht="12.75"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c r="AA712" s="37"/>
      <c r="AB712" s="37"/>
      <c r="AC712" s="37"/>
      <c r="AD712" s="37"/>
      <c r="AE712" s="37"/>
      <c r="AF712" s="37"/>
      <c r="AG712" s="37"/>
      <c r="AH712" s="37"/>
      <c r="AI712" s="37"/>
      <c r="AJ712" s="37"/>
      <c r="AK712" s="37"/>
      <c r="AL712" s="37"/>
      <c r="AM712" s="37"/>
      <c r="AN712" s="37"/>
      <c r="AO712" s="38"/>
      <c r="AP712" s="648"/>
      <c r="AQ712" s="37"/>
      <c r="AR712" s="37"/>
      <c r="AS712" s="37"/>
      <c r="AT712" s="38"/>
    </row>
    <row r="713" spans="1:46" ht="12.75"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c r="AA713" s="37"/>
      <c r="AB713" s="37"/>
      <c r="AC713" s="37"/>
      <c r="AD713" s="37"/>
      <c r="AE713" s="37"/>
      <c r="AF713" s="37"/>
      <c r="AG713" s="37"/>
      <c r="AH713" s="37"/>
      <c r="AI713" s="37"/>
      <c r="AJ713" s="37"/>
      <c r="AK713" s="37"/>
      <c r="AL713" s="37"/>
      <c r="AM713" s="37"/>
      <c r="AN713" s="37"/>
      <c r="AO713" s="38"/>
      <c r="AP713" s="648"/>
      <c r="AQ713" s="37"/>
      <c r="AR713" s="37"/>
      <c r="AS713" s="37"/>
      <c r="AT713" s="38"/>
    </row>
    <row r="714" spans="1:46" ht="12.75"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c r="AA714" s="37"/>
      <c r="AB714" s="37"/>
      <c r="AC714" s="37"/>
      <c r="AD714" s="37"/>
      <c r="AE714" s="37"/>
      <c r="AF714" s="37"/>
      <c r="AG714" s="37"/>
      <c r="AH714" s="37"/>
      <c r="AI714" s="37"/>
      <c r="AJ714" s="37"/>
      <c r="AK714" s="37"/>
      <c r="AL714" s="37"/>
      <c r="AM714" s="37"/>
      <c r="AN714" s="37"/>
      <c r="AO714" s="38"/>
      <c r="AP714" s="648"/>
      <c r="AQ714" s="37"/>
      <c r="AR714" s="37"/>
      <c r="AS714" s="37"/>
      <c r="AT714" s="38"/>
    </row>
    <row r="715" spans="1:46" ht="12.75"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c r="AA715" s="37"/>
      <c r="AB715" s="37"/>
      <c r="AC715" s="37"/>
      <c r="AD715" s="37"/>
      <c r="AE715" s="37"/>
      <c r="AF715" s="37"/>
      <c r="AG715" s="37"/>
      <c r="AH715" s="37"/>
      <c r="AI715" s="37"/>
      <c r="AJ715" s="37"/>
      <c r="AK715" s="37"/>
      <c r="AL715" s="37"/>
      <c r="AM715" s="37"/>
      <c r="AN715" s="37"/>
      <c r="AO715" s="38"/>
      <c r="AP715" s="648"/>
      <c r="AQ715" s="37"/>
      <c r="AR715" s="37"/>
      <c r="AS715" s="37"/>
      <c r="AT715" s="38"/>
    </row>
    <row r="716" spans="1:46" ht="12.75"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c r="AA716" s="37"/>
      <c r="AB716" s="37"/>
      <c r="AC716" s="37"/>
      <c r="AD716" s="37"/>
      <c r="AE716" s="37"/>
      <c r="AF716" s="37"/>
      <c r="AG716" s="37"/>
      <c r="AH716" s="37"/>
      <c r="AI716" s="37"/>
      <c r="AJ716" s="37"/>
      <c r="AK716" s="37"/>
      <c r="AL716" s="37"/>
      <c r="AM716" s="37"/>
      <c r="AN716" s="37"/>
      <c r="AO716" s="38"/>
      <c r="AP716" s="648"/>
      <c r="AQ716" s="37"/>
      <c r="AR716" s="37"/>
      <c r="AS716" s="37"/>
      <c r="AT716" s="38"/>
    </row>
    <row r="717" spans="1:46" ht="12.75"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c r="AA717" s="37"/>
      <c r="AB717" s="37"/>
      <c r="AC717" s="37"/>
      <c r="AD717" s="37"/>
      <c r="AE717" s="37"/>
      <c r="AF717" s="37"/>
      <c r="AG717" s="37"/>
      <c r="AH717" s="37"/>
      <c r="AI717" s="37"/>
      <c r="AJ717" s="37"/>
      <c r="AK717" s="37"/>
      <c r="AL717" s="37"/>
      <c r="AM717" s="37"/>
      <c r="AN717" s="37"/>
      <c r="AO717" s="38"/>
      <c r="AP717" s="648"/>
      <c r="AQ717" s="37"/>
      <c r="AR717" s="37"/>
      <c r="AS717" s="37"/>
      <c r="AT717" s="38"/>
    </row>
    <row r="718" spans="1:46" ht="12.75"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c r="AA718" s="37"/>
      <c r="AB718" s="37"/>
      <c r="AC718" s="37"/>
      <c r="AD718" s="37"/>
      <c r="AE718" s="37"/>
      <c r="AF718" s="37"/>
      <c r="AG718" s="37"/>
      <c r="AH718" s="37"/>
      <c r="AI718" s="37"/>
      <c r="AJ718" s="37"/>
      <c r="AK718" s="37"/>
      <c r="AL718" s="37"/>
      <c r="AM718" s="37"/>
      <c r="AN718" s="37"/>
      <c r="AO718" s="38"/>
      <c r="AP718" s="648"/>
      <c r="AQ718" s="37"/>
      <c r="AR718" s="37"/>
      <c r="AS718" s="37"/>
      <c r="AT718" s="38"/>
    </row>
    <row r="719" spans="1:46" ht="12.75"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c r="AA719" s="37"/>
      <c r="AB719" s="37"/>
      <c r="AC719" s="37"/>
      <c r="AD719" s="37"/>
      <c r="AE719" s="37"/>
      <c r="AF719" s="37"/>
      <c r="AG719" s="37"/>
      <c r="AH719" s="37"/>
      <c r="AI719" s="37"/>
      <c r="AJ719" s="37"/>
      <c r="AK719" s="37"/>
      <c r="AL719" s="37"/>
      <c r="AM719" s="37"/>
      <c r="AN719" s="37"/>
      <c r="AO719" s="38"/>
      <c r="AP719" s="648"/>
      <c r="AQ719" s="37"/>
      <c r="AR719" s="37"/>
      <c r="AS719" s="37"/>
      <c r="AT719" s="38"/>
    </row>
    <row r="720" spans="1:46" ht="12.75"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c r="AA720" s="37"/>
      <c r="AB720" s="37"/>
      <c r="AC720" s="37"/>
      <c r="AD720" s="37"/>
      <c r="AE720" s="37"/>
      <c r="AF720" s="37"/>
      <c r="AG720" s="37"/>
      <c r="AH720" s="37"/>
      <c r="AI720" s="37"/>
      <c r="AJ720" s="37"/>
      <c r="AK720" s="37"/>
      <c r="AL720" s="37"/>
      <c r="AM720" s="37"/>
      <c r="AN720" s="37"/>
      <c r="AO720" s="38"/>
      <c r="AP720" s="648"/>
      <c r="AQ720" s="37"/>
      <c r="AR720" s="37"/>
      <c r="AS720" s="37"/>
      <c r="AT720" s="38"/>
    </row>
    <row r="721" spans="1:46" ht="12.75"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c r="AA721" s="37"/>
      <c r="AB721" s="37"/>
      <c r="AC721" s="37"/>
      <c r="AD721" s="37"/>
      <c r="AE721" s="37"/>
      <c r="AF721" s="37"/>
      <c r="AG721" s="37"/>
      <c r="AH721" s="37"/>
      <c r="AI721" s="37"/>
      <c r="AJ721" s="37"/>
      <c r="AK721" s="37"/>
      <c r="AL721" s="37"/>
      <c r="AM721" s="37"/>
      <c r="AN721" s="37"/>
      <c r="AO721" s="38"/>
      <c r="AP721" s="648"/>
      <c r="AQ721" s="37"/>
      <c r="AR721" s="37"/>
      <c r="AS721" s="37"/>
      <c r="AT721" s="38"/>
    </row>
    <row r="722" spans="1:46" ht="12.75"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c r="AA722" s="37"/>
      <c r="AB722" s="37"/>
      <c r="AC722" s="37"/>
      <c r="AD722" s="37"/>
      <c r="AE722" s="37"/>
      <c r="AF722" s="37"/>
      <c r="AG722" s="37"/>
      <c r="AH722" s="37"/>
      <c r="AI722" s="37"/>
      <c r="AJ722" s="37"/>
      <c r="AK722" s="37"/>
      <c r="AL722" s="37"/>
      <c r="AM722" s="37"/>
      <c r="AN722" s="37"/>
      <c r="AO722" s="38"/>
      <c r="AP722" s="648"/>
      <c r="AQ722" s="37"/>
      <c r="AR722" s="37"/>
      <c r="AS722" s="37"/>
      <c r="AT722" s="38"/>
    </row>
    <row r="723" spans="1:46" ht="12.75"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c r="AA723" s="37"/>
      <c r="AB723" s="37"/>
      <c r="AC723" s="37"/>
      <c r="AD723" s="37"/>
      <c r="AE723" s="37"/>
      <c r="AF723" s="37"/>
      <c r="AG723" s="37"/>
      <c r="AH723" s="37"/>
      <c r="AI723" s="37"/>
      <c r="AJ723" s="37"/>
      <c r="AK723" s="37"/>
      <c r="AL723" s="37"/>
      <c r="AM723" s="37"/>
      <c r="AN723" s="37"/>
      <c r="AO723" s="38"/>
      <c r="AP723" s="648"/>
      <c r="AQ723" s="37"/>
      <c r="AR723" s="37"/>
      <c r="AS723" s="37"/>
      <c r="AT723" s="38"/>
    </row>
    <row r="724" spans="1:46" ht="12.75"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c r="AA724" s="37"/>
      <c r="AB724" s="37"/>
      <c r="AC724" s="37"/>
      <c r="AD724" s="37"/>
      <c r="AE724" s="37"/>
      <c r="AF724" s="37"/>
      <c r="AG724" s="37"/>
      <c r="AH724" s="37"/>
      <c r="AI724" s="37"/>
      <c r="AJ724" s="37"/>
      <c r="AK724" s="37"/>
      <c r="AL724" s="37"/>
      <c r="AM724" s="37"/>
      <c r="AN724" s="37"/>
      <c r="AO724" s="38"/>
      <c r="AP724" s="648"/>
      <c r="AQ724" s="37"/>
      <c r="AR724" s="37"/>
      <c r="AS724" s="37"/>
      <c r="AT724" s="38"/>
    </row>
    <row r="725" spans="1:46" ht="12.75"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c r="AA725" s="37"/>
      <c r="AB725" s="37"/>
      <c r="AC725" s="37"/>
      <c r="AD725" s="37"/>
      <c r="AE725" s="37"/>
      <c r="AF725" s="37"/>
      <c r="AG725" s="37"/>
      <c r="AH725" s="37"/>
      <c r="AI725" s="37"/>
      <c r="AJ725" s="37"/>
      <c r="AK725" s="37"/>
      <c r="AL725" s="37"/>
      <c r="AM725" s="37"/>
      <c r="AN725" s="37"/>
      <c r="AO725" s="38"/>
      <c r="AP725" s="648"/>
      <c r="AQ725" s="37"/>
      <c r="AR725" s="37"/>
      <c r="AS725" s="37"/>
      <c r="AT725" s="38"/>
    </row>
    <row r="726" spans="1:46" ht="12.75"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c r="AA726" s="37"/>
      <c r="AB726" s="37"/>
      <c r="AC726" s="37"/>
      <c r="AD726" s="37"/>
      <c r="AE726" s="37"/>
      <c r="AF726" s="37"/>
      <c r="AG726" s="37"/>
      <c r="AH726" s="37"/>
      <c r="AI726" s="37"/>
      <c r="AJ726" s="37"/>
      <c r="AK726" s="37"/>
      <c r="AL726" s="37"/>
      <c r="AM726" s="37"/>
      <c r="AN726" s="37"/>
      <c r="AO726" s="38"/>
      <c r="AP726" s="648"/>
      <c r="AQ726" s="37"/>
      <c r="AR726" s="37"/>
      <c r="AS726" s="37"/>
      <c r="AT726" s="38"/>
    </row>
    <row r="727" spans="1:46" ht="12.75"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c r="AA727" s="37"/>
      <c r="AB727" s="37"/>
      <c r="AC727" s="37"/>
      <c r="AD727" s="37"/>
      <c r="AE727" s="37"/>
      <c r="AF727" s="37"/>
      <c r="AG727" s="37"/>
      <c r="AH727" s="37"/>
      <c r="AI727" s="37"/>
      <c r="AJ727" s="37"/>
      <c r="AK727" s="37"/>
      <c r="AL727" s="37"/>
      <c r="AM727" s="37"/>
      <c r="AN727" s="37"/>
      <c r="AO727" s="38"/>
      <c r="AP727" s="648"/>
      <c r="AQ727" s="37"/>
      <c r="AR727" s="37"/>
      <c r="AS727" s="37"/>
      <c r="AT727" s="38"/>
    </row>
    <row r="728" spans="1:46" ht="12.75"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c r="AA728" s="37"/>
      <c r="AB728" s="37"/>
      <c r="AC728" s="37"/>
      <c r="AD728" s="37"/>
      <c r="AE728" s="37"/>
      <c r="AF728" s="37"/>
      <c r="AG728" s="37"/>
      <c r="AH728" s="37"/>
      <c r="AI728" s="37"/>
      <c r="AJ728" s="37"/>
      <c r="AK728" s="37"/>
      <c r="AL728" s="37"/>
      <c r="AM728" s="37"/>
      <c r="AN728" s="37"/>
      <c r="AO728" s="38"/>
      <c r="AP728" s="648"/>
      <c r="AQ728" s="37"/>
      <c r="AR728" s="37"/>
      <c r="AS728" s="37"/>
      <c r="AT728" s="38"/>
    </row>
    <row r="729" spans="1:46" ht="12.75"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c r="AA729" s="37"/>
      <c r="AB729" s="37"/>
      <c r="AC729" s="37"/>
      <c r="AD729" s="37"/>
      <c r="AE729" s="37"/>
      <c r="AF729" s="37"/>
      <c r="AG729" s="37"/>
      <c r="AH729" s="37"/>
      <c r="AI729" s="37"/>
      <c r="AJ729" s="37"/>
      <c r="AK729" s="37"/>
      <c r="AL729" s="37"/>
      <c r="AM729" s="37"/>
      <c r="AN729" s="37"/>
      <c r="AO729" s="38"/>
      <c r="AP729" s="648"/>
      <c r="AQ729" s="37"/>
      <c r="AR729" s="37"/>
      <c r="AS729" s="37"/>
      <c r="AT729" s="38"/>
    </row>
    <row r="730" spans="1:46" ht="12.75"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c r="AA730" s="37"/>
      <c r="AB730" s="37"/>
      <c r="AC730" s="37"/>
      <c r="AD730" s="37"/>
      <c r="AE730" s="37"/>
      <c r="AF730" s="37"/>
      <c r="AG730" s="37"/>
      <c r="AH730" s="37"/>
      <c r="AI730" s="37"/>
      <c r="AJ730" s="37"/>
      <c r="AK730" s="37"/>
      <c r="AL730" s="37"/>
      <c r="AM730" s="37"/>
      <c r="AN730" s="37"/>
      <c r="AO730" s="38"/>
      <c r="AP730" s="648"/>
      <c r="AQ730" s="37"/>
      <c r="AR730" s="37"/>
      <c r="AS730" s="37"/>
      <c r="AT730" s="38"/>
    </row>
    <row r="731" spans="1:46" ht="12.75"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c r="AA731" s="37"/>
      <c r="AB731" s="37"/>
      <c r="AC731" s="37"/>
      <c r="AD731" s="37"/>
      <c r="AE731" s="37"/>
      <c r="AF731" s="37"/>
      <c r="AG731" s="37"/>
      <c r="AH731" s="37"/>
      <c r="AI731" s="37"/>
      <c r="AJ731" s="37"/>
      <c r="AK731" s="37"/>
      <c r="AL731" s="37"/>
      <c r="AM731" s="37"/>
      <c r="AN731" s="37"/>
      <c r="AO731" s="38"/>
      <c r="AP731" s="648"/>
      <c r="AQ731" s="37"/>
      <c r="AR731" s="37"/>
      <c r="AS731" s="37"/>
      <c r="AT731" s="38"/>
    </row>
    <row r="732" spans="1:46" ht="12.75"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c r="AA732" s="37"/>
      <c r="AB732" s="37"/>
      <c r="AC732" s="37"/>
      <c r="AD732" s="37"/>
      <c r="AE732" s="37"/>
      <c r="AF732" s="37"/>
      <c r="AG732" s="37"/>
      <c r="AH732" s="37"/>
      <c r="AI732" s="37"/>
      <c r="AJ732" s="37"/>
      <c r="AK732" s="37"/>
      <c r="AL732" s="37"/>
      <c r="AM732" s="37"/>
      <c r="AN732" s="37"/>
      <c r="AO732" s="38"/>
      <c r="AP732" s="648"/>
      <c r="AQ732" s="37"/>
      <c r="AR732" s="37"/>
      <c r="AS732" s="37"/>
      <c r="AT732" s="38"/>
    </row>
    <row r="733" spans="1:46" ht="12.75"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c r="AA733" s="37"/>
      <c r="AB733" s="37"/>
      <c r="AC733" s="37"/>
      <c r="AD733" s="37"/>
      <c r="AE733" s="37"/>
      <c r="AF733" s="37"/>
      <c r="AG733" s="37"/>
      <c r="AH733" s="37"/>
      <c r="AI733" s="37"/>
      <c r="AJ733" s="37"/>
      <c r="AK733" s="37"/>
      <c r="AL733" s="37"/>
      <c r="AM733" s="37"/>
      <c r="AN733" s="37"/>
      <c r="AO733" s="38"/>
      <c r="AP733" s="648"/>
      <c r="AQ733" s="37"/>
      <c r="AR733" s="37"/>
      <c r="AS733" s="37"/>
      <c r="AT733" s="38"/>
    </row>
    <row r="734" spans="1:46" ht="12.75"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c r="AA734" s="37"/>
      <c r="AB734" s="37"/>
      <c r="AC734" s="37"/>
      <c r="AD734" s="37"/>
      <c r="AE734" s="37"/>
      <c r="AF734" s="37"/>
      <c r="AG734" s="37"/>
      <c r="AH734" s="37"/>
      <c r="AI734" s="37"/>
      <c r="AJ734" s="37"/>
      <c r="AK734" s="37"/>
      <c r="AL734" s="37"/>
      <c r="AM734" s="37"/>
      <c r="AN734" s="37"/>
      <c r="AO734" s="38"/>
      <c r="AP734" s="648"/>
      <c r="AQ734" s="37"/>
      <c r="AR734" s="37"/>
      <c r="AS734" s="37"/>
      <c r="AT734" s="38"/>
    </row>
    <row r="735" spans="1:46" ht="12.75"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c r="AA735" s="37"/>
      <c r="AB735" s="37"/>
      <c r="AC735" s="37"/>
      <c r="AD735" s="37"/>
      <c r="AE735" s="37"/>
      <c r="AF735" s="37"/>
      <c r="AG735" s="37"/>
      <c r="AH735" s="37"/>
      <c r="AI735" s="37"/>
      <c r="AJ735" s="37"/>
      <c r="AK735" s="37"/>
      <c r="AL735" s="37"/>
      <c r="AM735" s="37"/>
      <c r="AN735" s="37"/>
      <c r="AO735" s="38"/>
      <c r="AP735" s="648"/>
      <c r="AQ735" s="37"/>
      <c r="AR735" s="37"/>
      <c r="AS735" s="37"/>
      <c r="AT735" s="38"/>
    </row>
    <row r="736" spans="1:46" ht="12.75"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c r="AA736" s="37"/>
      <c r="AB736" s="37"/>
      <c r="AC736" s="37"/>
      <c r="AD736" s="37"/>
      <c r="AE736" s="37"/>
      <c r="AF736" s="37"/>
      <c r="AG736" s="37"/>
      <c r="AH736" s="37"/>
      <c r="AI736" s="37"/>
      <c r="AJ736" s="37"/>
      <c r="AK736" s="37"/>
      <c r="AL736" s="37"/>
      <c r="AM736" s="37"/>
      <c r="AN736" s="37"/>
      <c r="AO736" s="38"/>
      <c r="AP736" s="648"/>
      <c r="AQ736" s="37"/>
      <c r="AR736" s="37"/>
      <c r="AS736" s="37"/>
      <c r="AT736" s="38"/>
    </row>
    <row r="737" spans="1:46" ht="12.75"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c r="AA737" s="37"/>
      <c r="AB737" s="37"/>
      <c r="AC737" s="37"/>
      <c r="AD737" s="37"/>
      <c r="AE737" s="37"/>
      <c r="AF737" s="37"/>
      <c r="AG737" s="37"/>
      <c r="AH737" s="37"/>
      <c r="AI737" s="37"/>
      <c r="AJ737" s="37"/>
      <c r="AK737" s="37"/>
      <c r="AL737" s="37"/>
      <c r="AM737" s="37"/>
      <c r="AN737" s="37"/>
      <c r="AO737" s="38"/>
      <c r="AP737" s="648"/>
      <c r="AQ737" s="37"/>
      <c r="AR737" s="37"/>
      <c r="AS737" s="37"/>
      <c r="AT737" s="38"/>
    </row>
    <row r="738" spans="1:46" ht="12.75"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c r="AA738" s="37"/>
      <c r="AB738" s="37"/>
      <c r="AC738" s="37"/>
      <c r="AD738" s="37"/>
      <c r="AE738" s="37"/>
      <c r="AF738" s="37"/>
      <c r="AG738" s="37"/>
      <c r="AH738" s="37"/>
      <c r="AI738" s="37"/>
      <c r="AJ738" s="37"/>
      <c r="AK738" s="37"/>
      <c r="AL738" s="37"/>
      <c r="AM738" s="37"/>
      <c r="AN738" s="37"/>
      <c r="AO738" s="38"/>
      <c r="AP738" s="648"/>
      <c r="AQ738" s="37"/>
      <c r="AR738" s="37"/>
      <c r="AS738" s="37"/>
      <c r="AT738" s="38"/>
    </row>
    <row r="739" spans="1:46" ht="12.75"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c r="AA739" s="37"/>
      <c r="AB739" s="37"/>
      <c r="AC739" s="37"/>
      <c r="AD739" s="37"/>
      <c r="AE739" s="37"/>
      <c r="AF739" s="37"/>
      <c r="AG739" s="37"/>
      <c r="AH739" s="37"/>
      <c r="AI739" s="37"/>
      <c r="AJ739" s="37"/>
      <c r="AK739" s="37"/>
      <c r="AL739" s="37"/>
      <c r="AM739" s="37"/>
      <c r="AN739" s="37"/>
      <c r="AO739" s="38"/>
      <c r="AP739" s="648"/>
      <c r="AQ739" s="37"/>
      <c r="AR739" s="37"/>
      <c r="AS739" s="37"/>
      <c r="AT739" s="38"/>
    </row>
    <row r="740" spans="1:46" ht="12.75"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c r="AA740" s="37"/>
      <c r="AB740" s="37"/>
      <c r="AC740" s="37"/>
      <c r="AD740" s="37"/>
      <c r="AE740" s="37"/>
      <c r="AF740" s="37"/>
      <c r="AG740" s="37"/>
      <c r="AH740" s="37"/>
      <c r="AI740" s="37"/>
      <c r="AJ740" s="37"/>
      <c r="AK740" s="37"/>
      <c r="AL740" s="37"/>
      <c r="AM740" s="37"/>
      <c r="AN740" s="37"/>
      <c r="AO740" s="38"/>
      <c r="AP740" s="648"/>
      <c r="AQ740" s="37"/>
      <c r="AR740" s="37"/>
      <c r="AS740" s="37"/>
      <c r="AT740" s="38"/>
    </row>
    <row r="741" spans="1:46" ht="12.75"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c r="AA741" s="37"/>
      <c r="AB741" s="37"/>
      <c r="AC741" s="37"/>
      <c r="AD741" s="37"/>
      <c r="AE741" s="37"/>
      <c r="AF741" s="37"/>
      <c r="AG741" s="37"/>
      <c r="AH741" s="37"/>
      <c r="AI741" s="37"/>
      <c r="AJ741" s="37"/>
      <c r="AK741" s="37"/>
      <c r="AL741" s="37"/>
      <c r="AM741" s="37"/>
      <c r="AN741" s="37"/>
      <c r="AO741" s="38"/>
      <c r="AP741" s="648"/>
      <c r="AQ741" s="37"/>
      <c r="AR741" s="37"/>
      <c r="AS741" s="37"/>
      <c r="AT741" s="38"/>
    </row>
    <row r="742" spans="1:46" ht="12.75"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c r="AA742" s="37"/>
      <c r="AB742" s="37"/>
      <c r="AC742" s="37"/>
      <c r="AD742" s="37"/>
      <c r="AE742" s="37"/>
      <c r="AF742" s="37"/>
      <c r="AG742" s="37"/>
      <c r="AH742" s="37"/>
      <c r="AI742" s="37"/>
      <c r="AJ742" s="37"/>
      <c r="AK742" s="37"/>
      <c r="AL742" s="37"/>
      <c r="AM742" s="37"/>
      <c r="AN742" s="37"/>
      <c r="AO742" s="38"/>
      <c r="AP742" s="648"/>
      <c r="AQ742" s="37"/>
      <c r="AR742" s="37"/>
      <c r="AS742" s="37"/>
      <c r="AT742" s="38"/>
    </row>
    <row r="743" spans="1:46" ht="12.75"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c r="AA743" s="37"/>
      <c r="AB743" s="37"/>
      <c r="AC743" s="37"/>
      <c r="AD743" s="37"/>
      <c r="AE743" s="37"/>
      <c r="AF743" s="37"/>
      <c r="AG743" s="37"/>
      <c r="AH743" s="37"/>
      <c r="AI743" s="37"/>
      <c r="AJ743" s="37"/>
      <c r="AK743" s="37"/>
      <c r="AL743" s="37"/>
      <c r="AM743" s="37"/>
      <c r="AN743" s="37"/>
      <c r="AO743" s="38"/>
      <c r="AP743" s="648"/>
      <c r="AQ743" s="37"/>
      <c r="AR743" s="37"/>
      <c r="AS743" s="37"/>
      <c r="AT743" s="38"/>
    </row>
    <row r="744" spans="1:46" ht="12.75"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c r="AA744" s="37"/>
      <c r="AB744" s="37"/>
      <c r="AC744" s="37"/>
      <c r="AD744" s="37"/>
      <c r="AE744" s="37"/>
      <c r="AF744" s="37"/>
      <c r="AG744" s="37"/>
      <c r="AH744" s="37"/>
      <c r="AI744" s="37"/>
      <c r="AJ744" s="37"/>
      <c r="AK744" s="37"/>
      <c r="AL744" s="37"/>
      <c r="AM744" s="37"/>
      <c r="AN744" s="37"/>
      <c r="AO744" s="38"/>
      <c r="AP744" s="648"/>
      <c r="AQ744" s="37"/>
      <c r="AR744" s="37"/>
      <c r="AS744" s="37"/>
      <c r="AT744" s="38"/>
    </row>
    <row r="745" spans="1:46" ht="12.75"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c r="AA745" s="37"/>
      <c r="AB745" s="37"/>
      <c r="AC745" s="37"/>
      <c r="AD745" s="37"/>
      <c r="AE745" s="37"/>
      <c r="AF745" s="37"/>
      <c r="AG745" s="37"/>
      <c r="AH745" s="37"/>
      <c r="AI745" s="37"/>
      <c r="AJ745" s="37"/>
      <c r="AK745" s="37"/>
      <c r="AL745" s="37"/>
      <c r="AM745" s="37"/>
      <c r="AN745" s="37"/>
      <c r="AO745" s="38"/>
      <c r="AP745" s="648"/>
      <c r="AQ745" s="37"/>
      <c r="AR745" s="37"/>
      <c r="AS745" s="37"/>
      <c r="AT745" s="38"/>
    </row>
    <row r="746" spans="1:46" ht="12.75"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c r="AA746" s="37"/>
      <c r="AB746" s="37"/>
      <c r="AC746" s="37"/>
      <c r="AD746" s="37"/>
      <c r="AE746" s="37"/>
      <c r="AF746" s="37"/>
      <c r="AG746" s="37"/>
      <c r="AH746" s="37"/>
      <c r="AI746" s="37"/>
      <c r="AJ746" s="37"/>
      <c r="AK746" s="37"/>
      <c r="AL746" s="37"/>
      <c r="AM746" s="37"/>
      <c r="AN746" s="37"/>
      <c r="AO746" s="38"/>
      <c r="AP746" s="648"/>
      <c r="AQ746" s="37"/>
      <c r="AR746" s="37"/>
      <c r="AS746" s="37"/>
      <c r="AT746" s="38"/>
    </row>
    <row r="747" spans="1:46" ht="12.75"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c r="AA747" s="37"/>
      <c r="AB747" s="37"/>
      <c r="AC747" s="37"/>
      <c r="AD747" s="37"/>
      <c r="AE747" s="37"/>
      <c r="AF747" s="37"/>
      <c r="AG747" s="37"/>
      <c r="AH747" s="37"/>
      <c r="AI747" s="37"/>
      <c r="AJ747" s="37"/>
      <c r="AK747" s="37"/>
      <c r="AL747" s="37"/>
      <c r="AM747" s="37"/>
      <c r="AN747" s="37"/>
      <c r="AO747" s="38"/>
      <c r="AP747" s="648"/>
      <c r="AQ747" s="37"/>
      <c r="AR747" s="37"/>
      <c r="AS747" s="37"/>
      <c r="AT747" s="38"/>
    </row>
    <row r="748" spans="1:46" ht="12.75"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c r="AA748" s="37"/>
      <c r="AB748" s="37"/>
      <c r="AC748" s="37"/>
      <c r="AD748" s="37"/>
      <c r="AE748" s="37"/>
      <c r="AF748" s="37"/>
      <c r="AG748" s="37"/>
      <c r="AH748" s="37"/>
      <c r="AI748" s="37"/>
      <c r="AJ748" s="37"/>
      <c r="AK748" s="37"/>
      <c r="AL748" s="37"/>
      <c r="AM748" s="37"/>
      <c r="AN748" s="37"/>
      <c r="AO748" s="38"/>
      <c r="AP748" s="648"/>
      <c r="AQ748" s="37"/>
      <c r="AR748" s="37"/>
      <c r="AS748" s="37"/>
      <c r="AT748" s="38"/>
    </row>
    <row r="749" spans="1:46" ht="12.75"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c r="AA749" s="37"/>
      <c r="AB749" s="37"/>
      <c r="AC749" s="37"/>
      <c r="AD749" s="37"/>
      <c r="AE749" s="37"/>
      <c r="AF749" s="37"/>
      <c r="AG749" s="37"/>
      <c r="AH749" s="37"/>
      <c r="AI749" s="37"/>
      <c r="AJ749" s="37"/>
      <c r="AK749" s="37"/>
      <c r="AL749" s="37"/>
      <c r="AM749" s="37"/>
      <c r="AN749" s="37"/>
      <c r="AO749" s="38"/>
      <c r="AP749" s="648"/>
      <c r="AQ749" s="37"/>
      <c r="AR749" s="37"/>
      <c r="AS749" s="37"/>
      <c r="AT749" s="38"/>
    </row>
    <row r="750" spans="1:46" ht="12.75"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c r="AA750" s="37"/>
      <c r="AB750" s="37"/>
      <c r="AC750" s="37"/>
      <c r="AD750" s="37"/>
      <c r="AE750" s="37"/>
      <c r="AF750" s="37"/>
      <c r="AG750" s="37"/>
      <c r="AH750" s="37"/>
      <c r="AI750" s="37"/>
      <c r="AJ750" s="37"/>
      <c r="AK750" s="37"/>
      <c r="AL750" s="37"/>
      <c r="AM750" s="37"/>
      <c r="AN750" s="37"/>
      <c r="AO750" s="38"/>
      <c r="AP750" s="648"/>
      <c r="AQ750" s="37"/>
      <c r="AR750" s="37"/>
      <c r="AS750" s="37"/>
      <c r="AT750" s="38"/>
    </row>
    <row r="751" spans="1:46" ht="12.75"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c r="AA751" s="37"/>
      <c r="AB751" s="37"/>
      <c r="AC751" s="37"/>
      <c r="AD751" s="37"/>
      <c r="AE751" s="37"/>
      <c r="AF751" s="37"/>
      <c r="AG751" s="37"/>
      <c r="AH751" s="37"/>
      <c r="AI751" s="37"/>
      <c r="AJ751" s="37"/>
      <c r="AK751" s="37"/>
      <c r="AL751" s="37"/>
      <c r="AM751" s="37"/>
      <c r="AN751" s="37"/>
      <c r="AO751" s="38"/>
      <c r="AP751" s="648"/>
      <c r="AQ751" s="37"/>
      <c r="AR751" s="37"/>
      <c r="AS751" s="37"/>
      <c r="AT751" s="38"/>
    </row>
    <row r="752" spans="1:46" ht="12.75"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c r="AA752" s="37"/>
      <c r="AB752" s="37"/>
      <c r="AC752" s="37"/>
      <c r="AD752" s="37"/>
      <c r="AE752" s="37"/>
      <c r="AF752" s="37"/>
      <c r="AG752" s="37"/>
      <c r="AH752" s="37"/>
      <c r="AI752" s="37"/>
      <c r="AJ752" s="37"/>
      <c r="AK752" s="37"/>
      <c r="AL752" s="37"/>
      <c r="AM752" s="37"/>
      <c r="AN752" s="37"/>
      <c r="AO752" s="38"/>
      <c r="AP752" s="648"/>
      <c r="AQ752" s="37"/>
      <c r="AR752" s="37"/>
      <c r="AS752" s="37"/>
      <c r="AT752" s="38"/>
    </row>
    <row r="753" spans="1:46" ht="12.75"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c r="AA753" s="37"/>
      <c r="AB753" s="37"/>
      <c r="AC753" s="37"/>
      <c r="AD753" s="37"/>
      <c r="AE753" s="37"/>
      <c r="AF753" s="37"/>
      <c r="AG753" s="37"/>
      <c r="AH753" s="37"/>
      <c r="AI753" s="37"/>
      <c r="AJ753" s="37"/>
      <c r="AK753" s="37"/>
      <c r="AL753" s="37"/>
      <c r="AM753" s="37"/>
      <c r="AN753" s="37"/>
      <c r="AO753" s="38"/>
      <c r="AP753" s="648"/>
      <c r="AQ753" s="37"/>
      <c r="AR753" s="37"/>
      <c r="AS753" s="37"/>
      <c r="AT753" s="38"/>
    </row>
    <row r="754" spans="1:46" ht="12.75"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c r="AA754" s="37"/>
      <c r="AB754" s="37"/>
      <c r="AC754" s="37"/>
      <c r="AD754" s="37"/>
      <c r="AE754" s="37"/>
      <c r="AF754" s="37"/>
      <c r="AG754" s="37"/>
      <c r="AH754" s="37"/>
      <c r="AI754" s="37"/>
      <c r="AJ754" s="37"/>
      <c r="AK754" s="37"/>
      <c r="AL754" s="37"/>
      <c r="AM754" s="37"/>
      <c r="AN754" s="37"/>
      <c r="AO754" s="38"/>
      <c r="AP754" s="648"/>
      <c r="AQ754" s="37"/>
      <c r="AR754" s="37"/>
      <c r="AS754" s="37"/>
      <c r="AT754" s="38"/>
    </row>
    <row r="755" spans="1:46" ht="12.75"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c r="AA755" s="37"/>
      <c r="AB755" s="37"/>
      <c r="AC755" s="37"/>
      <c r="AD755" s="37"/>
      <c r="AE755" s="37"/>
      <c r="AF755" s="37"/>
      <c r="AG755" s="37"/>
      <c r="AH755" s="37"/>
      <c r="AI755" s="37"/>
      <c r="AJ755" s="37"/>
      <c r="AK755" s="37"/>
      <c r="AL755" s="37"/>
      <c r="AM755" s="37"/>
      <c r="AN755" s="37"/>
      <c r="AO755" s="38"/>
      <c r="AP755" s="648"/>
      <c r="AQ755" s="37"/>
      <c r="AR755" s="37"/>
      <c r="AS755" s="37"/>
      <c r="AT755" s="38"/>
    </row>
    <row r="756" spans="1:46" ht="12.75"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c r="AA756" s="37"/>
      <c r="AB756" s="37"/>
      <c r="AC756" s="37"/>
      <c r="AD756" s="37"/>
      <c r="AE756" s="37"/>
      <c r="AF756" s="37"/>
      <c r="AG756" s="37"/>
      <c r="AH756" s="37"/>
      <c r="AI756" s="37"/>
      <c r="AJ756" s="37"/>
      <c r="AK756" s="37"/>
      <c r="AL756" s="37"/>
      <c r="AM756" s="37"/>
      <c r="AN756" s="37"/>
      <c r="AO756" s="38"/>
      <c r="AP756" s="648"/>
      <c r="AQ756" s="37"/>
      <c r="AR756" s="37"/>
      <c r="AS756" s="37"/>
      <c r="AT756" s="38"/>
    </row>
    <row r="757" spans="1:46" ht="12.75"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c r="AA757" s="37"/>
      <c r="AB757" s="37"/>
      <c r="AC757" s="37"/>
      <c r="AD757" s="37"/>
      <c r="AE757" s="37"/>
      <c r="AF757" s="37"/>
      <c r="AG757" s="37"/>
      <c r="AH757" s="37"/>
      <c r="AI757" s="37"/>
      <c r="AJ757" s="37"/>
      <c r="AK757" s="37"/>
      <c r="AL757" s="37"/>
      <c r="AM757" s="37"/>
      <c r="AN757" s="37"/>
      <c r="AO757" s="38"/>
      <c r="AP757" s="648"/>
      <c r="AQ757" s="37"/>
      <c r="AR757" s="37"/>
      <c r="AS757" s="37"/>
      <c r="AT757" s="38"/>
    </row>
    <row r="758" spans="1:46" ht="12.75"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c r="AA758" s="37"/>
      <c r="AB758" s="37"/>
      <c r="AC758" s="37"/>
      <c r="AD758" s="37"/>
      <c r="AE758" s="37"/>
      <c r="AF758" s="37"/>
      <c r="AG758" s="37"/>
      <c r="AH758" s="37"/>
      <c r="AI758" s="37"/>
      <c r="AJ758" s="37"/>
      <c r="AK758" s="37"/>
      <c r="AL758" s="37"/>
      <c r="AM758" s="37"/>
      <c r="AN758" s="37"/>
      <c r="AO758" s="38"/>
      <c r="AP758" s="648"/>
      <c r="AQ758" s="37"/>
      <c r="AR758" s="37"/>
      <c r="AS758" s="37"/>
      <c r="AT758" s="38"/>
    </row>
    <row r="759" spans="1:46" ht="12.75"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c r="AA759" s="37"/>
      <c r="AB759" s="37"/>
      <c r="AC759" s="37"/>
      <c r="AD759" s="37"/>
      <c r="AE759" s="37"/>
      <c r="AF759" s="37"/>
      <c r="AG759" s="37"/>
      <c r="AH759" s="37"/>
      <c r="AI759" s="37"/>
      <c r="AJ759" s="37"/>
      <c r="AK759" s="37"/>
      <c r="AL759" s="37"/>
      <c r="AM759" s="37"/>
      <c r="AN759" s="37"/>
      <c r="AO759" s="38"/>
      <c r="AP759" s="648"/>
      <c r="AQ759" s="37"/>
      <c r="AR759" s="37"/>
      <c r="AS759" s="37"/>
      <c r="AT759" s="38"/>
    </row>
    <row r="760" spans="1:46" ht="12.75"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c r="AA760" s="37"/>
      <c r="AB760" s="37"/>
      <c r="AC760" s="37"/>
      <c r="AD760" s="37"/>
      <c r="AE760" s="37"/>
      <c r="AF760" s="37"/>
      <c r="AG760" s="37"/>
      <c r="AH760" s="37"/>
      <c r="AI760" s="37"/>
      <c r="AJ760" s="37"/>
      <c r="AK760" s="37"/>
      <c r="AL760" s="37"/>
      <c r="AM760" s="37"/>
      <c r="AN760" s="37"/>
      <c r="AO760" s="38"/>
      <c r="AP760" s="648"/>
      <c r="AQ760" s="37"/>
      <c r="AR760" s="37"/>
      <c r="AS760" s="37"/>
      <c r="AT760" s="38"/>
    </row>
    <row r="761" spans="1:46" ht="12.75"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c r="AA761" s="37"/>
      <c r="AB761" s="37"/>
      <c r="AC761" s="37"/>
      <c r="AD761" s="37"/>
      <c r="AE761" s="37"/>
      <c r="AF761" s="37"/>
      <c r="AG761" s="37"/>
      <c r="AH761" s="37"/>
      <c r="AI761" s="37"/>
      <c r="AJ761" s="37"/>
      <c r="AK761" s="37"/>
      <c r="AL761" s="37"/>
      <c r="AM761" s="37"/>
      <c r="AN761" s="37"/>
      <c r="AO761" s="38"/>
      <c r="AP761" s="648"/>
      <c r="AQ761" s="37"/>
      <c r="AR761" s="37"/>
      <c r="AS761" s="37"/>
      <c r="AT761" s="38"/>
    </row>
    <row r="762" spans="1:46" ht="12.75"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c r="AA762" s="37"/>
      <c r="AB762" s="37"/>
      <c r="AC762" s="37"/>
      <c r="AD762" s="37"/>
      <c r="AE762" s="37"/>
      <c r="AF762" s="37"/>
      <c r="AG762" s="37"/>
      <c r="AH762" s="37"/>
      <c r="AI762" s="37"/>
      <c r="AJ762" s="37"/>
      <c r="AK762" s="37"/>
      <c r="AL762" s="37"/>
      <c r="AM762" s="37"/>
      <c r="AN762" s="37"/>
      <c r="AO762" s="38"/>
      <c r="AP762" s="648"/>
      <c r="AQ762" s="37"/>
      <c r="AR762" s="37"/>
      <c r="AS762" s="37"/>
      <c r="AT762" s="38"/>
    </row>
    <row r="763" spans="1:46" ht="12.75"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c r="AA763" s="37"/>
      <c r="AB763" s="37"/>
      <c r="AC763" s="37"/>
      <c r="AD763" s="37"/>
      <c r="AE763" s="37"/>
      <c r="AF763" s="37"/>
      <c r="AG763" s="37"/>
      <c r="AH763" s="37"/>
      <c r="AI763" s="37"/>
      <c r="AJ763" s="37"/>
      <c r="AK763" s="37"/>
      <c r="AL763" s="37"/>
      <c r="AM763" s="37"/>
      <c r="AN763" s="37"/>
      <c r="AO763" s="38"/>
      <c r="AP763" s="648"/>
      <c r="AQ763" s="37"/>
      <c r="AR763" s="37"/>
      <c r="AS763" s="37"/>
      <c r="AT763" s="38"/>
    </row>
    <row r="764" spans="1:46" ht="12.75"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c r="AA764" s="37"/>
      <c r="AB764" s="37"/>
      <c r="AC764" s="37"/>
      <c r="AD764" s="37"/>
      <c r="AE764" s="37"/>
      <c r="AF764" s="37"/>
      <c r="AG764" s="37"/>
      <c r="AH764" s="37"/>
      <c r="AI764" s="37"/>
      <c r="AJ764" s="37"/>
      <c r="AK764" s="37"/>
      <c r="AL764" s="37"/>
      <c r="AM764" s="37"/>
      <c r="AN764" s="37"/>
      <c r="AO764" s="38"/>
      <c r="AP764" s="648"/>
      <c r="AQ764" s="37"/>
      <c r="AR764" s="37"/>
      <c r="AS764" s="37"/>
      <c r="AT764" s="38"/>
    </row>
    <row r="765" spans="1:46" ht="12.75"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c r="AA765" s="37"/>
      <c r="AB765" s="37"/>
      <c r="AC765" s="37"/>
      <c r="AD765" s="37"/>
      <c r="AE765" s="37"/>
      <c r="AF765" s="37"/>
      <c r="AG765" s="37"/>
      <c r="AH765" s="37"/>
      <c r="AI765" s="37"/>
      <c r="AJ765" s="37"/>
      <c r="AK765" s="37"/>
      <c r="AL765" s="37"/>
      <c r="AM765" s="37"/>
      <c r="AN765" s="37"/>
      <c r="AO765" s="38"/>
      <c r="AP765" s="648"/>
      <c r="AQ765" s="37"/>
      <c r="AR765" s="37"/>
      <c r="AS765" s="37"/>
      <c r="AT765" s="38"/>
    </row>
    <row r="766" spans="1:46" ht="12.75"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c r="AA766" s="37"/>
      <c r="AB766" s="37"/>
      <c r="AC766" s="37"/>
      <c r="AD766" s="37"/>
      <c r="AE766" s="37"/>
      <c r="AF766" s="37"/>
      <c r="AG766" s="37"/>
      <c r="AH766" s="37"/>
      <c r="AI766" s="37"/>
      <c r="AJ766" s="37"/>
      <c r="AK766" s="37"/>
      <c r="AL766" s="37"/>
      <c r="AM766" s="37"/>
      <c r="AN766" s="37"/>
      <c r="AO766" s="38"/>
      <c r="AP766" s="648"/>
      <c r="AQ766" s="37"/>
      <c r="AR766" s="37"/>
      <c r="AS766" s="37"/>
      <c r="AT766" s="38"/>
    </row>
    <row r="767" spans="1:46" ht="12.75"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c r="AA767" s="37"/>
      <c r="AB767" s="37"/>
      <c r="AC767" s="37"/>
      <c r="AD767" s="37"/>
      <c r="AE767" s="37"/>
      <c r="AF767" s="37"/>
      <c r="AG767" s="37"/>
      <c r="AH767" s="37"/>
      <c r="AI767" s="37"/>
      <c r="AJ767" s="37"/>
      <c r="AK767" s="37"/>
      <c r="AL767" s="37"/>
      <c r="AM767" s="37"/>
      <c r="AN767" s="37"/>
      <c r="AO767" s="38"/>
      <c r="AP767" s="648"/>
      <c r="AQ767" s="37"/>
      <c r="AR767" s="37"/>
      <c r="AS767" s="37"/>
      <c r="AT767" s="38"/>
    </row>
    <row r="768" spans="1:46" ht="12.75"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c r="AA768" s="37"/>
      <c r="AB768" s="37"/>
      <c r="AC768" s="37"/>
      <c r="AD768" s="37"/>
      <c r="AE768" s="37"/>
      <c r="AF768" s="37"/>
      <c r="AG768" s="37"/>
      <c r="AH768" s="37"/>
      <c r="AI768" s="37"/>
      <c r="AJ768" s="37"/>
      <c r="AK768" s="37"/>
      <c r="AL768" s="37"/>
      <c r="AM768" s="37"/>
      <c r="AN768" s="37"/>
      <c r="AO768" s="38"/>
      <c r="AP768" s="648"/>
      <c r="AQ768" s="37"/>
      <c r="AR768" s="37"/>
      <c r="AS768" s="37"/>
      <c r="AT768" s="38"/>
    </row>
    <row r="769" spans="1:46" ht="12.75"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c r="AA769" s="37"/>
      <c r="AB769" s="37"/>
      <c r="AC769" s="37"/>
      <c r="AD769" s="37"/>
      <c r="AE769" s="37"/>
      <c r="AF769" s="37"/>
      <c r="AG769" s="37"/>
      <c r="AH769" s="37"/>
      <c r="AI769" s="37"/>
      <c r="AJ769" s="37"/>
      <c r="AK769" s="37"/>
      <c r="AL769" s="37"/>
      <c r="AM769" s="37"/>
      <c r="AN769" s="37"/>
      <c r="AO769" s="38"/>
      <c r="AP769" s="648"/>
      <c r="AQ769" s="37"/>
      <c r="AR769" s="37"/>
      <c r="AS769" s="37"/>
      <c r="AT769" s="38"/>
    </row>
    <row r="770" spans="1:46" ht="12.75"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c r="AA770" s="37"/>
      <c r="AB770" s="37"/>
      <c r="AC770" s="37"/>
      <c r="AD770" s="37"/>
      <c r="AE770" s="37"/>
      <c r="AF770" s="37"/>
      <c r="AG770" s="37"/>
      <c r="AH770" s="37"/>
      <c r="AI770" s="37"/>
      <c r="AJ770" s="37"/>
      <c r="AK770" s="37"/>
      <c r="AL770" s="37"/>
      <c r="AM770" s="37"/>
      <c r="AN770" s="37"/>
      <c r="AO770" s="38"/>
      <c r="AP770" s="648"/>
      <c r="AQ770" s="37"/>
      <c r="AR770" s="37"/>
      <c r="AS770" s="37"/>
      <c r="AT770" s="38"/>
    </row>
    <row r="771" spans="1:46" ht="12.75"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c r="AA771" s="37"/>
      <c r="AB771" s="37"/>
      <c r="AC771" s="37"/>
      <c r="AD771" s="37"/>
      <c r="AE771" s="37"/>
      <c r="AF771" s="37"/>
      <c r="AG771" s="37"/>
      <c r="AH771" s="37"/>
      <c r="AI771" s="37"/>
      <c r="AJ771" s="37"/>
      <c r="AK771" s="37"/>
      <c r="AL771" s="37"/>
      <c r="AM771" s="37"/>
      <c r="AN771" s="37"/>
      <c r="AO771" s="38"/>
      <c r="AP771" s="648"/>
      <c r="AQ771" s="37"/>
      <c r="AR771" s="37"/>
      <c r="AS771" s="37"/>
      <c r="AT771" s="38"/>
    </row>
    <row r="772" spans="1:46" ht="12.75"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c r="AA772" s="37"/>
      <c r="AB772" s="37"/>
      <c r="AC772" s="37"/>
      <c r="AD772" s="37"/>
      <c r="AE772" s="37"/>
      <c r="AF772" s="37"/>
      <c r="AG772" s="37"/>
      <c r="AH772" s="37"/>
      <c r="AI772" s="37"/>
      <c r="AJ772" s="37"/>
      <c r="AK772" s="37"/>
      <c r="AL772" s="37"/>
      <c r="AM772" s="37"/>
      <c r="AN772" s="37"/>
      <c r="AO772" s="38"/>
      <c r="AP772" s="648"/>
      <c r="AQ772" s="37"/>
      <c r="AR772" s="37"/>
      <c r="AS772" s="37"/>
      <c r="AT772" s="38"/>
    </row>
    <row r="773" spans="1:46" ht="12.75"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c r="AA773" s="37"/>
      <c r="AB773" s="37"/>
      <c r="AC773" s="37"/>
      <c r="AD773" s="37"/>
      <c r="AE773" s="37"/>
      <c r="AF773" s="37"/>
      <c r="AG773" s="37"/>
      <c r="AH773" s="37"/>
      <c r="AI773" s="37"/>
      <c r="AJ773" s="37"/>
      <c r="AK773" s="37"/>
      <c r="AL773" s="37"/>
      <c r="AM773" s="37"/>
      <c r="AN773" s="37"/>
      <c r="AO773" s="38"/>
      <c r="AP773" s="648"/>
      <c r="AQ773" s="37"/>
      <c r="AR773" s="37"/>
      <c r="AS773" s="37"/>
      <c r="AT773" s="38"/>
    </row>
    <row r="774" spans="1:46" ht="12.75"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c r="AA774" s="37"/>
      <c r="AB774" s="37"/>
      <c r="AC774" s="37"/>
      <c r="AD774" s="37"/>
      <c r="AE774" s="37"/>
      <c r="AF774" s="37"/>
      <c r="AG774" s="37"/>
      <c r="AH774" s="37"/>
      <c r="AI774" s="37"/>
      <c r="AJ774" s="37"/>
      <c r="AK774" s="37"/>
      <c r="AL774" s="37"/>
      <c r="AM774" s="37"/>
      <c r="AN774" s="37"/>
      <c r="AO774" s="38"/>
      <c r="AP774" s="648"/>
      <c r="AQ774" s="37"/>
      <c r="AR774" s="37"/>
      <c r="AS774" s="37"/>
      <c r="AT774" s="38"/>
    </row>
    <row r="775" spans="1:46" ht="12.75"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c r="AA775" s="37"/>
      <c r="AB775" s="37"/>
      <c r="AC775" s="37"/>
      <c r="AD775" s="37"/>
      <c r="AE775" s="37"/>
      <c r="AF775" s="37"/>
      <c r="AG775" s="37"/>
      <c r="AH775" s="37"/>
      <c r="AI775" s="37"/>
      <c r="AJ775" s="37"/>
      <c r="AK775" s="37"/>
      <c r="AL775" s="37"/>
      <c r="AM775" s="37"/>
      <c r="AN775" s="37"/>
      <c r="AO775" s="38"/>
      <c r="AP775" s="648"/>
      <c r="AQ775" s="37"/>
      <c r="AR775" s="37"/>
      <c r="AS775" s="37"/>
      <c r="AT775" s="38"/>
    </row>
    <row r="776" spans="1:46" ht="12.75"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c r="AA776" s="37"/>
      <c r="AB776" s="37"/>
      <c r="AC776" s="37"/>
      <c r="AD776" s="37"/>
      <c r="AE776" s="37"/>
      <c r="AF776" s="37"/>
      <c r="AG776" s="37"/>
      <c r="AH776" s="37"/>
      <c r="AI776" s="37"/>
      <c r="AJ776" s="37"/>
      <c r="AK776" s="37"/>
      <c r="AL776" s="37"/>
      <c r="AM776" s="37"/>
      <c r="AN776" s="37"/>
      <c r="AO776" s="38"/>
      <c r="AP776" s="648"/>
      <c r="AQ776" s="37"/>
      <c r="AR776" s="37"/>
      <c r="AS776" s="37"/>
      <c r="AT776" s="38"/>
    </row>
    <row r="777" spans="1:46" ht="12.75"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c r="AA777" s="37"/>
      <c r="AB777" s="37"/>
      <c r="AC777" s="37"/>
      <c r="AD777" s="37"/>
      <c r="AE777" s="37"/>
      <c r="AF777" s="37"/>
      <c r="AG777" s="37"/>
      <c r="AH777" s="37"/>
      <c r="AI777" s="37"/>
      <c r="AJ777" s="37"/>
      <c r="AK777" s="37"/>
      <c r="AL777" s="37"/>
      <c r="AM777" s="37"/>
      <c r="AN777" s="37"/>
      <c r="AO777" s="38"/>
      <c r="AP777" s="648"/>
      <c r="AQ777" s="37"/>
      <c r="AR777" s="37"/>
      <c r="AS777" s="37"/>
      <c r="AT777" s="38"/>
    </row>
    <row r="778" spans="1:46" ht="12.75"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c r="AA778" s="37"/>
      <c r="AB778" s="37"/>
      <c r="AC778" s="37"/>
      <c r="AD778" s="37"/>
      <c r="AE778" s="37"/>
      <c r="AF778" s="37"/>
      <c r="AG778" s="37"/>
      <c r="AH778" s="37"/>
      <c r="AI778" s="37"/>
      <c r="AJ778" s="37"/>
      <c r="AK778" s="37"/>
      <c r="AL778" s="37"/>
      <c r="AM778" s="37"/>
      <c r="AN778" s="37"/>
      <c r="AO778" s="38"/>
      <c r="AP778" s="648"/>
      <c r="AQ778" s="37"/>
      <c r="AR778" s="37"/>
      <c r="AS778" s="37"/>
      <c r="AT778" s="38"/>
    </row>
    <row r="779" spans="1:46" ht="12.75"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c r="AA779" s="37"/>
      <c r="AB779" s="37"/>
      <c r="AC779" s="37"/>
      <c r="AD779" s="37"/>
      <c r="AE779" s="37"/>
      <c r="AF779" s="37"/>
      <c r="AG779" s="37"/>
      <c r="AH779" s="37"/>
      <c r="AI779" s="37"/>
      <c r="AJ779" s="37"/>
      <c r="AK779" s="37"/>
      <c r="AL779" s="37"/>
      <c r="AM779" s="37"/>
      <c r="AN779" s="37"/>
      <c r="AO779" s="38"/>
      <c r="AP779" s="648"/>
      <c r="AQ779" s="37"/>
      <c r="AR779" s="37"/>
      <c r="AS779" s="37"/>
      <c r="AT779" s="38"/>
    </row>
    <row r="780" spans="1:46" ht="12.75"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c r="AA780" s="37"/>
      <c r="AB780" s="37"/>
      <c r="AC780" s="37"/>
      <c r="AD780" s="37"/>
      <c r="AE780" s="37"/>
      <c r="AF780" s="37"/>
      <c r="AG780" s="37"/>
      <c r="AH780" s="37"/>
      <c r="AI780" s="37"/>
      <c r="AJ780" s="37"/>
      <c r="AK780" s="37"/>
      <c r="AL780" s="37"/>
      <c r="AM780" s="37"/>
      <c r="AN780" s="37"/>
      <c r="AO780" s="38"/>
      <c r="AP780" s="648"/>
      <c r="AQ780" s="37"/>
      <c r="AR780" s="37"/>
      <c r="AS780" s="37"/>
      <c r="AT780" s="38"/>
    </row>
    <row r="781" spans="1:46" ht="12.75"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c r="AA781" s="37"/>
      <c r="AB781" s="37"/>
      <c r="AC781" s="37"/>
      <c r="AD781" s="37"/>
      <c r="AE781" s="37"/>
      <c r="AF781" s="37"/>
      <c r="AG781" s="37"/>
      <c r="AH781" s="37"/>
      <c r="AI781" s="37"/>
      <c r="AJ781" s="37"/>
      <c r="AK781" s="37"/>
      <c r="AL781" s="37"/>
      <c r="AM781" s="37"/>
      <c r="AN781" s="37"/>
      <c r="AO781" s="38"/>
      <c r="AP781" s="648"/>
      <c r="AQ781" s="37"/>
      <c r="AR781" s="37"/>
      <c r="AS781" s="37"/>
      <c r="AT781" s="38"/>
    </row>
    <row r="782" spans="1:46" ht="12.75"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c r="AA782" s="37"/>
      <c r="AB782" s="37"/>
      <c r="AC782" s="37"/>
      <c r="AD782" s="37"/>
      <c r="AE782" s="37"/>
      <c r="AF782" s="37"/>
      <c r="AG782" s="37"/>
      <c r="AH782" s="37"/>
      <c r="AI782" s="37"/>
      <c r="AJ782" s="37"/>
      <c r="AK782" s="37"/>
      <c r="AL782" s="37"/>
      <c r="AM782" s="37"/>
      <c r="AN782" s="37"/>
      <c r="AO782" s="38"/>
      <c r="AP782" s="648"/>
      <c r="AQ782" s="37"/>
      <c r="AR782" s="37"/>
      <c r="AS782" s="37"/>
      <c r="AT782" s="38"/>
    </row>
    <row r="783" spans="1:46" ht="12.75"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c r="AA783" s="37"/>
      <c r="AB783" s="37"/>
      <c r="AC783" s="37"/>
      <c r="AD783" s="37"/>
      <c r="AE783" s="37"/>
      <c r="AF783" s="37"/>
      <c r="AG783" s="37"/>
      <c r="AH783" s="37"/>
      <c r="AI783" s="37"/>
      <c r="AJ783" s="37"/>
      <c r="AK783" s="37"/>
      <c r="AL783" s="37"/>
      <c r="AM783" s="37"/>
      <c r="AN783" s="37"/>
      <c r="AO783" s="38"/>
      <c r="AP783" s="648"/>
      <c r="AQ783" s="37"/>
      <c r="AR783" s="37"/>
      <c r="AS783" s="37"/>
      <c r="AT783" s="38"/>
    </row>
    <row r="784" spans="1:46" ht="12.75"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c r="AA784" s="37"/>
      <c r="AB784" s="37"/>
      <c r="AC784" s="37"/>
      <c r="AD784" s="37"/>
      <c r="AE784" s="37"/>
      <c r="AF784" s="37"/>
      <c r="AG784" s="37"/>
      <c r="AH784" s="37"/>
      <c r="AI784" s="37"/>
      <c r="AJ784" s="37"/>
      <c r="AK784" s="37"/>
      <c r="AL784" s="37"/>
      <c r="AM784" s="37"/>
      <c r="AN784" s="37"/>
      <c r="AO784" s="38"/>
      <c r="AP784" s="648"/>
      <c r="AQ784" s="37"/>
      <c r="AR784" s="37"/>
      <c r="AS784" s="37"/>
      <c r="AT784" s="38"/>
    </row>
    <row r="785" spans="1:46" ht="12.75"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c r="AA785" s="37"/>
      <c r="AB785" s="37"/>
      <c r="AC785" s="37"/>
      <c r="AD785" s="37"/>
      <c r="AE785" s="37"/>
      <c r="AF785" s="37"/>
      <c r="AG785" s="37"/>
      <c r="AH785" s="37"/>
      <c r="AI785" s="37"/>
      <c r="AJ785" s="37"/>
      <c r="AK785" s="37"/>
      <c r="AL785" s="37"/>
      <c r="AM785" s="37"/>
      <c r="AN785" s="37"/>
      <c r="AO785" s="38"/>
      <c r="AP785" s="648"/>
      <c r="AQ785" s="37"/>
      <c r="AR785" s="37"/>
      <c r="AS785" s="37"/>
      <c r="AT785" s="38"/>
    </row>
    <row r="786" spans="1:46" ht="12.75"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c r="AA786" s="37"/>
      <c r="AB786" s="37"/>
      <c r="AC786" s="37"/>
      <c r="AD786" s="37"/>
      <c r="AE786" s="37"/>
      <c r="AF786" s="37"/>
      <c r="AG786" s="37"/>
      <c r="AH786" s="37"/>
      <c r="AI786" s="37"/>
      <c r="AJ786" s="37"/>
      <c r="AK786" s="37"/>
      <c r="AL786" s="37"/>
      <c r="AM786" s="37"/>
      <c r="AN786" s="37"/>
      <c r="AO786" s="38"/>
      <c r="AP786" s="648"/>
      <c r="AQ786" s="37"/>
      <c r="AR786" s="37"/>
      <c r="AS786" s="37"/>
      <c r="AT786" s="38"/>
    </row>
    <row r="787" spans="1:46" ht="12.75"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c r="AA787" s="37"/>
      <c r="AB787" s="37"/>
      <c r="AC787" s="37"/>
      <c r="AD787" s="37"/>
      <c r="AE787" s="37"/>
      <c r="AF787" s="37"/>
      <c r="AG787" s="37"/>
      <c r="AH787" s="37"/>
      <c r="AI787" s="37"/>
      <c r="AJ787" s="37"/>
      <c r="AK787" s="37"/>
      <c r="AL787" s="37"/>
      <c r="AM787" s="37"/>
      <c r="AN787" s="37"/>
      <c r="AO787" s="38"/>
      <c r="AP787" s="648"/>
      <c r="AQ787" s="37"/>
      <c r="AR787" s="37"/>
      <c r="AS787" s="37"/>
      <c r="AT787" s="38"/>
    </row>
    <row r="788" spans="1:46" ht="12.75"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c r="AA788" s="37"/>
      <c r="AB788" s="37"/>
      <c r="AC788" s="37"/>
      <c r="AD788" s="37"/>
      <c r="AE788" s="37"/>
      <c r="AF788" s="37"/>
      <c r="AG788" s="37"/>
      <c r="AH788" s="37"/>
      <c r="AI788" s="37"/>
      <c r="AJ788" s="37"/>
      <c r="AK788" s="37"/>
      <c r="AL788" s="37"/>
      <c r="AM788" s="37"/>
      <c r="AN788" s="37"/>
      <c r="AO788" s="38"/>
      <c r="AP788" s="648"/>
      <c r="AQ788" s="37"/>
      <c r="AR788" s="37"/>
      <c r="AS788" s="37"/>
      <c r="AT788" s="38"/>
    </row>
    <row r="789" spans="1:46" ht="12.75"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c r="AA789" s="37"/>
      <c r="AB789" s="37"/>
      <c r="AC789" s="37"/>
      <c r="AD789" s="37"/>
      <c r="AE789" s="37"/>
      <c r="AF789" s="37"/>
      <c r="AG789" s="37"/>
      <c r="AH789" s="37"/>
      <c r="AI789" s="37"/>
      <c r="AJ789" s="37"/>
      <c r="AK789" s="37"/>
      <c r="AL789" s="37"/>
      <c r="AM789" s="37"/>
      <c r="AN789" s="37"/>
      <c r="AO789" s="38"/>
      <c r="AP789" s="648"/>
      <c r="AQ789" s="37"/>
      <c r="AR789" s="37"/>
      <c r="AS789" s="37"/>
      <c r="AT789" s="38"/>
    </row>
    <row r="790" spans="1:46" ht="12.75"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c r="AA790" s="37"/>
      <c r="AB790" s="37"/>
      <c r="AC790" s="37"/>
      <c r="AD790" s="37"/>
      <c r="AE790" s="37"/>
      <c r="AF790" s="37"/>
      <c r="AG790" s="37"/>
      <c r="AH790" s="37"/>
      <c r="AI790" s="37"/>
      <c r="AJ790" s="37"/>
      <c r="AK790" s="37"/>
      <c r="AL790" s="37"/>
      <c r="AM790" s="37"/>
      <c r="AN790" s="37"/>
      <c r="AO790" s="38"/>
      <c r="AP790" s="648"/>
      <c r="AQ790" s="37"/>
      <c r="AR790" s="37"/>
      <c r="AS790" s="37"/>
      <c r="AT790" s="38"/>
    </row>
    <row r="791" spans="1:46" ht="12.75"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c r="AA791" s="37"/>
      <c r="AB791" s="37"/>
      <c r="AC791" s="37"/>
      <c r="AD791" s="37"/>
      <c r="AE791" s="37"/>
      <c r="AF791" s="37"/>
      <c r="AG791" s="37"/>
      <c r="AH791" s="37"/>
      <c r="AI791" s="37"/>
      <c r="AJ791" s="37"/>
      <c r="AK791" s="37"/>
      <c r="AL791" s="37"/>
      <c r="AM791" s="37"/>
      <c r="AN791" s="37"/>
      <c r="AO791" s="38"/>
      <c r="AP791" s="648"/>
      <c r="AQ791" s="37"/>
      <c r="AR791" s="37"/>
      <c r="AS791" s="37"/>
      <c r="AT791" s="38"/>
    </row>
    <row r="792" spans="1:46" ht="12.75"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c r="AA792" s="37"/>
      <c r="AB792" s="37"/>
      <c r="AC792" s="37"/>
      <c r="AD792" s="37"/>
      <c r="AE792" s="37"/>
      <c r="AF792" s="37"/>
      <c r="AG792" s="37"/>
      <c r="AH792" s="37"/>
      <c r="AI792" s="37"/>
      <c r="AJ792" s="37"/>
      <c r="AK792" s="37"/>
      <c r="AL792" s="37"/>
      <c r="AM792" s="37"/>
      <c r="AN792" s="37"/>
      <c r="AO792" s="38"/>
      <c r="AP792" s="648"/>
      <c r="AQ792" s="37"/>
      <c r="AR792" s="37"/>
      <c r="AS792" s="37"/>
      <c r="AT792" s="38"/>
    </row>
    <row r="793" spans="1:46" ht="12.75"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c r="AA793" s="37"/>
      <c r="AB793" s="37"/>
      <c r="AC793" s="37"/>
      <c r="AD793" s="37"/>
      <c r="AE793" s="37"/>
      <c r="AF793" s="37"/>
      <c r="AG793" s="37"/>
      <c r="AH793" s="37"/>
      <c r="AI793" s="37"/>
      <c r="AJ793" s="37"/>
      <c r="AK793" s="37"/>
      <c r="AL793" s="37"/>
      <c r="AM793" s="37"/>
      <c r="AN793" s="37"/>
      <c r="AO793" s="38"/>
      <c r="AP793" s="648"/>
      <c r="AQ793" s="37"/>
      <c r="AR793" s="37"/>
      <c r="AS793" s="37"/>
      <c r="AT793" s="38"/>
    </row>
    <row r="794" spans="1:46" ht="12.75"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c r="AA794" s="37"/>
      <c r="AB794" s="37"/>
      <c r="AC794" s="37"/>
      <c r="AD794" s="37"/>
      <c r="AE794" s="37"/>
      <c r="AF794" s="37"/>
      <c r="AG794" s="37"/>
      <c r="AH794" s="37"/>
      <c r="AI794" s="37"/>
      <c r="AJ794" s="37"/>
      <c r="AK794" s="37"/>
      <c r="AL794" s="37"/>
      <c r="AM794" s="37"/>
      <c r="AN794" s="37"/>
      <c r="AO794" s="38"/>
      <c r="AP794" s="648"/>
      <c r="AQ794" s="37"/>
      <c r="AR794" s="37"/>
      <c r="AS794" s="37"/>
      <c r="AT794" s="38"/>
    </row>
    <row r="795" spans="1:46" ht="12.75"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c r="AA795" s="37"/>
      <c r="AB795" s="37"/>
      <c r="AC795" s="37"/>
      <c r="AD795" s="37"/>
      <c r="AE795" s="37"/>
      <c r="AF795" s="37"/>
      <c r="AG795" s="37"/>
      <c r="AH795" s="37"/>
      <c r="AI795" s="37"/>
      <c r="AJ795" s="37"/>
      <c r="AK795" s="37"/>
      <c r="AL795" s="37"/>
      <c r="AM795" s="37"/>
      <c r="AN795" s="37"/>
      <c r="AO795" s="38"/>
      <c r="AP795" s="648"/>
      <c r="AQ795" s="37"/>
      <c r="AR795" s="37"/>
      <c r="AS795" s="37"/>
      <c r="AT795" s="38"/>
    </row>
    <row r="796" spans="1:46" ht="12.75"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c r="AA796" s="37"/>
      <c r="AB796" s="37"/>
      <c r="AC796" s="37"/>
      <c r="AD796" s="37"/>
      <c r="AE796" s="37"/>
      <c r="AF796" s="37"/>
      <c r="AG796" s="37"/>
      <c r="AH796" s="37"/>
      <c r="AI796" s="37"/>
      <c r="AJ796" s="37"/>
      <c r="AK796" s="37"/>
      <c r="AL796" s="37"/>
      <c r="AM796" s="37"/>
      <c r="AN796" s="37"/>
      <c r="AO796" s="38"/>
      <c r="AP796" s="648"/>
      <c r="AQ796" s="37"/>
      <c r="AR796" s="37"/>
      <c r="AS796" s="37"/>
      <c r="AT796" s="38"/>
    </row>
    <row r="797" spans="1:46" ht="12.75"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c r="AA797" s="37"/>
      <c r="AB797" s="37"/>
      <c r="AC797" s="37"/>
      <c r="AD797" s="37"/>
      <c r="AE797" s="37"/>
      <c r="AF797" s="37"/>
      <c r="AG797" s="37"/>
      <c r="AH797" s="37"/>
      <c r="AI797" s="37"/>
      <c r="AJ797" s="37"/>
      <c r="AK797" s="37"/>
      <c r="AL797" s="37"/>
      <c r="AM797" s="37"/>
      <c r="AN797" s="37"/>
      <c r="AO797" s="38"/>
      <c r="AP797" s="648"/>
      <c r="AQ797" s="37"/>
      <c r="AR797" s="37"/>
      <c r="AS797" s="37"/>
      <c r="AT797" s="38"/>
    </row>
    <row r="798" spans="1:46" ht="12.75"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c r="AA798" s="37"/>
      <c r="AB798" s="37"/>
      <c r="AC798" s="37"/>
      <c r="AD798" s="37"/>
      <c r="AE798" s="37"/>
      <c r="AF798" s="37"/>
      <c r="AG798" s="37"/>
      <c r="AH798" s="37"/>
      <c r="AI798" s="37"/>
      <c r="AJ798" s="37"/>
      <c r="AK798" s="37"/>
      <c r="AL798" s="37"/>
      <c r="AM798" s="37"/>
      <c r="AN798" s="37"/>
      <c r="AO798" s="38"/>
      <c r="AP798" s="648"/>
      <c r="AQ798" s="37"/>
      <c r="AR798" s="37"/>
      <c r="AS798" s="37"/>
      <c r="AT798" s="38"/>
    </row>
    <row r="799" spans="1:46" ht="12.75"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c r="AA799" s="37"/>
      <c r="AB799" s="37"/>
      <c r="AC799" s="37"/>
      <c r="AD799" s="37"/>
      <c r="AE799" s="37"/>
      <c r="AF799" s="37"/>
      <c r="AG799" s="37"/>
      <c r="AH799" s="37"/>
      <c r="AI799" s="37"/>
      <c r="AJ799" s="37"/>
      <c r="AK799" s="37"/>
      <c r="AL799" s="37"/>
      <c r="AM799" s="37"/>
      <c r="AN799" s="37"/>
      <c r="AO799" s="38"/>
      <c r="AP799" s="648"/>
      <c r="AQ799" s="37"/>
      <c r="AR799" s="37"/>
      <c r="AS799" s="37"/>
      <c r="AT799" s="38"/>
    </row>
    <row r="800" spans="1:46" ht="12.75"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c r="AA800" s="37"/>
      <c r="AB800" s="37"/>
      <c r="AC800" s="37"/>
      <c r="AD800" s="37"/>
      <c r="AE800" s="37"/>
      <c r="AF800" s="37"/>
      <c r="AG800" s="37"/>
      <c r="AH800" s="37"/>
      <c r="AI800" s="37"/>
      <c r="AJ800" s="37"/>
      <c r="AK800" s="37"/>
      <c r="AL800" s="37"/>
      <c r="AM800" s="37"/>
      <c r="AN800" s="37"/>
      <c r="AO800" s="38"/>
      <c r="AP800" s="648"/>
      <c r="AQ800" s="37"/>
      <c r="AR800" s="37"/>
      <c r="AS800" s="37"/>
      <c r="AT800" s="38"/>
    </row>
    <row r="801" spans="1:46" ht="12.75"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c r="AA801" s="37"/>
      <c r="AB801" s="37"/>
      <c r="AC801" s="37"/>
      <c r="AD801" s="37"/>
      <c r="AE801" s="37"/>
      <c r="AF801" s="37"/>
      <c r="AG801" s="37"/>
      <c r="AH801" s="37"/>
      <c r="AI801" s="37"/>
      <c r="AJ801" s="37"/>
      <c r="AK801" s="37"/>
      <c r="AL801" s="37"/>
      <c r="AM801" s="37"/>
      <c r="AN801" s="37"/>
      <c r="AO801" s="38"/>
      <c r="AP801" s="648"/>
      <c r="AQ801" s="37"/>
      <c r="AR801" s="37"/>
      <c r="AS801" s="37"/>
      <c r="AT801" s="38"/>
    </row>
    <row r="802" spans="1:46" ht="12.75"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c r="AA802" s="37"/>
      <c r="AB802" s="37"/>
      <c r="AC802" s="37"/>
      <c r="AD802" s="37"/>
      <c r="AE802" s="37"/>
      <c r="AF802" s="37"/>
      <c r="AG802" s="37"/>
      <c r="AH802" s="37"/>
      <c r="AI802" s="37"/>
      <c r="AJ802" s="37"/>
      <c r="AK802" s="37"/>
      <c r="AL802" s="37"/>
      <c r="AM802" s="37"/>
      <c r="AN802" s="37"/>
      <c r="AO802" s="38"/>
      <c r="AP802" s="648"/>
      <c r="AQ802" s="37"/>
      <c r="AR802" s="37"/>
      <c r="AS802" s="37"/>
      <c r="AT802" s="38"/>
    </row>
    <row r="803" spans="1:46" ht="12.75"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c r="AA803" s="37"/>
      <c r="AB803" s="37"/>
      <c r="AC803" s="37"/>
      <c r="AD803" s="37"/>
      <c r="AE803" s="37"/>
      <c r="AF803" s="37"/>
      <c r="AG803" s="37"/>
      <c r="AH803" s="37"/>
      <c r="AI803" s="37"/>
      <c r="AJ803" s="37"/>
      <c r="AK803" s="37"/>
      <c r="AL803" s="37"/>
      <c r="AM803" s="37"/>
      <c r="AN803" s="37"/>
      <c r="AO803" s="38"/>
      <c r="AP803" s="648"/>
      <c r="AQ803" s="37"/>
      <c r="AR803" s="37"/>
      <c r="AS803" s="37"/>
      <c r="AT803" s="38"/>
    </row>
    <row r="804" spans="1:46" ht="12.75"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c r="AA804" s="37"/>
      <c r="AB804" s="37"/>
      <c r="AC804" s="37"/>
      <c r="AD804" s="37"/>
      <c r="AE804" s="37"/>
      <c r="AF804" s="37"/>
      <c r="AG804" s="37"/>
      <c r="AH804" s="37"/>
      <c r="AI804" s="37"/>
      <c r="AJ804" s="37"/>
      <c r="AK804" s="37"/>
      <c r="AL804" s="37"/>
      <c r="AM804" s="37"/>
      <c r="AN804" s="37"/>
      <c r="AO804" s="38"/>
      <c r="AP804" s="648"/>
      <c r="AQ804" s="37"/>
      <c r="AR804" s="37"/>
      <c r="AS804" s="37"/>
      <c r="AT804" s="38"/>
    </row>
    <row r="805" spans="1:46" ht="12.75"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c r="AA805" s="37"/>
      <c r="AB805" s="37"/>
      <c r="AC805" s="37"/>
      <c r="AD805" s="37"/>
      <c r="AE805" s="37"/>
      <c r="AF805" s="37"/>
      <c r="AG805" s="37"/>
      <c r="AH805" s="37"/>
      <c r="AI805" s="37"/>
      <c r="AJ805" s="37"/>
      <c r="AK805" s="37"/>
      <c r="AL805" s="37"/>
      <c r="AM805" s="37"/>
      <c r="AN805" s="37"/>
      <c r="AO805" s="38"/>
      <c r="AP805" s="648"/>
      <c r="AQ805" s="37"/>
      <c r="AR805" s="37"/>
      <c r="AS805" s="37"/>
      <c r="AT805" s="38"/>
    </row>
    <row r="806" spans="1:46" ht="12.75"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c r="AA806" s="37"/>
      <c r="AB806" s="37"/>
      <c r="AC806" s="37"/>
      <c r="AD806" s="37"/>
      <c r="AE806" s="37"/>
      <c r="AF806" s="37"/>
      <c r="AG806" s="37"/>
      <c r="AH806" s="37"/>
      <c r="AI806" s="37"/>
      <c r="AJ806" s="37"/>
      <c r="AK806" s="37"/>
      <c r="AL806" s="37"/>
      <c r="AM806" s="37"/>
      <c r="AN806" s="37"/>
      <c r="AO806" s="38"/>
      <c r="AP806" s="648"/>
      <c r="AQ806" s="37"/>
      <c r="AR806" s="37"/>
      <c r="AS806" s="37"/>
      <c r="AT806" s="38"/>
    </row>
    <row r="807" spans="1:46" ht="12.75"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c r="AA807" s="37"/>
      <c r="AB807" s="37"/>
      <c r="AC807" s="37"/>
      <c r="AD807" s="37"/>
      <c r="AE807" s="37"/>
      <c r="AF807" s="37"/>
      <c r="AG807" s="37"/>
      <c r="AH807" s="37"/>
      <c r="AI807" s="37"/>
      <c r="AJ807" s="37"/>
      <c r="AK807" s="37"/>
      <c r="AL807" s="37"/>
      <c r="AM807" s="37"/>
      <c r="AN807" s="37"/>
      <c r="AO807" s="38"/>
      <c r="AP807" s="648"/>
      <c r="AQ807" s="37"/>
      <c r="AR807" s="37"/>
      <c r="AS807" s="37"/>
      <c r="AT807" s="38"/>
    </row>
    <row r="808" spans="1:46" ht="12.75"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c r="AA808" s="37"/>
      <c r="AB808" s="37"/>
      <c r="AC808" s="37"/>
      <c r="AD808" s="37"/>
      <c r="AE808" s="37"/>
      <c r="AF808" s="37"/>
      <c r="AG808" s="37"/>
      <c r="AH808" s="37"/>
      <c r="AI808" s="37"/>
      <c r="AJ808" s="37"/>
      <c r="AK808" s="37"/>
      <c r="AL808" s="37"/>
      <c r="AM808" s="37"/>
      <c r="AN808" s="37"/>
      <c r="AO808" s="38"/>
      <c r="AP808" s="648"/>
      <c r="AQ808" s="37"/>
      <c r="AR808" s="37"/>
      <c r="AS808" s="37"/>
      <c r="AT808" s="38"/>
    </row>
    <row r="809" spans="1:46" ht="12.75"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c r="AA809" s="37"/>
      <c r="AB809" s="37"/>
      <c r="AC809" s="37"/>
      <c r="AD809" s="37"/>
      <c r="AE809" s="37"/>
      <c r="AF809" s="37"/>
      <c r="AG809" s="37"/>
      <c r="AH809" s="37"/>
      <c r="AI809" s="37"/>
      <c r="AJ809" s="37"/>
      <c r="AK809" s="37"/>
      <c r="AL809" s="37"/>
      <c r="AM809" s="37"/>
      <c r="AN809" s="37"/>
      <c r="AO809" s="38"/>
      <c r="AP809" s="648"/>
      <c r="AQ809" s="37"/>
      <c r="AR809" s="37"/>
      <c r="AS809" s="37"/>
      <c r="AT809" s="38"/>
    </row>
    <row r="810" spans="1:46" ht="12.75"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c r="AA810" s="37"/>
      <c r="AB810" s="37"/>
      <c r="AC810" s="37"/>
      <c r="AD810" s="37"/>
      <c r="AE810" s="37"/>
      <c r="AF810" s="37"/>
      <c r="AG810" s="37"/>
      <c r="AH810" s="37"/>
      <c r="AI810" s="37"/>
      <c r="AJ810" s="37"/>
      <c r="AK810" s="37"/>
      <c r="AL810" s="37"/>
      <c r="AM810" s="37"/>
      <c r="AN810" s="37"/>
      <c r="AO810" s="38"/>
      <c r="AP810" s="648"/>
      <c r="AQ810" s="37"/>
      <c r="AR810" s="37"/>
      <c r="AS810" s="37"/>
      <c r="AT810" s="38"/>
    </row>
    <row r="811" spans="1:46" ht="12.75"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c r="AA811" s="37"/>
      <c r="AB811" s="37"/>
      <c r="AC811" s="37"/>
      <c r="AD811" s="37"/>
      <c r="AE811" s="37"/>
      <c r="AF811" s="37"/>
      <c r="AG811" s="37"/>
      <c r="AH811" s="37"/>
      <c r="AI811" s="37"/>
      <c r="AJ811" s="37"/>
      <c r="AK811" s="37"/>
      <c r="AL811" s="37"/>
      <c r="AM811" s="37"/>
      <c r="AN811" s="37"/>
      <c r="AO811" s="38"/>
      <c r="AP811" s="648"/>
      <c r="AQ811" s="37"/>
      <c r="AR811" s="37"/>
      <c r="AS811" s="37"/>
      <c r="AT811" s="38"/>
    </row>
    <row r="812" spans="1:46" ht="12.75"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c r="AA812" s="37"/>
      <c r="AB812" s="37"/>
      <c r="AC812" s="37"/>
      <c r="AD812" s="37"/>
      <c r="AE812" s="37"/>
      <c r="AF812" s="37"/>
      <c r="AG812" s="37"/>
      <c r="AH812" s="37"/>
      <c r="AI812" s="37"/>
      <c r="AJ812" s="37"/>
      <c r="AK812" s="37"/>
      <c r="AL812" s="37"/>
      <c r="AM812" s="37"/>
      <c r="AN812" s="37"/>
      <c r="AO812" s="38"/>
      <c r="AP812" s="648"/>
      <c r="AQ812" s="37"/>
      <c r="AR812" s="37"/>
      <c r="AS812" s="37"/>
      <c r="AT812" s="38"/>
    </row>
    <row r="813" spans="1:46" ht="12.75"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c r="AA813" s="37"/>
      <c r="AB813" s="37"/>
      <c r="AC813" s="37"/>
      <c r="AD813" s="37"/>
      <c r="AE813" s="37"/>
      <c r="AF813" s="37"/>
      <c r="AG813" s="37"/>
      <c r="AH813" s="37"/>
      <c r="AI813" s="37"/>
      <c r="AJ813" s="37"/>
      <c r="AK813" s="37"/>
      <c r="AL813" s="37"/>
      <c r="AM813" s="37"/>
      <c r="AN813" s="37"/>
      <c r="AO813" s="38"/>
      <c r="AP813" s="648"/>
      <c r="AQ813" s="37"/>
      <c r="AR813" s="37"/>
      <c r="AS813" s="37"/>
      <c r="AT813" s="38"/>
    </row>
    <row r="814" spans="1:46" ht="12.75"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c r="AA814" s="37"/>
      <c r="AB814" s="37"/>
      <c r="AC814" s="37"/>
      <c r="AD814" s="37"/>
      <c r="AE814" s="37"/>
      <c r="AF814" s="37"/>
      <c r="AG814" s="37"/>
      <c r="AH814" s="37"/>
      <c r="AI814" s="37"/>
      <c r="AJ814" s="37"/>
      <c r="AK814" s="37"/>
      <c r="AL814" s="37"/>
      <c r="AM814" s="37"/>
      <c r="AN814" s="37"/>
      <c r="AO814" s="38"/>
      <c r="AP814" s="648"/>
      <c r="AQ814" s="37"/>
      <c r="AR814" s="37"/>
      <c r="AS814" s="37"/>
      <c r="AT814" s="38"/>
    </row>
    <row r="815" spans="1:46" ht="12.75"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c r="AA815" s="37"/>
      <c r="AB815" s="37"/>
      <c r="AC815" s="37"/>
      <c r="AD815" s="37"/>
      <c r="AE815" s="37"/>
      <c r="AF815" s="37"/>
      <c r="AG815" s="37"/>
      <c r="AH815" s="37"/>
      <c r="AI815" s="37"/>
      <c r="AJ815" s="37"/>
      <c r="AK815" s="37"/>
      <c r="AL815" s="37"/>
      <c r="AM815" s="37"/>
      <c r="AN815" s="37"/>
      <c r="AO815" s="38"/>
      <c r="AP815" s="648"/>
      <c r="AQ815" s="37"/>
      <c r="AR815" s="37"/>
      <c r="AS815" s="37"/>
      <c r="AT815" s="38"/>
    </row>
    <row r="816" spans="1:46" ht="12.75"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c r="AA816" s="37"/>
      <c r="AB816" s="37"/>
      <c r="AC816" s="37"/>
      <c r="AD816" s="37"/>
      <c r="AE816" s="37"/>
      <c r="AF816" s="37"/>
      <c r="AG816" s="37"/>
      <c r="AH816" s="37"/>
      <c r="AI816" s="37"/>
      <c r="AJ816" s="37"/>
      <c r="AK816" s="37"/>
      <c r="AL816" s="37"/>
      <c r="AM816" s="37"/>
      <c r="AN816" s="37"/>
      <c r="AO816" s="38"/>
      <c r="AP816" s="648"/>
      <c r="AQ816" s="37"/>
      <c r="AR816" s="37"/>
      <c r="AS816" s="37"/>
      <c r="AT816" s="38"/>
    </row>
    <row r="817" spans="1:46" ht="12.75"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c r="AB817" s="37"/>
      <c r="AC817" s="37"/>
      <c r="AD817" s="37"/>
      <c r="AE817" s="37"/>
      <c r="AF817" s="37"/>
      <c r="AG817" s="37"/>
      <c r="AH817" s="37"/>
      <c r="AI817" s="37"/>
      <c r="AJ817" s="37"/>
      <c r="AK817" s="37"/>
      <c r="AL817" s="37"/>
      <c r="AM817" s="37"/>
      <c r="AN817" s="37"/>
      <c r="AO817" s="38"/>
      <c r="AP817" s="648"/>
      <c r="AQ817" s="37"/>
      <c r="AR817" s="37"/>
      <c r="AS817" s="37"/>
      <c r="AT817" s="38"/>
    </row>
    <row r="818" spans="1:46" ht="12.75"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c r="AA818" s="37"/>
      <c r="AB818" s="37"/>
      <c r="AC818" s="37"/>
      <c r="AD818" s="37"/>
      <c r="AE818" s="37"/>
      <c r="AF818" s="37"/>
      <c r="AG818" s="37"/>
      <c r="AH818" s="37"/>
      <c r="AI818" s="37"/>
      <c r="AJ818" s="37"/>
      <c r="AK818" s="37"/>
      <c r="AL818" s="37"/>
      <c r="AM818" s="37"/>
      <c r="AN818" s="37"/>
      <c r="AO818" s="38"/>
      <c r="AP818" s="648"/>
      <c r="AQ818" s="37"/>
      <c r="AR818" s="37"/>
      <c r="AS818" s="37"/>
      <c r="AT818" s="38"/>
    </row>
    <row r="819" spans="1:46" ht="12.75"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c r="AA819" s="37"/>
      <c r="AB819" s="37"/>
      <c r="AC819" s="37"/>
      <c r="AD819" s="37"/>
      <c r="AE819" s="37"/>
      <c r="AF819" s="37"/>
      <c r="AG819" s="37"/>
      <c r="AH819" s="37"/>
      <c r="AI819" s="37"/>
      <c r="AJ819" s="37"/>
      <c r="AK819" s="37"/>
      <c r="AL819" s="37"/>
      <c r="AM819" s="37"/>
      <c r="AN819" s="37"/>
      <c r="AO819" s="38"/>
      <c r="AP819" s="648"/>
      <c r="AQ819" s="37"/>
      <c r="AR819" s="37"/>
      <c r="AS819" s="37"/>
      <c r="AT819" s="38"/>
    </row>
    <row r="820" spans="1:46" ht="12.75"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c r="AA820" s="37"/>
      <c r="AB820" s="37"/>
      <c r="AC820" s="37"/>
      <c r="AD820" s="37"/>
      <c r="AE820" s="37"/>
      <c r="AF820" s="37"/>
      <c r="AG820" s="37"/>
      <c r="AH820" s="37"/>
      <c r="AI820" s="37"/>
      <c r="AJ820" s="37"/>
      <c r="AK820" s="37"/>
      <c r="AL820" s="37"/>
      <c r="AM820" s="37"/>
      <c r="AN820" s="37"/>
      <c r="AO820" s="38"/>
      <c r="AP820" s="648"/>
      <c r="AQ820" s="37"/>
      <c r="AR820" s="37"/>
      <c r="AS820" s="37"/>
      <c r="AT820" s="38"/>
    </row>
    <row r="821" spans="1:46" ht="12.75"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c r="AA821" s="37"/>
      <c r="AB821" s="37"/>
      <c r="AC821" s="37"/>
      <c r="AD821" s="37"/>
      <c r="AE821" s="37"/>
      <c r="AF821" s="37"/>
      <c r="AG821" s="37"/>
      <c r="AH821" s="37"/>
      <c r="AI821" s="37"/>
      <c r="AJ821" s="37"/>
      <c r="AK821" s="37"/>
      <c r="AL821" s="37"/>
      <c r="AM821" s="37"/>
      <c r="AN821" s="37"/>
      <c r="AO821" s="38"/>
      <c r="AP821" s="648"/>
      <c r="AQ821" s="37"/>
      <c r="AR821" s="37"/>
      <c r="AS821" s="37"/>
      <c r="AT821" s="38"/>
    </row>
    <row r="822" spans="1:46" ht="12.75"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c r="AA822" s="37"/>
      <c r="AB822" s="37"/>
      <c r="AC822" s="37"/>
      <c r="AD822" s="37"/>
      <c r="AE822" s="37"/>
      <c r="AF822" s="37"/>
      <c r="AG822" s="37"/>
      <c r="AH822" s="37"/>
      <c r="AI822" s="37"/>
      <c r="AJ822" s="37"/>
      <c r="AK822" s="37"/>
      <c r="AL822" s="37"/>
      <c r="AM822" s="37"/>
      <c r="AN822" s="37"/>
      <c r="AO822" s="38"/>
      <c r="AP822" s="648"/>
      <c r="AQ822" s="37"/>
      <c r="AR822" s="37"/>
      <c r="AS822" s="37"/>
      <c r="AT822" s="38"/>
    </row>
    <row r="823" spans="1:46" ht="12.75"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c r="AA823" s="37"/>
      <c r="AB823" s="37"/>
      <c r="AC823" s="37"/>
      <c r="AD823" s="37"/>
      <c r="AE823" s="37"/>
      <c r="AF823" s="37"/>
      <c r="AG823" s="37"/>
      <c r="AH823" s="37"/>
      <c r="AI823" s="37"/>
      <c r="AJ823" s="37"/>
      <c r="AK823" s="37"/>
      <c r="AL823" s="37"/>
      <c r="AM823" s="37"/>
      <c r="AN823" s="37"/>
      <c r="AO823" s="38"/>
      <c r="AP823" s="648"/>
      <c r="AQ823" s="37"/>
      <c r="AR823" s="37"/>
      <c r="AS823" s="37"/>
      <c r="AT823" s="38"/>
    </row>
    <row r="824" spans="1:46" ht="12.75"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c r="AA824" s="37"/>
      <c r="AB824" s="37"/>
      <c r="AC824" s="37"/>
      <c r="AD824" s="37"/>
      <c r="AE824" s="37"/>
      <c r="AF824" s="37"/>
      <c r="AG824" s="37"/>
      <c r="AH824" s="37"/>
      <c r="AI824" s="37"/>
      <c r="AJ824" s="37"/>
      <c r="AK824" s="37"/>
      <c r="AL824" s="37"/>
      <c r="AM824" s="37"/>
      <c r="AN824" s="37"/>
      <c r="AO824" s="38"/>
      <c r="AP824" s="648"/>
      <c r="AQ824" s="37"/>
      <c r="AR824" s="37"/>
      <c r="AS824" s="37"/>
      <c r="AT824" s="38"/>
    </row>
    <row r="825" spans="1:46" ht="12.75"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37"/>
      <c r="AE825" s="37"/>
      <c r="AF825" s="37"/>
      <c r="AG825" s="37"/>
      <c r="AH825" s="37"/>
      <c r="AI825" s="37"/>
      <c r="AJ825" s="37"/>
      <c r="AK825" s="37"/>
      <c r="AL825" s="37"/>
      <c r="AM825" s="37"/>
      <c r="AN825" s="37"/>
      <c r="AO825" s="38"/>
      <c r="AP825" s="648"/>
      <c r="AQ825" s="37"/>
      <c r="AR825" s="37"/>
      <c r="AS825" s="37"/>
      <c r="AT825" s="38"/>
    </row>
    <row r="826" spans="1:46" ht="12.75"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c r="AA826" s="37"/>
      <c r="AB826" s="37"/>
      <c r="AC826" s="37"/>
      <c r="AD826" s="37"/>
      <c r="AE826" s="37"/>
      <c r="AF826" s="37"/>
      <c r="AG826" s="37"/>
      <c r="AH826" s="37"/>
      <c r="AI826" s="37"/>
      <c r="AJ826" s="37"/>
      <c r="AK826" s="37"/>
      <c r="AL826" s="37"/>
      <c r="AM826" s="37"/>
      <c r="AN826" s="37"/>
      <c r="AO826" s="38"/>
      <c r="AP826" s="648"/>
      <c r="AQ826" s="37"/>
      <c r="AR826" s="37"/>
      <c r="AS826" s="37"/>
      <c r="AT826" s="38"/>
    </row>
    <row r="827" spans="1:46" ht="12.75"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c r="AA827" s="37"/>
      <c r="AB827" s="37"/>
      <c r="AC827" s="37"/>
      <c r="AD827" s="37"/>
      <c r="AE827" s="37"/>
      <c r="AF827" s="37"/>
      <c r="AG827" s="37"/>
      <c r="AH827" s="37"/>
      <c r="AI827" s="37"/>
      <c r="AJ827" s="37"/>
      <c r="AK827" s="37"/>
      <c r="AL827" s="37"/>
      <c r="AM827" s="37"/>
      <c r="AN827" s="37"/>
      <c r="AO827" s="38"/>
      <c r="AP827" s="648"/>
      <c r="AQ827" s="37"/>
      <c r="AR827" s="37"/>
      <c r="AS827" s="37"/>
      <c r="AT827" s="38"/>
    </row>
    <row r="828" spans="1:46" ht="12.75"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c r="AA828" s="37"/>
      <c r="AB828" s="37"/>
      <c r="AC828" s="37"/>
      <c r="AD828" s="37"/>
      <c r="AE828" s="37"/>
      <c r="AF828" s="37"/>
      <c r="AG828" s="37"/>
      <c r="AH828" s="37"/>
      <c r="AI828" s="37"/>
      <c r="AJ828" s="37"/>
      <c r="AK828" s="37"/>
      <c r="AL828" s="37"/>
      <c r="AM828" s="37"/>
      <c r="AN828" s="37"/>
      <c r="AO828" s="38"/>
      <c r="AP828" s="648"/>
      <c r="AQ828" s="37"/>
      <c r="AR828" s="37"/>
      <c r="AS828" s="37"/>
      <c r="AT828" s="38"/>
    </row>
    <row r="829" spans="1:46" ht="12.75"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c r="AA829" s="37"/>
      <c r="AB829" s="37"/>
      <c r="AC829" s="37"/>
      <c r="AD829" s="37"/>
      <c r="AE829" s="37"/>
      <c r="AF829" s="37"/>
      <c r="AG829" s="37"/>
      <c r="AH829" s="37"/>
      <c r="AI829" s="37"/>
      <c r="AJ829" s="37"/>
      <c r="AK829" s="37"/>
      <c r="AL829" s="37"/>
      <c r="AM829" s="37"/>
      <c r="AN829" s="37"/>
      <c r="AO829" s="38"/>
      <c r="AP829" s="648"/>
      <c r="AQ829" s="37"/>
      <c r="AR829" s="37"/>
      <c r="AS829" s="37"/>
      <c r="AT829" s="38"/>
    </row>
    <row r="830" spans="1:46" ht="12.75"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c r="AA830" s="37"/>
      <c r="AB830" s="37"/>
      <c r="AC830" s="37"/>
      <c r="AD830" s="37"/>
      <c r="AE830" s="37"/>
      <c r="AF830" s="37"/>
      <c r="AG830" s="37"/>
      <c r="AH830" s="37"/>
      <c r="AI830" s="37"/>
      <c r="AJ830" s="37"/>
      <c r="AK830" s="37"/>
      <c r="AL830" s="37"/>
      <c r="AM830" s="37"/>
      <c r="AN830" s="37"/>
      <c r="AO830" s="38"/>
      <c r="AP830" s="648"/>
      <c r="AQ830" s="37"/>
      <c r="AR830" s="37"/>
      <c r="AS830" s="37"/>
      <c r="AT830" s="38"/>
    </row>
    <row r="831" spans="1:46" ht="12.75"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c r="AA831" s="37"/>
      <c r="AB831" s="37"/>
      <c r="AC831" s="37"/>
      <c r="AD831" s="37"/>
      <c r="AE831" s="37"/>
      <c r="AF831" s="37"/>
      <c r="AG831" s="37"/>
      <c r="AH831" s="37"/>
      <c r="AI831" s="37"/>
      <c r="AJ831" s="37"/>
      <c r="AK831" s="37"/>
      <c r="AL831" s="37"/>
      <c r="AM831" s="37"/>
      <c r="AN831" s="37"/>
      <c r="AO831" s="38"/>
      <c r="AP831" s="648"/>
      <c r="AQ831" s="37"/>
      <c r="AR831" s="37"/>
      <c r="AS831" s="37"/>
      <c r="AT831" s="38"/>
    </row>
    <row r="832" spans="1:46" ht="12.75"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c r="AA832" s="37"/>
      <c r="AB832" s="37"/>
      <c r="AC832" s="37"/>
      <c r="AD832" s="37"/>
      <c r="AE832" s="37"/>
      <c r="AF832" s="37"/>
      <c r="AG832" s="37"/>
      <c r="AH832" s="37"/>
      <c r="AI832" s="37"/>
      <c r="AJ832" s="37"/>
      <c r="AK832" s="37"/>
      <c r="AL832" s="37"/>
      <c r="AM832" s="37"/>
      <c r="AN832" s="37"/>
      <c r="AO832" s="38"/>
      <c r="AP832" s="648"/>
      <c r="AQ832" s="37"/>
      <c r="AR832" s="37"/>
      <c r="AS832" s="37"/>
      <c r="AT832" s="38"/>
    </row>
    <row r="833" spans="1:46" ht="12.75"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c r="AA833" s="37"/>
      <c r="AB833" s="37"/>
      <c r="AC833" s="37"/>
      <c r="AD833" s="37"/>
      <c r="AE833" s="37"/>
      <c r="AF833" s="37"/>
      <c r="AG833" s="37"/>
      <c r="AH833" s="37"/>
      <c r="AI833" s="37"/>
      <c r="AJ833" s="37"/>
      <c r="AK833" s="37"/>
      <c r="AL833" s="37"/>
      <c r="AM833" s="37"/>
      <c r="AN833" s="37"/>
      <c r="AO833" s="38"/>
      <c r="AP833" s="648"/>
      <c r="AQ833" s="37"/>
      <c r="AR833" s="37"/>
      <c r="AS833" s="37"/>
      <c r="AT833" s="38"/>
    </row>
    <row r="834" spans="1:46" ht="12.75"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c r="AA834" s="37"/>
      <c r="AB834" s="37"/>
      <c r="AC834" s="37"/>
      <c r="AD834" s="37"/>
      <c r="AE834" s="37"/>
      <c r="AF834" s="37"/>
      <c r="AG834" s="37"/>
      <c r="AH834" s="37"/>
      <c r="AI834" s="37"/>
      <c r="AJ834" s="37"/>
      <c r="AK834" s="37"/>
      <c r="AL834" s="37"/>
      <c r="AM834" s="37"/>
      <c r="AN834" s="37"/>
      <c r="AO834" s="38"/>
      <c r="AP834" s="648"/>
      <c r="AQ834" s="37"/>
      <c r="AR834" s="37"/>
      <c r="AS834" s="37"/>
      <c r="AT834" s="38"/>
    </row>
    <row r="835" spans="1:46" ht="12.75"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c r="AA835" s="37"/>
      <c r="AB835" s="37"/>
      <c r="AC835" s="37"/>
      <c r="AD835" s="37"/>
      <c r="AE835" s="37"/>
      <c r="AF835" s="37"/>
      <c r="AG835" s="37"/>
      <c r="AH835" s="37"/>
      <c r="AI835" s="37"/>
      <c r="AJ835" s="37"/>
      <c r="AK835" s="37"/>
      <c r="AL835" s="37"/>
      <c r="AM835" s="37"/>
      <c r="AN835" s="37"/>
      <c r="AO835" s="38"/>
      <c r="AP835" s="648"/>
      <c r="AQ835" s="37"/>
      <c r="AR835" s="37"/>
      <c r="AS835" s="37"/>
      <c r="AT835" s="38"/>
    </row>
    <row r="836" spans="1:46" ht="12.75"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c r="AA836" s="37"/>
      <c r="AB836" s="37"/>
      <c r="AC836" s="37"/>
      <c r="AD836" s="37"/>
      <c r="AE836" s="37"/>
      <c r="AF836" s="37"/>
      <c r="AG836" s="37"/>
      <c r="AH836" s="37"/>
      <c r="AI836" s="37"/>
      <c r="AJ836" s="37"/>
      <c r="AK836" s="37"/>
      <c r="AL836" s="37"/>
      <c r="AM836" s="37"/>
      <c r="AN836" s="37"/>
      <c r="AO836" s="38"/>
      <c r="AP836" s="648"/>
      <c r="AQ836" s="37"/>
      <c r="AR836" s="37"/>
      <c r="AS836" s="37"/>
      <c r="AT836" s="38"/>
    </row>
    <row r="837" spans="1:46" ht="12.75"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c r="AA837" s="37"/>
      <c r="AB837" s="37"/>
      <c r="AC837" s="37"/>
      <c r="AD837" s="37"/>
      <c r="AE837" s="37"/>
      <c r="AF837" s="37"/>
      <c r="AG837" s="37"/>
      <c r="AH837" s="37"/>
      <c r="AI837" s="37"/>
      <c r="AJ837" s="37"/>
      <c r="AK837" s="37"/>
      <c r="AL837" s="37"/>
      <c r="AM837" s="37"/>
      <c r="AN837" s="37"/>
      <c r="AO837" s="38"/>
      <c r="AP837" s="648"/>
      <c r="AQ837" s="37"/>
      <c r="AR837" s="37"/>
      <c r="AS837" s="37"/>
      <c r="AT837" s="38"/>
    </row>
    <row r="838" spans="1:46" ht="12.75"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c r="AA838" s="37"/>
      <c r="AB838" s="37"/>
      <c r="AC838" s="37"/>
      <c r="AD838" s="37"/>
      <c r="AE838" s="37"/>
      <c r="AF838" s="37"/>
      <c r="AG838" s="37"/>
      <c r="AH838" s="37"/>
      <c r="AI838" s="37"/>
      <c r="AJ838" s="37"/>
      <c r="AK838" s="37"/>
      <c r="AL838" s="37"/>
      <c r="AM838" s="37"/>
      <c r="AN838" s="37"/>
      <c r="AO838" s="38"/>
      <c r="AP838" s="648"/>
      <c r="AQ838" s="37"/>
      <c r="AR838" s="37"/>
      <c r="AS838" s="37"/>
      <c r="AT838" s="38"/>
    </row>
    <row r="839" spans="1:46" ht="12.75"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c r="AA839" s="37"/>
      <c r="AB839" s="37"/>
      <c r="AC839" s="37"/>
      <c r="AD839" s="37"/>
      <c r="AE839" s="37"/>
      <c r="AF839" s="37"/>
      <c r="AG839" s="37"/>
      <c r="AH839" s="37"/>
      <c r="AI839" s="37"/>
      <c r="AJ839" s="37"/>
      <c r="AK839" s="37"/>
      <c r="AL839" s="37"/>
      <c r="AM839" s="37"/>
      <c r="AN839" s="37"/>
      <c r="AO839" s="38"/>
      <c r="AP839" s="648"/>
      <c r="AQ839" s="37"/>
      <c r="AR839" s="37"/>
      <c r="AS839" s="37"/>
      <c r="AT839" s="38"/>
    </row>
    <row r="840" spans="1:46" ht="12.75"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c r="AA840" s="37"/>
      <c r="AB840" s="37"/>
      <c r="AC840" s="37"/>
      <c r="AD840" s="37"/>
      <c r="AE840" s="37"/>
      <c r="AF840" s="37"/>
      <c r="AG840" s="37"/>
      <c r="AH840" s="37"/>
      <c r="AI840" s="37"/>
      <c r="AJ840" s="37"/>
      <c r="AK840" s="37"/>
      <c r="AL840" s="37"/>
      <c r="AM840" s="37"/>
      <c r="AN840" s="37"/>
      <c r="AO840" s="38"/>
      <c r="AP840" s="648"/>
      <c r="AQ840" s="37"/>
      <c r="AR840" s="37"/>
      <c r="AS840" s="37"/>
      <c r="AT840" s="38"/>
    </row>
    <row r="841" spans="1:46" ht="12.75"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c r="AA841" s="37"/>
      <c r="AB841" s="37"/>
      <c r="AC841" s="37"/>
      <c r="AD841" s="37"/>
      <c r="AE841" s="37"/>
      <c r="AF841" s="37"/>
      <c r="AG841" s="37"/>
      <c r="AH841" s="37"/>
      <c r="AI841" s="37"/>
      <c r="AJ841" s="37"/>
      <c r="AK841" s="37"/>
      <c r="AL841" s="37"/>
      <c r="AM841" s="37"/>
      <c r="AN841" s="37"/>
      <c r="AO841" s="38"/>
      <c r="AP841" s="648"/>
      <c r="AQ841" s="37"/>
      <c r="AR841" s="37"/>
      <c r="AS841" s="37"/>
      <c r="AT841" s="38"/>
    </row>
    <row r="842" spans="1:46" ht="12.75"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c r="AA842" s="37"/>
      <c r="AB842" s="37"/>
      <c r="AC842" s="37"/>
      <c r="AD842" s="37"/>
      <c r="AE842" s="37"/>
      <c r="AF842" s="37"/>
      <c r="AG842" s="37"/>
      <c r="AH842" s="37"/>
      <c r="AI842" s="37"/>
      <c r="AJ842" s="37"/>
      <c r="AK842" s="37"/>
      <c r="AL842" s="37"/>
      <c r="AM842" s="37"/>
      <c r="AN842" s="37"/>
      <c r="AO842" s="38"/>
      <c r="AP842" s="648"/>
      <c r="AQ842" s="37"/>
      <c r="AR842" s="37"/>
      <c r="AS842" s="37"/>
      <c r="AT842" s="38"/>
    </row>
    <row r="843" spans="1:46" ht="12.75"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c r="AA843" s="37"/>
      <c r="AB843" s="37"/>
      <c r="AC843" s="37"/>
      <c r="AD843" s="37"/>
      <c r="AE843" s="37"/>
      <c r="AF843" s="37"/>
      <c r="AG843" s="37"/>
      <c r="AH843" s="37"/>
      <c r="AI843" s="37"/>
      <c r="AJ843" s="37"/>
      <c r="AK843" s="37"/>
      <c r="AL843" s="37"/>
      <c r="AM843" s="37"/>
      <c r="AN843" s="37"/>
      <c r="AO843" s="38"/>
      <c r="AP843" s="648"/>
      <c r="AQ843" s="37"/>
      <c r="AR843" s="37"/>
      <c r="AS843" s="37"/>
      <c r="AT843" s="38"/>
    </row>
    <row r="844" spans="1:46" ht="12.75"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c r="AA844" s="37"/>
      <c r="AB844" s="37"/>
      <c r="AC844" s="37"/>
      <c r="AD844" s="37"/>
      <c r="AE844" s="37"/>
      <c r="AF844" s="37"/>
      <c r="AG844" s="37"/>
      <c r="AH844" s="37"/>
      <c r="AI844" s="37"/>
      <c r="AJ844" s="37"/>
      <c r="AK844" s="37"/>
      <c r="AL844" s="37"/>
      <c r="AM844" s="37"/>
      <c r="AN844" s="37"/>
      <c r="AO844" s="38"/>
      <c r="AP844" s="648"/>
      <c r="AQ844" s="37"/>
      <c r="AR844" s="37"/>
      <c r="AS844" s="37"/>
      <c r="AT844" s="38"/>
    </row>
    <row r="845" spans="1:46" ht="12.75"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c r="AA845" s="37"/>
      <c r="AB845" s="37"/>
      <c r="AC845" s="37"/>
      <c r="AD845" s="37"/>
      <c r="AE845" s="37"/>
      <c r="AF845" s="37"/>
      <c r="AG845" s="37"/>
      <c r="AH845" s="37"/>
      <c r="AI845" s="37"/>
      <c r="AJ845" s="37"/>
      <c r="AK845" s="37"/>
      <c r="AL845" s="37"/>
      <c r="AM845" s="37"/>
      <c r="AN845" s="37"/>
      <c r="AO845" s="38"/>
      <c r="AP845" s="648"/>
      <c r="AQ845" s="37"/>
      <c r="AR845" s="37"/>
      <c r="AS845" s="37"/>
      <c r="AT845" s="38"/>
    </row>
    <row r="846" spans="1:46" ht="12.75"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c r="AA846" s="37"/>
      <c r="AB846" s="37"/>
      <c r="AC846" s="37"/>
      <c r="AD846" s="37"/>
      <c r="AE846" s="37"/>
      <c r="AF846" s="37"/>
      <c r="AG846" s="37"/>
      <c r="AH846" s="37"/>
      <c r="AI846" s="37"/>
      <c r="AJ846" s="37"/>
      <c r="AK846" s="37"/>
      <c r="AL846" s="37"/>
      <c r="AM846" s="37"/>
      <c r="AN846" s="37"/>
      <c r="AO846" s="38"/>
      <c r="AP846" s="648"/>
      <c r="AQ846" s="37"/>
      <c r="AR846" s="37"/>
      <c r="AS846" s="37"/>
      <c r="AT846" s="38"/>
    </row>
    <row r="847" spans="1:46" ht="12.75"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c r="AA847" s="37"/>
      <c r="AB847" s="37"/>
      <c r="AC847" s="37"/>
      <c r="AD847" s="37"/>
      <c r="AE847" s="37"/>
      <c r="AF847" s="37"/>
      <c r="AG847" s="37"/>
      <c r="AH847" s="37"/>
      <c r="AI847" s="37"/>
      <c r="AJ847" s="37"/>
      <c r="AK847" s="37"/>
      <c r="AL847" s="37"/>
      <c r="AM847" s="37"/>
      <c r="AN847" s="37"/>
      <c r="AO847" s="38"/>
      <c r="AP847" s="648"/>
      <c r="AQ847" s="37"/>
      <c r="AR847" s="37"/>
      <c r="AS847" s="37"/>
      <c r="AT847" s="38"/>
    </row>
    <row r="848" spans="1:46" ht="12.75"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c r="AA848" s="37"/>
      <c r="AB848" s="37"/>
      <c r="AC848" s="37"/>
      <c r="AD848" s="37"/>
      <c r="AE848" s="37"/>
      <c r="AF848" s="37"/>
      <c r="AG848" s="37"/>
      <c r="AH848" s="37"/>
      <c r="AI848" s="37"/>
      <c r="AJ848" s="37"/>
      <c r="AK848" s="37"/>
      <c r="AL848" s="37"/>
      <c r="AM848" s="37"/>
      <c r="AN848" s="37"/>
      <c r="AO848" s="38"/>
      <c r="AP848" s="648"/>
      <c r="AQ848" s="37"/>
      <c r="AR848" s="37"/>
      <c r="AS848" s="37"/>
      <c r="AT848" s="38"/>
    </row>
    <row r="849" spans="1:46" ht="12.75"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c r="AA849" s="37"/>
      <c r="AB849" s="37"/>
      <c r="AC849" s="37"/>
      <c r="AD849" s="37"/>
      <c r="AE849" s="37"/>
      <c r="AF849" s="37"/>
      <c r="AG849" s="37"/>
      <c r="AH849" s="37"/>
      <c r="AI849" s="37"/>
      <c r="AJ849" s="37"/>
      <c r="AK849" s="37"/>
      <c r="AL849" s="37"/>
      <c r="AM849" s="37"/>
      <c r="AN849" s="37"/>
      <c r="AO849" s="38"/>
      <c r="AP849" s="648"/>
      <c r="AQ849" s="37"/>
      <c r="AR849" s="37"/>
      <c r="AS849" s="37"/>
      <c r="AT849" s="38"/>
    </row>
    <row r="850" spans="1:46" ht="12.75"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c r="AA850" s="37"/>
      <c r="AB850" s="37"/>
      <c r="AC850" s="37"/>
      <c r="AD850" s="37"/>
      <c r="AE850" s="37"/>
      <c r="AF850" s="37"/>
      <c r="AG850" s="37"/>
      <c r="AH850" s="37"/>
      <c r="AI850" s="37"/>
      <c r="AJ850" s="37"/>
      <c r="AK850" s="37"/>
      <c r="AL850" s="37"/>
      <c r="AM850" s="37"/>
      <c r="AN850" s="37"/>
      <c r="AO850" s="38"/>
      <c r="AP850" s="648"/>
      <c r="AQ850" s="37"/>
      <c r="AR850" s="37"/>
      <c r="AS850" s="37"/>
      <c r="AT850" s="38"/>
    </row>
    <row r="851" spans="1:46" ht="12.75"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c r="AA851" s="37"/>
      <c r="AB851" s="37"/>
      <c r="AC851" s="37"/>
      <c r="AD851" s="37"/>
      <c r="AE851" s="37"/>
      <c r="AF851" s="37"/>
      <c r="AG851" s="37"/>
      <c r="AH851" s="37"/>
      <c r="AI851" s="37"/>
      <c r="AJ851" s="37"/>
      <c r="AK851" s="37"/>
      <c r="AL851" s="37"/>
      <c r="AM851" s="37"/>
      <c r="AN851" s="37"/>
      <c r="AO851" s="38"/>
      <c r="AP851" s="648"/>
      <c r="AQ851" s="37"/>
      <c r="AR851" s="37"/>
      <c r="AS851" s="37"/>
      <c r="AT851" s="38"/>
    </row>
    <row r="852" spans="1:46" ht="12.75"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c r="AA852" s="37"/>
      <c r="AB852" s="37"/>
      <c r="AC852" s="37"/>
      <c r="AD852" s="37"/>
      <c r="AE852" s="37"/>
      <c r="AF852" s="37"/>
      <c r="AG852" s="37"/>
      <c r="AH852" s="37"/>
      <c r="AI852" s="37"/>
      <c r="AJ852" s="37"/>
      <c r="AK852" s="37"/>
      <c r="AL852" s="37"/>
      <c r="AM852" s="37"/>
      <c r="AN852" s="37"/>
      <c r="AO852" s="38"/>
      <c r="AP852" s="648"/>
      <c r="AQ852" s="37"/>
      <c r="AR852" s="37"/>
      <c r="AS852" s="37"/>
      <c r="AT852" s="38"/>
    </row>
    <row r="853" spans="1:46" ht="12.75"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c r="AA853" s="37"/>
      <c r="AB853" s="37"/>
      <c r="AC853" s="37"/>
      <c r="AD853" s="37"/>
      <c r="AE853" s="37"/>
      <c r="AF853" s="37"/>
      <c r="AG853" s="37"/>
      <c r="AH853" s="37"/>
      <c r="AI853" s="37"/>
      <c r="AJ853" s="37"/>
      <c r="AK853" s="37"/>
      <c r="AL853" s="37"/>
      <c r="AM853" s="37"/>
      <c r="AN853" s="37"/>
      <c r="AO853" s="38"/>
      <c r="AP853" s="648"/>
      <c r="AQ853" s="37"/>
      <c r="AR853" s="37"/>
      <c r="AS853" s="37"/>
      <c r="AT853" s="38"/>
    </row>
    <row r="854" spans="1:46" ht="12.75"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c r="AA854" s="37"/>
      <c r="AB854" s="37"/>
      <c r="AC854" s="37"/>
      <c r="AD854" s="37"/>
      <c r="AE854" s="37"/>
      <c r="AF854" s="37"/>
      <c r="AG854" s="37"/>
      <c r="AH854" s="37"/>
      <c r="AI854" s="37"/>
      <c r="AJ854" s="37"/>
      <c r="AK854" s="37"/>
      <c r="AL854" s="37"/>
      <c r="AM854" s="37"/>
      <c r="AN854" s="37"/>
      <c r="AO854" s="38"/>
      <c r="AP854" s="648"/>
      <c r="AQ854" s="37"/>
      <c r="AR854" s="37"/>
      <c r="AS854" s="37"/>
      <c r="AT854" s="38"/>
    </row>
    <row r="855" spans="1:46" ht="12.75"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c r="AA855" s="37"/>
      <c r="AB855" s="37"/>
      <c r="AC855" s="37"/>
      <c r="AD855" s="37"/>
      <c r="AE855" s="37"/>
      <c r="AF855" s="37"/>
      <c r="AG855" s="37"/>
      <c r="AH855" s="37"/>
      <c r="AI855" s="37"/>
      <c r="AJ855" s="37"/>
      <c r="AK855" s="37"/>
      <c r="AL855" s="37"/>
      <c r="AM855" s="37"/>
      <c r="AN855" s="37"/>
      <c r="AO855" s="38"/>
      <c r="AP855" s="648"/>
      <c r="AQ855" s="37"/>
      <c r="AR855" s="37"/>
      <c r="AS855" s="37"/>
      <c r="AT855" s="38"/>
    </row>
    <row r="856" spans="1:46" ht="12.75"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c r="AA856" s="37"/>
      <c r="AB856" s="37"/>
      <c r="AC856" s="37"/>
      <c r="AD856" s="37"/>
      <c r="AE856" s="37"/>
      <c r="AF856" s="37"/>
      <c r="AG856" s="37"/>
      <c r="AH856" s="37"/>
      <c r="AI856" s="37"/>
      <c r="AJ856" s="37"/>
      <c r="AK856" s="37"/>
      <c r="AL856" s="37"/>
      <c r="AM856" s="37"/>
      <c r="AN856" s="37"/>
      <c r="AO856" s="38"/>
      <c r="AP856" s="648"/>
      <c r="AQ856" s="37"/>
      <c r="AR856" s="37"/>
      <c r="AS856" s="37"/>
      <c r="AT856" s="38"/>
    </row>
    <row r="857" spans="1:46" ht="12.75"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c r="AA857" s="37"/>
      <c r="AB857" s="37"/>
      <c r="AC857" s="37"/>
      <c r="AD857" s="37"/>
      <c r="AE857" s="37"/>
      <c r="AF857" s="37"/>
      <c r="AG857" s="37"/>
      <c r="AH857" s="37"/>
      <c r="AI857" s="37"/>
      <c r="AJ857" s="37"/>
      <c r="AK857" s="37"/>
      <c r="AL857" s="37"/>
      <c r="AM857" s="37"/>
      <c r="AN857" s="37"/>
      <c r="AO857" s="38"/>
      <c r="AP857" s="648"/>
      <c r="AQ857" s="37"/>
      <c r="AR857" s="37"/>
      <c r="AS857" s="37"/>
      <c r="AT857" s="38"/>
    </row>
    <row r="858" spans="1:46" ht="12.75"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c r="AA858" s="37"/>
      <c r="AB858" s="37"/>
      <c r="AC858" s="37"/>
      <c r="AD858" s="37"/>
      <c r="AE858" s="37"/>
      <c r="AF858" s="37"/>
      <c r="AG858" s="37"/>
      <c r="AH858" s="37"/>
      <c r="AI858" s="37"/>
      <c r="AJ858" s="37"/>
      <c r="AK858" s="37"/>
      <c r="AL858" s="37"/>
      <c r="AM858" s="37"/>
      <c r="AN858" s="37"/>
      <c r="AO858" s="38"/>
      <c r="AP858" s="648"/>
      <c r="AQ858" s="37"/>
      <c r="AR858" s="37"/>
      <c r="AS858" s="37"/>
      <c r="AT858" s="38"/>
    </row>
    <row r="859" spans="1:46" ht="12.75"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c r="AA859" s="37"/>
      <c r="AB859" s="37"/>
      <c r="AC859" s="37"/>
      <c r="AD859" s="37"/>
      <c r="AE859" s="37"/>
      <c r="AF859" s="37"/>
      <c r="AG859" s="37"/>
      <c r="AH859" s="37"/>
      <c r="AI859" s="37"/>
      <c r="AJ859" s="37"/>
      <c r="AK859" s="37"/>
      <c r="AL859" s="37"/>
      <c r="AM859" s="37"/>
      <c r="AN859" s="37"/>
      <c r="AO859" s="38"/>
      <c r="AP859" s="648"/>
      <c r="AQ859" s="37"/>
      <c r="AR859" s="37"/>
      <c r="AS859" s="37"/>
      <c r="AT859" s="38"/>
    </row>
    <row r="860" spans="1:46" ht="12.75"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c r="AA860" s="37"/>
      <c r="AB860" s="37"/>
      <c r="AC860" s="37"/>
      <c r="AD860" s="37"/>
      <c r="AE860" s="37"/>
      <c r="AF860" s="37"/>
      <c r="AG860" s="37"/>
      <c r="AH860" s="37"/>
      <c r="AI860" s="37"/>
      <c r="AJ860" s="37"/>
      <c r="AK860" s="37"/>
      <c r="AL860" s="37"/>
      <c r="AM860" s="37"/>
      <c r="AN860" s="37"/>
      <c r="AO860" s="38"/>
      <c r="AP860" s="648"/>
      <c r="AQ860" s="37"/>
      <c r="AR860" s="37"/>
      <c r="AS860" s="37"/>
      <c r="AT860" s="38"/>
    </row>
    <row r="861" spans="1:46" ht="12.75"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c r="AA861" s="37"/>
      <c r="AB861" s="37"/>
      <c r="AC861" s="37"/>
      <c r="AD861" s="37"/>
      <c r="AE861" s="37"/>
      <c r="AF861" s="37"/>
      <c r="AG861" s="37"/>
      <c r="AH861" s="37"/>
      <c r="AI861" s="37"/>
      <c r="AJ861" s="37"/>
      <c r="AK861" s="37"/>
      <c r="AL861" s="37"/>
      <c r="AM861" s="37"/>
      <c r="AN861" s="37"/>
      <c r="AO861" s="38"/>
      <c r="AP861" s="648"/>
      <c r="AQ861" s="37"/>
      <c r="AR861" s="37"/>
      <c r="AS861" s="37"/>
      <c r="AT861" s="38"/>
    </row>
    <row r="862" spans="1:46" ht="12.75"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c r="AA862" s="37"/>
      <c r="AB862" s="37"/>
      <c r="AC862" s="37"/>
      <c r="AD862" s="37"/>
      <c r="AE862" s="37"/>
      <c r="AF862" s="37"/>
      <c r="AG862" s="37"/>
      <c r="AH862" s="37"/>
      <c r="AI862" s="37"/>
      <c r="AJ862" s="37"/>
      <c r="AK862" s="37"/>
      <c r="AL862" s="37"/>
      <c r="AM862" s="37"/>
      <c r="AN862" s="37"/>
      <c r="AO862" s="38"/>
      <c r="AP862" s="648"/>
      <c r="AQ862" s="37"/>
      <c r="AR862" s="37"/>
      <c r="AS862" s="37"/>
      <c r="AT862" s="38"/>
    </row>
    <row r="863" spans="1:46" ht="12.75"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c r="AA863" s="37"/>
      <c r="AB863" s="37"/>
      <c r="AC863" s="37"/>
      <c r="AD863" s="37"/>
      <c r="AE863" s="37"/>
      <c r="AF863" s="37"/>
      <c r="AG863" s="37"/>
      <c r="AH863" s="37"/>
      <c r="AI863" s="37"/>
      <c r="AJ863" s="37"/>
      <c r="AK863" s="37"/>
      <c r="AL863" s="37"/>
      <c r="AM863" s="37"/>
      <c r="AN863" s="37"/>
      <c r="AO863" s="38"/>
      <c r="AP863" s="648"/>
      <c r="AQ863" s="37"/>
      <c r="AR863" s="37"/>
      <c r="AS863" s="37"/>
      <c r="AT863" s="38"/>
    </row>
    <row r="864" spans="1:46" ht="12.75"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c r="AA864" s="37"/>
      <c r="AB864" s="37"/>
      <c r="AC864" s="37"/>
      <c r="AD864" s="37"/>
      <c r="AE864" s="37"/>
      <c r="AF864" s="37"/>
      <c r="AG864" s="37"/>
      <c r="AH864" s="37"/>
      <c r="AI864" s="37"/>
      <c r="AJ864" s="37"/>
      <c r="AK864" s="37"/>
      <c r="AL864" s="37"/>
      <c r="AM864" s="37"/>
      <c r="AN864" s="37"/>
      <c r="AO864" s="38"/>
      <c r="AP864" s="648"/>
      <c r="AQ864" s="37"/>
      <c r="AR864" s="37"/>
      <c r="AS864" s="37"/>
      <c r="AT864" s="38"/>
    </row>
    <row r="865" spans="1:46" ht="12.75"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c r="AA865" s="37"/>
      <c r="AB865" s="37"/>
      <c r="AC865" s="37"/>
      <c r="AD865" s="37"/>
      <c r="AE865" s="37"/>
      <c r="AF865" s="37"/>
      <c r="AG865" s="37"/>
      <c r="AH865" s="37"/>
      <c r="AI865" s="37"/>
      <c r="AJ865" s="37"/>
      <c r="AK865" s="37"/>
      <c r="AL865" s="37"/>
      <c r="AM865" s="37"/>
      <c r="AN865" s="37"/>
      <c r="AO865" s="38"/>
      <c r="AP865" s="648"/>
      <c r="AQ865" s="37"/>
      <c r="AR865" s="37"/>
      <c r="AS865" s="37"/>
      <c r="AT865" s="38"/>
    </row>
    <row r="866" spans="1:46" ht="12.75"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c r="AA866" s="37"/>
      <c r="AB866" s="37"/>
      <c r="AC866" s="37"/>
      <c r="AD866" s="37"/>
      <c r="AE866" s="37"/>
      <c r="AF866" s="37"/>
      <c r="AG866" s="37"/>
      <c r="AH866" s="37"/>
      <c r="AI866" s="37"/>
      <c r="AJ866" s="37"/>
      <c r="AK866" s="37"/>
      <c r="AL866" s="37"/>
      <c r="AM866" s="37"/>
      <c r="AN866" s="37"/>
      <c r="AO866" s="38"/>
      <c r="AP866" s="648"/>
      <c r="AQ866" s="37"/>
      <c r="AR866" s="37"/>
      <c r="AS866" s="37"/>
      <c r="AT866" s="38"/>
    </row>
    <row r="867" spans="1:46" ht="12.75"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c r="AA867" s="37"/>
      <c r="AB867" s="37"/>
      <c r="AC867" s="37"/>
      <c r="AD867" s="37"/>
      <c r="AE867" s="37"/>
      <c r="AF867" s="37"/>
      <c r="AG867" s="37"/>
      <c r="AH867" s="37"/>
      <c r="AI867" s="37"/>
      <c r="AJ867" s="37"/>
      <c r="AK867" s="37"/>
      <c r="AL867" s="37"/>
      <c r="AM867" s="37"/>
      <c r="AN867" s="37"/>
      <c r="AO867" s="38"/>
      <c r="AP867" s="648"/>
      <c r="AQ867" s="37"/>
      <c r="AR867" s="37"/>
      <c r="AS867" s="37"/>
      <c r="AT867" s="38"/>
    </row>
    <row r="868" spans="1:46" ht="12.75"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c r="AA868" s="37"/>
      <c r="AB868" s="37"/>
      <c r="AC868" s="37"/>
      <c r="AD868" s="37"/>
      <c r="AE868" s="37"/>
      <c r="AF868" s="37"/>
      <c r="AG868" s="37"/>
      <c r="AH868" s="37"/>
      <c r="AI868" s="37"/>
      <c r="AJ868" s="37"/>
      <c r="AK868" s="37"/>
      <c r="AL868" s="37"/>
      <c r="AM868" s="37"/>
      <c r="AN868" s="37"/>
      <c r="AO868" s="38"/>
      <c r="AP868" s="648"/>
      <c r="AQ868" s="37"/>
      <c r="AR868" s="37"/>
      <c r="AS868" s="37"/>
      <c r="AT868" s="38"/>
    </row>
    <row r="869" spans="1:46" ht="12.75"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c r="AA869" s="37"/>
      <c r="AB869" s="37"/>
      <c r="AC869" s="37"/>
      <c r="AD869" s="37"/>
      <c r="AE869" s="37"/>
      <c r="AF869" s="37"/>
      <c r="AG869" s="37"/>
      <c r="AH869" s="37"/>
      <c r="AI869" s="37"/>
      <c r="AJ869" s="37"/>
      <c r="AK869" s="37"/>
      <c r="AL869" s="37"/>
      <c r="AM869" s="37"/>
      <c r="AN869" s="37"/>
      <c r="AO869" s="38"/>
      <c r="AP869" s="648"/>
      <c r="AQ869" s="37"/>
      <c r="AR869" s="37"/>
      <c r="AS869" s="37"/>
      <c r="AT869" s="38"/>
    </row>
    <row r="870" spans="1:46" ht="12.75"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c r="AA870" s="37"/>
      <c r="AB870" s="37"/>
      <c r="AC870" s="37"/>
      <c r="AD870" s="37"/>
      <c r="AE870" s="37"/>
      <c r="AF870" s="37"/>
      <c r="AG870" s="37"/>
      <c r="AH870" s="37"/>
      <c r="AI870" s="37"/>
      <c r="AJ870" s="37"/>
      <c r="AK870" s="37"/>
      <c r="AL870" s="37"/>
      <c r="AM870" s="37"/>
      <c r="AN870" s="37"/>
      <c r="AO870" s="38"/>
      <c r="AP870" s="648"/>
      <c r="AQ870" s="37"/>
      <c r="AR870" s="37"/>
      <c r="AS870" s="37"/>
      <c r="AT870" s="38"/>
    </row>
    <row r="871" spans="1:46" ht="12.75"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c r="AA871" s="37"/>
      <c r="AB871" s="37"/>
      <c r="AC871" s="37"/>
      <c r="AD871" s="37"/>
      <c r="AE871" s="37"/>
      <c r="AF871" s="37"/>
      <c r="AG871" s="37"/>
      <c r="AH871" s="37"/>
      <c r="AI871" s="37"/>
      <c r="AJ871" s="37"/>
      <c r="AK871" s="37"/>
      <c r="AL871" s="37"/>
      <c r="AM871" s="37"/>
      <c r="AN871" s="37"/>
      <c r="AO871" s="38"/>
      <c r="AP871" s="648"/>
      <c r="AQ871" s="37"/>
      <c r="AR871" s="37"/>
      <c r="AS871" s="37"/>
      <c r="AT871" s="38"/>
    </row>
    <row r="872" spans="1:46" ht="12.75"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c r="AA872" s="37"/>
      <c r="AB872" s="37"/>
      <c r="AC872" s="37"/>
      <c r="AD872" s="37"/>
      <c r="AE872" s="37"/>
      <c r="AF872" s="37"/>
      <c r="AG872" s="37"/>
      <c r="AH872" s="37"/>
      <c r="AI872" s="37"/>
      <c r="AJ872" s="37"/>
      <c r="AK872" s="37"/>
      <c r="AL872" s="37"/>
      <c r="AM872" s="37"/>
      <c r="AN872" s="37"/>
      <c r="AO872" s="38"/>
      <c r="AP872" s="648"/>
      <c r="AQ872" s="37"/>
      <c r="AR872" s="37"/>
      <c r="AS872" s="37"/>
      <c r="AT872" s="38"/>
    </row>
    <row r="873" spans="1:46" ht="12.75"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c r="AA873" s="37"/>
      <c r="AB873" s="37"/>
      <c r="AC873" s="37"/>
      <c r="AD873" s="37"/>
      <c r="AE873" s="37"/>
      <c r="AF873" s="37"/>
      <c r="AG873" s="37"/>
      <c r="AH873" s="37"/>
      <c r="AI873" s="37"/>
      <c r="AJ873" s="37"/>
      <c r="AK873" s="37"/>
      <c r="AL873" s="37"/>
      <c r="AM873" s="37"/>
      <c r="AN873" s="37"/>
      <c r="AO873" s="38"/>
      <c r="AP873" s="648"/>
      <c r="AQ873" s="37"/>
      <c r="AR873" s="37"/>
      <c r="AS873" s="37"/>
      <c r="AT873" s="38"/>
    </row>
    <row r="874" spans="1:46" ht="12.75"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c r="AA874" s="37"/>
      <c r="AB874" s="37"/>
      <c r="AC874" s="37"/>
      <c r="AD874" s="37"/>
      <c r="AE874" s="37"/>
      <c r="AF874" s="37"/>
      <c r="AG874" s="37"/>
      <c r="AH874" s="37"/>
      <c r="AI874" s="37"/>
      <c r="AJ874" s="37"/>
      <c r="AK874" s="37"/>
      <c r="AL874" s="37"/>
      <c r="AM874" s="37"/>
      <c r="AN874" s="37"/>
      <c r="AO874" s="38"/>
      <c r="AP874" s="648"/>
      <c r="AQ874" s="37"/>
      <c r="AR874" s="37"/>
      <c r="AS874" s="37"/>
      <c r="AT874" s="38"/>
    </row>
    <row r="875" spans="1:46" ht="12.75"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c r="AA875" s="37"/>
      <c r="AB875" s="37"/>
      <c r="AC875" s="37"/>
      <c r="AD875" s="37"/>
      <c r="AE875" s="37"/>
      <c r="AF875" s="37"/>
      <c r="AG875" s="37"/>
      <c r="AH875" s="37"/>
      <c r="AI875" s="37"/>
      <c r="AJ875" s="37"/>
      <c r="AK875" s="37"/>
      <c r="AL875" s="37"/>
      <c r="AM875" s="37"/>
      <c r="AN875" s="37"/>
      <c r="AO875" s="38"/>
      <c r="AP875" s="648"/>
      <c r="AQ875" s="37"/>
      <c r="AR875" s="37"/>
      <c r="AS875" s="37"/>
      <c r="AT875" s="38"/>
    </row>
    <row r="876" spans="1:46" ht="12.75"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c r="AA876" s="37"/>
      <c r="AB876" s="37"/>
      <c r="AC876" s="37"/>
      <c r="AD876" s="37"/>
      <c r="AE876" s="37"/>
      <c r="AF876" s="37"/>
      <c r="AG876" s="37"/>
      <c r="AH876" s="37"/>
      <c r="AI876" s="37"/>
      <c r="AJ876" s="37"/>
      <c r="AK876" s="37"/>
      <c r="AL876" s="37"/>
      <c r="AM876" s="37"/>
      <c r="AN876" s="37"/>
      <c r="AO876" s="38"/>
      <c r="AP876" s="648"/>
      <c r="AQ876" s="37"/>
      <c r="AR876" s="37"/>
      <c r="AS876" s="37"/>
      <c r="AT876" s="38"/>
    </row>
    <row r="877" spans="1:46" ht="12.75"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c r="AA877" s="37"/>
      <c r="AB877" s="37"/>
      <c r="AC877" s="37"/>
      <c r="AD877" s="37"/>
      <c r="AE877" s="37"/>
      <c r="AF877" s="37"/>
      <c r="AG877" s="37"/>
      <c r="AH877" s="37"/>
      <c r="AI877" s="37"/>
      <c r="AJ877" s="37"/>
      <c r="AK877" s="37"/>
      <c r="AL877" s="37"/>
      <c r="AM877" s="37"/>
      <c r="AN877" s="37"/>
      <c r="AO877" s="38"/>
      <c r="AP877" s="648"/>
      <c r="AQ877" s="37"/>
      <c r="AR877" s="37"/>
      <c r="AS877" s="37"/>
      <c r="AT877" s="38"/>
    </row>
    <row r="878" spans="1:46" ht="12.75"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c r="AA878" s="37"/>
      <c r="AB878" s="37"/>
      <c r="AC878" s="37"/>
      <c r="AD878" s="37"/>
      <c r="AE878" s="37"/>
      <c r="AF878" s="37"/>
      <c r="AG878" s="37"/>
      <c r="AH878" s="37"/>
      <c r="AI878" s="37"/>
      <c r="AJ878" s="37"/>
      <c r="AK878" s="37"/>
      <c r="AL878" s="37"/>
      <c r="AM878" s="37"/>
      <c r="AN878" s="37"/>
      <c r="AO878" s="38"/>
      <c r="AP878" s="648"/>
      <c r="AQ878" s="37"/>
      <c r="AR878" s="37"/>
      <c r="AS878" s="37"/>
      <c r="AT878" s="38"/>
    </row>
    <row r="879" spans="1:46" ht="12.75"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c r="AA879" s="37"/>
      <c r="AB879" s="37"/>
      <c r="AC879" s="37"/>
      <c r="AD879" s="37"/>
      <c r="AE879" s="37"/>
      <c r="AF879" s="37"/>
      <c r="AG879" s="37"/>
      <c r="AH879" s="37"/>
      <c r="AI879" s="37"/>
      <c r="AJ879" s="37"/>
      <c r="AK879" s="37"/>
      <c r="AL879" s="37"/>
      <c r="AM879" s="37"/>
      <c r="AN879" s="37"/>
      <c r="AO879" s="38"/>
      <c r="AP879" s="648"/>
      <c r="AQ879" s="37"/>
      <c r="AR879" s="37"/>
      <c r="AS879" s="37"/>
      <c r="AT879" s="38"/>
    </row>
    <row r="880" spans="1:46" ht="12.75"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c r="AA880" s="37"/>
      <c r="AB880" s="37"/>
      <c r="AC880" s="37"/>
      <c r="AD880" s="37"/>
      <c r="AE880" s="37"/>
      <c r="AF880" s="37"/>
      <c r="AG880" s="37"/>
      <c r="AH880" s="37"/>
      <c r="AI880" s="37"/>
      <c r="AJ880" s="37"/>
      <c r="AK880" s="37"/>
      <c r="AL880" s="37"/>
      <c r="AM880" s="37"/>
      <c r="AN880" s="37"/>
      <c r="AO880" s="38"/>
      <c r="AP880" s="648"/>
      <c r="AQ880" s="37"/>
      <c r="AR880" s="37"/>
      <c r="AS880" s="37"/>
      <c r="AT880" s="38"/>
    </row>
    <row r="881" spans="1:46" ht="12.75"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c r="AA881" s="37"/>
      <c r="AB881" s="37"/>
      <c r="AC881" s="37"/>
      <c r="AD881" s="37"/>
      <c r="AE881" s="37"/>
      <c r="AF881" s="37"/>
      <c r="AG881" s="37"/>
      <c r="AH881" s="37"/>
      <c r="AI881" s="37"/>
      <c r="AJ881" s="37"/>
      <c r="AK881" s="37"/>
      <c r="AL881" s="37"/>
      <c r="AM881" s="37"/>
      <c r="AN881" s="37"/>
      <c r="AO881" s="38"/>
      <c r="AP881" s="648"/>
      <c r="AQ881" s="37"/>
      <c r="AR881" s="37"/>
      <c r="AS881" s="37"/>
      <c r="AT881" s="38"/>
    </row>
    <row r="882" spans="1:46" ht="12.75"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c r="AA882" s="37"/>
      <c r="AB882" s="37"/>
      <c r="AC882" s="37"/>
      <c r="AD882" s="37"/>
      <c r="AE882" s="37"/>
      <c r="AF882" s="37"/>
      <c r="AG882" s="37"/>
      <c r="AH882" s="37"/>
      <c r="AI882" s="37"/>
      <c r="AJ882" s="37"/>
      <c r="AK882" s="37"/>
      <c r="AL882" s="37"/>
      <c r="AM882" s="37"/>
      <c r="AN882" s="37"/>
      <c r="AO882" s="38"/>
      <c r="AP882" s="648"/>
      <c r="AQ882" s="37"/>
      <c r="AR882" s="37"/>
      <c r="AS882" s="37"/>
      <c r="AT882" s="38"/>
    </row>
    <row r="883" spans="1:46" ht="12.75"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c r="AA883" s="37"/>
      <c r="AB883" s="37"/>
      <c r="AC883" s="37"/>
      <c r="AD883" s="37"/>
      <c r="AE883" s="37"/>
      <c r="AF883" s="37"/>
      <c r="AG883" s="37"/>
      <c r="AH883" s="37"/>
      <c r="AI883" s="37"/>
      <c r="AJ883" s="37"/>
      <c r="AK883" s="37"/>
      <c r="AL883" s="37"/>
      <c r="AM883" s="37"/>
      <c r="AN883" s="37"/>
      <c r="AO883" s="38"/>
      <c r="AP883" s="648"/>
      <c r="AQ883" s="37"/>
      <c r="AR883" s="37"/>
      <c r="AS883" s="37"/>
      <c r="AT883" s="38"/>
    </row>
    <row r="884" spans="1:46" ht="12.75"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c r="AA884" s="37"/>
      <c r="AB884" s="37"/>
      <c r="AC884" s="37"/>
      <c r="AD884" s="37"/>
      <c r="AE884" s="37"/>
      <c r="AF884" s="37"/>
      <c r="AG884" s="37"/>
      <c r="AH884" s="37"/>
      <c r="AI884" s="37"/>
      <c r="AJ884" s="37"/>
      <c r="AK884" s="37"/>
      <c r="AL884" s="37"/>
      <c r="AM884" s="37"/>
      <c r="AN884" s="37"/>
      <c r="AO884" s="38"/>
      <c r="AP884" s="648"/>
      <c r="AQ884" s="37"/>
      <c r="AR884" s="37"/>
      <c r="AS884" s="37"/>
      <c r="AT884" s="38"/>
    </row>
    <row r="885" spans="1:46" ht="12.75"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c r="AA885" s="37"/>
      <c r="AB885" s="37"/>
      <c r="AC885" s="37"/>
      <c r="AD885" s="37"/>
      <c r="AE885" s="37"/>
      <c r="AF885" s="37"/>
      <c r="AG885" s="37"/>
      <c r="AH885" s="37"/>
      <c r="AI885" s="37"/>
      <c r="AJ885" s="37"/>
      <c r="AK885" s="37"/>
      <c r="AL885" s="37"/>
      <c r="AM885" s="37"/>
      <c r="AN885" s="37"/>
      <c r="AO885" s="38"/>
      <c r="AP885" s="648"/>
      <c r="AQ885" s="37"/>
      <c r="AR885" s="37"/>
      <c r="AS885" s="37"/>
      <c r="AT885" s="38"/>
    </row>
    <row r="886" spans="1:46" ht="12.75"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c r="AA886" s="37"/>
      <c r="AB886" s="37"/>
      <c r="AC886" s="37"/>
      <c r="AD886" s="37"/>
      <c r="AE886" s="37"/>
      <c r="AF886" s="37"/>
      <c r="AG886" s="37"/>
      <c r="AH886" s="37"/>
      <c r="AI886" s="37"/>
      <c r="AJ886" s="37"/>
      <c r="AK886" s="37"/>
      <c r="AL886" s="37"/>
      <c r="AM886" s="37"/>
      <c r="AN886" s="37"/>
      <c r="AO886" s="38"/>
      <c r="AP886" s="648"/>
      <c r="AQ886" s="37"/>
      <c r="AR886" s="37"/>
      <c r="AS886" s="37"/>
      <c r="AT886" s="38"/>
    </row>
    <row r="887" spans="1:46" ht="12.75"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c r="AA887" s="37"/>
      <c r="AB887" s="37"/>
      <c r="AC887" s="37"/>
      <c r="AD887" s="37"/>
      <c r="AE887" s="37"/>
      <c r="AF887" s="37"/>
      <c r="AG887" s="37"/>
      <c r="AH887" s="37"/>
      <c r="AI887" s="37"/>
      <c r="AJ887" s="37"/>
      <c r="AK887" s="37"/>
      <c r="AL887" s="37"/>
      <c r="AM887" s="37"/>
      <c r="AN887" s="37"/>
      <c r="AO887" s="38"/>
      <c r="AP887" s="648"/>
      <c r="AQ887" s="37"/>
      <c r="AR887" s="37"/>
      <c r="AS887" s="37"/>
      <c r="AT887" s="38"/>
    </row>
    <row r="888" spans="1:46" ht="12.75"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c r="AA888" s="37"/>
      <c r="AB888" s="37"/>
      <c r="AC888" s="37"/>
      <c r="AD888" s="37"/>
      <c r="AE888" s="37"/>
      <c r="AF888" s="37"/>
      <c r="AG888" s="37"/>
      <c r="AH888" s="37"/>
      <c r="AI888" s="37"/>
      <c r="AJ888" s="37"/>
      <c r="AK888" s="37"/>
      <c r="AL888" s="37"/>
      <c r="AM888" s="37"/>
      <c r="AN888" s="37"/>
      <c r="AO888" s="38"/>
      <c r="AP888" s="648"/>
      <c r="AQ888" s="37"/>
      <c r="AR888" s="37"/>
      <c r="AS888" s="37"/>
      <c r="AT888" s="38"/>
    </row>
    <row r="889" spans="1:46" ht="12.75"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c r="AA889" s="37"/>
      <c r="AB889" s="37"/>
      <c r="AC889" s="37"/>
      <c r="AD889" s="37"/>
      <c r="AE889" s="37"/>
      <c r="AF889" s="37"/>
      <c r="AG889" s="37"/>
      <c r="AH889" s="37"/>
      <c r="AI889" s="37"/>
      <c r="AJ889" s="37"/>
      <c r="AK889" s="37"/>
      <c r="AL889" s="37"/>
      <c r="AM889" s="37"/>
      <c r="AN889" s="37"/>
      <c r="AO889" s="38"/>
      <c r="AP889" s="648"/>
      <c r="AQ889" s="37"/>
      <c r="AR889" s="37"/>
      <c r="AS889" s="37"/>
      <c r="AT889" s="38"/>
    </row>
    <row r="890" spans="1:46" ht="12.75"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c r="AA890" s="37"/>
      <c r="AB890" s="37"/>
      <c r="AC890" s="37"/>
      <c r="AD890" s="37"/>
      <c r="AE890" s="37"/>
      <c r="AF890" s="37"/>
      <c r="AG890" s="37"/>
      <c r="AH890" s="37"/>
      <c r="AI890" s="37"/>
      <c r="AJ890" s="37"/>
      <c r="AK890" s="37"/>
      <c r="AL890" s="37"/>
      <c r="AM890" s="37"/>
      <c r="AN890" s="37"/>
      <c r="AO890" s="38"/>
      <c r="AP890" s="648"/>
      <c r="AQ890" s="37"/>
      <c r="AR890" s="37"/>
      <c r="AS890" s="37"/>
      <c r="AT890" s="38"/>
    </row>
    <row r="891" spans="1:46" ht="12.75"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c r="AA891" s="37"/>
      <c r="AB891" s="37"/>
      <c r="AC891" s="37"/>
      <c r="AD891" s="37"/>
      <c r="AE891" s="37"/>
      <c r="AF891" s="37"/>
      <c r="AG891" s="37"/>
      <c r="AH891" s="37"/>
      <c r="AI891" s="37"/>
      <c r="AJ891" s="37"/>
      <c r="AK891" s="37"/>
      <c r="AL891" s="37"/>
      <c r="AM891" s="37"/>
      <c r="AN891" s="37"/>
      <c r="AO891" s="38"/>
      <c r="AP891" s="648"/>
      <c r="AQ891" s="37"/>
      <c r="AR891" s="37"/>
      <c r="AS891" s="37"/>
      <c r="AT891" s="38"/>
    </row>
    <row r="892" spans="1:46" ht="12.75"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c r="AA892" s="37"/>
      <c r="AB892" s="37"/>
      <c r="AC892" s="37"/>
      <c r="AD892" s="37"/>
      <c r="AE892" s="37"/>
      <c r="AF892" s="37"/>
      <c r="AG892" s="37"/>
      <c r="AH892" s="37"/>
      <c r="AI892" s="37"/>
      <c r="AJ892" s="37"/>
      <c r="AK892" s="37"/>
      <c r="AL892" s="37"/>
      <c r="AM892" s="37"/>
      <c r="AN892" s="37"/>
      <c r="AO892" s="38"/>
      <c r="AP892" s="648"/>
      <c r="AQ892" s="37"/>
      <c r="AR892" s="37"/>
      <c r="AS892" s="37"/>
      <c r="AT892" s="38"/>
    </row>
    <row r="893" spans="1:46" ht="12.75"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c r="AA893" s="37"/>
      <c r="AB893" s="37"/>
      <c r="AC893" s="37"/>
      <c r="AD893" s="37"/>
      <c r="AE893" s="37"/>
      <c r="AF893" s="37"/>
      <c r="AG893" s="37"/>
      <c r="AH893" s="37"/>
      <c r="AI893" s="37"/>
      <c r="AJ893" s="37"/>
      <c r="AK893" s="37"/>
      <c r="AL893" s="37"/>
      <c r="AM893" s="37"/>
      <c r="AN893" s="37"/>
      <c r="AO893" s="38"/>
      <c r="AP893" s="648"/>
      <c r="AQ893" s="37"/>
      <c r="AR893" s="37"/>
      <c r="AS893" s="37"/>
      <c r="AT893" s="38"/>
    </row>
    <row r="894" spans="1:46" ht="12.75"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c r="AA894" s="37"/>
      <c r="AB894" s="37"/>
      <c r="AC894" s="37"/>
      <c r="AD894" s="37"/>
      <c r="AE894" s="37"/>
      <c r="AF894" s="37"/>
      <c r="AG894" s="37"/>
      <c r="AH894" s="37"/>
      <c r="AI894" s="37"/>
      <c r="AJ894" s="37"/>
      <c r="AK894" s="37"/>
      <c r="AL894" s="37"/>
      <c r="AM894" s="37"/>
      <c r="AN894" s="37"/>
      <c r="AO894" s="38"/>
      <c r="AP894" s="648"/>
      <c r="AQ894" s="37"/>
      <c r="AR894" s="37"/>
      <c r="AS894" s="37"/>
      <c r="AT894" s="38"/>
    </row>
    <row r="895" spans="1:46" ht="12.75"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c r="AA895" s="37"/>
      <c r="AB895" s="37"/>
      <c r="AC895" s="37"/>
      <c r="AD895" s="37"/>
      <c r="AE895" s="37"/>
      <c r="AF895" s="37"/>
      <c r="AG895" s="37"/>
      <c r="AH895" s="37"/>
      <c r="AI895" s="37"/>
      <c r="AJ895" s="37"/>
      <c r="AK895" s="37"/>
      <c r="AL895" s="37"/>
      <c r="AM895" s="37"/>
      <c r="AN895" s="37"/>
      <c r="AO895" s="38"/>
      <c r="AP895" s="648"/>
      <c r="AQ895" s="37"/>
      <c r="AR895" s="37"/>
      <c r="AS895" s="37"/>
      <c r="AT895" s="38"/>
    </row>
    <row r="896" spans="1:46" ht="12.75"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c r="AA896" s="37"/>
      <c r="AB896" s="37"/>
      <c r="AC896" s="37"/>
      <c r="AD896" s="37"/>
      <c r="AE896" s="37"/>
      <c r="AF896" s="37"/>
      <c r="AG896" s="37"/>
      <c r="AH896" s="37"/>
      <c r="AI896" s="37"/>
      <c r="AJ896" s="37"/>
      <c r="AK896" s="37"/>
      <c r="AL896" s="37"/>
      <c r="AM896" s="37"/>
      <c r="AN896" s="37"/>
      <c r="AO896" s="38"/>
      <c r="AP896" s="648"/>
      <c r="AQ896" s="37"/>
      <c r="AR896" s="37"/>
      <c r="AS896" s="37"/>
      <c r="AT896" s="38"/>
    </row>
    <row r="897" spans="1:46" ht="12.75"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c r="AA897" s="37"/>
      <c r="AB897" s="37"/>
      <c r="AC897" s="37"/>
      <c r="AD897" s="37"/>
      <c r="AE897" s="37"/>
      <c r="AF897" s="37"/>
      <c r="AG897" s="37"/>
      <c r="AH897" s="37"/>
      <c r="AI897" s="37"/>
      <c r="AJ897" s="37"/>
      <c r="AK897" s="37"/>
      <c r="AL897" s="37"/>
      <c r="AM897" s="37"/>
      <c r="AN897" s="37"/>
      <c r="AO897" s="38"/>
      <c r="AP897" s="648"/>
      <c r="AQ897" s="37"/>
      <c r="AR897" s="37"/>
      <c r="AS897" s="37"/>
      <c r="AT897" s="38"/>
    </row>
    <row r="898" spans="1:46" ht="12.75"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c r="AA898" s="37"/>
      <c r="AB898" s="37"/>
      <c r="AC898" s="37"/>
      <c r="AD898" s="37"/>
      <c r="AE898" s="37"/>
      <c r="AF898" s="37"/>
      <c r="AG898" s="37"/>
      <c r="AH898" s="37"/>
      <c r="AI898" s="37"/>
      <c r="AJ898" s="37"/>
      <c r="AK898" s="37"/>
      <c r="AL898" s="37"/>
      <c r="AM898" s="37"/>
      <c r="AN898" s="37"/>
      <c r="AO898" s="38"/>
      <c r="AP898" s="648"/>
      <c r="AQ898" s="37"/>
      <c r="AR898" s="37"/>
      <c r="AS898" s="37"/>
      <c r="AT898" s="38"/>
    </row>
    <row r="899" spans="1:46" ht="12.75"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c r="AA899" s="37"/>
      <c r="AB899" s="37"/>
      <c r="AC899" s="37"/>
      <c r="AD899" s="37"/>
      <c r="AE899" s="37"/>
      <c r="AF899" s="37"/>
      <c r="AG899" s="37"/>
      <c r="AH899" s="37"/>
      <c r="AI899" s="37"/>
      <c r="AJ899" s="37"/>
      <c r="AK899" s="37"/>
      <c r="AL899" s="37"/>
      <c r="AM899" s="37"/>
      <c r="AN899" s="37"/>
      <c r="AO899" s="38"/>
      <c r="AP899" s="648"/>
      <c r="AQ899" s="37"/>
      <c r="AR899" s="37"/>
      <c r="AS899" s="37"/>
      <c r="AT899" s="38"/>
    </row>
    <row r="900" spans="1:46" ht="12.75"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c r="AA900" s="37"/>
      <c r="AB900" s="37"/>
      <c r="AC900" s="37"/>
      <c r="AD900" s="37"/>
      <c r="AE900" s="37"/>
      <c r="AF900" s="37"/>
      <c r="AG900" s="37"/>
      <c r="AH900" s="37"/>
      <c r="AI900" s="37"/>
      <c r="AJ900" s="37"/>
      <c r="AK900" s="37"/>
      <c r="AL900" s="37"/>
      <c r="AM900" s="37"/>
      <c r="AN900" s="37"/>
      <c r="AO900" s="38"/>
      <c r="AP900" s="648"/>
      <c r="AQ900" s="37"/>
      <c r="AR900" s="37"/>
      <c r="AS900" s="37"/>
      <c r="AT900" s="38"/>
    </row>
    <row r="901" spans="1:46" ht="12.75"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c r="AA901" s="37"/>
      <c r="AB901" s="37"/>
      <c r="AC901" s="37"/>
      <c r="AD901" s="37"/>
      <c r="AE901" s="37"/>
      <c r="AF901" s="37"/>
      <c r="AG901" s="37"/>
      <c r="AH901" s="37"/>
      <c r="AI901" s="37"/>
      <c r="AJ901" s="37"/>
      <c r="AK901" s="37"/>
      <c r="AL901" s="37"/>
      <c r="AM901" s="37"/>
      <c r="AN901" s="37"/>
      <c r="AO901" s="38"/>
      <c r="AP901" s="648"/>
      <c r="AQ901" s="37"/>
      <c r="AR901" s="37"/>
      <c r="AS901" s="37"/>
      <c r="AT901" s="38"/>
    </row>
    <row r="902" spans="1:46" ht="12.75"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c r="AA902" s="37"/>
      <c r="AB902" s="37"/>
      <c r="AC902" s="37"/>
      <c r="AD902" s="37"/>
      <c r="AE902" s="37"/>
      <c r="AF902" s="37"/>
      <c r="AG902" s="37"/>
      <c r="AH902" s="37"/>
      <c r="AI902" s="37"/>
      <c r="AJ902" s="37"/>
      <c r="AK902" s="37"/>
      <c r="AL902" s="37"/>
      <c r="AM902" s="37"/>
      <c r="AN902" s="37"/>
      <c r="AO902" s="38"/>
      <c r="AP902" s="648"/>
      <c r="AQ902" s="37"/>
      <c r="AR902" s="37"/>
      <c r="AS902" s="37"/>
      <c r="AT902" s="38"/>
    </row>
    <row r="903" spans="1:46" ht="12.75"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c r="AA903" s="37"/>
      <c r="AB903" s="37"/>
      <c r="AC903" s="37"/>
      <c r="AD903" s="37"/>
      <c r="AE903" s="37"/>
      <c r="AF903" s="37"/>
      <c r="AG903" s="37"/>
      <c r="AH903" s="37"/>
      <c r="AI903" s="37"/>
      <c r="AJ903" s="37"/>
      <c r="AK903" s="37"/>
      <c r="AL903" s="37"/>
      <c r="AM903" s="37"/>
      <c r="AN903" s="37"/>
      <c r="AO903" s="38"/>
      <c r="AP903" s="648"/>
      <c r="AQ903" s="37"/>
      <c r="AR903" s="37"/>
      <c r="AS903" s="37"/>
      <c r="AT903" s="38"/>
    </row>
    <row r="904" spans="1:46" ht="12.75"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c r="AA904" s="37"/>
      <c r="AB904" s="37"/>
      <c r="AC904" s="37"/>
      <c r="AD904" s="37"/>
      <c r="AE904" s="37"/>
      <c r="AF904" s="37"/>
      <c r="AG904" s="37"/>
      <c r="AH904" s="37"/>
      <c r="AI904" s="37"/>
      <c r="AJ904" s="37"/>
      <c r="AK904" s="37"/>
      <c r="AL904" s="37"/>
      <c r="AM904" s="37"/>
      <c r="AN904" s="37"/>
      <c r="AO904" s="38"/>
      <c r="AP904" s="648"/>
      <c r="AQ904" s="37"/>
      <c r="AR904" s="37"/>
      <c r="AS904" s="37"/>
      <c r="AT904" s="38"/>
    </row>
    <row r="905" spans="1:46" ht="12.75"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c r="AA905" s="37"/>
      <c r="AB905" s="37"/>
      <c r="AC905" s="37"/>
      <c r="AD905" s="37"/>
      <c r="AE905" s="37"/>
      <c r="AF905" s="37"/>
      <c r="AG905" s="37"/>
      <c r="AH905" s="37"/>
      <c r="AI905" s="37"/>
      <c r="AJ905" s="37"/>
      <c r="AK905" s="37"/>
      <c r="AL905" s="37"/>
      <c r="AM905" s="37"/>
      <c r="AN905" s="37"/>
      <c r="AO905" s="38"/>
      <c r="AP905" s="648"/>
      <c r="AQ905" s="37"/>
      <c r="AR905" s="37"/>
      <c r="AS905" s="37"/>
      <c r="AT905" s="38"/>
    </row>
    <row r="906" spans="1:46" ht="12.75"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c r="AA906" s="37"/>
      <c r="AB906" s="37"/>
      <c r="AC906" s="37"/>
      <c r="AD906" s="37"/>
      <c r="AE906" s="37"/>
      <c r="AF906" s="37"/>
      <c r="AG906" s="37"/>
      <c r="AH906" s="37"/>
      <c r="AI906" s="37"/>
      <c r="AJ906" s="37"/>
      <c r="AK906" s="37"/>
      <c r="AL906" s="37"/>
      <c r="AM906" s="37"/>
      <c r="AN906" s="37"/>
      <c r="AO906" s="38"/>
      <c r="AP906" s="648"/>
      <c r="AQ906" s="37"/>
      <c r="AR906" s="37"/>
      <c r="AS906" s="37"/>
      <c r="AT906" s="38"/>
    </row>
    <row r="907" spans="1:46" ht="12.75"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c r="AA907" s="37"/>
      <c r="AB907" s="37"/>
      <c r="AC907" s="37"/>
      <c r="AD907" s="37"/>
      <c r="AE907" s="37"/>
      <c r="AF907" s="37"/>
      <c r="AG907" s="37"/>
      <c r="AH907" s="37"/>
      <c r="AI907" s="37"/>
      <c r="AJ907" s="37"/>
      <c r="AK907" s="37"/>
      <c r="AL907" s="37"/>
      <c r="AM907" s="37"/>
      <c r="AN907" s="37"/>
      <c r="AO907" s="38"/>
      <c r="AP907" s="648"/>
      <c r="AQ907" s="37"/>
      <c r="AR907" s="37"/>
      <c r="AS907" s="37"/>
      <c r="AT907" s="38"/>
    </row>
    <row r="908" spans="1:46" ht="12.75"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c r="AA908" s="37"/>
      <c r="AB908" s="37"/>
      <c r="AC908" s="37"/>
      <c r="AD908" s="37"/>
      <c r="AE908" s="37"/>
      <c r="AF908" s="37"/>
      <c r="AG908" s="37"/>
      <c r="AI908" s="37"/>
      <c r="AJ908" s="37"/>
      <c r="AK908" s="37"/>
      <c r="AL908" s="37"/>
      <c r="AM908" s="37"/>
      <c r="AN908" s="37"/>
      <c r="AO908" s="38"/>
      <c r="AP908" s="648"/>
      <c r="AQ908" s="37"/>
      <c r="AR908" s="37"/>
      <c r="AS908" s="37"/>
      <c r="AT908" s="38"/>
    </row>
    <row r="909" spans="1:46" ht="12.75"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c r="AA909" s="37"/>
      <c r="AB909" s="37"/>
      <c r="AC909" s="37"/>
      <c r="AD909" s="37"/>
      <c r="AE909" s="37"/>
      <c r="AF909" s="37"/>
      <c r="AG909" s="37"/>
      <c r="AI909" s="37"/>
      <c r="AJ909" s="37"/>
    </row>
    <row r="910" spans="1:46" ht="12.75"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c r="AA910" s="37"/>
      <c r="AB910" s="37"/>
      <c r="AC910" s="37"/>
      <c r="AD910" s="37"/>
      <c r="AE910" s="37"/>
      <c r="AF910" s="37"/>
      <c r="AG910" s="37"/>
    </row>
  </sheetData>
  <mergeCells count="115">
    <mergeCell ref="AT28:AT33"/>
    <mergeCell ref="AS16:AS23"/>
    <mergeCell ref="AS28:AS33"/>
    <mergeCell ref="Y28:Y33"/>
    <mergeCell ref="Z28:Z33"/>
    <mergeCell ref="AA28:AA33"/>
    <mergeCell ref="AN28:AN33"/>
    <mergeCell ref="AO28:AO33"/>
    <mergeCell ref="AQ28:AQ33"/>
    <mergeCell ref="AT25:AT26"/>
    <mergeCell ref="AT16:AT23"/>
    <mergeCell ref="Y16:Y23"/>
    <mergeCell ref="Z16:Z23"/>
    <mergeCell ref="AA16:AA23"/>
    <mergeCell ref="AN16:AN23"/>
    <mergeCell ref="AO16:AO23"/>
    <mergeCell ref="AQ16:AQ23"/>
    <mergeCell ref="V28:V33"/>
    <mergeCell ref="W28:W33"/>
    <mergeCell ref="X28:X33"/>
    <mergeCell ref="M28:M33"/>
    <mergeCell ref="N28:N33"/>
    <mergeCell ref="O28:O33"/>
    <mergeCell ref="P28:P33"/>
    <mergeCell ref="Q28:Q33"/>
    <mergeCell ref="R28:R33"/>
    <mergeCell ref="G28:G33"/>
    <mergeCell ref="H28:H33"/>
    <mergeCell ref="I28:I33"/>
    <mergeCell ref="J28:J33"/>
    <mergeCell ref="K28:K33"/>
    <mergeCell ref="L28:L33"/>
    <mergeCell ref="AQ25:AQ26"/>
    <mergeCell ref="AR25:AR26"/>
    <mergeCell ref="AS25:AS26"/>
    <mergeCell ref="AK25:AK26"/>
    <mergeCell ref="AL25:AL26"/>
    <mergeCell ref="AP25:AP26"/>
    <mergeCell ref="S25:S26"/>
    <mergeCell ref="T25:T26"/>
    <mergeCell ref="U25:U26"/>
    <mergeCell ref="J25:J26"/>
    <mergeCell ref="K25:K26"/>
    <mergeCell ref="L25:L26"/>
    <mergeCell ref="M25:M26"/>
    <mergeCell ref="N25:N26"/>
    <mergeCell ref="O25:O26"/>
    <mergeCell ref="S28:S33"/>
    <mergeCell ref="T28:T33"/>
    <mergeCell ref="U28:U33"/>
    <mergeCell ref="A28:A33"/>
    <mergeCell ref="B28:B33"/>
    <mergeCell ref="C28:C33"/>
    <mergeCell ref="D28:D33"/>
    <mergeCell ref="E28:E33"/>
    <mergeCell ref="F28:F33"/>
    <mergeCell ref="AH25:AH26"/>
    <mergeCell ref="AI25:AI26"/>
    <mergeCell ref="AJ25:AJ26"/>
    <mergeCell ref="AB25:AB26"/>
    <mergeCell ref="AC25:AC26"/>
    <mergeCell ref="AD25:AD26"/>
    <mergeCell ref="AE25:AE26"/>
    <mergeCell ref="AF25:AF26"/>
    <mergeCell ref="AG25:AG26"/>
    <mergeCell ref="V25:V26"/>
    <mergeCell ref="W25:W26"/>
    <mergeCell ref="X25:X26"/>
    <mergeCell ref="Y25:Y26"/>
    <mergeCell ref="Z25:Z26"/>
    <mergeCell ref="AA25:AA26"/>
    <mergeCell ref="P25:P26"/>
    <mergeCell ref="Q25:Q26"/>
    <mergeCell ref="R25:R26"/>
    <mergeCell ref="W16:W23"/>
    <mergeCell ref="X16:X23"/>
    <mergeCell ref="M16:M23"/>
    <mergeCell ref="N16:N23"/>
    <mergeCell ref="O16:O23"/>
    <mergeCell ref="P16:P23"/>
    <mergeCell ref="Q16:Q23"/>
    <mergeCell ref="R16:R23"/>
    <mergeCell ref="A25:A26"/>
    <mergeCell ref="B25:B26"/>
    <mergeCell ref="C25:C26"/>
    <mergeCell ref="D25:D26"/>
    <mergeCell ref="E25:E26"/>
    <mergeCell ref="F25:F26"/>
    <mergeCell ref="G25:G26"/>
    <mergeCell ref="H25:H26"/>
    <mergeCell ref="I25:I26"/>
    <mergeCell ref="A5:AS5"/>
    <mergeCell ref="A6:AS6"/>
    <mergeCell ref="A8:AS8"/>
    <mergeCell ref="A9:AS9"/>
    <mergeCell ref="C14:I14"/>
    <mergeCell ref="J14:P14"/>
    <mergeCell ref="Q14:V14"/>
    <mergeCell ref="AB14:AO14"/>
    <mergeCell ref="G16:G23"/>
    <mergeCell ref="H16:H23"/>
    <mergeCell ref="I16:I23"/>
    <mergeCell ref="J16:J23"/>
    <mergeCell ref="K16:K23"/>
    <mergeCell ref="L16:L23"/>
    <mergeCell ref="A16:A23"/>
    <mergeCell ref="B16:B23"/>
    <mergeCell ref="C16:C23"/>
    <mergeCell ref="D16:D23"/>
    <mergeCell ref="E16:E23"/>
    <mergeCell ref="F16:F23"/>
    <mergeCell ref="S16:S23"/>
    <mergeCell ref="T16:T23"/>
    <mergeCell ref="U16:U23"/>
    <mergeCell ref="V16:V23"/>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5:AD48"/>
  <sheetViews>
    <sheetView topLeftCell="R20" zoomScale="64" zoomScaleNormal="64" workbookViewId="0">
      <selection activeCell="X25" sqref="X25"/>
    </sheetView>
  </sheetViews>
  <sheetFormatPr baseColWidth="10" defaultColWidth="11.42578125" defaultRowHeight="12.75"/>
  <cols>
    <col min="1" max="1" width="2.85546875" style="101" customWidth="1"/>
    <col min="2" max="2" width="10.140625" style="101" customWidth="1"/>
    <col min="3" max="3" width="12.7109375" style="101" customWidth="1"/>
    <col min="4" max="6" width="17" style="101" customWidth="1"/>
    <col min="7" max="7" width="41.7109375" style="101" customWidth="1"/>
    <col min="8" max="8" width="23" style="101" customWidth="1"/>
    <col min="9" max="11" width="38.140625" style="101" customWidth="1"/>
    <col min="12" max="12" width="19.140625" style="101" customWidth="1"/>
    <col min="13" max="13" width="18.7109375" style="101" customWidth="1"/>
    <col min="14" max="16" width="18.5703125" style="101" customWidth="1"/>
    <col min="17" max="17" width="18.5703125" style="335" customWidth="1"/>
    <col min="18" max="18" width="32.85546875" style="101" customWidth="1"/>
    <col min="19" max="20" width="26.42578125" style="101" customWidth="1"/>
    <col min="21" max="21" width="28.5703125" style="101" hidden="1" customWidth="1"/>
    <col min="22" max="22" width="38.42578125" style="101" customWidth="1"/>
    <col min="23" max="23" width="11.42578125" style="101"/>
    <col min="24" max="24" width="23.28515625" style="101" bestFit="1" customWidth="1"/>
    <col min="25" max="25" width="37.5703125" style="101" customWidth="1"/>
    <col min="26" max="26" width="16.5703125" style="101" customWidth="1"/>
    <col min="27" max="27" width="25" style="101" customWidth="1"/>
    <col min="28" max="28" width="11.42578125" style="101"/>
    <col min="29" max="29" width="25.140625" style="101" customWidth="1"/>
    <col min="30" max="30" width="32.42578125" style="101" customWidth="1"/>
    <col min="31" max="16384" width="11.42578125" style="101"/>
  </cols>
  <sheetData>
    <row r="5" spans="2:30" s="79" customFormat="1" ht="18" customHeight="1">
      <c r="B5" s="1087" t="s">
        <v>0</v>
      </c>
      <c r="C5" s="1087"/>
      <c r="D5" s="1087"/>
      <c r="E5" s="1087"/>
      <c r="F5" s="1087"/>
      <c r="G5" s="1087"/>
      <c r="H5" s="1087"/>
      <c r="I5" s="1087"/>
      <c r="J5" s="1087"/>
      <c r="K5" s="1087"/>
      <c r="L5" s="1087"/>
      <c r="M5" s="1087"/>
      <c r="N5" s="1087"/>
      <c r="O5" s="1087"/>
      <c r="P5" s="1087"/>
      <c r="Q5" s="1087"/>
      <c r="R5" s="1087"/>
      <c r="S5" s="1087"/>
      <c r="T5" s="1087"/>
      <c r="U5" s="1087"/>
    </row>
    <row r="6" spans="2:30" s="79" customFormat="1">
      <c r="B6" s="1087" t="s">
        <v>1</v>
      </c>
      <c r="C6" s="1087"/>
      <c r="D6" s="1087"/>
      <c r="E6" s="1087"/>
      <c r="F6" s="1087"/>
      <c r="G6" s="1087"/>
      <c r="H6" s="1087"/>
      <c r="I6" s="1087"/>
      <c r="J6" s="1087"/>
      <c r="K6" s="1087"/>
      <c r="L6" s="1087"/>
      <c r="M6" s="1087"/>
      <c r="N6" s="1087"/>
      <c r="O6" s="1087"/>
      <c r="P6" s="1087"/>
      <c r="Q6" s="1087"/>
      <c r="R6" s="1087"/>
      <c r="S6" s="1087"/>
      <c r="T6" s="1087"/>
      <c r="U6" s="1087"/>
    </row>
    <row r="7" spans="2:30" s="79" customFormat="1">
      <c r="B7" s="1087" t="s">
        <v>2</v>
      </c>
      <c r="C7" s="1087"/>
      <c r="D7" s="1087"/>
      <c r="E7" s="1087"/>
      <c r="F7" s="1087"/>
      <c r="G7" s="1087"/>
      <c r="H7" s="1087"/>
      <c r="I7" s="1087"/>
      <c r="J7" s="1087"/>
      <c r="K7" s="1087"/>
      <c r="L7" s="1087"/>
      <c r="M7" s="1087"/>
      <c r="N7" s="1087"/>
      <c r="O7" s="1087"/>
      <c r="P7" s="1087"/>
      <c r="Q7" s="1087"/>
      <c r="R7" s="1087"/>
      <c r="S7" s="1087"/>
      <c r="T7" s="1087"/>
      <c r="U7" s="1087"/>
    </row>
    <row r="8" spans="2:30" s="79" customFormat="1" ht="21" customHeight="1">
      <c r="B8" s="1088" t="s">
        <v>48</v>
      </c>
      <c r="C8" s="1088"/>
      <c r="D8" s="1088"/>
      <c r="E8" s="1088"/>
      <c r="F8" s="1088"/>
      <c r="G8" s="1088"/>
      <c r="H8" s="1088"/>
      <c r="I8" s="1088"/>
      <c r="J8" s="1088"/>
      <c r="K8" s="1088"/>
      <c r="L8" s="1088"/>
      <c r="M8" s="1088"/>
      <c r="N8" s="1088"/>
      <c r="O8" s="1088"/>
      <c r="P8" s="1088"/>
      <c r="Q8" s="1088"/>
      <c r="R8" s="1088"/>
      <c r="S8" s="1088"/>
      <c r="T8" s="1088"/>
      <c r="U8" s="1088"/>
    </row>
    <row r="9" spans="2:30" s="79" customFormat="1" ht="6" customHeight="1">
      <c r="B9" s="1089"/>
      <c r="C9" s="1089"/>
      <c r="D9" s="1089"/>
      <c r="E9" s="1089"/>
      <c r="F9" s="1089"/>
      <c r="G9" s="1089"/>
      <c r="H9" s="1089"/>
      <c r="I9" s="1089"/>
      <c r="J9" s="1089"/>
      <c r="K9" s="1089"/>
      <c r="L9" s="1089"/>
      <c r="M9" s="1089"/>
      <c r="N9" s="1089"/>
      <c r="O9" s="1089"/>
      <c r="P9" s="1089"/>
      <c r="Q9" s="1089"/>
      <c r="R9" s="1089"/>
      <c r="S9" s="1089"/>
      <c r="T9" s="1089"/>
      <c r="U9" s="1089"/>
    </row>
    <row r="10" spans="2:30" s="79" customFormat="1">
      <c r="B10" s="1089" t="s">
        <v>475</v>
      </c>
      <c r="C10" s="1095"/>
      <c r="D10" s="1095"/>
      <c r="E10" s="1095"/>
      <c r="F10" s="1095"/>
      <c r="G10" s="1095"/>
      <c r="H10" s="1095"/>
      <c r="I10" s="1095"/>
      <c r="J10" s="1095"/>
      <c r="K10" s="1095"/>
      <c r="L10" s="1095"/>
      <c r="M10" s="1095"/>
      <c r="N10" s="1095"/>
      <c r="O10" s="1095"/>
      <c r="P10" s="1095"/>
      <c r="Q10" s="1095"/>
      <c r="R10" s="1095"/>
      <c r="S10" s="1095"/>
      <c r="T10" s="1095"/>
      <c r="U10" s="1095"/>
    </row>
    <row r="11" spans="2:30" s="79" customFormat="1">
      <c r="B11" s="530"/>
      <c r="C11" s="531"/>
      <c r="D11" s="531"/>
      <c r="E11" s="531"/>
      <c r="F11" s="531"/>
      <c r="G11" s="531"/>
      <c r="H11" s="531"/>
      <c r="I11" s="531"/>
      <c r="J11" s="531"/>
      <c r="K11" s="531"/>
      <c r="L11" s="531"/>
      <c r="M11" s="531"/>
      <c r="N11" s="531"/>
      <c r="O11" s="531"/>
      <c r="P11" s="531"/>
      <c r="Q11" s="531"/>
      <c r="R11" s="531"/>
      <c r="S11" s="531"/>
      <c r="T11" s="531"/>
      <c r="U11" s="531"/>
    </row>
    <row r="12" spans="2:30" s="79" customFormat="1">
      <c r="B12" s="530"/>
      <c r="C12" s="531"/>
      <c r="D12" s="531"/>
      <c r="E12" s="531"/>
      <c r="F12" s="531"/>
      <c r="G12" s="531"/>
      <c r="H12" s="531"/>
      <c r="I12" s="531"/>
      <c r="J12" s="531"/>
      <c r="K12" s="531"/>
      <c r="L12" s="531"/>
      <c r="M12" s="531"/>
      <c r="N12" s="531"/>
      <c r="O12" s="531"/>
      <c r="P12" s="531"/>
      <c r="Q12" s="531"/>
      <c r="R12" s="531"/>
      <c r="S12" s="531"/>
      <c r="T12" s="531"/>
      <c r="U12" s="531"/>
    </row>
    <row r="13" spans="2:30" s="79" customFormat="1">
      <c r="B13" s="80" t="s">
        <v>906</v>
      </c>
      <c r="C13" s="531"/>
      <c r="D13" s="531"/>
      <c r="E13" s="531"/>
      <c r="F13" s="531"/>
      <c r="G13" s="531"/>
      <c r="H13" s="531"/>
      <c r="I13" s="531"/>
      <c r="J13" s="531"/>
      <c r="K13" s="531"/>
      <c r="L13" s="531"/>
      <c r="M13" s="531"/>
      <c r="N13" s="531"/>
      <c r="O13" s="531"/>
      <c r="P13" s="531"/>
      <c r="Q13" s="531"/>
      <c r="R13" s="531"/>
      <c r="S13" s="531"/>
      <c r="T13" s="531"/>
      <c r="U13" s="531"/>
    </row>
    <row r="14" spans="2:30" s="79" customFormat="1" ht="13.5" thickBot="1">
      <c r="C14" s="531"/>
      <c r="D14" s="531"/>
      <c r="E14" s="531"/>
      <c r="F14" s="531"/>
      <c r="G14" s="531"/>
      <c r="H14" s="7" t="s">
        <v>54</v>
      </c>
      <c r="I14" s="99" t="s">
        <v>476</v>
      </c>
      <c r="J14" s="99"/>
      <c r="K14" s="99"/>
      <c r="L14" s="99" t="s">
        <v>476</v>
      </c>
      <c r="M14" s="99" t="s">
        <v>476</v>
      </c>
      <c r="N14" s="99" t="s">
        <v>476</v>
      </c>
      <c r="O14" s="99" t="s">
        <v>476</v>
      </c>
      <c r="P14" s="99" t="s">
        <v>476</v>
      </c>
      <c r="Q14" s="99" t="s">
        <v>476</v>
      </c>
      <c r="R14" s="99" t="s">
        <v>476</v>
      </c>
      <c r="S14" s="99" t="s">
        <v>476</v>
      </c>
      <c r="T14" s="99" t="s">
        <v>476</v>
      </c>
      <c r="U14" s="99" t="s">
        <v>476</v>
      </c>
      <c r="V14" s="99" t="s">
        <v>476</v>
      </c>
    </row>
    <row r="15" spans="2:30" s="79" customFormat="1" ht="15" customHeight="1">
      <c r="B15" s="530"/>
      <c r="C15" s="531"/>
      <c r="D15" s="531"/>
      <c r="E15" s="99" t="s">
        <v>477</v>
      </c>
      <c r="F15" s="531"/>
      <c r="G15" s="531"/>
      <c r="J15" s="1099" t="s">
        <v>478</v>
      </c>
      <c r="K15" s="1100"/>
      <c r="L15" s="132"/>
      <c r="Q15" s="335"/>
      <c r="R15" s="135"/>
      <c r="S15" s="1101"/>
      <c r="T15" s="1101"/>
      <c r="U15" s="1101"/>
    </row>
    <row r="16" spans="2:30" s="79" customFormat="1" ht="208.9" customHeight="1">
      <c r="B16" s="81" t="s">
        <v>3</v>
      </c>
      <c r="C16" s="81" t="s">
        <v>4</v>
      </c>
      <c r="D16" s="81" t="s">
        <v>5</v>
      </c>
      <c r="E16" s="81" t="s">
        <v>479</v>
      </c>
      <c r="F16" s="81" t="s">
        <v>480</v>
      </c>
      <c r="G16" s="81" t="s">
        <v>481</v>
      </c>
      <c r="H16" s="81" t="s">
        <v>482</v>
      </c>
      <c r="I16" s="81" t="s">
        <v>483</v>
      </c>
      <c r="J16" s="82" t="s">
        <v>907</v>
      </c>
      <c r="K16" s="133" t="s">
        <v>485</v>
      </c>
      <c r="L16" s="131" t="s">
        <v>49</v>
      </c>
      <c r="M16" s="131" t="s">
        <v>50</v>
      </c>
      <c r="N16" s="134" t="s">
        <v>111</v>
      </c>
      <c r="O16" s="9" t="s">
        <v>7</v>
      </c>
      <c r="P16" s="9" t="s">
        <v>119</v>
      </c>
      <c r="Q16" s="108" t="s">
        <v>8</v>
      </c>
      <c r="R16" s="131" t="s">
        <v>9</v>
      </c>
      <c r="S16" s="131" t="s">
        <v>118</v>
      </c>
      <c r="T16" s="131" t="s">
        <v>120</v>
      </c>
      <c r="U16" s="136" t="s">
        <v>121</v>
      </c>
      <c r="V16" s="130" t="s">
        <v>115</v>
      </c>
      <c r="W16" s="109" t="s">
        <v>108</v>
      </c>
      <c r="X16" s="109" t="s">
        <v>55</v>
      </c>
      <c r="Y16" s="109" t="s">
        <v>486</v>
      </c>
      <c r="Z16" s="109" t="s">
        <v>112</v>
      </c>
      <c r="AA16" s="109" t="s">
        <v>487</v>
      </c>
      <c r="AB16" s="109" t="s">
        <v>113</v>
      </c>
      <c r="AC16" s="109" t="s">
        <v>908</v>
      </c>
      <c r="AD16" s="109" t="s">
        <v>10</v>
      </c>
    </row>
    <row r="17" spans="2:30" s="79" customFormat="1" ht="122.25" customHeight="1">
      <c r="B17" s="83">
        <v>1</v>
      </c>
      <c r="C17" s="84">
        <v>56</v>
      </c>
      <c r="D17" s="84">
        <v>130</v>
      </c>
      <c r="E17" s="84">
        <v>4</v>
      </c>
      <c r="F17" s="84" t="s">
        <v>162</v>
      </c>
      <c r="G17" s="83" t="s">
        <v>440</v>
      </c>
      <c r="H17" s="83" t="s">
        <v>830</v>
      </c>
      <c r="I17" s="83" t="s">
        <v>909</v>
      </c>
      <c r="J17" s="83" t="s">
        <v>365</v>
      </c>
      <c r="K17" s="83" t="s">
        <v>281</v>
      </c>
      <c r="L17" s="85" t="s">
        <v>910</v>
      </c>
      <c r="M17" s="84" t="s">
        <v>911</v>
      </c>
      <c r="N17" s="83" t="s">
        <v>667</v>
      </c>
      <c r="O17" s="652">
        <v>1</v>
      </c>
      <c r="P17" s="86">
        <v>42151</v>
      </c>
      <c r="Q17" s="86">
        <v>42164</v>
      </c>
      <c r="R17" s="91">
        <v>42361</v>
      </c>
      <c r="S17" s="89" t="s">
        <v>254</v>
      </c>
      <c r="T17" s="338">
        <v>42845</v>
      </c>
      <c r="U17" s="90"/>
      <c r="V17" s="83" t="s">
        <v>162</v>
      </c>
      <c r="W17" s="16">
        <v>2015</v>
      </c>
      <c r="X17" s="121">
        <v>401632407</v>
      </c>
      <c r="Y17" s="175">
        <f>X17/VLOOKUP(W17,lov_smmlv,2)*sm_2019</f>
        <v>516176336.39359349</v>
      </c>
      <c r="Z17" s="124">
        <v>1</v>
      </c>
      <c r="AA17" s="175">
        <f>Z17*Y17</f>
        <v>516176336.39359349</v>
      </c>
      <c r="AB17" s="124">
        <v>1</v>
      </c>
      <c r="AC17" s="175">
        <f>AB17*AA17</f>
        <v>516176336.39359349</v>
      </c>
      <c r="AD17" s="16"/>
    </row>
    <row r="18" spans="2:30" s="95" customFormat="1" ht="229.5">
      <c r="B18" s="83">
        <v>2</v>
      </c>
      <c r="C18" s="84">
        <v>50</v>
      </c>
      <c r="D18" s="84">
        <v>115</v>
      </c>
      <c r="E18" s="84">
        <v>22</v>
      </c>
      <c r="F18" s="84" t="s">
        <v>162</v>
      </c>
      <c r="G18" s="83" t="s">
        <v>440</v>
      </c>
      <c r="H18" s="83" t="s">
        <v>830</v>
      </c>
      <c r="I18" s="83" t="s">
        <v>912</v>
      </c>
      <c r="J18" s="83" t="s">
        <v>365</v>
      </c>
      <c r="K18" s="83" t="s">
        <v>281</v>
      </c>
      <c r="L18" s="85" t="s">
        <v>910</v>
      </c>
      <c r="M18" s="84" t="s">
        <v>911</v>
      </c>
      <c r="N18" s="83" t="s">
        <v>667</v>
      </c>
      <c r="O18" s="653">
        <v>1</v>
      </c>
      <c r="P18" s="86">
        <v>41248</v>
      </c>
      <c r="Q18" s="86">
        <v>41254</v>
      </c>
      <c r="R18" s="91">
        <v>41973</v>
      </c>
      <c r="S18" s="89" t="s">
        <v>254</v>
      </c>
      <c r="T18" s="338">
        <v>42010</v>
      </c>
      <c r="U18" s="93"/>
      <c r="V18" s="83" t="s">
        <v>162</v>
      </c>
      <c r="W18" s="16">
        <v>2014</v>
      </c>
      <c r="X18" s="121">
        <v>1362821351</v>
      </c>
      <c r="Y18" s="175">
        <f>X18/VLOOKUP(W18,lov_smmlv,2)*sm_2019</f>
        <v>1832020619.0714302</v>
      </c>
      <c r="Z18" s="124">
        <v>1</v>
      </c>
      <c r="AA18" s="175">
        <f t="shared" ref="AA18:AA19" si="0">Z18*Y18</f>
        <v>1832020619.0714302</v>
      </c>
      <c r="AB18" s="124">
        <v>1</v>
      </c>
      <c r="AC18" s="175">
        <f t="shared" ref="AC18:AC19" si="1">AB18*AA18</f>
        <v>1832020619.0714302</v>
      </c>
      <c r="AD18" s="94"/>
    </row>
    <row r="19" spans="2:30" s="95" customFormat="1" ht="248.25" customHeight="1">
      <c r="B19" s="96">
        <v>3</v>
      </c>
      <c r="C19" s="84">
        <v>34</v>
      </c>
      <c r="D19" s="84">
        <v>72</v>
      </c>
      <c r="E19" s="84">
        <v>42</v>
      </c>
      <c r="F19" s="84" t="s">
        <v>162</v>
      </c>
      <c r="G19" s="83" t="s">
        <v>440</v>
      </c>
      <c r="H19" s="83" t="s">
        <v>830</v>
      </c>
      <c r="I19" s="83" t="s">
        <v>913</v>
      </c>
      <c r="J19" s="83" t="s">
        <v>365</v>
      </c>
      <c r="K19" s="83" t="s">
        <v>365</v>
      </c>
      <c r="L19" s="85" t="s">
        <v>910</v>
      </c>
      <c r="M19" s="84" t="s">
        <v>911</v>
      </c>
      <c r="N19" s="83" t="s">
        <v>667</v>
      </c>
      <c r="O19" s="653">
        <v>1</v>
      </c>
      <c r="P19" s="86">
        <v>39379</v>
      </c>
      <c r="Q19" s="86">
        <v>39385</v>
      </c>
      <c r="R19" s="91">
        <v>40689</v>
      </c>
      <c r="S19" s="89" t="s">
        <v>254</v>
      </c>
      <c r="T19" s="338">
        <v>40735</v>
      </c>
      <c r="U19" s="93"/>
      <c r="V19" s="83" t="s">
        <v>162</v>
      </c>
      <c r="W19" s="16">
        <v>2011</v>
      </c>
      <c r="X19" s="121">
        <v>4385393282</v>
      </c>
      <c r="Y19" s="175">
        <f>X19/VLOOKUP(W19,lov_smmlv,2)*sm_2019</f>
        <v>6780459938.6047649</v>
      </c>
      <c r="Z19" s="124">
        <v>1</v>
      </c>
      <c r="AA19" s="175">
        <f t="shared" si="0"/>
        <v>6780459938.6047649</v>
      </c>
      <c r="AB19" s="124">
        <v>1</v>
      </c>
      <c r="AC19" s="175">
        <f t="shared" si="1"/>
        <v>6780459938.6047649</v>
      </c>
      <c r="AD19" s="420" t="s">
        <v>1599</v>
      </c>
    </row>
    <row r="20" spans="2:30" s="79" customFormat="1" ht="15.75" thickBot="1">
      <c r="B20" s="530"/>
      <c r="C20" s="531"/>
      <c r="D20" s="531"/>
      <c r="E20" s="531"/>
      <c r="F20" s="531"/>
      <c r="G20" s="531"/>
      <c r="H20" s="531"/>
      <c r="I20" s="531"/>
      <c r="J20" s="531"/>
      <c r="K20" s="531"/>
      <c r="L20" s="531"/>
      <c r="M20" s="531"/>
      <c r="N20" s="531"/>
      <c r="O20" s="531"/>
      <c r="P20" s="531"/>
      <c r="Q20" s="531"/>
      <c r="R20" s="531"/>
      <c r="T20" s="97"/>
      <c r="U20" s="531"/>
      <c r="AA20" s="1090" t="s">
        <v>500</v>
      </c>
      <c r="AB20" s="1090"/>
      <c r="AC20" s="179">
        <f>SUM(AC17:AC19)</f>
        <v>9128656894.069788</v>
      </c>
    </row>
    <row r="21" spans="2:30" s="79" customFormat="1" ht="15">
      <c r="B21" s="530"/>
      <c r="C21" s="531"/>
      <c r="D21" s="531"/>
      <c r="E21" s="531"/>
      <c r="F21" s="531"/>
      <c r="G21" s="531"/>
      <c r="H21" s="531"/>
      <c r="I21" s="531"/>
      <c r="J21" s="531"/>
      <c r="K21" s="531"/>
      <c r="L21" s="531"/>
      <c r="M21" s="531"/>
      <c r="N21" s="531"/>
      <c r="O21" s="531"/>
      <c r="P21" s="531"/>
      <c r="Q21" s="531"/>
      <c r="R21" s="188" t="s">
        <v>501</v>
      </c>
      <c r="S21" s="189" t="s">
        <v>502</v>
      </c>
      <c r="T21" s="189" t="s">
        <v>110</v>
      </c>
      <c r="U21" s="115"/>
      <c r="V21" s="1091" t="s">
        <v>503</v>
      </c>
      <c r="AA21" s="1194"/>
      <c r="AB21" s="1194"/>
      <c r="AC21" s="654"/>
    </row>
    <row r="22" spans="2:30" s="79" customFormat="1" ht="12.75" customHeight="1">
      <c r="B22" s="530"/>
      <c r="C22" s="531"/>
      <c r="D22" s="531"/>
      <c r="E22" s="531"/>
      <c r="F22" s="531"/>
      <c r="G22" s="531"/>
      <c r="H22" s="531"/>
      <c r="I22" s="531"/>
      <c r="J22" s="531"/>
      <c r="K22" s="531"/>
      <c r="L22" s="531"/>
      <c r="M22" s="531"/>
      <c r="N22" s="531"/>
      <c r="O22" s="531"/>
      <c r="P22" s="531"/>
      <c r="Q22" s="531"/>
      <c r="R22" s="190" t="s">
        <v>504</v>
      </c>
      <c r="S22" s="186">
        <f>1048.5*(sm_2019)</f>
        <v>868279626</v>
      </c>
      <c r="T22" s="187">
        <f>S22/sm_2019</f>
        <v>1048.5</v>
      </c>
      <c r="U22" s="177"/>
      <c r="V22" s="1092"/>
    </row>
    <row r="23" spans="2:30" s="79" customFormat="1" ht="15" customHeight="1">
      <c r="B23" s="530"/>
      <c r="C23" s="531"/>
      <c r="I23" s="531"/>
      <c r="J23" s="531"/>
      <c r="K23" s="531"/>
      <c r="L23" s="531"/>
      <c r="M23" s="531"/>
      <c r="N23" s="531"/>
      <c r="O23" s="531"/>
      <c r="P23" s="531"/>
      <c r="Q23" s="531"/>
      <c r="R23" s="191">
        <v>0.25</v>
      </c>
      <c r="S23" s="186">
        <f>25%*PPTO_oficial</f>
        <v>217070985.25</v>
      </c>
      <c r="T23" s="180">
        <f>S23/sm_2019</f>
        <v>262.12630265566662</v>
      </c>
      <c r="U23" s="178"/>
      <c r="V23" s="1092"/>
    </row>
    <row r="24" spans="2:30" s="79" customFormat="1" ht="15" customHeight="1">
      <c r="B24" s="530"/>
      <c r="C24" s="531"/>
      <c r="I24" s="531"/>
      <c r="J24" s="531"/>
      <c r="K24" s="531"/>
      <c r="L24" s="531"/>
      <c r="M24" s="531"/>
      <c r="N24" s="531"/>
      <c r="O24" s="531"/>
      <c r="P24" s="531"/>
      <c r="Q24" s="531"/>
      <c r="R24" s="191">
        <v>0.5</v>
      </c>
      <c r="S24" s="186">
        <f>50%*PPTO_oficial</f>
        <v>434141970.5</v>
      </c>
      <c r="T24" s="180">
        <f>S24/sm_2019</f>
        <v>524.25260531133324</v>
      </c>
      <c r="U24" s="178"/>
      <c r="V24" s="1092"/>
    </row>
    <row r="25" spans="2:30" s="79" customFormat="1" ht="15" customHeight="1">
      <c r="B25" s="530"/>
      <c r="C25" s="531"/>
      <c r="I25" s="531"/>
      <c r="J25" s="531"/>
      <c r="K25" s="531"/>
      <c r="L25" s="531"/>
      <c r="M25" s="531"/>
      <c r="N25" s="531"/>
      <c r="O25" s="531"/>
      <c r="P25" s="531"/>
      <c r="Q25" s="531"/>
      <c r="R25" s="191">
        <v>0.75</v>
      </c>
      <c r="S25" s="186">
        <f>75%*PPTO_oficial</f>
        <v>651212955.75</v>
      </c>
      <c r="T25" s="180">
        <f>S25/sm_2019</f>
        <v>786.3789079669998</v>
      </c>
      <c r="U25" s="178"/>
      <c r="V25" s="1092"/>
    </row>
    <row r="26" spans="2:30" s="79" customFormat="1" ht="63" customHeight="1">
      <c r="B26" s="530"/>
      <c r="C26" s="531"/>
      <c r="I26" s="531"/>
      <c r="J26" s="531"/>
      <c r="K26" s="531"/>
      <c r="L26" s="531"/>
      <c r="M26" s="531"/>
      <c r="N26" s="531"/>
      <c r="O26" s="531"/>
      <c r="P26" s="531"/>
      <c r="Q26" s="335"/>
      <c r="R26" s="192" t="s">
        <v>505</v>
      </c>
      <c r="S26" s="181">
        <f>AC20</f>
        <v>9128656894.069788</v>
      </c>
      <c r="T26" s="182">
        <f>S26/sm_2019</f>
        <v>11023.403598130924</v>
      </c>
      <c r="U26" s="178"/>
      <c r="V26" s="1092"/>
    </row>
    <row r="27" spans="2:30" s="79" customFormat="1" ht="15">
      <c r="B27" s="530"/>
      <c r="C27" s="531"/>
      <c r="I27" s="531"/>
      <c r="J27" s="531"/>
      <c r="K27" s="531"/>
      <c r="L27" s="531"/>
      <c r="M27" s="531"/>
      <c r="N27" s="531"/>
      <c r="O27" s="531"/>
      <c r="P27" s="531"/>
      <c r="Q27" s="531"/>
      <c r="R27" s="199"/>
      <c r="S27" s="83"/>
      <c r="T27" s="198"/>
      <c r="U27" s="177"/>
      <c r="V27" s="1092"/>
    </row>
    <row r="28" spans="2:30" s="79" customFormat="1" ht="16.5" customHeight="1">
      <c r="B28" s="530"/>
      <c r="C28" s="531"/>
      <c r="I28" s="531"/>
      <c r="J28" s="531"/>
      <c r="K28" s="531"/>
      <c r="L28" s="531"/>
      <c r="M28" s="531"/>
      <c r="N28" s="531"/>
      <c r="O28" s="531"/>
      <c r="P28" s="531"/>
      <c r="Q28" s="540"/>
      <c r="R28" s="193" t="s">
        <v>506</v>
      </c>
      <c r="S28" s="185" t="s">
        <v>507</v>
      </c>
      <c r="T28" s="185" t="s">
        <v>508</v>
      </c>
      <c r="U28" s="177"/>
      <c r="V28" s="1092"/>
    </row>
    <row r="29" spans="2:30" s="79" customFormat="1" ht="16.5" customHeight="1">
      <c r="B29" s="530"/>
      <c r="C29" s="531"/>
      <c r="I29" s="531"/>
      <c r="J29" s="531"/>
      <c r="K29" s="531"/>
      <c r="L29" s="531"/>
      <c r="M29" s="531"/>
      <c r="N29" s="98"/>
      <c r="O29" s="98"/>
      <c r="P29" s="98"/>
      <c r="Q29" s="335"/>
      <c r="R29" s="194" t="s">
        <v>509</v>
      </c>
      <c r="S29" s="184">
        <f>IF(OR(sum_ppte=S23,AND(sum_ppte&gt;S23,sum_ppte&lt;S24)),10,0)</f>
        <v>0</v>
      </c>
      <c r="T29" s="184">
        <f>IF(OR(PPTE_SMMLV=T23,AND(PPTE_SMMLV&gt;T23,PPTE_SMMLV&lt;T24)),10,0)</f>
        <v>0</v>
      </c>
      <c r="U29" s="177"/>
      <c r="V29" s="1092"/>
    </row>
    <row r="30" spans="2:30" s="79" customFormat="1" ht="16.5" customHeight="1">
      <c r="B30" s="530"/>
      <c r="C30" s="531"/>
      <c r="D30" s="531"/>
      <c r="E30" s="531"/>
      <c r="F30" s="531"/>
      <c r="G30" s="531"/>
      <c r="H30" s="531"/>
      <c r="I30" s="531"/>
      <c r="J30" s="531"/>
      <c r="K30" s="531"/>
      <c r="L30" s="531"/>
      <c r="M30" s="531"/>
      <c r="N30" s="98"/>
      <c r="O30" s="98"/>
      <c r="P30" s="98"/>
      <c r="Q30" s="335"/>
      <c r="R30" s="194" t="s">
        <v>510</v>
      </c>
      <c r="S30" s="184">
        <f>IF(OR(sum_ppte=S24,AND(sum_ppte&gt;S24,sum_ppte&lt;S25)),20,0)</f>
        <v>0</v>
      </c>
      <c r="T30" s="184">
        <f>IF(OR(PPTE_SMMLV=T24,AND(PPTE_SMMLV&gt;T24,PPTE_SMMLV&lt;T25)),20,0)</f>
        <v>0</v>
      </c>
      <c r="U30" s="177"/>
      <c r="V30" s="1092"/>
    </row>
    <row r="31" spans="2:30" s="79" customFormat="1" ht="16.5" customHeight="1">
      <c r="B31" s="530"/>
      <c r="C31" s="531"/>
      <c r="D31" s="531"/>
      <c r="E31" s="531"/>
      <c r="F31" s="531"/>
      <c r="G31" s="531"/>
      <c r="H31" s="531"/>
      <c r="I31" s="531"/>
      <c r="J31" s="531"/>
      <c r="K31" s="531"/>
      <c r="L31" s="531"/>
      <c r="M31" s="531"/>
      <c r="N31" s="98"/>
      <c r="O31" s="98"/>
      <c r="P31" s="98"/>
      <c r="Q31" s="335"/>
      <c r="R31" s="194" t="s">
        <v>511</v>
      </c>
      <c r="S31" s="184">
        <v>30</v>
      </c>
      <c r="T31" s="184">
        <f>IF(OR(PPTE_SMMLV=T25,PPTE_SMMLV&gt;T25),30,0)</f>
        <v>0</v>
      </c>
      <c r="U31" s="177"/>
      <c r="V31" s="1092"/>
    </row>
    <row r="32" spans="2:30" s="79" customFormat="1" ht="16.5" customHeight="1">
      <c r="B32" s="530"/>
      <c r="C32" s="531"/>
      <c r="D32" s="531"/>
      <c r="E32" s="531"/>
      <c r="F32" s="531"/>
      <c r="G32" s="1094"/>
      <c r="H32" s="1094"/>
      <c r="I32" s="1094"/>
      <c r="J32" s="529"/>
      <c r="K32" s="529"/>
      <c r="L32" s="1094"/>
      <c r="M32" s="531"/>
      <c r="N32" s="531"/>
      <c r="O32" s="531"/>
      <c r="P32" s="531"/>
      <c r="Q32" s="335"/>
      <c r="R32" s="195" t="s">
        <v>512</v>
      </c>
      <c r="S32" s="184">
        <v>10</v>
      </c>
      <c r="T32" s="184">
        <v>10</v>
      </c>
      <c r="U32" s="177"/>
      <c r="V32" s="1092"/>
    </row>
    <row r="33" spans="2:22" s="79" customFormat="1" ht="16.5" customHeight="1" thickBot="1">
      <c r="B33" s="530"/>
      <c r="C33" s="531"/>
      <c r="D33" s="531"/>
      <c r="E33" s="531"/>
      <c r="F33" s="531"/>
      <c r="G33" s="1094"/>
      <c r="H33" s="1094"/>
      <c r="I33" s="1094"/>
      <c r="J33" s="529"/>
      <c r="K33" s="529"/>
      <c r="L33" s="1094"/>
      <c r="M33" s="531"/>
      <c r="N33" s="531"/>
      <c r="O33" s="531"/>
      <c r="P33" s="531"/>
      <c r="Q33" s="540"/>
      <c r="R33" s="196" t="s">
        <v>506</v>
      </c>
      <c r="S33" s="197">
        <f>SUM(S29:S32)</f>
        <v>40</v>
      </c>
      <c r="T33" s="197">
        <f>SUM(T29:T32)</f>
        <v>10</v>
      </c>
      <c r="U33" s="200"/>
      <c r="V33" s="1093"/>
    </row>
    <row r="34" spans="2:22" s="79" customFormat="1">
      <c r="B34" s="530"/>
      <c r="C34" s="531"/>
      <c r="D34" s="531"/>
      <c r="E34" s="531"/>
      <c r="F34" s="531"/>
      <c r="G34" s="1094"/>
      <c r="H34" s="1094"/>
      <c r="I34" s="1094"/>
      <c r="J34" s="529"/>
      <c r="K34" s="529"/>
      <c r="L34" s="1094"/>
      <c r="M34" s="531"/>
      <c r="N34" s="531"/>
      <c r="O34" s="531"/>
      <c r="P34" s="531"/>
      <c r="Q34" s="531"/>
      <c r="R34" s="531"/>
      <c r="S34" s="100"/>
      <c r="T34" s="531"/>
      <c r="U34" s="531"/>
    </row>
    <row r="35" spans="2:22" s="79" customFormat="1">
      <c r="B35" s="530"/>
      <c r="C35" s="531"/>
      <c r="D35" s="531"/>
      <c r="E35" s="531"/>
      <c r="F35" s="531"/>
      <c r="G35" s="1094"/>
      <c r="H35" s="1094"/>
      <c r="I35" s="1094"/>
      <c r="J35" s="529"/>
      <c r="K35" s="529"/>
      <c r="L35" s="1094"/>
      <c r="M35" s="531"/>
      <c r="N35" s="531"/>
      <c r="O35" s="531"/>
      <c r="P35" s="531"/>
      <c r="Q35" s="531"/>
      <c r="R35" s="531"/>
      <c r="S35" s="100"/>
      <c r="T35" s="531"/>
      <c r="U35" s="531"/>
    </row>
    <row r="36" spans="2:22">
      <c r="G36" s="1094"/>
      <c r="H36" s="1094"/>
      <c r="I36" s="1094"/>
      <c r="J36" s="529"/>
      <c r="K36" s="529"/>
      <c r="L36" s="1094"/>
    </row>
    <row r="37" spans="2:22">
      <c r="G37" s="1094"/>
      <c r="H37" s="1094"/>
      <c r="I37" s="1094"/>
      <c r="J37" s="529"/>
      <c r="K37" s="529"/>
      <c r="L37" s="1094"/>
    </row>
    <row r="38" spans="2:22" s="102" customFormat="1">
      <c r="G38" s="1094"/>
      <c r="H38" s="1094"/>
      <c r="I38" s="1094"/>
      <c r="J38" s="529"/>
      <c r="K38" s="529"/>
      <c r="L38" s="1094"/>
      <c r="Q38" s="655"/>
    </row>
    <row r="39" spans="2:22" s="103" customFormat="1" ht="18">
      <c r="C39" s="104"/>
      <c r="D39" s="104"/>
      <c r="E39" s="104"/>
      <c r="F39" s="104"/>
      <c r="G39" s="1094"/>
      <c r="H39" s="1094"/>
      <c r="I39" s="1094"/>
      <c r="J39" s="529"/>
      <c r="K39" s="529"/>
      <c r="L39" s="1094"/>
      <c r="Q39" s="656"/>
    </row>
    <row r="40" spans="2:22" s="103" customFormat="1" ht="18">
      <c r="C40" s="104"/>
      <c r="G40" s="1094"/>
      <c r="H40" s="1094"/>
      <c r="I40" s="1094"/>
      <c r="J40" s="529"/>
      <c r="K40" s="529"/>
      <c r="L40" s="32"/>
      <c r="Q40" s="656"/>
    </row>
    <row r="41" spans="2:22" s="103" customFormat="1" ht="18">
      <c r="C41" s="104"/>
      <c r="G41" s="1094"/>
      <c r="H41" s="1094"/>
      <c r="I41" s="1094"/>
      <c r="J41" s="529"/>
      <c r="K41" s="529"/>
      <c r="L41" s="32"/>
      <c r="Q41" s="656"/>
    </row>
    <row r="42" spans="2:22" s="103" customFormat="1" ht="18">
      <c r="C42" s="104"/>
      <c r="G42" s="1094"/>
      <c r="H42" s="1094"/>
      <c r="I42" s="1094"/>
      <c r="J42" s="529"/>
      <c r="K42" s="529"/>
      <c r="L42" s="32"/>
      <c r="Q42" s="656"/>
    </row>
    <row r="43" spans="2:22" s="103" customFormat="1" ht="18">
      <c r="C43" s="104"/>
      <c r="G43" s="1094"/>
      <c r="H43" s="1094"/>
      <c r="I43" s="1094"/>
      <c r="J43" s="529"/>
      <c r="K43" s="529"/>
      <c r="L43" s="32"/>
      <c r="Q43" s="656"/>
    </row>
    <row r="44" spans="2:22" s="103" customFormat="1" ht="18">
      <c r="C44" s="104"/>
      <c r="I44" s="104"/>
      <c r="J44" s="104"/>
      <c r="K44" s="104"/>
      <c r="Q44" s="656"/>
    </row>
    <row r="45" spans="2:22" s="103" customFormat="1" ht="18">
      <c r="C45" s="104"/>
      <c r="I45" s="104"/>
      <c r="J45" s="104"/>
      <c r="K45" s="104"/>
      <c r="Q45" s="656"/>
    </row>
    <row r="46" spans="2:22" s="103" customFormat="1" ht="18">
      <c r="C46" s="104"/>
      <c r="I46" s="104"/>
      <c r="J46" s="104"/>
      <c r="K46" s="104"/>
      <c r="Q46" s="656"/>
    </row>
    <row r="47" spans="2:22" s="103" customFormat="1" ht="18">
      <c r="C47" s="104"/>
      <c r="D47" s="104"/>
      <c r="E47" s="104"/>
      <c r="F47" s="104"/>
      <c r="G47" s="104"/>
      <c r="H47" s="104"/>
      <c r="I47" s="104"/>
      <c r="J47" s="104"/>
      <c r="K47" s="104"/>
      <c r="Q47" s="656"/>
    </row>
    <row r="48" spans="2:22" s="103" customFormat="1" ht="18">
      <c r="C48" s="104"/>
      <c r="D48" s="104"/>
      <c r="E48" s="104"/>
      <c r="F48" s="104"/>
      <c r="G48" s="104"/>
      <c r="H48" s="104"/>
      <c r="I48" s="104"/>
      <c r="J48" s="104"/>
      <c r="K48" s="104"/>
      <c r="Q48" s="656"/>
    </row>
  </sheetData>
  <mergeCells count="13">
    <mergeCell ref="AA20:AB20"/>
    <mergeCell ref="V21:V33"/>
    <mergeCell ref="AA21:AB21"/>
    <mergeCell ref="G32:I43"/>
    <mergeCell ref="L32:L39"/>
    <mergeCell ref="B10:U10"/>
    <mergeCell ref="J15:K15"/>
    <mergeCell ref="S15:U15"/>
    <mergeCell ref="B5:U5"/>
    <mergeCell ref="B6:U6"/>
    <mergeCell ref="B7:U7"/>
    <mergeCell ref="B8:U8"/>
    <mergeCell ref="B9:U9"/>
  </mergeCells>
  <conditionalFormatting sqref="W17:X17 AA18:AA19 Z17:AA17 AC17:AC19">
    <cfRule type="containsText" dxfId="199" priority="13" operator="containsText" text="NO">
      <formula>NOT(ISERROR(SEARCH(("NO"),(W17))))</formula>
    </cfRule>
  </conditionalFormatting>
  <conditionalFormatting sqref="W17:X17 AA18:AA19 Z17:AA17 AC17:AC19">
    <cfRule type="cellIs" dxfId="198" priority="14" operator="equal">
      <formula>"""no"""</formula>
    </cfRule>
  </conditionalFormatting>
  <conditionalFormatting sqref="AB17:AB19">
    <cfRule type="containsText" dxfId="197" priority="11" operator="containsText" text="NO">
      <formula>NOT(ISERROR(SEARCH(("NO"),(AB17))))</formula>
    </cfRule>
  </conditionalFormatting>
  <conditionalFormatting sqref="AB17:AB19">
    <cfRule type="cellIs" dxfId="196" priority="12" operator="equal">
      <formula>"""no"""</formula>
    </cfRule>
  </conditionalFormatting>
  <conditionalFormatting sqref="Z18:Z19">
    <cfRule type="containsText" dxfId="195" priority="9" operator="containsText" text="NO">
      <formula>NOT(ISERROR(SEARCH(("NO"),(Z18))))</formula>
    </cfRule>
  </conditionalFormatting>
  <conditionalFormatting sqref="Z18:Z19">
    <cfRule type="cellIs" dxfId="194" priority="10" operator="equal">
      <formula>"""no"""</formula>
    </cfRule>
  </conditionalFormatting>
  <conditionalFormatting sqref="W18:W19">
    <cfRule type="containsText" dxfId="193" priority="7" operator="containsText" text="NO">
      <formula>NOT(ISERROR(SEARCH(("NO"),(W18))))</formula>
    </cfRule>
  </conditionalFormatting>
  <conditionalFormatting sqref="W18:W19">
    <cfRule type="cellIs" dxfId="192" priority="8" operator="equal">
      <formula>"""no"""</formula>
    </cfRule>
  </conditionalFormatting>
  <conditionalFormatting sqref="X18:X19">
    <cfRule type="containsText" dxfId="191" priority="5" operator="containsText" text="NO">
      <formula>NOT(ISERROR(SEARCH(("NO"),(X18))))</formula>
    </cfRule>
  </conditionalFormatting>
  <conditionalFormatting sqref="X18:X19">
    <cfRule type="cellIs" dxfId="190" priority="6" operator="equal">
      <formula>"""no"""</formula>
    </cfRule>
  </conditionalFormatting>
  <conditionalFormatting sqref="Y17:Y19">
    <cfRule type="containsText" dxfId="189" priority="3" operator="containsText" text="NO">
      <formula>NOT(ISERROR(SEARCH(("NO"),(Y17))))</formula>
    </cfRule>
  </conditionalFormatting>
  <conditionalFormatting sqref="Y17:Y19">
    <cfRule type="cellIs" dxfId="188" priority="4" operator="equal">
      <formula>"""no"""</formula>
    </cfRule>
  </conditionalFormatting>
  <conditionalFormatting sqref="AC20:AC21">
    <cfRule type="containsText" dxfId="187" priority="1" operator="containsText" text="NO">
      <formula>NOT(ISERROR(SEARCH(("NO"),(AC20))))</formula>
    </cfRule>
  </conditionalFormatting>
  <conditionalFormatting sqref="AC20:AC21">
    <cfRule type="cellIs" dxfId="186" priority="2" operator="equal">
      <formula>"""no"""</formula>
    </cfRule>
  </conditionalFormatting>
  <pageMargins left="0.7" right="0.7" top="0.75" bottom="0.75" header="0.3" footer="0.3"/>
  <drawing r:id="rId1"/>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01"/>
  <sheetViews>
    <sheetView topLeftCell="J20" zoomScale="75" zoomScaleNormal="75" workbookViewId="0">
      <selection activeCell="N27" sqref="N27"/>
    </sheetView>
  </sheetViews>
  <sheetFormatPr baseColWidth="10" defaultColWidth="14.42578125" defaultRowHeight="15"/>
  <cols>
    <col min="1" max="1" width="17.85546875" style="18" customWidth="1"/>
    <col min="2" max="2" width="31.140625" style="663" customWidth="1"/>
    <col min="3" max="3" width="23.42578125" style="663" bestFit="1" customWidth="1"/>
    <col min="4" max="4" width="34.7109375" style="18" customWidth="1"/>
    <col min="5" max="5" width="34.7109375" style="663" customWidth="1"/>
    <col min="6" max="8" width="34.7109375" style="18" customWidth="1"/>
    <col min="9" max="10" width="34.28515625" style="663" customWidth="1"/>
    <col min="11" max="11" width="52" style="663" customWidth="1"/>
    <col min="12" max="12" width="16.5703125" style="663" customWidth="1"/>
    <col min="13" max="13" width="13.28515625" style="663" customWidth="1"/>
    <col min="14" max="14" width="13.85546875" style="672" customWidth="1"/>
    <col min="15" max="15" width="22" style="672" bestFit="1" customWidth="1"/>
    <col min="16" max="16" width="22" style="672" customWidth="1"/>
    <col min="17" max="17" width="13.42578125" style="672" customWidth="1"/>
    <col min="18" max="18" width="40.7109375" style="672" customWidth="1"/>
    <col min="19" max="19" width="16.5703125" style="672" bestFit="1" customWidth="1"/>
    <col min="20" max="20" width="20.85546875" style="672" bestFit="1" customWidth="1"/>
    <col min="21" max="29" width="11.42578125" style="663" customWidth="1"/>
    <col min="30" max="16384" width="14.42578125" style="663"/>
  </cols>
  <sheetData>
    <row r="1" spans="1:29">
      <c r="A1" s="1043" t="s">
        <v>58</v>
      </c>
      <c r="B1" s="1239"/>
      <c r="C1" s="1239"/>
      <c r="D1" s="1239"/>
      <c r="E1" s="1239"/>
      <c r="F1" s="1239"/>
      <c r="G1" s="1239"/>
      <c r="H1" s="1239"/>
      <c r="I1" s="1239"/>
      <c r="J1" s="1239"/>
      <c r="K1" s="1239"/>
      <c r="L1" s="1239"/>
      <c r="M1" s="1239"/>
      <c r="N1" s="1239"/>
      <c r="O1" s="1239"/>
      <c r="P1" s="1239"/>
      <c r="Q1" s="1239"/>
      <c r="R1" s="1239"/>
      <c r="S1" s="1239"/>
      <c r="T1" s="667"/>
      <c r="U1" s="18"/>
      <c r="V1" s="18"/>
      <c r="W1" s="18"/>
      <c r="X1" s="18"/>
      <c r="Y1" s="18"/>
      <c r="Z1" s="18"/>
      <c r="AA1" s="18"/>
      <c r="AB1" s="18"/>
      <c r="AC1" s="18"/>
    </row>
    <row r="2" spans="1:29">
      <c r="A2" s="1043" t="s">
        <v>2</v>
      </c>
      <c r="B2" s="1239"/>
      <c r="C2" s="1239"/>
      <c r="D2" s="1239"/>
      <c r="E2" s="1239"/>
      <c r="F2" s="1239"/>
      <c r="G2" s="1239"/>
      <c r="H2" s="1239"/>
      <c r="I2" s="1239"/>
      <c r="J2" s="1239"/>
      <c r="K2" s="1239"/>
      <c r="L2" s="1239"/>
      <c r="M2" s="1239"/>
      <c r="N2" s="1239"/>
      <c r="O2" s="1239"/>
      <c r="P2" s="1239"/>
      <c r="Q2" s="1239"/>
      <c r="R2" s="1239"/>
      <c r="S2" s="1239"/>
      <c r="T2" s="667"/>
      <c r="U2" s="18"/>
      <c r="V2" s="18"/>
      <c r="W2" s="18"/>
      <c r="X2" s="18"/>
      <c r="Y2" s="18"/>
      <c r="Z2" s="18"/>
      <c r="AA2" s="18"/>
      <c r="AB2" s="18"/>
      <c r="AC2" s="18"/>
    </row>
    <row r="3" spans="1:29">
      <c r="A3" s="1043"/>
      <c r="B3" s="1239"/>
      <c r="C3" s="1239"/>
      <c r="D3" s="1239"/>
      <c r="E3" s="1239"/>
      <c r="F3" s="1239"/>
      <c r="G3" s="1239"/>
      <c r="H3" s="1239"/>
      <c r="I3" s="1239"/>
      <c r="J3" s="1239"/>
      <c r="K3" s="1239"/>
      <c r="L3" s="1239"/>
      <c r="M3" s="1239"/>
      <c r="N3" s="1239"/>
      <c r="O3" s="1239"/>
      <c r="P3" s="1239"/>
      <c r="Q3" s="1239"/>
      <c r="R3" s="1239"/>
      <c r="S3" s="1239"/>
      <c r="T3" s="667"/>
      <c r="U3" s="18"/>
      <c r="V3" s="18"/>
      <c r="W3" s="18"/>
      <c r="X3" s="18"/>
      <c r="Y3" s="18"/>
      <c r="Z3" s="18"/>
      <c r="AA3" s="18"/>
      <c r="AB3" s="18"/>
      <c r="AC3" s="18"/>
    </row>
    <row r="4" spans="1:29">
      <c r="A4" s="1043" t="s">
        <v>48</v>
      </c>
      <c r="B4" s="1239"/>
      <c r="C4" s="1239"/>
      <c r="D4" s="1239"/>
      <c r="E4" s="1239"/>
      <c r="F4" s="1239"/>
      <c r="G4" s="1239"/>
      <c r="H4" s="1239"/>
      <c r="I4" s="1239"/>
      <c r="J4" s="1239"/>
      <c r="K4" s="1239"/>
      <c r="L4" s="1239"/>
      <c r="M4" s="1239"/>
      <c r="N4" s="1239"/>
      <c r="O4" s="1239"/>
      <c r="P4" s="1239"/>
      <c r="Q4" s="1239"/>
      <c r="R4" s="1239"/>
      <c r="S4" s="1239"/>
      <c r="T4" s="667"/>
      <c r="U4" s="18"/>
      <c r="V4" s="18"/>
      <c r="W4" s="18"/>
      <c r="X4" s="18"/>
      <c r="Y4" s="18"/>
      <c r="Z4" s="18"/>
      <c r="AA4" s="18"/>
      <c r="AB4" s="18"/>
      <c r="AC4" s="18"/>
    </row>
    <row r="5" spans="1:29">
      <c r="A5" s="1043" t="s">
        <v>514</v>
      </c>
      <c r="B5" s="1239"/>
      <c r="C5" s="1239"/>
      <c r="D5" s="1239"/>
      <c r="E5" s="1239"/>
      <c r="F5" s="1239"/>
      <c r="G5" s="1239"/>
      <c r="H5" s="1239"/>
      <c r="I5" s="1239"/>
      <c r="J5" s="1239"/>
      <c r="K5" s="1239"/>
      <c r="L5" s="1239"/>
      <c r="M5" s="1239"/>
      <c r="N5" s="1239"/>
      <c r="O5" s="1239"/>
      <c r="P5" s="1239"/>
      <c r="Q5" s="1239"/>
      <c r="R5" s="1239"/>
      <c r="S5" s="1239"/>
      <c r="T5" s="667"/>
      <c r="U5" s="18"/>
      <c r="V5" s="18"/>
      <c r="W5" s="18"/>
      <c r="X5" s="18"/>
      <c r="Y5" s="18"/>
      <c r="Z5" s="18"/>
      <c r="AA5" s="18"/>
      <c r="AB5" s="18"/>
      <c r="AC5" s="18"/>
    </row>
    <row r="6" spans="1:29">
      <c r="A6" s="527"/>
      <c r="B6" s="664"/>
      <c r="C6" s="664"/>
      <c r="D6" s="665"/>
      <c r="E6" s="664"/>
      <c r="F6" s="665"/>
      <c r="G6" s="665"/>
      <c r="H6" s="665"/>
      <c r="I6" s="664"/>
      <c r="J6" s="664"/>
      <c r="K6" s="664"/>
      <c r="L6" s="664"/>
      <c r="M6" s="664"/>
      <c r="N6" s="668"/>
      <c r="O6" s="668"/>
      <c r="P6" s="668"/>
      <c r="Q6" s="668"/>
      <c r="R6" s="668"/>
      <c r="S6" s="668"/>
      <c r="T6" s="667"/>
      <c r="U6" s="18"/>
      <c r="V6" s="18"/>
      <c r="W6" s="18"/>
      <c r="X6" s="18"/>
      <c r="Y6" s="18"/>
      <c r="Z6" s="18"/>
      <c r="AA6" s="18"/>
      <c r="AB6" s="18"/>
      <c r="AC6" s="18"/>
    </row>
    <row r="7" spans="1:29" ht="15.75" thickBot="1">
      <c r="A7" s="1155" t="s">
        <v>906</v>
      </c>
      <c r="B7" s="1238"/>
      <c r="C7" s="1238"/>
      <c r="D7" s="1238"/>
      <c r="E7" s="1238"/>
      <c r="F7" s="1238"/>
      <c r="G7" s="1238"/>
      <c r="H7" s="1238"/>
      <c r="I7" s="1238"/>
      <c r="J7" s="1238"/>
      <c r="K7" s="1238"/>
      <c r="L7" s="1238"/>
      <c r="M7" s="1238"/>
      <c r="N7" s="1238"/>
      <c r="O7" s="1238"/>
      <c r="P7" s="1238"/>
      <c r="Q7" s="1238"/>
      <c r="R7" s="1238"/>
      <c r="S7" s="1238"/>
      <c r="T7" s="667"/>
      <c r="U7" s="18"/>
      <c r="V7" s="18"/>
      <c r="W7" s="18"/>
      <c r="X7" s="18"/>
      <c r="Y7" s="18"/>
      <c r="Z7" s="18"/>
      <c r="AA7" s="18"/>
      <c r="AB7" s="18"/>
      <c r="AC7" s="18"/>
    </row>
    <row r="8" spans="1:29">
      <c r="A8" s="1103" t="s">
        <v>515</v>
      </c>
      <c r="B8" s="1240"/>
      <c r="C8" s="1240"/>
      <c r="D8" s="1240"/>
      <c r="E8" s="1240"/>
      <c r="F8" s="1240"/>
      <c r="G8" s="1240"/>
      <c r="H8" s="1240"/>
      <c r="I8" s="1240"/>
      <c r="J8" s="1240"/>
      <c r="K8" s="1240"/>
      <c r="L8" s="1240"/>
      <c r="M8" s="1240"/>
      <c r="N8" s="1240"/>
      <c r="O8" s="1240"/>
      <c r="P8" s="1240"/>
      <c r="Q8" s="1240"/>
      <c r="R8" s="1240"/>
      <c r="S8" s="1240"/>
      <c r="T8" s="1241"/>
      <c r="U8" s="18"/>
      <c r="V8" s="18"/>
      <c r="W8" s="18"/>
      <c r="X8" s="18"/>
      <c r="Y8" s="18"/>
      <c r="Z8" s="18"/>
      <c r="AA8" s="18"/>
      <c r="AB8" s="18"/>
      <c r="AC8" s="18"/>
    </row>
    <row r="9" spans="1:29">
      <c r="A9" s="63" t="s">
        <v>516</v>
      </c>
      <c r="B9" s="63" t="s">
        <v>516</v>
      </c>
      <c r="C9" s="63" t="s">
        <v>516</v>
      </c>
      <c r="D9" s="63" t="s">
        <v>516</v>
      </c>
      <c r="E9" s="63"/>
      <c r="F9" s="63"/>
      <c r="G9" s="63"/>
      <c r="H9" s="63"/>
      <c r="I9" s="63" t="s">
        <v>516</v>
      </c>
      <c r="J9" s="63"/>
      <c r="K9" s="63" t="s">
        <v>516</v>
      </c>
      <c r="L9" s="63" t="s">
        <v>516</v>
      </c>
      <c r="M9" s="63" t="s">
        <v>516</v>
      </c>
      <c r="N9" s="64" t="s">
        <v>516</v>
      </c>
      <c r="O9" s="64"/>
      <c r="P9" s="64" t="s">
        <v>516</v>
      </c>
      <c r="Q9" s="64" t="s">
        <v>516</v>
      </c>
      <c r="R9" s="64" t="s">
        <v>516</v>
      </c>
      <c r="S9" s="64" t="s">
        <v>516</v>
      </c>
      <c r="T9" s="64" t="s">
        <v>516</v>
      </c>
      <c r="U9" s="18"/>
      <c r="V9" s="18"/>
      <c r="W9" s="18"/>
      <c r="X9" s="18"/>
      <c r="Y9" s="18"/>
      <c r="Z9" s="18"/>
      <c r="AA9" s="18"/>
      <c r="AB9" s="18"/>
      <c r="AC9" s="18"/>
    </row>
    <row r="10" spans="1:29" ht="15" customHeight="1">
      <c r="A10" s="1106" t="s">
        <v>517</v>
      </c>
      <c r="B10" s="1106" t="s">
        <v>59</v>
      </c>
      <c r="C10" s="1113" t="s">
        <v>518</v>
      </c>
      <c r="D10" s="1242"/>
      <c r="E10" s="1242"/>
      <c r="F10" s="1242"/>
      <c r="G10" s="1242"/>
      <c r="H10" s="1242"/>
      <c r="I10" s="1242"/>
      <c r="J10" s="1242"/>
      <c r="K10" s="1242"/>
      <c r="L10" s="1242"/>
      <c r="M10" s="1242"/>
      <c r="N10" s="1242"/>
      <c r="O10" s="1242"/>
      <c r="P10" s="1242"/>
      <c r="Q10" s="1242"/>
      <c r="R10" s="1242"/>
      <c r="S10" s="1242"/>
      <c r="T10" s="1242"/>
      <c r="U10" s="18"/>
      <c r="V10" s="18"/>
      <c r="W10" s="18"/>
      <c r="X10" s="18"/>
      <c r="Y10" s="18"/>
      <c r="Z10" s="18"/>
      <c r="AA10" s="18"/>
      <c r="AB10" s="18"/>
      <c r="AC10" s="18"/>
    </row>
    <row r="11" spans="1:29" ht="63.75">
      <c r="A11" s="1106"/>
      <c r="B11" s="1242"/>
      <c r="C11" s="533" t="s">
        <v>519</v>
      </c>
      <c r="D11" s="533" t="s">
        <v>60</v>
      </c>
      <c r="E11" s="71" t="s">
        <v>75</v>
      </c>
      <c r="F11" s="71" t="s">
        <v>76</v>
      </c>
      <c r="G11" s="71" t="s">
        <v>77</v>
      </c>
      <c r="H11" s="71" t="s">
        <v>124</v>
      </c>
      <c r="I11" s="533" t="s">
        <v>61</v>
      </c>
      <c r="J11" s="533" t="s">
        <v>79</v>
      </c>
      <c r="K11" s="533" t="s">
        <v>62</v>
      </c>
      <c r="L11" s="533" t="s">
        <v>520</v>
      </c>
      <c r="M11" s="533" t="s">
        <v>521</v>
      </c>
      <c r="N11" s="669" t="s">
        <v>522</v>
      </c>
      <c r="O11" s="669" t="s">
        <v>523</v>
      </c>
      <c r="P11" s="669" t="s">
        <v>524</v>
      </c>
      <c r="Q11" s="669" t="s">
        <v>525</v>
      </c>
      <c r="R11" s="669" t="s">
        <v>526</v>
      </c>
      <c r="S11" s="669" t="s">
        <v>527</v>
      </c>
      <c r="T11" s="669" t="s">
        <v>528</v>
      </c>
      <c r="U11" s="18"/>
      <c r="V11" s="18"/>
      <c r="W11" s="18"/>
      <c r="X11" s="18"/>
      <c r="Y11" s="18"/>
      <c r="Z11" s="18"/>
      <c r="AA11" s="18"/>
      <c r="AB11" s="18"/>
      <c r="AC11" s="18"/>
    </row>
    <row r="12" spans="1:29" ht="89.25">
      <c r="A12" s="1195" t="s">
        <v>914</v>
      </c>
      <c r="B12" s="1056" t="s">
        <v>682</v>
      </c>
      <c r="C12" s="532">
        <v>18</v>
      </c>
      <c r="D12" s="217" t="s">
        <v>680</v>
      </c>
      <c r="E12" s="539" t="s">
        <v>689</v>
      </c>
      <c r="F12" s="539" t="s">
        <v>690</v>
      </c>
      <c r="G12" s="539" t="s">
        <v>691</v>
      </c>
      <c r="H12" s="539" t="s">
        <v>184</v>
      </c>
      <c r="I12" s="539" t="s">
        <v>692</v>
      </c>
      <c r="J12" s="539" t="s">
        <v>915</v>
      </c>
      <c r="K12" s="42" t="s">
        <v>916</v>
      </c>
      <c r="L12" s="22">
        <v>42164</v>
      </c>
      <c r="M12" s="22">
        <v>42361</v>
      </c>
      <c r="N12" s="534">
        <f t="shared" ref="N12:N21" si="0">_xlfn.DAYS(M12,L12)/365*12</f>
        <v>6.4767123287671229</v>
      </c>
      <c r="O12" s="534" t="s">
        <v>173</v>
      </c>
      <c r="P12" s="107" t="s">
        <v>162</v>
      </c>
      <c r="Q12" s="534">
        <f t="shared" ref="Q12:Q21" si="1">IF(P12="no",0,N12)</f>
        <v>6.4767123287671229</v>
      </c>
      <c r="R12" s="525" t="s">
        <v>184</v>
      </c>
      <c r="S12" s="1243">
        <f>SUM(Q12:Q15)</f>
        <v>25.183561643835617</v>
      </c>
      <c r="T12" s="1243">
        <v>9</v>
      </c>
      <c r="U12" s="18"/>
      <c r="V12" s="20"/>
      <c r="W12" s="18"/>
      <c r="X12" s="18"/>
      <c r="Y12" s="18"/>
      <c r="Z12" s="18"/>
      <c r="AA12" s="18"/>
      <c r="AB12" s="18"/>
      <c r="AC12" s="18"/>
    </row>
    <row r="13" spans="1:29" ht="89.25">
      <c r="A13" s="1196"/>
      <c r="B13" s="1057"/>
      <c r="C13" s="532">
        <v>19</v>
      </c>
      <c r="D13" s="217" t="s">
        <v>680</v>
      </c>
      <c r="E13" s="539" t="s">
        <v>689</v>
      </c>
      <c r="F13" s="539" t="s">
        <v>690</v>
      </c>
      <c r="G13" s="539" t="s">
        <v>691</v>
      </c>
      <c r="H13" s="539" t="s">
        <v>184</v>
      </c>
      <c r="I13" s="539" t="s">
        <v>917</v>
      </c>
      <c r="J13" s="539" t="s">
        <v>915</v>
      </c>
      <c r="K13" s="42" t="s">
        <v>916</v>
      </c>
      <c r="L13" s="22">
        <v>42538</v>
      </c>
      <c r="M13" s="22">
        <v>42735</v>
      </c>
      <c r="N13" s="534">
        <f t="shared" si="0"/>
        <v>6.4767123287671229</v>
      </c>
      <c r="O13" s="534" t="s">
        <v>173</v>
      </c>
      <c r="P13" s="107" t="s">
        <v>162</v>
      </c>
      <c r="Q13" s="534">
        <f t="shared" si="1"/>
        <v>6.4767123287671229</v>
      </c>
      <c r="R13" s="525" t="s">
        <v>184</v>
      </c>
      <c r="S13" s="1244"/>
      <c r="T13" s="1244"/>
      <c r="U13" s="18"/>
      <c r="V13" s="20"/>
      <c r="W13" s="18"/>
      <c r="X13" s="18"/>
      <c r="Y13" s="18"/>
      <c r="Z13" s="18"/>
      <c r="AA13" s="18"/>
      <c r="AB13" s="18"/>
      <c r="AC13" s="18"/>
    </row>
    <row r="14" spans="1:29" ht="76.5">
      <c r="A14" s="1196"/>
      <c r="B14" s="1057"/>
      <c r="C14" s="532">
        <v>19</v>
      </c>
      <c r="D14" s="217" t="s">
        <v>680</v>
      </c>
      <c r="E14" s="539" t="s">
        <v>689</v>
      </c>
      <c r="F14" s="539" t="s">
        <v>690</v>
      </c>
      <c r="G14" s="539" t="s">
        <v>691</v>
      </c>
      <c r="H14" s="539" t="s">
        <v>184</v>
      </c>
      <c r="I14" s="539" t="s">
        <v>368</v>
      </c>
      <c r="J14" s="539" t="s">
        <v>918</v>
      </c>
      <c r="K14" s="42" t="s">
        <v>919</v>
      </c>
      <c r="L14" s="22">
        <v>43085</v>
      </c>
      <c r="M14" s="22">
        <v>43267</v>
      </c>
      <c r="N14" s="534">
        <f t="shared" si="0"/>
        <v>5.9835616438356167</v>
      </c>
      <c r="O14" s="534" t="s">
        <v>173</v>
      </c>
      <c r="P14" s="107" t="s">
        <v>162</v>
      </c>
      <c r="Q14" s="534">
        <f t="shared" si="1"/>
        <v>5.9835616438356167</v>
      </c>
      <c r="R14" s="525" t="s">
        <v>184</v>
      </c>
      <c r="S14" s="1244"/>
      <c r="T14" s="1244"/>
      <c r="U14" s="18"/>
      <c r="V14" s="20"/>
      <c r="W14" s="18"/>
      <c r="X14" s="18"/>
      <c r="Y14" s="18"/>
      <c r="Z14" s="18"/>
      <c r="AA14" s="18"/>
      <c r="AB14" s="18"/>
      <c r="AC14" s="18"/>
    </row>
    <row r="15" spans="1:29" ht="153">
      <c r="A15" s="1197"/>
      <c r="B15" s="1110"/>
      <c r="C15" s="532">
        <v>19</v>
      </c>
      <c r="D15" s="217" t="s">
        <v>680</v>
      </c>
      <c r="E15" s="539" t="s">
        <v>689</v>
      </c>
      <c r="F15" s="539" t="s">
        <v>690</v>
      </c>
      <c r="G15" s="539" t="s">
        <v>691</v>
      </c>
      <c r="H15" s="539" t="s">
        <v>184</v>
      </c>
      <c r="I15" s="539" t="s">
        <v>368</v>
      </c>
      <c r="J15" s="539" t="s">
        <v>920</v>
      </c>
      <c r="K15" s="42" t="s">
        <v>919</v>
      </c>
      <c r="L15" s="22">
        <v>43305</v>
      </c>
      <c r="M15" s="22">
        <v>43495</v>
      </c>
      <c r="N15" s="534">
        <f t="shared" si="0"/>
        <v>6.2465753424657535</v>
      </c>
      <c r="O15" s="534" t="s">
        <v>173</v>
      </c>
      <c r="P15" s="107" t="s">
        <v>162</v>
      </c>
      <c r="Q15" s="534">
        <f t="shared" si="1"/>
        <v>6.2465753424657535</v>
      </c>
      <c r="R15" s="525" t="s">
        <v>184</v>
      </c>
      <c r="S15" s="1245"/>
      <c r="T15" s="1245"/>
      <c r="U15" s="18"/>
      <c r="V15" s="20"/>
      <c r="W15" s="18"/>
      <c r="X15" s="18"/>
      <c r="Y15" s="18"/>
      <c r="Z15" s="18"/>
      <c r="AA15" s="18"/>
      <c r="AB15" s="18"/>
      <c r="AC15" s="18"/>
    </row>
    <row r="16" spans="1:29" s="666" customFormat="1">
      <c r="A16" s="500"/>
      <c r="B16" s="661"/>
      <c r="C16" s="579"/>
      <c r="D16" s="488"/>
      <c r="E16" s="489"/>
      <c r="F16" s="489"/>
      <c r="G16" s="489"/>
      <c r="H16" s="489"/>
      <c r="I16" s="489"/>
      <c r="J16" s="489"/>
      <c r="K16" s="495"/>
      <c r="L16" s="491"/>
      <c r="M16" s="491"/>
      <c r="N16" s="493"/>
      <c r="O16" s="493"/>
      <c r="P16" s="676"/>
      <c r="Q16" s="493"/>
      <c r="R16" s="484"/>
      <c r="S16" s="677"/>
      <c r="T16" s="677"/>
      <c r="U16" s="582"/>
      <c r="V16" s="583"/>
      <c r="W16" s="582"/>
      <c r="X16" s="582"/>
      <c r="Y16" s="582"/>
      <c r="Z16" s="582"/>
      <c r="AA16" s="582"/>
      <c r="AB16" s="582"/>
      <c r="AC16" s="582"/>
    </row>
    <row r="17" spans="1:29" ht="183" customHeight="1">
      <c r="A17" s="659" t="s">
        <v>531</v>
      </c>
      <c r="B17" s="522" t="s">
        <v>921</v>
      </c>
      <c r="C17" s="532" t="s">
        <v>922</v>
      </c>
      <c r="D17" s="217" t="s">
        <v>923</v>
      </c>
      <c r="E17" s="539" t="s">
        <v>924</v>
      </c>
      <c r="F17" s="539" t="s">
        <v>925</v>
      </c>
      <c r="G17" s="539" t="s">
        <v>717</v>
      </c>
      <c r="H17" s="539" t="s">
        <v>184</v>
      </c>
      <c r="I17" s="539" t="s">
        <v>368</v>
      </c>
      <c r="J17" s="539" t="s">
        <v>184</v>
      </c>
      <c r="K17" s="539" t="s">
        <v>926</v>
      </c>
      <c r="L17" s="22">
        <v>39448</v>
      </c>
      <c r="M17" s="22">
        <v>41486</v>
      </c>
      <c r="N17" s="534">
        <f t="shared" si="0"/>
        <v>67.0027397260274</v>
      </c>
      <c r="O17" s="534" t="s">
        <v>173</v>
      </c>
      <c r="P17" s="107" t="s">
        <v>162</v>
      </c>
      <c r="Q17" s="534">
        <f t="shared" si="1"/>
        <v>67.0027397260274</v>
      </c>
      <c r="R17" s="525" t="s">
        <v>184</v>
      </c>
      <c r="S17" s="670">
        <f>SUM(Q17:Q17)</f>
        <v>67.0027397260274</v>
      </c>
      <c r="T17" s="670">
        <v>20</v>
      </c>
      <c r="U17" s="18"/>
      <c r="V17" s="20"/>
      <c r="W17" s="18"/>
      <c r="X17" s="18"/>
      <c r="Y17" s="18"/>
      <c r="Z17" s="18"/>
      <c r="AA17" s="18"/>
      <c r="AB17" s="18"/>
      <c r="AC17" s="18"/>
    </row>
    <row r="18" spans="1:29" s="666" customFormat="1" ht="17.25" customHeight="1">
      <c r="A18" s="662"/>
      <c r="B18" s="517"/>
      <c r="C18" s="579"/>
      <c r="D18" s="488"/>
      <c r="E18" s="489"/>
      <c r="F18" s="489"/>
      <c r="G18" s="489"/>
      <c r="H18" s="489"/>
      <c r="I18" s="489"/>
      <c r="J18" s="489"/>
      <c r="K18" s="489"/>
      <c r="L18" s="491"/>
      <c r="M18" s="491"/>
      <c r="N18" s="493"/>
      <c r="O18" s="493"/>
      <c r="P18" s="676"/>
      <c r="Q18" s="493"/>
      <c r="R18" s="484"/>
      <c r="S18" s="678"/>
      <c r="T18" s="678"/>
      <c r="U18" s="582"/>
      <c r="V18" s="583"/>
      <c r="W18" s="582"/>
      <c r="X18" s="582"/>
      <c r="Y18" s="582"/>
      <c r="Z18" s="582"/>
      <c r="AA18" s="582"/>
      <c r="AB18" s="582"/>
      <c r="AC18" s="582"/>
    </row>
    <row r="19" spans="1:29" ht="183" customHeight="1">
      <c r="A19" s="1225" t="s">
        <v>546</v>
      </c>
      <c r="B19" s="1056" t="s">
        <v>722</v>
      </c>
      <c r="C19" s="532">
        <v>77</v>
      </c>
      <c r="D19" s="217" t="s">
        <v>744</v>
      </c>
      <c r="E19" s="539" t="s">
        <v>745</v>
      </c>
      <c r="F19" s="539" t="s">
        <v>746</v>
      </c>
      <c r="G19" s="539" t="s">
        <v>747</v>
      </c>
      <c r="H19" s="539" t="s">
        <v>184</v>
      </c>
      <c r="I19" s="539" t="s">
        <v>927</v>
      </c>
      <c r="J19" s="539" t="s">
        <v>928</v>
      </c>
      <c r="K19" s="539" t="s">
        <v>929</v>
      </c>
      <c r="L19" s="22">
        <v>37257</v>
      </c>
      <c r="M19" s="22">
        <v>39506</v>
      </c>
      <c r="N19" s="534">
        <f t="shared" si="0"/>
        <v>73.939726027397256</v>
      </c>
      <c r="O19" s="534" t="s">
        <v>173</v>
      </c>
      <c r="P19" s="107" t="s">
        <v>162</v>
      </c>
      <c r="Q19" s="534">
        <f t="shared" si="1"/>
        <v>73.939726027397256</v>
      </c>
      <c r="R19" s="525" t="s">
        <v>184</v>
      </c>
      <c r="S19" s="1243">
        <f>SUM(Q19:Q22)</f>
        <v>82.093150684931501</v>
      </c>
      <c r="T19" s="1243">
        <v>20</v>
      </c>
      <c r="U19" s="18"/>
      <c r="V19" s="20"/>
      <c r="W19" s="18"/>
      <c r="X19" s="18"/>
      <c r="Y19" s="18"/>
      <c r="Z19" s="18"/>
      <c r="AA19" s="18"/>
      <c r="AB19" s="18"/>
      <c r="AC19" s="18"/>
    </row>
    <row r="20" spans="1:29" ht="127.5">
      <c r="A20" s="1226"/>
      <c r="B20" s="1057"/>
      <c r="C20" s="532" t="s">
        <v>930</v>
      </c>
      <c r="D20" s="217" t="s">
        <v>680</v>
      </c>
      <c r="E20" s="539" t="s">
        <v>689</v>
      </c>
      <c r="F20" s="539" t="s">
        <v>690</v>
      </c>
      <c r="G20" s="539" t="s">
        <v>691</v>
      </c>
      <c r="H20" s="539" t="s">
        <v>184</v>
      </c>
      <c r="I20" s="539" t="s">
        <v>931</v>
      </c>
      <c r="J20" s="539" t="s">
        <v>932</v>
      </c>
      <c r="K20" s="42" t="s">
        <v>933</v>
      </c>
      <c r="L20" s="22">
        <v>43306</v>
      </c>
      <c r="M20" s="22">
        <v>43465</v>
      </c>
      <c r="N20" s="534">
        <f t="shared" si="0"/>
        <v>5.2273972602739729</v>
      </c>
      <c r="O20" s="534" t="s">
        <v>173</v>
      </c>
      <c r="P20" s="107"/>
      <c r="Q20" s="534">
        <f t="shared" si="1"/>
        <v>5.2273972602739729</v>
      </c>
      <c r="R20" s="525" t="s">
        <v>184</v>
      </c>
      <c r="S20" s="1244"/>
      <c r="T20" s="1244"/>
      <c r="U20" s="18"/>
      <c r="V20" s="20"/>
      <c r="W20" s="18"/>
      <c r="X20" s="18"/>
      <c r="Y20" s="18"/>
      <c r="Z20" s="18"/>
      <c r="AA20" s="18"/>
      <c r="AB20" s="18"/>
      <c r="AC20" s="18"/>
    </row>
    <row r="21" spans="1:29" ht="127.5" customHeight="1">
      <c r="A21" s="1226"/>
      <c r="B21" s="1057"/>
      <c r="C21" s="1140" t="s">
        <v>934</v>
      </c>
      <c r="D21" s="1182" t="s">
        <v>680</v>
      </c>
      <c r="E21" s="1173" t="s">
        <v>689</v>
      </c>
      <c r="F21" s="1173" t="s">
        <v>690</v>
      </c>
      <c r="G21" s="1173" t="s">
        <v>691</v>
      </c>
      <c r="H21" s="1173" t="s">
        <v>184</v>
      </c>
      <c r="I21" s="1173" t="s">
        <v>931</v>
      </c>
      <c r="J21" s="1173" t="s">
        <v>932</v>
      </c>
      <c r="K21" s="1061" t="s">
        <v>933</v>
      </c>
      <c r="L21" s="1216">
        <v>43466</v>
      </c>
      <c r="M21" s="1216">
        <v>43555</v>
      </c>
      <c r="N21" s="1069">
        <f t="shared" si="0"/>
        <v>2.9260273972602739</v>
      </c>
      <c r="O21" s="1069" t="s">
        <v>173</v>
      </c>
      <c r="P21" s="1246"/>
      <c r="Q21" s="1069">
        <f t="shared" si="1"/>
        <v>2.9260273972602739</v>
      </c>
      <c r="R21" s="1059" t="s">
        <v>184</v>
      </c>
      <c r="S21" s="1244"/>
      <c r="T21" s="1244"/>
      <c r="U21" s="18"/>
      <c r="V21" s="20"/>
      <c r="W21" s="18"/>
      <c r="X21" s="18"/>
      <c r="Y21" s="18"/>
      <c r="Z21" s="18"/>
      <c r="AA21" s="18"/>
      <c r="AB21" s="18"/>
      <c r="AC21" s="18"/>
    </row>
    <row r="22" spans="1:29">
      <c r="A22" s="1227"/>
      <c r="B22" s="1110"/>
      <c r="C22" s="1142"/>
      <c r="D22" s="1183"/>
      <c r="E22" s="1184"/>
      <c r="F22" s="1184"/>
      <c r="G22" s="1184"/>
      <c r="H22" s="1184"/>
      <c r="I22" s="1184"/>
      <c r="J22" s="1184"/>
      <c r="K22" s="1176"/>
      <c r="L22" s="1218"/>
      <c r="M22" s="1218"/>
      <c r="N22" s="1166"/>
      <c r="O22" s="1166"/>
      <c r="P22" s="1247"/>
      <c r="Q22" s="1166"/>
      <c r="R22" s="1143"/>
      <c r="S22" s="1245"/>
      <c r="T22" s="1245"/>
      <c r="U22" s="18"/>
      <c r="V22" s="20"/>
      <c r="W22" s="18"/>
      <c r="X22" s="18"/>
      <c r="Y22" s="18"/>
      <c r="Z22" s="18"/>
      <c r="AA22" s="18"/>
      <c r="AB22" s="18"/>
      <c r="AC22" s="18"/>
    </row>
    <row r="23" spans="1:29" ht="15.75" customHeight="1" thickBot="1">
      <c r="A23" s="660"/>
      <c r="B23" s="27"/>
      <c r="C23" s="28"/>
      <c r="D23" s="29"/>
      <c r="E23" s="29"/>
      <c r="F23" s="29"/>
      <c r="G23" s="29"/>
      <c r="H23" s="29"/>
      <c r="I23" s="28"/>
      <c r="J23" s="28"/>
      <c r="K23" s="28"/>
      <c r="L23" s="28"/>
      <c r="M23" s="28"/>
      <c r="N23" s="671"/>
      <c r="O23" s="671"/>
      <c r="P23" s="206"/>
      <c r="R23" s="1248" t="s">
        <v>562</v>
      </c>
      <c r="S23" s="1249"/>
      <c r="T23" s="673">
        <f>SUM(T12:T22)</f>
        <v>49</v>
      </c>
      <c r="U23" s="18"/>
      <c r="V23" s="18"/>
      <c r="W23" s="18"/>
      <c r="X23" s="18"/>
      <c r="Y23" s="18"/>
      <c r="Z23" s="18"/>
      <c r="AA23" s="18"/>
      <c r="AB23" s="18"/>
      <c r="AC23" s="18"/>
    </row>
    <row r="24" spans="1:29">
      <c r="A24" s="663"/>
      <c r="B24" s="27"/>
      <c r="C24" s="28"/>
      <c r="D24" s="29"/>
      <c r="E24" s="29"/>
      <c r="F24" s="29"/>
      <c r="G24" s="29"/>
      <c r="H24" s="29"/>
      <c r="I24" s="636"/>
      <c r="J24" s="636"/>
      <c r="K24" s="636"/>
      <c r="L24" s="636"/>
      <c r="M24" s="636"/>
      <c r="N24" s="671"/>
      <c r="O24" s="671"/>
      <c r="P24" s="206"/>
      <c r="Q24" s="671"/>
      <c r="R24" s="674"/>
      <c r="S24" s="674"/>
      <c r="T24" s="667"/>
      <c r="U24" s="18"/>
      <c r="V24" s="18"/>
      <c r="W24" s="18"/>
      <c r="X24" s="18"/>
      <c r="Y24" s="18"/>
      <c r="Z24" s="18"/>
      <c r="AA24" s="18"/>
      <c r="AB24" s="18"/>
      <c r="AC24" s="18"/>
    </row>
    <row r="25" spans="1:29">
      <c r="A25" s="541"/>
      <c r="B25" s="27"/>
      <c r="C25" s="28"/>
      <c r="D25" s="29"/>
      <c r="E25" s="29"/>
      <c r="F25" s="29"/>
      <c r="G25" s="29"/>
      <c r="H25" s="29"/>
      <c r="I25" s="636"/>
      <c r="J25" s="636"/>
      <c r="K25" s="636"/>
      <c r="L25" s="636"/>
      <c r="M25" s="636"/>
      <c r="N25" s="671"/>
      <c r="O25" s="671"/>
      <c r="P25" s="206"/>
      <c r="Q25" s="671"/>
      <c r="R25" s="674"/>
      <c r="S25" s="674"/>
      <c r="T25" s="667"/>
      <c r="U25" s="18"/>
      <c r="V25" s="18"/>
      <c r="W25" s="18"/>
      <c r="X25" s="18"/>
      <c r="Y25" s="18"/>
      <c r="Z25" s="18"/>
      <c r="AA25" s="18"/>
      <c r="AB25" s="18"/>
      <c r="AC25" s="18"/>
    </row>
    <row r="26" spans="1:29" ht="15.75" customHeight="1">
      <c r="A26" s="27"/>
      <c r="B26" s="27"/>
      <c r="C26" s="27"/>
      <c r="D26" s="27"/>
      <c r="E26" s="27"/>
      <c r="F26" s="27"/>
      <c r="G26" s="27"/>
      <c r="H26" s="27"/>
      <c r="J26" s="202" t="s">
        <v>563</v>
      </c>
      <c r="K26" s="202" t="s">
        <v>564</v>
      </c>
      <c r="L26" s="202" t="s">
        <v>506</v>
      </c>
      <c r="M26" s="636"/>
      <c r="N26" s="675"/>
      <c r="O26" s="675"/>
      <c r="P26" s="675"/>
      <c r="Q26" s="675"/>
      <c r="R26" s="675"/>
      <c r="S26" s="675"/>
      <c r="T26" s="667"/>
      <c r="U26" s="18"/>
      <c r="V26" s="18"/>
      <c r="W26" s="18"/>
      <c r="X26" s="18"/>
      <c r="Y26" s="18"/>
      <c r="Z26" s="18"/>
      <c r="AA26" s="18"/>
      <c r="AB26" s="18"/>
      <c r="AC26" s="18"/>
    </row>
    <row r="27" spans="1:29" ht="15.75" customHeight="1">
      <c r="A27" s="27"/>
      <c r="B27" s="27"/>
      <c r="C27" s="27"/>
      <c r="D27" s="27"/>
      <c r="E27" s="27"/>
      <c r="F27" s="27"/>
      <c r="G27" s="27"/>
      <c r="H27" s="27"/>
      <c r="J27" s="1116" t="s">
        <v>935</v>
      </c>
      <c r="K27" s="203" t="s">
        <v>566</v>
      </c>
      <c r="L27" s="203">
        <v>5</v>
      </c>
      <c r="M27" s="636"/>
      <c r="N27" s="675"/>
      <c r="O27" s="675"/>
      <c r="P27" s="675"/>
      <c r="Q27" s="675"/>
      <c r="R27" s="675"/>
      <c r="S27" s="675"/>
      <c r="T27" s="667"/>
      <c r="U27" s="18"/>
      <c r="V27" s="18"/>
      <c r="W27" s="18"/>
      <c r="X27" s="18"/>
      <c r="Y27" s="18"/>
      <c r="Z27" s="18"/>
      <c r="AA27" s="18"/>
      <c r="AB27" s="18"/>
      <c r="AC27" s="18"/>
    </row>
    <row r="28" spans="1:29" ht="15.75" customHeight="1">
      <c r="B28" s="18"/>
      <c r="C28" s="18"/>
      <c r="E28" s="18"/>
      <c r="J28" s="1117"/>
      <c r="K28" s="203" t="s">
        <v>567</v>
      </c>
      <c r="L28" s="203">
        <v>9</v>
      </c>
      <c r="M28" s="636"/>
      <c r="N28" s="667"/>
      <c r="O28" s="667"/>
      <c r="P28" s="667"/>
      <c r="Q28" s="667"/>
      <c r="R28" s="667"/>
      <c r="S28" s="667"/>
      <c r="T28" s="667"/>
      <c r="U28" s="18"/>
      <c r="V28" s="18"/>
      <c r="W28" s="18"/>
      <c r="X28" s="18"/>
      <c r="Y28" s="18"/>
      <c r="Z28" s="18"/>
      <c r="AA28" s="18"/>
      <c r="AB28" s="18"/>
      <c r="AC28" s="18"/>
    </row>
    <row r="29" spans="1:29" ht="15.75" customHeight="1">
      <c r="B29" s="18"/>
      <c r="C29" s="18"/>
      <c r="E29" s="18"/>
      <c r="J29" s="1116" t="s">
        <v>156</v>
      </c>
      <c r="K29" s="203" t="s">
        <v>566</v>
      </c>
      <c r="L29" s="203">
        <v>5</v>
      </c>
      <c r="M29" s="636"/>
      <c r="N29" s="667"/>
      <c r="O29" s="667"/>
      <c r="P29" s="667"/>
      <c r="Q29" s="667"/>
      <c r="R29" s="667"/>
      <c r="S29" s="667"/>
      <c r="T29" s="667"/>
      <c r="U29" s="18"/>
      <c r="V29" s="18"/>
      <c r="W29" s="18"/>
      <c r="X29" s="18"/>
      <c r="Y29" s="18"/>
      <c r="Z29" s="18"/>
      <c r="AA29" s="18"/>
      <c r="AB29" s="18"/>
      <c r="AC29" s="18"/>
    </row>
    <row r="30" spans="1:29" ht="15.75" customHeight="1">
      <c r="B30" s="18"/>
      <c r="C30" s="18"/>
      <c r="E30" s="18"/>
      <c r="J30" s="1118"/>
      <c r="K30" s="203" t="s">
        <v>567</v>
      </c>
      <c r="L30" s="203">
        <v>10</v>
      </c>
      <c r="M30" s="636"/>
      <c r="N30" s="667"/>
      <c r="O30" s="667"/>
      <c r="P30" s="667"/>
      <c r="Q30" s="667"/>
      <c r="R30" s="667"/>
      <c r="S30" s="667"/>
      <c r="T30" s="667"/>
      <c r="U30" s="18"/>
      <c r="V30" s="18"/>
      <c r="W30" s="18"/>
      <c r="X30" s="18"/>
      <c r="Y30" s="18"/>
      <c r="Z30" s="18"/>
      <c r="AA30" s="18"/>
      <c r="AB30" s="18"/>
      <c r="AC30" s="18"/>
    </row>
    <row r="31" spans="1:29" ht="15.75" customHeight="1">
      <c r="B31" s="18"/>
      <c r="C31" s="18"/>
      <c r="E31" s="18"/>
      <c r="J31" s="1118"/>
      <c r="K31" s="203" t="s">
        <v>568</v>
      </c>
      <c r="L31" s="203">
        <v>15</v>
      </c>
      <c r="M31" s="636"/>
      <c r="N31" s="667"/>
      <c r="O31" s="667"/>
      <c r="P31" s="667"/>
      <c r="Q31" s="667"/>
      <c r="R31" s="667"/>
      <c r="S31" s="667"/>
      <c r="T31" s="667"/>
      <c r="U31" s="18"/>
      <c r="V31" s="18"/>
      <c r="W31" s="18"/>
      <c r="X31" s="18"/>
      <c r="Y31" s="18"/>
      <c r="Z31" s="18"/>
      <c r="AA31" s="18"/>
      <c r="AB31" s="18"/>
      <c r="AC31" s="18"/>
    </row>
    <row r="32" spans="1:29" ht="15.75" customHeight="1">
      <c r="B32" s="18"/>
      <c r="C32" s="18"/>
      <c r="E32" s="18"/>
      <c r="J32" s="1117"/>
      <c r="K32" s="204" t="s">
        <v>569</v>
      </c>
      <c r="L32" s="204">
        <v>20</v>
      </c>
      <c r="M32" s="18"/>
      <c r="N32" s="667"/>
      <c r="O32" s="667"/>
      <c r="P32" s="667"/>
      <c r="Q32" s="667"/>
      <c r="R32" s="667"/>
      <c r="S32" s="667"/>
      <c r="T32" s="667"/>
      <c r="U32" s="18"/>
      <c r="V32" s="18"/>
      <c r="W32" s="18"/>
      <c r="X32" s="18"/>
      <c r="Y32" s="18"/>
      <c r="Z32" s="18"/>
      <c r="AA32" s="18"/>
      <c r="AB32" s="18"/>
      <c r="AC32" s="18"/>
    </row>
    <row r="33" spans="2:29" ht="15.75" customHeight="1">
      <c r="B33" s="18"/>
      <c r="C33" s="18"/>
      <c r="E33" s="18"/>
      <c r="J33" s="1107" t="s">
        <v>157</v>
      </c>
      <c r="K33" s="203" t="s">
        <v>566</v>
      </c>
      <c r="L33" s="203">
        <v>5</v>
      </c>
      <c r="M33" s="18"/>
      <c r="N33" s="667"/>
      <c r="O33" s="667"/>
      <c r="P33" s="667"/>
      <c r="Q33" s="667"/>
      <c r="R33" s="667"/>
      <c r="S33" s="667"/>
      <c r="T33" s="667"/>
      <c r="U33" s="18"/>
      <c r="V33" s="18"/>
      <c r="W33" s="18"/>
      <c r="X33" s="18"/>
      <c r="Y33" s="18"/>
      <c r="Z33" s="18"/>
      <c r="AA33" s="18"/>
      <c r="AB33" s="18"/>
      <c r="AC33" s="18"/>
    </row>
    <row r="34" spans="2:29" ht="15.75" customHeight="1">
      <c r="B34" s="18"/>
      <c r="C34" s="18"/>
      <c r="E34" s="18"/>
      <c r="J34" s="1108"/>
      <c r="K34" s="203" t="s">
        <v>567</v>
      </c>
      <c r="L34" s="203">
        <v>10</v>
      </c>
      <c r="M34" s="18"/>
      <c r="N34" s="667"/>
      <c r="O34" s="667"/>
      <c r="P34" s="667"/>
      <c r="Q34" s="667"/>
      <c r="R34" s="667"/>
      <c r="S34" s="667"/>
      <c r="T34" s="667"/>
      <c r="U34" s="18"/>
      <c r="V34" s="18"/>
      <c r="W34" s="18"/>
      <c r="X34" s="18"/>
      <c r="Y34" s="18"/>
      <c r="Z34" s="18"/>
      <c r="AA34" s="18"/>
      <c r="AB34" s="18"/>
      <c r="AC34" s="18"/>
    </row>
    <row r="35" spans="2:29" ht="15.75" customHeight="1">
      <c r="B35" s="18"/>
      <c r="C35" s="18"/>
      <c r="E35" s="18"/>
      <c r="J35" s="1108"/>
      <c r="K35" s="203" t="s">
        <v>568</v>
      </c>
      <c r="L35" s="203">
        <v>15</v>
      </c>
      <c r="M35" s="18"/>
      <c r="N35" s="667"/>
      <c r="O35" s="667"/>
      <c r="P35" s="667"/>
      <c r="Q35" s="667"/>
      <c r="R35" s="667"/>
      <c r="S35" s="667"/>
      <c r="T35" s="667"/>
      <c r="U35" s="18"/>
      <c r="V35" s="18"/>
      <c r="W35" s="18"/>
      <c r="X35" s="18"/>
      <c r="Y35" s="18"/>
      <c r="Z35" s="18"/>
      <c r="AA35" s="18"/>
      <c r="AB35" s="18"/>
      <c r="AC35" s="18"/>
    </row>
    <row r="36" spans="2:29" ht="15.75" customHeight="1">
      <c r="B36" s="18"/>
      <c r="C36" s="18"/>
      <c r="E36" s="18"/>
      <c r="J36" s="1109"/>
      <c r="K36" s="204" t="s">
        <v>569</v>
      </c>
      <c r="L36" s="204">
        <v>20</v>
      </c>
      <c r="M36" s="18"/>
      <c r="N36" s="667"/>
      <c r="O36" s="667"/>
      <c r="P36" s="667"/>
      <c r="Q36" s="667"/>
      <c r="R36" s="667"/>
      <c r="S36" s="667"/>
      <c r="T36" s="667"/>
      <c r="U36" s="18"/>
      <c r="V36" s="18"/>
      <c r="W36" s="18"/>
      <c r="X36" s="18"/>
      <c r="Y36" s="18"/>
      <c r="Z36" s="18"/>
      <c r="AA36" s="18"/>
      <c r="AB36" s="18"/>
      <c r="AC36" s="18"/>
    </row>
    <row r="37" spans="2:29" ht="15.75" customHeight="1">
      <c r="B37" s="18"/>
      <c r="C37" s="18"/>
      <c r="E37" s="18"/>
      <c r="I37" s="18"/>
      <c r="J37" s="18"/>
      <c r="K37" s="18"/>
      <c r="L37" s="18"/>
      <c r="M37" s="18"/>
      <c r="N37" s="667"/>
      <c r="O37" s="667"/>
      <c r="P37" s="667"/>
      <c r="Q37" s="667"/>
      <c r="R37" s="667"/>
      <c r="S37" s="667"/>
      <c r="T37" s="667"/>
      <c r="U37" s="18"/>
      <c r="V37" s="18"/>
      <c r="W37" s="18"/>
      <c r="X37" s="18"/>
      <c r="Y37" s="18"/>
      <c r="Z37" s="18"/>
      <c r="AA37" s="18"/>
      <c r="AB37" s="18"/>
      <c r="AC37" s="18"/>
    </row>
    <row r="38" spans="2:29" ht="15.75" customHeight="1">
      <c r="B38" s="18"/>
      <c r="C38" s="18"/>
      <c r="E38" s="18"/>
      <c r="I38" s="18"/>
      <c r="J38" s="18"/>
      <c r="K38" s="18"/>
      <c r="L38" s="18"/>
      <c r="M38" s="18"/>
      <c r="N38" s="667"/>
      <c r="O38" s="667"/>
      <c r="P38" s="667"/>
      <c r="Q38" s="667"/>
      <c r="R38" s="667"/>
      <c r="S38" s="667"/>
      <c r="T38" s="667"/>
      <c r="U38" s="18"/>
      <c r="V38" s="18"/>
      <c r="W38" s="18"/>
      <c r="X38" s="18"/>
      <c r="Y38" s="18"/>
      <c r="Z38" s="18"/>
      <c r="AA38" s="18"/>
      <c r="AB38" s="18"/>
      <c r="AC38" s="18"/>
    </row>
    <row r="39" spans="2:29" ht="15.75" customHeight="1">
      <c r="B39" s="18"/>
      <c r="C39" s="18"/>
      <c r="E39" s="18"/>
      <c r="I39" s="18"/>
      <c r="J39" s="18"/>
      <c r="K39" s="18"/>
      <c r="L39" s="18"/>
      <c r="M39" s="18"/>
      <c r="N39" s="667"/>
      <c r="O39" s="667"/>
      <c r="P39" s="667"/>
      <c r="Q39" s="667"/>
      <c r="R39" s="667"/>
      <c r="S39" s="667"/>
      <c r="T39" s="667"/>
      <c r="U39" s="18"/>
      <c r="V39" s="18"/>
      <c r="W39" s="18"/>
      <c r="X39" s="18"/>
      <c r="Y39" s="18"/>
      <c r="Z39" s="18"/>
      <c r="AA39" s="18"/>
      <c r="AB39" s="18"/>
      <c r="AC39" s="18"/>
    </row>
    <row r="40" spans="2:29" ht="15.75" customHeight="1">
      <c r="B40" s="18"/>
      <c r="C40" s="18"/>
      <c r="E40" s="18"/>
      <c r="I40" s="18"/>
      <c r="J40" s="18"/>
      <c r="K40" s="18"/>
      <c r="L40" s="18"/>
      <c r="M40" s="18"/>
      <c r="N40" s="667"/>
      <c r="O40" s="667"/>
      <c r="P40" s="667"/>
      <c r="Q40" s="667"/>
      <c r="R40" s="667"/>
      <c r="S40" s="667"/>
      <c r="T40" s="667"/>
      <c r="U40" s="18"/>
      <c r="V40" s="18"/>
      <c r="W40" s="18"/>
      <c r="X40" s="18"/>
      <c r="Y40" s="18"/>
      <c r="Z40" s="18"/>
      <c r="AA40" s="18"/>
      <c r="AB40" s="18"/>
      <c r="AC40" s="18"/>
    </row>
    <row r="41" spans="2:29" ht="15.75" customHeight="1">
      <c r="B41" s="18"/>
      <c r="C41" s="18"/>
      <c r="E41" s="18"/>
      <c r="I41" s="18"/>
      <c r="J41" s="18"/>
      <c r="K41" s="18"/>
      <c r="L41" s="18"/>
      <c r="M41" s="18"/>
      <c r="N41" s="667"/>
      <c r="O41" s="667"/>
      <c r="P41" s="667"/>
      <c r="Q41" s="667"/>
      <c r="R41" s="667"/>
      <c r="S41" s="667"/>
      <c r="T41" s="667"/>
      <c r="U41" s="18"/>
      <c r="V41" s="18"/>
      <c r="W41" s="18"/>
      <c r="X41" s="18"/>
      <c r="Y41" s="18"/>
      <c r="Z41" s="18"/>
      <c r="AA41" s="18"/>
      <c r="AB41" s="18"/>
      <c r="AC41" s="18"/>
    </row>
    <row r="42" spans="2:29" ht="15.75" customHeight="1">
      <c r="B42" s="18"/>
      <c r="C42" s="18"/>
      <c r="E42" s="18"/>
      <c r="I42" s="18"/>
      <c r="J42" s="18"/>
      <c r="K42" s="18"/>
      <c r="L42" s="18"/>
      <c r="M42" s="18"/>
      <c r="N42" s="667"/>
      <c r="O42" s="667"/>
      <c r="P42" s="667"/>
      <c r="Q42" s="667"/>
      <c r="R42" s="667"/>
      <c r="S42" s="667"/>
      <c r="T42" s="667"/>
      <c r="U42" s="18"/>
      <c r="V42" s="18"/>
      <c r="W42" s="18"/>
      <c r="X42" s="18"/>
      <c r="Y42" s="18"/>
      <c r="Z42" s="18"/>
      <c r="AA42" s="18"/>
      <c r="AB42" s="18"/>
      <c r="AC42" s="18"/>
    </row>
    <row r="43" spans="2:29" ht="15.75" customHeight="1">
      <c r="B43" s="18"/>
      <c r="C43" s="18"/>
      <c r="E43" s="18"/>
      <c r="I43" s="18"/>
      <c r="J43" s="18"/>
      <c r="K43" s="18"/>
      <c r="L43" s="18"/>
      <c r="M43" s="18"/>
      <c r="N43" s="667"/>
      <c r="O43" s="667"/>
      <c r="P43" s="667"/>
      <c r="Q43" s="667"/>
      <c r="R43" s="667"/>
      <c r="S43" s="667"/>
      <c r="T43" s="667"/>
      <c r="U43" s="18"/>
      <c r="V43" s="18"/>
      <c r="W43" s="18"/>
      <c r="X43" s="18"/>
      <c r="Y43" s="18"/>
      <c r="Z43" s="18"/>
      <c r="AA43" s="18"/>
      <c r="AB43" s="18"/>
      <c r="AC43" s="18"/>
    </row>
    <row r="44" spans="2:29" ht="15.75" customHeight="1">
      <c r="B44" s="18"/>
      <c r="C44" s="18"/>
      <c r="E44" s="18"/>
      <c r="I44" s="18"/>
      <c r="J44" s="18"/>
      <c r="K44" s="18"/>
      <c r="L44" s="18"/>
      <c r="M44" s="18"/>
      <c r="N44" s="667"/>
      <c r="O44" s="667"/>
      <c r="P44" s="667"/>
      <c r="Q44" s="667"/>
      <c r="R44" s="667"/>
      <c r="S44" s="667"/>
      <c r="T44" s="667"/>
      <c r="U44" s="18"/>
      <c r="V44" s="18"/>
      <c r="W44" s="18"/>
      <c r="X44" s="18"/>
      <c r="Y44" s="18"/>
      <c r="Z44" s="18"/>
      <c r="AA44" s="18"/>
      <c r="AB44" s="18"/>
      <c r="AC44" s="18"/>
    </row>
    <row r="45" spans="2:29" ht="15.75" customHeight="1">
      <c r="B45" s="18"/>
      <c r="C45" s="18"/>
      <c r="E45" s="18"/>
      <c r="I45" s="18"/>
      <c r="J45" s="18"/>
      <c r="K45" s="18"/>
      <c r="L45" s="18"/>
      <c r="M45" s="18"/>
      <c r="N45" s="667"/>
      <c r="O45" s="667"/>
      <c r="P45" s="667"/>
      <c r="Q45" s="667"/>
      <c r="R45" s="667"/>
      <c r="S45" s="667"/>
      <c r="T45" s="667"/>
      <c r="U45" s="18"/>
      <c r="V45" s="18"/>
      <c r="W45" s="18"/>
      <c r="X45" s="18"/>
      <c r="Y45" s="18"/>
      <c r="Z45" s="18"/>
      <c r="AA45" s="18"/>
      <c r="AB45" s="18"/>
      <c r="AC45" s="18"/>
    </row>
    <row r="46" spans="2:29" ht="15.75" customHeight="1">
      <c r="B46" s="18"/>
      <c r="C46" s="18"/>
      <c r="E46" s="18"/>
      <c r="I46" s="18"/>
      <c r="J46" s="18"/>
      <c r="K46" s="18"/>
      <c r="L46" s="18"/>
      <c r="M46" s="18"/>
      <c r="N46" s="667"/>
      <c r="O46" s="667"/>
      <c r="P46" s="667"/>
      <c r="Q46" s="667"/>
      <c r="R46" s="667"/>
      <c r="S46" s="667"/>
      <c r="T46" s="667"/>
      <c r="U46" s="18"/>
      <c r="V46" s="18"/>
      <c r="W46" s="18"/>
      <c r="X46" s="18"/>
      <c r="Y46" s="18"/>
      <c r="Z46" s="18"/>
      <c r="AA46" s="18"/>
      <c r="AB46" s="18"/>
      <c r="AC46" s="18"/>
    </row>
    <row r="47" spans="2:29" ht="15.75" customHeight="1">
      <c r="B47" s="18"/>
      <c r="C47" s="18"/>
      <c r="E47" s="18"/>
      <c r="I47" s="18"/>
      <c r="J47" s="18"/>
      <c r="K47" s="18"/>
      <c r="L47" s="18"/>
      <c r="M47" s="18"/>
      <c r="N47" s="667"/>
      <c r="O47" s="667"/>
      <c r="P47" s="667"/>
      <c r="Q47" s="667"/>
      <c r="R47" s="667"/>
      <c r="S47" s="667"/>
      <c r="T47" s="667"/>
      <c r="U47" s="18"/>
      <c r="V47" s="18"/>
      <c r="W47" s="18"/>
      <c r="X47" s="18"/>
      <c r="Y47" s="18"/>
      <c r="Z47" s="18"/>
      <c r="AA47" s="18"/>
      <c r="AB47" s="18"/>
      <c r="AC47" s="18"/>
    </row>
    <row r="48" spans="2:29" ht="15.75" customHeight="1">
      <c r="B48" s="18"/>
      <c r="C48" s="18"/>
      <c r="E48" s="18"/>
      <c r="I48" s="18"/>
      <c r="J48" s="18"/>
      <c r="K48" s="18"/>
      <c r="L48" s="18"/>
      <c r="M48" s="18"/>
      <c r="N48" s="667"/>
      <c r="O48" s="667"/>
      <c r="P48" s="667"/>
      <c r="Q48" s="667"/>
      <c r="R48" s="667"/>
      <c r="S48" s="667"/>
      <c r="T48" s="667"/>
      <c r="U48" s="18"/>
      <c r="V48" s="18"/>
      <c r="W48" s="18"/>
      <c r="X48" s="18"/>
      <c r="Y48" s="18"/>
      <c r="Z48" s="18"/>
      <c r="AA48" s="18"/>
      <c r="AB48" s="18"/>
      <c r="AC48" s="18"/>
    </row>
    <row r="49" spans="2:29" ht="15.75" customHeight="1">
      <c r="B49" s="18"/>
      <c r="C49" s="18"/>
      <c r="E49" s="18"/>
      <c r="I49" s="18"/>
      <c r="J49" s="18"/>
      <c r="K49" s="18"/>
      <c r="L49" s="18"/>
      <c r="M49" s="18"/>
      <c r="N49" s="667"/>
      <c r="O49" s="667"/>
      <c r="P49" s="667"/>
      <c r="Q49" s="667"/>
      <c r="R49" s="667"/>
      <c r="S49" s="667"/>
      <c r="T49" s="667"/>
      <c r="U49" s="18"/>
      <c r="V49" s="18"/>
      <c r="W49" s="18"/>
      <c r="X49" s="18"/>
      <c r="Y49" s="18"/>
      <c r="Z49" s="18"/>
      <c r="AA49" s="18"/>
      <c r="AB49" s="18"/>
      <c r="AC49" s="18"/>
    </row>
    <row r="50" spans="2:29" ht="15.75" customHeight="1">
      <c r="B50" s="18"/>
      <c r="C50" s="18"/>
      <c r="E50" s="18"/>
      <c r="I50" s="18"/>
      <c r="J50" s="18"/>
      <c r="K50" s="18"/>
      <c r="L50" s="18"/>
      <c r="M50" s="18"/>
      <c r="N50" s="667"/>
      <c r="O50" s="667"/>
      <c r="P50" s="667"/>
      <c r="Q50" s="667"/>
      <c r="R50" s="667"/>
      <c r="S50" s="667"/>
      <c r="T50" s="667"/>
      <c r="U50" s="18"/>
      <c r="V50" s="18"/>
      <c r="W50" s="18"/>
      <c r="X50" s="18"/>
      <c r="Y50" s="18"/>
      <c r="Z50" s="18"/>
      <c r="AA50" s="18"/>
      <c r="AB50" s="18"/>
      <c r="AC50" s="18"/>
    </row>
    <row r="51" spans="2:29" ht="15.75" customHeight="1">
      <c r="B51" s="18"/>
      <c r="C51" s="18"/>
      <c r="E51" s="18"/>
      <c r="I51" s="18"/>
      <c r="J51" s="18"/>
      <c r="K51" s="18"/>
      <c r="L51" s="18"/>
      <c r="M51" s="18"/>
      <c r="N51" s="667"/>
      <c r="O51" s="667"/>
      <c r="P51" s="667"/>
      <c r="Q51" s="667"/>
      <c r="R51" s="667"/>
      <c r="S51" s="667"/>
      <c r="T51" s="667"/>
      <c r="U51" s="18"/>
      <c r="V51" s="18"/>
      <c r="W51" s="18"/>
      <c r="X51" s="18"/>
      <c r="Y51" s="18"/>
      <c r="Z51" s="18"/>
      <c r="AA51" s="18"/>
      <c r="AB51" s="18"/>
      <c r="AC51" s="18"/>
    </row>
    <row r="52" spans="2:29" ht="15.75" customHeight="1">
      <c r="B52" s="18"/>
      <c r="C52" s="18"/>
      <c r="E52" s="18"/>
      <c r="I52" s="18"/>
      <c r="J52" s="18"/>
      <c r="K52" s="18"/>
      <c r="L52" s="18"/>
      <c r="M52" s="18"/>
      <c r="N52" s="667"/>
      <c r="O52" s="667"/>
      <c r="P52" s="667"/>
      <c r="Q52" s="667"/>
      <c r="R52" s="667"/>
      <c r="S52" s="667"/>
      <c r="T52" s="667"/>
      <c r="U52" s="18"/>
      <c r="V52" s="18"/>
      <c r="W52" s="18"/>
      <c r="X52" s="18"/>
      <c r="Y52" s="18"/>
      <c r="Z52" s="18"/>
      <c r="AA52" s="18"/>
      <c r="AB52" s="18"/>
      <c r="AC52" s="18"/>
    </row>
    <row r="53" spans="2:29" ht="15.75" customHeight="1">
      <c r="B53" s="18"/>
      <c r="C53" s="18"/>
      <c r="E53" s="18"/>
      <c r="I53" s="18"/>
      <c r="J53" s="18"/>
      <c r="K53" s="18"/>
      <c r="L53" s="18"/>
      <c r="M53" s="18"/>
      <c r="N53" s="667"/>
      <c r="O53" s="667"/>
      <c r="P53" s="667"/>
      <c r="Q53" s="667"/>
      <c r="R53" s="667"/>
      <c r="S53" s="667"/>
      <c r="T53" s="667"/>
      <c r="U53" s="18"/>
      <c r="V53" s="18"/>
      <c r="W53" s="18"/>
      <c r="X53" s="18"/>
      <c r="Y53" s="18"/>
      <c r="Z53" s="18"/>
      <c r="AA53" s="18"/>
      <c r="AB53" s="18"/>
      <c r="AC53" s="18"/>
    </row>
    <row r="54" spans="2:29" ht="15.75" customHeight="1">
      <c r="B54" s="18"/>
      <c r="C54" s="18"/>
      <c r="E54" s="18"/>
      <c r="I54" s="18"/>
      <c r="J54" s="18"/>
      <c r="K54" s="18"/>
      <c r="L54" s="18"/>
      <c r="M54" s="18"/>
      <c r="N54" s="667"/>
      <c r="O54" s="667"/>
      <c r="P54" s="667"/>
      <c r="Q54" s="667"/>
      <c r="R54" s="667"/>
      <c r="S54" s="667"/>
      <c r="T54" s="667"/>
      <c r="U54" s="18"/>
      <c r="V54" s="18"/>
      <c r="W54" s="18"/>
      <c r="X54" s="18"/>
      <c r="Y54" s="18"/>
      <c r="Z54" s="18"/>
      <c r="AA54" s="18"/>
      <c r="AB54" s="18"/>
      <c r="AC54" s="18"/>
    </row>
    <row r="55" spans="2:29" ht="15.75" customHeight="1">
      <c r="B55" s="18"/>
      <c r="C55" s="18"/>
      <c r="E55" s="18"/>
      <c r="I55" s="18"/>
      <c r="J55" s="18"/>
      <c r="K55" s="18"/>
      <c r="L55" s="18"/>
      <c r="M55" s="18"/>
      <c r="N55" s="667"/>
      <c r="O55" s="667"/>
      <c r="P55" s="667"/>
      <c r="Q55" s="667"/>
      <c r="R55" s="667"/>
      <c r="S55" s="667"/>
      <c r="T55" s="667"/>
      <c r="U55" s="18"/>
      <c r="V55" s="18"/>
      <c r="W55" s="18"/>
      <c r="X55" s="18"/>
      <c r="Y55" s="18"/>
      <c r="Z55" s="18"/>
      <c r="AA55" s="18"/>
      <c r="AB55" s="18"/>
      <c r="AC55" s="18"/>
    </row>
    <row r="56" spans="2:29" ht="15.75" customHeight="1">
      <c r="B56" s="18"/>
      <c r="C56" s="18"/>
      <c r="E56" s="18"/>
      <c r="I56" s="18"/>
      <c r="J56" s="18"/>
      <c r="K56" s="18"/>
      <c r="L56" s="18"/>
      <c r="M56" s="18"/>
      <c r="N56" s="667"/>
      <c r="O56" s="667"/>
      <c r="P56" s="667"/>
      <c r="Q56" s="667"/>
      <c r="R56" s="667"/>
      <c r="S56" s="667"/>
      <c r="T56" s="667"/>
      <c r="U56" s="18"/>
      <c r="V56" s="18"/>
      <c r="W56" s="18"/>
      <c r="X56" s="18"/>
      <c r="Y56" s="18"/>
      <c r="Z56" s="18"/>
      <c r="AA56" s="18"/>
      <c r="AB56" s="18"/>
      <c r="AC56" s="18"/>
    </row>
    <row r="57" spans="2:29" ht="15.75" customHeight="1">
      <c r="B57" s="18"/>
      <c r="C57" s="18"/>
      <c r="E57" s="18"/>
      <c r="I57" s="18"/>
      <c r="J57" s="18"/>
      <c r="K57" s="18"/>
      <c r="L57" s="18"/>
      <c r="M57" s="18"/>
      <c r="N57" s="667"/>
      <c r="O57" s="667"/>
      <c r="P57" s="667"/>
      <c r="Q57" s="667"/>
      <c r="R57" s="667"/>
      <c r="S57" s="667"/>
      <c r="T57" s="667"/>
      <c r="U57" s="18"/>
      <c r="V57" s="18"/>
      <c r="W57" s="18"/>
      <c r="X57" s="18"/>
      <c r="Y57" s="18"/>
      <c r="Z57" s="18"/>
      <c r="AA57" s="18"/>
      <c r="AB57" s="18"/>
      <c r="AC57" s="18"/>
    </row>
    <row r="58" spans="2:29" ht="15.75" customHeight="1">
      <c r="B58" s="18"/>
      <c r="C58" s="18"/>
      <c r="E58" s="18"/>
      <c r="I58" s="18"/>
      <c r="J58" s="18"/>
      <c r="K58" s="18"/>
      <c r="L58" s="18"/>
      <c r="M58" s="18"/>
      <c r="N58" s="667"/>
      <c r="O58" s="667"/>
      <c r="P58" s="667"/>
      <c r="Q58" s="667"/>
      <c r="R58" s="667"/>
      <c r="S58" s="667"/>
      <c r="T58" s="667"/>
      <c r="U58" s="18"/>
      <c r="V58" s="18"/>
      <c r="W58" s="18"/>
      <c r="X58" s="18"/>
      <c r="Y58" s="18"/>
      <c r="Z58" s="18"/>
      <c r="AA58" s="18"/>
      <c r="AB58" s="18"/>
      <c r="AC58" s="18"/>
    </row>
    <row r="59" spans="2:29" ht="15.75" customHeight="1">
      <c r="B59" s="18"/>
      <c r="C59" s="18"/>
      <c r="E59" s="18"/>
      <c r="I59" s="18"/>
      <c r="J59" s="18"/>
      <c r="K59" s="18"/>
      <c r="L59" s="18"/>
      <c r="M59" s="18"/>
      <c r="N59" s="667"/>
      <c r="O59" s="667"/>
      <c r="P59" s="667"/>
      <c r="Q59" s="667"/>
      <c r="R59" s="667"/>
      <c r="S59" s="667"/>
      <c r="T59" s="667"/>
      <c r="U59" s="18"/>
      <c r="V59" s="18"/>
      <c r="W59" s="18"/>
      <c r="X59" s="18"/>
      <c r="Y59" s="18"/>
      <c r="Z59" s="18"/>
      <c r="AA59" s="18"/>
      <c r="AB59" s="18"/>
      <c r="AC59" s="18"/>
    </row>
    <row r="60" spans="2:29" ht="15.75" customHeight="1">
      <c r="B60" s="18"/>
      <c r="C60" s="18"/>
      <c r="E60" s="18"/>
      <c r="I60" s="18"/>
      <c r="J60" s="18"/>
      <c r="K60" s="18"/>
      <c r="L60" s="18"/>
      <c r="M60" s="18"/>
      <c r="N60" s="667"/>
      <c r="O60" s="667"/>
      <c r="P60" s="667"/>
      <c r="Q60" s="667"/>
      <c r="R60" s="667"/>
      <c r="S60" s="667"/>
      <c r="T60" s="667"/>
      <c r="U60" s="18"/>
      <c r="V60" s="18"/>
      <c r="W60" s="18"/>
      <c r="X60" s="18"/>
      <c r="Y60" s="18"/>
      <c r="Z60" s="18"/>
      <c r="AA60" s="18"/>
      <c r="AB60" s="18"/>
      <c r="AC60" s="18"/>
    </row>
    <row r="61" spans="2:29" ht="15.75" customHeight="1">
      <c r="B61" s="18"/>
      <c r="C61" s="18"/>
      <c r="E61" s="18"/>
      <c r="I61" s="18"/>
      <c r="J61" s="18"/>
      <c r="K61" s="18"/>
      <c r="L61" s="18"/>
      <c r="M61" s="18"/>
      <c r="N61" s="667"/>
      <c r="O61" s="667"/>
      <c r="P61" s="667"/>
      <c r="Q61" s="667"/>
      <c r="R61" s="667"/>
      <c r="S61" s="667"/>
      <c r="T61" s="667"/>
      <c r="U61" s="18"/>
      <c r="V61" s="18"/>
      <c r="W61" s="18"/>
      <c r="X61" s="18"/>
      <c r="Y61" s="18"/>
      <c r="Z61" s="18"/>
      <c r="AA61" s="18"/>
      <c r="AB61" s="18"/>
      <c r="AC61" s="18"/>
    </row>
    <row r="62" spans="2:29" ht="15.75" customHeight="1">
      <c r="B62" s="18"/>
      <c r="C62" s="18"/>
      <c r="E62" s="18"/>
      <c r="I62" s="18"/>
      <c r="J62" s="18"/>
      <c r="K62" s="18"/>
      <c r="L62" s="18"/>
      <c r="M62" s="18"/>
      <c r="N62" s="667"/>
      <c r="O62" s="667"/>
      <c r="P62" s="667"/>
      <c r="Q62" s="667"/>
      <c r="R62" s="667"/>
      <c r="S62" s="667"/>
      <c r="T62" s="667"/>
      <c r="U62" s="18"/>
      <c r="V62" s="18"/>
      <c r="W62" s="18"/>
      <c r="X62" s="18"/>
      <c r="Y62" s="18"/>
      <c r="Z62" s="18"/>
      <c r="AA62" s="18"/>
      <c r="AB62" s="18"/>
      <c r="AC62" s="18"/>
    </row>
    <row r="63" spans="2:29" ht="15.75" customHeight="1">
      <c r="B63" s="18"/>
      <c r="C63" s="18"/>
      <c r="E63" s="18"/>
      <c r="I63" s="18"/>
      <c r="J63" s="18"/>
      <c r="K63" s="18"/>
      <c r="L63" s="18"/>
      <c r="M63" s="18"/>
      <c r="N63" s="667"/>
      <c r="O63" s="667"/>
      <c r="P63" s="667"/>
      <c r="Q63" s="667"/>
      <c r="R63" s="667"/>
      <c r="S63" s="667"/>
      <c r="T63" s="667"/>
      <c r="U63" s="18"/>
      <c r="V63" s="18"/>
      <c r="W63" s="18"/>
      <c r="X63" s="18"/>
      <c r="Y63" s="18"/>
      <c r="Z63" s="18"/>
      <c r="AA63" s="18"/>
      <c r="AB63" s="18"/>
      <c r="AC63" s="18"/>
    </row>
    <row r="64" spans="2:29" ht="15.75" customHeight="1">
      <c r="B64" s="18"/>
      <c r="C64" s="18"/>
      <c r="E64" s="18"/>
      <c r="I64" s="18"/>
      <c r="J64" s="18"/>
      <c r="K64" s="18"/>
      <c r="L64" s="18"/>
      <c r="M64" s="18"/>
      <c r="N64" s="667"/>
      <c r="O64" s="667"/>
      <c r="P64" s="667"/>
      <c r="Q64" s="667"/>
      <c r="R64" s="667"/>
      <c r="S64" s="667"/>
      <c r="T64" s="667"/>
      <c r="U64" s="18"/>
      <c r="V64" s="18"/>
      <c r="W64" s="18"/>
      <c r="X64" s="18"/>
      <c r="Y64" s="18"/>
      <c r="Z64" s="18"/>
      <c r="AA64" s="18"/>
      <c r="AB64" s="18"/>
      <c r="AC64" s="18"/>
    </row>
    <row r="65" spans="2:29" ht="15.75" customHeight="1">
      <c r="B65" s="18"/>
      <c r="C65" s="18"/>
      <c r="E65" s="18"/>
      <c r="I65" s="18"/>
      <c r="J65" s="18"/>
      <c r="K65" s="18"/>
      <c r="L65" s="18"/>
      <c r="M65" s="18"/>
      <c r="N65" s="667"/>
      <c r="O65" s="667"/>
      <c r="P65" s="667"/>
      <c r="Q65" s="667"/>
      <c r="R65" s="667"/>
      <c r="S65" s="667"/>
      <c r="T65" s="667"/>
      <c r="U65" s="18"/>
      <c r="V65" s="18"/>
      <c r="W65" s="18"/>
      <c r="X65" s="18"/>
      <c r="Y65" s="18"/>
      <c r="Z65" s="18"/>
      <c r="AA65" s="18"/>
      <c r="AB65" s="18"/>
      <c r="AC65" s="18"/>
    </row>
    <row r="66" spans="2:29" ht="15.75" customHeight="1">
      <c r="B66" s="18"/>
      <c r="C66" s="18"/>
      <c r="E66" s="18"/>
      <c r="I66" s="18"/>
      <c r="J66" s="18"/>
      <c r="K66" s="18"/>
      <c r="L66" s="18"/>
      <c r="M66" s="18"/>
      <c r="N66" s="667"/>
      <c r="O66" s="667"/>
      <c r="P66" s="667"/>
      <c r="Q66" s="667"/>
      <c r="R66" s="667"/>
      <c r="S66" s="667"/>
      <c r="T66" s="667"/>
      <c r="U66" s="18"/>
      <c r="V66" s="18"/>
      <c r="W66" s="18"/>
      <c r="X66" s="18"/>
      <c r="Y66" s="18"/>
      <c r="Z66" s="18"/>
      <c r="AA66" s="18"/>
      <c r="AB66" s="18"/>
      <c r="AC66" s="18"/>
    </row>
    <row r="67" spans="2:29" ht="15.75" customHeight="1">
      <c r="B67" s="18"/>
      <c r="C67" s="18"/>
      <c r="E67" s="18"/>
      <c r="I67" s="18"/>
      <c r="J67" s="18"/>
      <c r="K67" s="18"/>
      <c r="L67" s="18"/>
      <c r="M67" s="18"/>
      <c r="N67" s="667"/>
      <c r="O67" s="667"/>
      <c r="P67" s="667"/>
      <c r="Q67" s="667"/>
      <c r="R67" s="667"/>
      <c r="S67" s="667"/>
      <c r="T67" s="667"/>
      <c r="U67" s="18"/>
      <c r="V67" s="18"/>
      <c r="W67" s="18"/>
      <c r="X67" s="18"/>
      <c r="Y67" s="18"/>
      <c r="Z67" s="18"/>
      <c r="AA67" s="18"/>
      <c r="AB67" s="18"/>
      <c r="AC67" s="18"/>
    </row>
    <row r="68" spans="2:29" ht="15.75" customHeight="1">
      <c r="B68" s="18"/>
      <c r="C68" s="18"/>
      <c r="E68" s="18"/>
      <c r="I68" s="18"/>
      <c r="J68" s="18"/>
      <c r="K68" s="18"/>
      <c r="L68" s="18"/>
      <c r="M68" s="18"/>
      <c r="N68" s="667"/>
      <c r="O68" s="667"/>
      <c r="P68" s="667"/>
      <c r="Q68" s="667"/>
      <c r="R68" s="667"/>
      <c r="S68" s="667"/>
      <c r="T68" s="667"/>
      <c r="U68" s="18"/>
      <c r="V68" s="18"/>
      <c r="W68" s="18"/>
      <c r="X68" s="18"/>
      <c r="Y68" s="18"/>
      <c r="Z68" s="18"/>
      <c r="AA68" s="18"/>
      <c r="AB68" s="18"/>
      <c r="AC68" s="18"/>
    </row>
    <row r="69" spans="2:29" ht="15.75" customHeight="1">
      <c r="B69" s="18"/>
      <c r="C69" s="18"/>
      <c r="E69" s="18"/>
      <c r="I69" s="18"/>
      <c r="J69" s="18"/>
      <c r="K69" s="18"/>
      <c r="L69" s="18"/>
      <c r="M69" s="18"/>
      <c r="N69" s="667"/>
      <c r="O69" s="667"/>
      <c r="P69" s="667"/>
      <c r="Q69" s="667"/>
      <c r="R69" s="667"/>
      <c r="S69" s="667"/>
      <c r="T69" s="667"/>
      <c r="U69" s="18"/>
      <c r="V69" s="18"/>
      <c r="W69" s="18"/>
      <c r="X69" s="18"/>
      <c r="Y69" s="18"/>
      <c r="Z69" s="18"/>
      <c r="AA69" s="18"/>
      <c r="AB69" s="18"/>
      <c r="AC69" s="18"/>
    </row>
    <row r="70" spans="2:29" ht="15.75" customHeight="1">
      <c r="B70" s="18"/>
      <c r="C70" s="18"/>
      <c r="E70" s="18"/>
      <c r="I70" s="18"/>
      <c r="J70" s="18"/>
      <c r="K70" s="18"/>
      <c r="L70" s="18"/>
      <c r="M70" s="18"/>
      <c r="N70" s="667"/>
      <c r="O70" s="667"/>
      <c r="P70" s="667"/>
      <c r="Q70" s="667"/>
      <c r="R70" s="667"/>
      <c r="S70" s="667"/>
      <c r="T70" s="667"/>
      <c r="U70" s="18"/>
      <c r="V70" s="18"/>
      <c r="W70" s="18"/>
      <c r="X70" s="18"/>
      <c r="Y70" s="18"/>
      <c r="Z70" s="18"/>
      <c r="AA70" s="18"/>
      <c r="AB70" s="18"/>
      <c r="AC70" s="18"/>
    </row>
    <row r="71" spans="2:29" ht="15.75" customHeight="1">
      <c r="B71" s="18"/>
      <c r="C71" s="18"/>
      <c r="E71" s="18"/>
      <c r="I71" s="18"/>
      <c r="J71" s="18"/>
      <c r="K71" s="18"/>
      <c r="L71" s="18"/>
      <c r="M71" s="18"/>
      <c r="N71" s="667"/>
      <c r="O71" s="667"/>
      <c r="P71" s="667"/>
      <c r="Q71" s="667"/>
      <c r="R71" s="667"/>
      <c r="S71" s="667"/>
      <c r="T71" s="667"/>
      <c r="U71" s="18"/>
      <c r="V71" s="18"/>
      <c r="W71" s="18"/>
      <c r="X71" s="18"/>
      <c r="Y71" s="18"/>
      <c r="Z71" s="18"/>
      <c r="AA71" s="18"/>
      <c r="AB71" s="18"/>
      <c r="AC71" s="18"/>
    </row>
    <row r="72" spans="2:29" ht="15.75" customHeight="1">
      <c r="B72" s="18"/>
      <c r="C72" s="18"/>
      <c r="E72" s="18"/>
      <c r="I72" s="18"/>
      <c r="J72" s="18"/>
      <c r="K72" s="18"/>
      <c r="L72" s="18"/>
      <c r="M72" s="18"/>
      <c r="N72" s="667"/>
      <c r="O72" s="667"/>
      <c r="P72" s="667"/>
      <c r="Q72" s="667"/>
      <c r="R72" s="667"/>
      <c r="S72" s="667"/>
      <c r="T72" s="667"/>
      <c r="U72" s="18"/>
      <c r="V72" s="18"/>
      <c r="W72" s="18"/>
      <c r="X72" s="18"/>
      <c r="Y72" s="18"/>
      <c r="Z72" s="18"/>
      <c r="AA72" s="18"/>
      <c r="AB72" s="18"/>
      <c r="AC72" s="18"/>
    </row>
    <row r="73" spans="2:29" ht="15.75" customHeight="1">
      <c r="B73" s="18"/>
      <c r="C73" s="18"/>
      <c r="E73" s="18"/>
      <c r="I73" s="18"/>
      <c r="J73" s="18"/>
      <c r="K73" s="18"/>
      <c r="L73" s="18"/>
      <c r="M73" s="18"/>
      <c r="N73" s="667"/>
      <c r="O73" s="667"/>
      <c r="P73" s="667"/>
      <c r="Q73" s="667"/>
      <c r="R73" s="667"/>
      <c r="S73" s="667"/>
      <c r="T73" s="667"/>
      <c r="U73" s="18"/>
      <c r="V73" s="18"/>
      <c r="W73" s="18"/>
      <c r="X73" s="18"/>
      <c r="Y73" s="18"/>
      <c r="Z73" s="18"/>
      <c r="AA73" s="18"/>
      <c r="AB73" s="18"/>
      <c r="AC73" s="18"/>
    </row>
    <row r="74" spans="2:29" ht="15.75" customHeight="1">
      <c r="B74" s="18"/>
      <c r="C74" s="18"/>
      <c r="E74" s="18"/>
      <c r="I74" s="18"/>
      <c r="J74" s="18"/>
      <c r="K74" s="18"/>
      <c r="L74" s="18"/>
      <c r="M74" s="18"/>
      <c r="N74" s="667"/>
      <c r="O74" s="667"/>
      <c r="P74" s="667"/>
      <c r="Q74" s="667"/>
      <c r="R74" s="667"/>
      <c r="S74" s="667"/>
      <c r="T74" s="667"/>
      <c r="U74" s="18"/>
      <c r="V74" s="18"/>
      <c r="W74" s="18"/>
      <c r="X74" s="18"/>
      <c r="Y74" s="18"/>
      <c r="Z74" s="18"/>
      <c r="AA74" s="18"/>
      <c r="AB74" s="18"/>
      <c r="AC74" s="18"/>
    </row>
    <row r="75" spans="2:29" ht="15.75" customHeight="1">
      <c r="B75" s="18"/>
      <c r="C75" s="18"/>
      <c r="E75" s="18"/>
      <c r="I75" s="18"/>
      <c r="J75" s="18"/>
      <c r="K75" s="18"/>
      <c r="L75" s="18"/>
      <c r="M75" s="18"/>
      <c r="N75" s="667"/>
      <c r="O75" s="667"/>
      <c r="P75" s="667"/>
      <c r="Q75" s="667"/>
      <c r="R75" s="667"/>
      <c r="S75" s="667"/>
      <c r="T75" s="667"/>
      <c r="U75" s="18"/>
      <c r="V75" s="18"/>
      <c r="W75" s="18"/>
      <c r="X75" s="18"/>
      <c r="Y75" s="18"/>
      <c r="Z75" s="18"/>
      <c r="AA75" s="18"/>
      <c r="AB75" s="18"/>
      <c r="AC75" s="18"/>
    </row>
    <row r="76" spans="2:29" ht="15.75" customHeight="1">
      <c r="B76" s="18"/>
      <c r="C76" s="18"/>
      <c r="E76" s="18"/>
      <c r="I76" s="18"/>
      <c r="J76" s="18"/>
      <c r="K76" s="18"/>
      <c r="L76" s="18"/>
      <c r="M76" s="18"/>
      <c r="N76" s="667"/>
      <c r="O76" s="667"/>
      <c r="P76" s="667"/>
      <c r="Q76" s="667"/>
      <c r="R76" s="667"/>
      <c r="S76" s="667"/>
      <c r="T76" s="667"/>
      <c r="U76" s="18"/>
      <c r="V76" s="18"/>
      <c r="W76" s="18"/>
      <c r="X76" s="18"/>
      <c r="Y76" s="18"/>
      <c r="Z76" s="18"/>
      <c r="AA76" s="18"/>
      <c r="AB76" s="18"/>
      <c r="AC76" s="18"/>
    </row>
    <row r="77" spans="2:29" ht="15.75" customHeight="1">
      <c r="B77" s="18"/>
      <c r="C77" s="18"/>
      <c r="E77" s="18"/>
      <c r="I77" s="18"/>
      <c r="J77" s="18"/>
      <c r="K77" s="18"/>
      <c r="L77" s="18"/>
      <c r="M77" s="18"/>
      <c r="N77" s="667"/>
      <c r="O77" s="667"/>
      <c r="P77" s="667"/>
      <c r="Q77" s="667"/>
      <c r="R77" s="667"/>
      <c r="S77" s="667"/>
      <c r="T77" s="667"/>
      <c r="U77" s="18"/>
      <c r="V77" s="18"/>
      <c r="W77" s="18"/>
      <c r="X77" s="18"/>
      <c r="Y77" s="18"/>
      <c r="Z77" s="18"/>
      <c r="AA77" s="18"/>
      <c r="AB77" s="18"/>
      <c r="AC77" s="18"/>
    </row>
    <row r="78" spans="2:29" ht="15.75" customHeight="1">
      <c r="B78" s="18"/>
      <c r="C78" s="18"/>
      <c r="E78" s="18"/>
      <c r="I78" s="18"/>
      <c r="J78" s="18"/>
      <c r="K78" s="18"/>
      <c r="L78" s="18"/>
      <c r="M78" s="18"/>
      <c r="N78" s="667"/>
      <c r="O78" s="667"/>
      <c r="P78" s="667"/>
      <c r="Q78" s="667"/>
      <c r="R78" s="667"/>
      <c r="S78" s="667"/>
      <c r="T78" s="667"/>
      <c r="U78" s="18"/>
      <c r="V78" s="18"/>
      <c r="W78" s="18"/>
      <c r="X78" s="18"/>
      <c r="Y78" s="18"/>
      <c r="Z78" s="18"/>
      <c r="AA78" s="18"/>
      <c r="AB78" s="18"/>
      <c r="AC78" s="18"/>
    </row>
    <row r="79" spans="2:29" ht="15.75" customHeight="1">
      <c r="B79" s="18"/>
      <c r="C79" s="18"/>
      <c r="E79" s="18"/>
      <c r="I79" s="18"/>
      <c r="J79" s="18"/>
      <c r="K79" s="18"/>
      <c r="L79" s="18"/>
      <c r="M79" s="18"/>
      <c r="N79" s="667"/>
      <c r="O79" s="667"/>
      <c r="P79" s="667"/>
      <c r="Q79" s="667"/>
      <c r="R79" s="667"/>
      <c r="S79" s="667"/>
      <c r="T79" s="667"/>
      <c r="U79" s="18"/>
      <c r="V79" s="18"/>
      <c r="W79" s="18"/>
      <c r="X79" s="18"/>
      <c r="Y79" s="18"/>
      <c r="Z79" s="18"/>
      <c r="AA79" s="18"/>
      <c r="AB79" s="18"/>
      <c r="AC79" s="18"/>
    </row>
    <row r="80" spans="2:29" ht="15.75" customHeight="1">
      <c r="B80" s="18"/>
      <c r="C80" s="18"/>
      <c r="E80" s="18"/>
      <c r="I80" s="18"/>
      <c r="J80" s="18"/>
      <c r="K80" s="18"/>
      <c r="L80" s="18"/>
      <c r="M80" s="18"/>
      <c r="N80" s="667"/>
      <c r="O80" s="667"/>
      <c r="P80" s="667"/>
      <c r="Q80" s="667"/>
      <c r="R80" s="667"/>
      <c r="S80" s="667"/>
      <c r="T80" s="667"/>
      <c r="U80" s="18"/>
      <c r="V80" s="18"/>
      <c r="W80" s="18"/>
      <c r="X80" s="18"/>
      <c r="Y80" s="18"/>
      <c r="Z80" s="18"/>
      <c r="AA80" s="18"/>
      <c r="AB80" s="18"/>
      <c r="AC80" s="18"/>
    </row>
    <row r="81" spans="2:29" ht="15.75" customHeight="1">
      <c r="B81" s="18"/>
      <c r="C81" s="18"/>
      <c r="E81" s="18"/>
      <c r="I81" s="18"/>
      <c r="J81" s="18"/>
      <c r="K81" s="18"/>
      <c r="L81" s="18"/>
      <c r="M81" s="18"/>
      <c r="N81" s="667"/>
      <c r="O81" s="667"/>
      <c r="P81" s="667"/>
      <c r="Q81" s="667"/>
      <c r="R81" s="667"/>
      <c r="S81" s="667"/>
      <c r="T81" s="667"/>
      <c r="U81" s="18"/>
      <c r="V81" s="18"/>
      <c r="W81" s="18"/>
      <c r="X81" s="18"/>
      <c r="Y81" s="18"/>
      <c r="Z81" s="18"/>
      <c r="AA81" s="18"/>
      <c r="AB81" s="18"/>
      <c r="AC81" s="18"/>
    </row>
    <row r="82" spans="2:29" ht="15.75" customHeight="1">
      <c r="B82" s="18"/>
      <c r="C82" s="18"/>
      <c r="E82" s="18"/>
      <c r="I82" s="18"/>
      <c r="J82" s="18"/>
      <c r="K82" s="18"/>
      <c r="L82" s="18"/>
      <c r="M82" s="18"/>
      <c r="N82" s="667"/>
      <c r="O82" s="667"/>
      <c r="P82" s="667"/>
      <c r="Q82" s="667"/>
      <c r="R82" s="667"/>
      <c r="S82" s="667"/>
      <c r="T82" s="667"/>
      <c r="U82" s="18"/>
      <c r="V82" s="18"/>
      <c r="W82" s="18"/>
      <c r="X82" s="18"/>
      <c r="Y82" s="18"/>
      <c r="Z82" s="18"/>
      <c r="AA82" s="18"/>
      <c r="AB82" s="18"/>
      <c r="AC82" s="18"/>
    </row>
    <row r="83" spans="2:29" ht="15.75" customHeight="1">
      <c r="B83" s="18"/>
      <c r="C83" s="18"/>
      <c r="E83" s="18"/>
      <c r="I83" s="18"/>
      <c r="J83" s="18"/>
      <c r="K83" s="18"/>
      <c r="L83" s="18"/>
      <c r="M83" s="18"/>
      <c r="N83" s="667"/>
      <c r="O83" s="667"/>
      <c r="P83" s="667"/>
      <c r="Q83" s="667"/>
      <c r="R83" s="667"/>
      <c r="S83" s="667"/>
      <c r="T83" s="667"/>
      <c r="U83" s="18"/>
      <c r="V83" s="18"/>
      <c r="W83" s="18"/>
      <c r="X83" s="18"/>
      <c r="Y83" s="18"/>
      <c r="Z83" s="18"/>
      <c r="AA83" s="18"/>
      <c r="AB83" s="18"/>
      <c r="AC83" s="18"/>
    </row>
    <row r="84" spans="2:29" ht="15.75" customHeight="1">
      <c r="B84" s="18"/>
      <c r="C84" s="18"/>
      <c r="E84" s="18"/>
      <c r="I84" s="18"/>
      <c r="J84" s="18"/>
      <c r="K84" s="18"/>
      <c r="L84" s="18"/>
      <c r="M84" s="18"/>
      <c r="N84" s="667"/>
      <c r="O84" s="667"/>
      <c r="P84" s="667"/>
      <c r="Q84" s="667"/>
      <c r="R84" s="667"/>
      <c r="S84" s="667"/>
      <c r="T84" s="667"/>
      <c r="U84" s="18"/>
      <c r="V84" s="18"/>
      <c r="W84" s="18"/>
      <c r="X84" s="18"/>
      <c r="Y84" s="18"/>
      <c r="Z84" s="18"/>
      <c r="AA84" s="18"/>
      <c r="AB84" s="18"/>
      <c r="AC84" s="18"/>
    </row>
    <row r="85" spans="2:29" ht="15.75" customHeight="1">
      <c r="B85" s="18"/>
      <c r="C85" s="18"/>
      <c r="E85" s="18"/>
      <c r="I85" s="18"/>
      <c r="J85" s="18"/>
      <c r="K85" s="18"/>
      <c r="L85" s="18"/>
      <c r="M85" s="18"/>
      <c r="N85" s="667"/>
      <c r="O85" s="667"/>
      <c r="P85" s="667"/>
      <c r="Q85" s="667"/>
      <c r="R85" s="667"/>
      <c r="S85" s="667"/>
      <c r="T85" s="667"/>
      <c r="U85" s="18"/>
      <c r="V85" s="18"/>
      <c r="W85" s="18"/>
      <c r="X85" s="18"/>
      <c r="Y85" s="18"/>
      <c r="Z85" s="18"/>
      <c r="AA85" s="18"/>
      <c r="AB85" s="18"/>
      <c r="AC85" s="18"/>
    </row>
    <row r="86" spans="2:29" ht="15.75" customHeight="1">
      <c r="B86" s="18"/>
      <c r="C86" s="18"/>
      <c r="E86" s="18"/>
      <c r="I86" s="18"/>
      <c r="J86" s="18"/>
      <c r="K86" s="18"/>
      <c r="L86" s="18"/>
      <c r="M86" s="18"/>
      <c r="N86" s="667"/>
      <c r="O86" s="667"/>
      <c r="P86" s="667"/>
      <c r="Q86" s="667"/>
      <c r="R86" s="667"/>
      <c r="S86" s="667"/>
      <c r="T86" s="667"/>
      <c r="U86" s="18"/>
      <c r="V86" s="18"/>
      <c r="W86" s="18"/>
      <c r="X86" s="18"/>
      <c r="Y86" s="18"/>
      <c r="Z86" s="18"/>
      <c r="AA86" s="18"/>
      <c r="AB86" s="18"/>
      <c r="AC86" s="18"/>
    </row>
    <row r="87" spans="2:29" ht="15.75" customHeight="1">
      <c r="B87" s="18"/>
      <c r="C87" s="18"/>
      <c r="E87" s="18"/>
      <c r="I87" s="18"/>
      <c r="J87" s="18"/>
      <c r="K87" s="18"/>
      <c r="L87" s="18"/>
      <c r="M87" s="18"/>
      <c r="N87" s="667"/>
      <c r="O87" s="667"/>
      <c r="P87" s="667"/>
      <c r="Q87" s="667"/>
      <c r="R87" s="667"/>
      <c r="S87" s="667"/>
      <c r="T87" s="667"/>
      <c r="U87" s="18"/>
      <c r="V87" s="18"/>
      <c r="W87" s="18"/>
      <c r="X87" s="18"/>
      <c r="Y87" s="18"/>
      <c r="Z87" s="18"/>
      <c r="AA87" s="18"/>
      <c r="AB87" s="18"/>
      <c r="AC87" s="18"/>
    </row>
    <row r="88" spans="2:29" ht="15.75" customHeight="1">
      <c r="B88" s="18"/>
      <c r="C88" s="18"/>
      <c r="E88" s="18"/>
      <c r="I88" s="18"/>
      <c r="J88" s="18"/>
      <c r="K88" s="18"/>
      <c r="L88" s="18"/>
      <c r="M88" s="18"/>
      <c r="N88" s="667"/>
      <c r="O88" s="667"/>
      <c r="P88" s="667"/>
      <c r="Q88" s="667"/>
      <c r="R88" s="667"/>
      <c r="S88" s="667"/>
      <c r="T88" s="667"/>
      <c r="U88" s="18"/>
      <c r="V88" s="18"/>
      <c r="W88" s="18"/>
      <c r="X88" s="18"/>
      <c r="Y88" s="18"/>
      <c r="Z88" s="18"/>
      <c r="AA88" s="18"/>
      <c r="AB88" s="18"/>
      <c r="AC88" s="18"/>
    </row>
    <row r="89" spans="2:29" ht="15.75" customHeight="1">
      <c r="B89" s="18"/>
      <c r="C89" s="18"/>
      <c r="E89" s="18"/>
      <c r="I89" s="18"/>
      <c r="J89" s="18"/>
      <c r="K89" s="18"/>
      <c r="L89" s="18"/>
      <c r="M89" s="18"/>
      <c r="N89" s="667"/>
      <c r="O89" s="667"/>
      <c r="P89" s="667"/>
      <c r="Q89" s="667"/>
      <c r="R89" s="667"/>
      <c r="S89" s="667"/>
      <c r="T89" s="667"/>
      <c r="U89" s="18"/>
      <c r="V89" s="18"/>
      <c r="W89" s="18"/>
      <c r="X89" s="18"/>
      <c r="Y89" s="18"/>
      <c r="Z89" s="18"/>
      <c r="AA89" s="18"/>
      <c r="AB89" s="18"/>
      <c r="AC89" s="18"/>
    </row>
    <row r="90" spans="2:29" ht="15.75" customHeight="1">
      <c r="B90" s="18"/>
      <c r="C90" s="18"/>
      <c r="E90" s="18"/>
      <c r="I90" s="18"/>
      <c r="J90" s="18"/>
      <c r="K90" s="18"/>
      <c r="L90" s="18"/>
      <c r="M90" s="18"/>
      <c r="N90" s="667"/>
      <c r="O90" s="667"/>
      <c r="P90" s="667"/>
      <c r="Q90" s="667"/>
      <c r="R90" s="667"/>
      <c r="S90" s="667"/>
      <c r="T90" s="667"/>
      <c r="U90" s="18"/>
      <c r="V90" s="18"/>
      <c r="W90" s="18"/>
      <c r="X90" s="18"/>
      <c r="Y90" s="18"/>
      <c r="Z90" s="18"/>
      <c r="AA90" s="18"/>
      <c r="AB90" s="18"/>
      <c r="AC90" s="18"/>
    </row>
    <row r="91" spans="2:29" ht="15.75" customHeight="1">
      <c r="B91" s="18"/>
      <c r="C91" s="18"/>
      <c r="E91" s="18"/>
      <c r="I91" s="18"/>
      <c r="J91" s="18"/>
      <c r="K91" s="18"/>
      <c r="L91" s="18"/>
      <c r="M91" s="18"/>
      <c r="N91" s="667"/>
      <c r="O91" s="667"/>
      <c r="P91" s="667"/>
      <c r="Q91" s="667"/>
      <c r="R91" s="667"/>
      <c r="S91" s="667"/>
      <c r="T91" s="667"/>
      <c r="U91" s="18"/>
      <c r="V91" s="18"/>
      <c r="W91" s="18"/>
      <c r="X91" s="18"/>
      <c r="Y91" s="18"/>
      <c r="Z91" s="18"/>
      <c r="AA91" s="18"/>
      <c r="AB91" s="18"/>
      <c r="AC91" s="18"/>
    </row>
    <row r="92" spans="2:29" ht="15.75" customHeight="1">
      <c r="B92" s="18"/>
      <c r="C92" s="18"/>
      <c r="E92" s="18"/>
      <c r="I92" s="18"/>
      <c r="J92" s="18"/>
      <c r="K92" s="18"/>
      <c r="L92" s="18"/>
      <c r="M92" s="18"/>
      <c r="N92" s="667"/>
      <c r="O92" s="667"/>
      <c r="P92" s="667"/>
      <c r="Q92" s="667"/>
      <c r="R92" s="667"/>
      <c r="S92" s="667"/>
      <c r="T92" s="667"/>
      <c r="U92" s="18"/>
      <c r="V92" s="18"/>
      <c r="W92" s="18"/>
      <c r="X92" s="18"/>
      <c r="Y92" s="18"/>
      <c r="Z92" s="18"/>
      <c r="AA92" s="18"/>
      <c r="AB92" s="18"/>
      <c r="AC92" s="18"/>
    </row>
    <row r="93" spans="2:29" ht="15.75" customHeight="1">
      <c r="B93" s="18"/>
      <c r="C93" s="18"/>
      <c r="E93" s="18"/>
      <c r="I93" s="18"/>
      <c r="J93" s="18"/>
      <c r="K93" s="18"/>
      <c r="L93" s="18"/>
      <c r="M93" s="18"/>
      <c r="N93" s="667"/>
      <c r="O93" s="667"/>
      <c r="P93" s="667"/>
      <c r="Q93" s="667"/>
      <c r="R93" s="667"/>
      <c r="S93" s="667"/>
      <c r="T93" s="667"/>
      <c r="U93" s="18"/>
      <c r="V93" s="18"/>
      <c r="W93" s="18"/>
      <c r="X93" s="18"/>
      <c r="Y93" s="18"/>
      <c r="Z93" s="18"/>
      <c r="AA93" s="18"/>
      <c r="AB93" s="18"/>
      <c r="AC93" s="18"/>
    </row>
    <row r="94" spans="2:29" ht="15.75" customHeight="1">
      <c r="B94" s="18"/>
      <c r="C94" s="18"/>
      <c r="E94" s="18"/>
      <c r="I94" s="18"/>
      <c r="J94" s="18"/>
      <c r="K94" s="18"/>
      <c r="L94" s="18"/>
      <c r="M94" s="18"/>
      <c r="N94" s="667"/>
      <c r="O94" s="667"/>
      <c r="P94" s="667"/>
      <c r="Q94" s="667"/>
      <c r="R94" s="667"/>
      <c r="S94" s="667"/>
      <c r="T94" s="667"/>
      <c r="U94" s="18"/>
      <c r="V94" s="18"/>
      <c r="W94" s="18"/>
      <c r="X94" s="18"/>
      <c r="Y94" s="18"/>
      <c r="Z94" s="18"/>
      <c r="AA94" s="18"/>
      <c r="AB94" s="18"/>
      <c r="AC94" s="18"/>
    </row>
    <row r="95" spans="2:29" ht="15.75" customHeight="1">
      <c r="B95" s="18"/>
      <c r="C95" s="18"/>
      <c r="E95" s="18"/>
      <c r="I95" s="18"/>
      <c r="J95" s="18"/>
      <c r="K95" s="18"/>
      <c r="L95" s="18"/>
      <c r="M95" s="18"/>
      <c r="N95" s="667"/>
      <c r="O95" s="667"/>
      <c r="P95" s="667"/>
      <c r="Q95" s="667"/>
      <c r="R95" s="667"/>
      <c r="S95" s="667"/>
      <c r="T95" s="667"/>
      <c r="U95" s="18"/>
      <c r="V95" s="18"/>
      <c r="W95" s="18"/>
      <c r="X95" s="18"/>
      <c r="Y95" s="18"/>
      <c r="Z95" s="18"/>
      <c r="AA95" s="18"/>
      <c r="AB95" s="18"/>
      <c r="AC95" s="18"/>
    </row>
    <row r="96" spans="2:29" ht="15.75" customHeight="1">
      <c r="B96" s="18"/>
      <c r="C96" s="18"/>
      <c r="E96" s="18"/>
      <c r="I96" s="18"/>
      <c r="J96" s="18"/>
      <c r="K96" s="18"/>
      <c r="L96" s="18"/>
      <c r="M96" s="18"/>
      <c r="N96" s="667"/>
      <c r="O96" s="667"/>
      <c r="P96" s="667"/>
      <c r="Q96" s="667"/>
      <c r="R96" s="667"/>
      <c r="S96" s="667"/>
      <c r="T96" s="667"/>
      <c r="U96" s="18"/>
      <c r="V96" s="18"/>
      <c r="W96" s="18"/>
      <c r="X96" s="18"/>
      <c r="Y96" s="18"/>
      <c r="Z96" s="18"/>
      <c r="AA96" s="18"/>
      <c r="AB96" s="18"/>
      <c r="AC96" s="18"/>
    </row>
    <row r="97" spans="2:29" ht="15.75" customHeight="1">
      <c r="B97" s="18"/>
      <c r="C97" s="18"/>
      <c r="E97" s="18"/>
      <c r="I97" s="18"/>
      <c r="J97" s="18"/>
      <c r="K97" s="18"/>
      <c r="L97" s="18"/>
      <c r="M97" s="18"/>
      <c r="N97" s="667"/>
      <c r="O97" s="667"/>
      <c r="P97" s="667"/>
      <c r="Q97" s="667"/>
      <c r="R97" s="667"/>
      <c r="S97" s="667"/>
      <c r="T97" s="667"/>
      <c r="U97" s="18"/>
      <c r="V97" s="18"/>
      <c r="W97" s="18"/>
      <c r="X97" s="18"/>
      <c r="Y97" s="18"/>
      <c r="Z97" s="18"/>
      <c r="AA97" s="18"/>
      <c r="AB97" s="18"/>
      <c r="AC97" s="18"/>
    </row>
    <row r="98" spans="2:29" ht="15.75" customHeight="1">
      <c r="B98" s="18"/>
      <c r="C98" s="18"/>
      <c r="E98" s="18"/>
      <c r="I98" s="18"/>
      <c r="J98" s="18"/>
      <c r="K98" s="18"/>
      <c r="L98" s="18"/>
      <c r="M98" s="18"/>
      <c r="N98" s="667"/>
      <c r="O98" s="667"/>
      <c r="P98" s="667"/>
      <c r="Q98" s="667"/>
      <c r="R98" s="667"/>
      <c r="S98" s="667"/>
      <c r="T98" s="667"/>
      <c r="U98" s="18"/>
      <c r="V98" s="18"/>
      <c r="W98" s="18"/>
      <c r="X98" s="18"/>
      <c r="Y98" s="18"/>
      <c r="Z98" s="18"/>
      <c r="AA98" s="18"/>
      <c r="AB98" s="18"/>
      <c r="AC98" s="18"/>
    </row>
    <row r="99" spans="2:29" ht="15.75" customHeight="1">
      <c r="B99" s="18"/>
      <c r="C99" s="18"/>
      <c r="E99" s="18"/>
      <c r="I99" s="18"/>
      <c r="J99" s="18"/>
      <c r="K99" s="18"/>
      <c r="L99" s="18"/>
      <c r="M99" s="18"/>
      <c r="N99" s="667"/>
      <c r="O99" s="667"/>
      <c r="P99" s="667"/>
      <c r="Q99" s="667"/>
      <c r="R99" s="667"/>
      <c r="S99" s="667"/>
      <c r="T99" s="667"/>
      <c r="U99" s="18"/>
      <c r="V99" s="18"/>
      <c r="W99" s="18"/>
      <c r="X99" s="18"/>
      <c r="Y99" s="18"/>
      <c r="Z99" s="18"/>
      <c r="AA99" s="18"/>
      <c r="AB99" s="18"/>
      <c r="AC99" s="18"/>
    </row>
    <row r="100" spans="2:29" ht="15.75" customHeight="1">
      <c r="B100" s="18"/>
      <c r="C100" s="18"/>
      <c r="E100" s="18"/>
      <c r="I100" s="18"/>
      <c r="J100" s="18"/>
      <c r="K100" s="18"/>
      <c r="L100" s="18"/>
      <c r="M100" s="18"/>
      <c r="N100" s="667"/>
      <c r="O100" s="667"/>
      <c r="P100" s="667"/>
      <c r="Q100" s="667"/>
      <c r="R100" s="667"/>
      <c r="S100" s="667"/>
      <c r="T100" s="667"/>
      <c r="U100" s="18"/>
      <c r="V100" s="18"/>
      <c r="W100" s="18"/>
      <c r="X100" s="18"/>
      <c r="Y100" s="18"/>
      <c r="Z100" s="18"/>
      <c r="AA100" s="18"/>
      <c r="AB100" s="18"/>
      <c r="AC100" s="18"/>
    </row>
    <row r="101" spans="2:29" ht="15.75" customHeight="1">
      <c r="B101" s="18"/>
      <c r="C101" s="18"/>
      <c r="E101" s="18"/>
      <c r="I101" s="18"/>
      <c r="J101" s="18"/>
      <c r="K101" s="18"/>
      <c r="L101" s="18"/>
      <c r="M101" s="18"/>
      <c r="N101" s="667"/>
      <c r="O101" s="667"/>
      <c r="P101" s="667"/>
      <c r="Q101" s="667"/>
      <c r="R101" s="667"/>
      <c r="S101" s="667"/>
      <c r="T101" s="667"/>
      <c r="U101" s="18"/>
      <c r="V101" s="18"/>
      <c r="W101" s="18"/>
      <c r="X101" s="18"/>
      <c r="Y101" s="18"/>
      <c r="Z101" s="18"/>
      <c r="AA101" s="18"/>
      <c r="AB101" s="18"/>
      <c r="AC101" s="18"/>
    </row>
    <row r="102" spans="2:29" ht="15.75" customHeight="1">
      <c r="B102" s="18"/>
      <c r="C102" s="18"/>
      <c r="E102" s="18"/>
      <c r="I102" s="18"/>
      <c r="J102" s="18"/>
      <c r="K102" s="18"/>
      <c r="L102" s="18"/>
      <c r="M102" s="18"/>
      <c r="N102" s="667"/>
      <c r="O102" s="667"/>
      <c r="P102" s="667"/>
      <c r="Q102" s="667"/>
      <c r="R102" s="667"/>
      <c r="S102" s="667"/>
      <c r="T102" s="667"/>
      <c r="U102" s="18"/>
      <c r="V102" s="18"/>
      <c r="W102" s="18"/>
      <c r="X102" s="18"/>
      <c r="Y102" s="18"/>
      <c r="Z102" s="18"/>
      <c r="AA102" s="18"/>
      <c r="AB102" s="18"/>
      <c r="AC102" s="18"/>
    </row>
    <row r="103" spans="2:29" ht="15.75" customHeight="1">
      <c r="B103" s="18"/>
      <c r="C103" s="18"/>
      <c r="E103" s="18"/>
      <c r="I103" s="18"/>
      <c r="J103" s="18"/>
      <c r="K103" s="18"/>
      <c r="L103" s="18"/>
      <c r="M103" s="18"/>
      <c r="N103" s="667"/>
      <c r="O103" s="667"/>
      <c r="P103" s="667"/>
      <c r="Q103" s="667"/>
      <c r="R103" s="667"/>
      <c r="S103" s="667"/>
      <c r="T103" s="667"/>
      <c r="U103" s="18"/>
      <c r="V103" s="18"/>
      <c r="W103" s="18"/>
      <c r="X103" s="18"/>
      <c r="Y103" s="18"/>
      <c r="Z103" s="18"/>
      <c r="AA103" s="18"/>
      <c r="AB103" s="18"/>
      <c r="AC103" s="18"/>
    </row>
    <row r="104" spans="2:29" ht="15.75" customHeight="1">
      <c r="B104" s="18"/>
      <c r="C104" s="18"/>
      <c r="E104" s="18"/>
      <c r="I104" s="18"/>
      <c r="J104" s="18"/>
      <c r="K104" s="18"/>
      <c r="L104" s="18"/>
      <c r="M104" s="18"/>
      <c r="N104" s="667"/>
      <c r="O104" s="667"/>
      <c r="P104" s="667"/>
      <c r="Q104" s="667"/>
      <c r="R104" s="667"/>
      <c r="S104" s="667"/>
      <c r="T104" s="667"/>
      <c r="U104" s="18"/>
      <c r="V104" s="18"/>
      <c r="W104" s="18"/>
      <c r="X104" s="18"/>
      <c r="Y104" s="18"/>
      <c r="Z104" s="18"/>
      <c r="AA104" s="18"/>
      <c r="AB104" s="18"/>
      <c r="AC104" s="18"/>
    </row>
    <row r="105" spans="2:29" ht="15.75" customHeight="1">
      <c r="B105" s="18"/>
      <c r="C105" s="18"/>
      <c r="E105" s="18"/>
      <c r="I105" s="18"/>
      <c r="J105" s="18"/>
      <c r="K105" s="18"/>
      <c r="L105" s="18"/>
      <c r="M105" s="18"/>
      <c r="N105" s="667"/>
      <c r="O105" s="667"/>
      <c r="P105" s="667"/>
      <c r="Q105" s="667"/>
      <c r="R105" s="667"/>
      <c r="S105" s="667"/>
      <c r="T105" s="667"/>
      <c r="U105" s="18"/>
      <c r="V105" s="18"/>
      <c r="W105" s="18"/>
      <c r="X105" s="18"/>
      <c r="Y105" s="18"/>
      <c r="Z105" s="18"/>
      <c r="AA105" s="18"/>
      <c r="AB105" s="18"/>
      <c r="AC105" s="18"/>
    </row>
    <row r="106" spans="2:29" ht="15.75" customHeight="1">
      <c r="B106" s="18"/>
      <c r="C106" s="18"/>
      <c r="E106" s="18"/>
      <c r="I106" s="18"/>
      <c r="J106" s="18"/>
      <c r="K106" s="18"/>
      <c r="L106" s="18"/>
      <c r="M106" s="18"/>
      <c r="N106" s="667"/>
      <c r="O106" s="667"/>
      <c r="P106" s="667"/>
      <c r="Q106" s="667"/>
      <c r="R106" s="667"/>
      <c r="S106" s="667"/>
      <c r="T106" s="667"/>
      <c r="U106" s="18"/>
      <c r="V106" s="18"/>
      <c r="W106" s="18"/>
      <c r="X106" s="18"/>
      <c r="Y106" s="18"/>
      <c r="Z106" s="18"/>
      <c r="AA106" s="18"/>
      <c r="AB106" s="18"/>
      <c r="AC106" s="18"/>
    </row>
    <row r="107" spans="2:29" ht="15.75" customHeight="1">
      <c r="B107" s="18"/>
      <c r="C107" s="18"/>
      <c r="E107" s="18"/>
      <c r="I107" s="18"/>
      <c r="J107" s="18"/>
      <c r="K107" s="18"/>
      <c r="L107" s="18"/>
      <c r="M107" s="18"/>
      <c r="N107" s="667"/>
      <c r="O107" s="667"/>
      <c r="P107" s="667"/>
      <c r="Q107" s="667"/>
      <c r="R107" s="667"/>
      <c r="S107" s="667"/>
      <c r="T107" s="667"/>
      <c r="U107" s="18"/>
      <c r="V107" s="18"/>
      <c r="W107" s="18"/>
      <c r="X107" s="18"/>
      <c r="Y107" s="18"/>
      <c r="Z107" s="18"/>
      <c r="AA107" s="18"/>
      <c r="AB107" s="18"/>
      <c r="AC107" s="18"/>
    </row>
    <row r="108" spans="2:29" ht="15.75" customHeight="1">
      <c r="B108" s="18"/>
      <c r="C108" s="18"/>
      <c r="E108" s="18"/>
      <c r="I108" s="18"/>
      <c r="J108" s="18"/>
      <c r="K108" s="18"/>
      <c r="L108" s="18"/>
      <c r="M108" s="18"/>
      <c r="N108" s="667"/>
      <c r="O108" s="667"/>
      <c r="P108" s="667"/>
      <c r="Q108" s="667"/>
      <c r="R108" s="667"/>
      <c r="S108" s="667"/>
      <c r="T108" s="667"/>
      <c r="U108" s="18"/>
      <c r="V108" s="18"/>
      <c r="W108" s="18"/>
      <c r="X108" s="18"/>
      <c r="Y108" s="18"/>
      <c r="Z108" s="18"/>
      <c r="AA108" s="18"/>
      <c r="AB108" s="18"/>
      <c r="AC108" s="18"/>
    </row>
    <row r="109" spans="2:29" ht="15.75" customHeight="1">
      <c r="B109" s="18"/>
      <c r="C109" s="18"/>
      <c r="E109" s="18"/>
      <c r="I109" s="18"/>
      <c r="J109" s="18"/>
      <c r="K109" s="18"/>
      <c r="L109" s="18"/>
      <c r="M109" s="18"/>
      <c r="N109" s="667"/>
      <c r="O109" s="667"/>
      <c r="P109" s="667"/>
      <c r="Q109" s="667"/>
      <c r="R109" s="667"/>
      <c r="S109" s="667"/>
      <c r="T109" s="667"/>
      <c r="U109" s="18"/>
      <c r="V109" s="18"/>
      <c r="W109" s="18"/>
      <c r="X109" s="18"/>
      <c r="Y109" s="18"/>
      <c r="Z109" s="18"/>
      <c r="AA109" s="18"/>
      <c r="AB109" s="18"/>
      <c r="AC109" s="18"/>
    </row>
    <row r="110" spans="2:29" ht="15.75" customHeight="1">
      <c r="B110" s="18"/>
      <c r="C110" s="18"/>
      <c r="E110" s="18"/>
      <c r="I110" s="18"/>
      <c r="J110" s="18"/>
      <c r="K110" s="18"/>
      <c r="L110" s="18"/>
      <c r="M110" s="18"/>
      <c r="N110" s="667"/>
      <c r="O110" s="667"/>
      <c r="P110" s="667"/>
      <c r="Q110" s="667"/>
      <c r="R110" s="667"/>
      <c r="S110" s="667"/>
      <c r="T110" s="667"/>
      <c r="U110" s="18"/>
      <c r="V110" s="18"/>
      <c r="W110" s="18"/>
      <c r="X110" s="18"/>
      <c r="Y110" s="18"/>
      <c r="Z110" s="18"/>
      <c r="AA110" s="18"/>
      <c r="AB110" s="18"/>
      <c r="AC110" s="18"/>
    </row>
    <row r="111" spans="2:29" ht="15.75" customHeight="1">
      <c r="B111" s="18"/>
      <c r="C111" s="18"/>
      <c r="E111" s="18"/>
      <c r="I111" s="18"/>
      <c r="J111" s="18"/>
      <c r="K111" s="18"/>
      <c r="L111" s="18"/>
      <c r="M111" s="18"/>
      <c r="N111" s="667"/>
      <c r="O111" s="667"/>
      <c r="P111" s="667"/>
      <c r="Q111" s="667"/>
      <c r="R111" s="667"/>
      <c r="S111" s="667"/>
      <c r="T111" s="667"/>
      <c r="U111" s="18"/>
      <c r="V111" s="18"/>
      <c r="W111" s="18"/>
      <c r="X111" s="18"/>
      <c r="Y111" s="18"/>
      <c r="Z111" s="18"/>
      <c r="AA111" s="18"/>
      <c r="AB111" s="18"/>
      <c r="AC111" s="18"/>
    </row>
    <row r="112" spans="2:29" ht="15.75" customHeight="1">
      <c r="B112" s="18"/>
      <c r="C112" s="18"/>
      <c r="E112" s="18"/>
      <c r="I112" s="18"/>
      <c r="J112" s="18"/>
      <c r="K112" s="18"/>
      <c r="L112" s="18"/>
      <c r="M112" s="18"/>
      <c r="N112" s="667"/>
      <c r="O112" s="667"/>
      <c r="P112" s="667"/>
      <c r="Q112" s="667"/>
      <c r="R112" s="667"/>
      <c r="S112" s="667"/>
      <c r="T112" s="667"/>
      <c r="U112" s="18"/>
      <c r="V112" s="18"/>
      <c r="W112" s="18"/>
      <c r="X112" s="18"/>
      <c r="Y112" s="18"/>
      <c r="Z112" s="18"/>
      <c r="AA112" s="18"/>
      <c r="AB112" s="18"/>
      <c r="AC112" s="18"/>
    </row>
    <row r="113" spans="2:29" ht="15.75" customHeight="1">
      <c r="B113" s="18"/>
      <c r="C113" s="18"/>
      <c r="E113" s="18"/>
      <c r="I113" s="18"/>
      <c r="J113" s="18"/>
      <c r="K113" s="18"/>
      <c r="L113" s="18"/>
      <c r="M113" s="18"/>
      <c r="N113" s="667"/>
      <c r="O113" s="667"/>
      <c r="P113" s="667"/>
      <c r="Q113" s="667"/>
      <c r="R113" s="667"/>
      <c r="S113" s="667"/>
      <c r="T113" s="667"/>
      <c r="U113" s="18"/>
      <c r="V113" s="18"/>
      <c r="W113" s="18"/>
      <c r="X113" s="18"/>
      <c r="Y113" s="18"/>
      <c r="Z113" s="18"/>
      <c r="AA113" s="18"/>
      <c r="AB113" s="18"/>
      <c r="AC113" s="18"/>
    </row>
    <row r="114" spans="2:29" ht="15.75" customHeight="1">
      <c r="B114" s="18"/>
      <c r="C114" s="18"/>
      <c r="E114" s="18"/>
      <c r="I114" s="18"/>
      <c r="J114" s="18"/>
      <c r="K114" s="18"/>
      <c r="L114" s="18"/>
      <c r="M114" s="18"/>
      <c r="N114" s="667"/>
      <c r="O114" s="667"/>
      <c r="P114" s="667"/>
      <c r="Q114" s="667"/>
      <c r="R114" s="667"/>
      <c r="S114" s="667"/>
      <c r="T114" s="667"/>
      <c r="U114" s="18"/>
      <c r="V114" s="18"/>
      <c r="W114" s="18"/>
      <c r="X114" s="18"/>
      <c r="Y114" s="18"/>
      <c r="Z114" s="18"/>
      <c r="AA114" s="18"/>
      <c r="AB114" s="18"/>
      <c r="AC114" s="18"/>
    </row>
    <row r="115" spans="2:29" ht="15.75" customHeight="1">
      <c r="B115" s="18"/>
      <c r="C115" s="18"/>
      <c r="E115" s="18"/>
      <c r="I115" s="18"/>
      <c r="J115" s="18"/>
      <c r="K115" s="18"/>
      <c r="L115" s="18"/>
      <c r="M115" s="18"/>
      <c r="N115" s="667"/>
      <c r="O115" s="667"/>
      <c r="P115" s="667"/>
      <c r="Q115" s="667"/>
      <c r="R115" s="667"/>
      <c r="S115" s="667"/>
      <c r="T115" s="667"/>
      <c r="U115" s="18"/>
      <c r="V115" s="18"/>
      <c r="W115" s="18"/>
      <c r="X115" s="18"/>
      <c r="Y115" s="18"/>
      <c r="Z115" s="18"/>
      <c r="AA115" s="18"/>
      <c r="AB115" s="18"/>
      <c r="AC115" s="18"/>
    </row>
    <row r="116" spans="2:29" ht="15.75" customHeight="1">
      <c r="B116" s="18"/>
      <c r="C116" s="18"/>
      <c r="E116" s="18"/>
      <c r="I116" s="18"/>
      <c r="J116" s="18"/>
      <c r="K116" s="18"/>
      <c r="L116" s="18"/>
      <c r="M116" s="18"/>
      <c r="N116" s="667"/>
      <c r="O116" s="667"/>
      <c r="P116" s="667"/>
      <c r="Q116" s="667"/>
      <c r="R116" s="667"/>
      <c r="S116" s="667"/>
      <c r="T116" s="667"/>
      <c r="U116" s="18"/>
      <c r="V116" s="18"/>
      <c r="W116" s="18"/>
      <c r="X116" s="18"/>
      <c r="Y116" s="18"/>
      <c r="Z116" s="18"/>
      <c r="AA116" s="18"/>
      <c r="AB116" s="18"/>
      <c r="AC116" s="18"/>
    </row>
    <row r="117" spans="2:29" ht="15.75" customHeight="1">
      <c r="B117" s="18"/>
      <c r="C117" s="18"/>
      <c r="E117" s="18"/>
      <c r="I117" s="18"/>
      <c r="J117" s="18"/>
      <c r="K117" s="18"/>
      <c r="L117" s="18"/>
      <c r="M117" s="18"/>
      <c r="N117" s="667"/>
      <c r="O117" s="667"/>
      <c r="P117" s="667"/>
      <c r="Q117" s="667"/>
      <c r="R117" s="667"/>
      <c r="S117" s="667"/>
      <c r="T117" s="667"/>
      <c r="U117" s="18"/>
      <c r="V117" s="18"/>
      <c r="W117" s="18"/>
      <c r="X117" s="18"/>
      <c r="Y117" s="18"/>
      <c r="Z117" s="18"/>
      <c r="AA117" s="18"/>
      <c r="AB117" s="18"/>
      <c r="AC117" s="18"/>
    </row>
    <row r="118" spans="2:29" ht="15.75" customHeight="1">
      <c r="B118" s="18"/>
      <c r="C118" s="18"/>
      <c r="E118" s="18"/>
      <c r="I118" s="18"/>
      <c r="J118" s="18"/>
      <c r="K118" s="18"/>
      <c r="L118" s="18"/>
      <c r="M118" s="18"/>
      <c r="N118" s="667"/>
      <c r="O118" s="667"/>
      <c r="P118" s="667"/>
      <c r="Q118" s="667"/>
      <c r="R118" s="667"/>
      <c r="S118" s="667"/>
      <c r="T118" s="667"/>
      <c r="U118" s="18"/>
      <c r="V118" s="18"/>
      <c r="W118" s="18"/>
      <c r="X118" s="18"/>
      <c r="Y118" s="18"/>
      <c r="Z118" s="18"/>
      <c r="AA118" s="18"/>
      <c r="AB118" s="18"/>
      <c r="AC118" s="18"/>
    </row>
    <row r="119" spans="2:29" ht="15.75" customHeight="1">
      <c r="B119" s="18"/>
      <c r="C119" s="18"/>
      <c r="E119" s="18"/>
      <c r="I119" s="18"/>
      <c r="J119" s="18"/>
      <c r="K119" s="18"/>
      <c r="L119" s="18"/>
      <c r="M119" s="18"/>
      <c r="N119" s="667"/>
      <c r="O119" s="667"/>
      <c r="P119" s="667"/>
      <c r="Q119" s="667"/>
      <c r="R119" s="667"/>
      <c r="S119" s="667"/>
      <c r="T119" s="667"/>
      <c r="U119" s="18"/>
      <c r="V119" s="18"/>
      <c r="W119" s="18"/>
      <c r="X119" s="18"/>
      <c r="Y119" s="18"/>
      <c r="Z119" s="18"/>
      <c r="AA119" s="18"/>
      <c r="AB119" s="18"/>
      <c r="AC119" s="18"/>
    </row>
    <row r="120" spans="2:29" ht="15.75" customHeight="1">
      <c r="B120" s="18"/>
      <c r="C120" s="18"/>
      <c r="E120" s="18"/>
      <c r="I120" s="18"/>
      <c r="J120" s="18"/>
      <c r="K120" s="18"/>
      <c r="L120" s="18"/>
      <c r="M120" s="18"/>
      <c r="N120" s="667"/>
      <c r="O120" s="667"/>
      <c r="P120" s="667"/>
      <c r="Q120" s="667"/>
      <c r="R120" s="667"/>
      <c r="S120" s="667"/>
      <c r="T120" s="667"/>
      <c r="U120" s="18"/>
      <c r="V120" s="18"/>
      <c r="W120" s="18"/>
      <c r="X120" s="18"/>
      <c r="Y120" s="18"/>
      <c r="Z120" s="18"/>
      <c r="AA120" s="18"/>
      <c r="AB120" s="18"/>
      <c r="AC120" s="18"/>
    </row>
    <row r="121" spans="2:29" ht="15.75" customHeight="1">
      <c r="B121" s="18"/>
      <c r="C121" s="18"/>
      <c r="E121" s="18"/>
      <c r="I121" s="18"/>
      <c r="J121" s="18"/>
      <c r="K121" s="18"/>
      <c r="L121" s="18"/>
      <c r="M121" s="18"/>
      <c r="N121" s="667"/>
      <c r="O121" s="667"/>
      <c r="P121" s="667"/>
      <c r="Q121" s="667"/>
      <c r="R121" s="667"/>
      <c r="S121" s="667"/>
      <c r="T121" s="667"/>
      <c r="U121" s="18"/>
      <c r="V121" s="18"/>
      <c r="W121" s="18"/>
      <c r="X121" s="18"/>
      <c r="Y121" s="18"/>
      <c r="Z121" s="18"/>
      <c r="AA121" s="18"/>
      <c r="AB121" s="18"/>
      <c r="AC121" s="18"/>
    </row>
    <row r="122" spans="2:29" ht="15.75" customHeight="1">
      <c r="B122" s="18"/>
      <c r="C122" s="18"/>
      <c r="E122" s="18"/>
      <c r="I122" s="18"/>
      <c r="J122" s="18"/>
      <c r="K122" s="18"/>
      <c r="L122" s="18"/>
      <c r="M122" s="18"/>
      <c r="N122" s="667"/>
      <c r="O122" s="667"/>
      <c r="P122" s="667"/>
      <c r="Q122" s="667"/>
      <c r="R122" s="667"/>
      <c r="S122" s="667"/>
      <c r="T122" s="667"/>
      <c r="U122" s="18"/>
      <c r="V122" s="18"/>
      <c r="W122" s="18"/>
      <c r="X122" s="18"/>
      <c r="Y122" s="18"/>
      <c r="Z122" s="18"/>
      <c r="AA122" s="18"/>
      <c r="AB122" s="18"/>
      <c r="AC122" s="18"/>
    </row>
    <row r="123" spans="2:29" ht="15.75" customHeight="1">
      <c r="B123" s="18"/>
      <c r="C123" s="18"/>
      <c r="E123" s="18"/>
      <c r="I123" s="18"/>
      <c r="J123" s="18"/>
      <c r="K123" s="18"/>
      <c r="L123" s="18"/>
      <c r="M123" s="18"/>
      <c r="N123" s="667"/>
      <c r="O123" s="667"/>
      <c r="P123" s="667"/>
      <c r="Q123" s="667"/>
      <c r="R123" s="667"/>
      <c r="S123" s="667"/>
      <c r="T123" s="667"/>
      <c r="U123" s="18"/>
      <c r="V123" s="18"/>
      <c r="W123" s="18"/>
      <c r="X123" s="18"/>
      <c r="Y123" s="18"/>
      <c r="Z123" s="18"/>
      <c r="AA123" s="18"/>
      <c r="AB123" s="18"/>
      <c r="AC123" s="18"/>
    </row>
    <row r="124" spans="2:29" ht="15.75" customHeight="1">
      <c r="B124" s="18"/>
      <c r="C124" s="18"/>
      <c r="E124" s="18"/>
      <c r="I124" s="18"/>
      <c r="J124" s="18"/>
      <c r="K124" s="18"/>
      <c r="L124" s="18"/>
      <c r="M124" s="18"/>
      <c r="N124" s="667"/>
      <c r="O124" s="667"/>
      <c r="P124" s="667"/>
      <c r="Q124" s="667"/>
      <c r="R124" s="667"/>
      <c r="S124" s="667"/>
      <c r="T124" s="667"/>
      <c r="U124" s="18"/>
      <c r="V124" s="18"/>
      <c r="W124" s="18"/>
      <c r="X124" s="18"/>
      <c r="Y124" s="18"/>
      <c r="Z124" s="18"/>
      <c r="AA124" s="18"/>
      <c r="AB124" s="18"/>
      <c r="AC124" s="18"/>
    </row>
    <row r="125" spans="2:29" ht="15.75" customHeight="1">
      <c r="B125" s="18"/>
      <c r="C125" s="18"/>
      <c r="E125" s="18"/>
      <c r="I125" s="18"/>
      <c r="J125" s="18"/>
      <c r="K125" s="18"/>
      <c r="L125" s="18"/>
      <c r="M125" s="18"/>
      <c r="N125" s="667"/>
      <c r="O125" s="667"/>
      <c r="P125" s="667"/>
      <c r="Q125" s="667"/>
      <c r="R125" s="667"/>
      <c r="S125" s="667"/>
      <c r="T125" s="667"/>
      <c r="U125" s="18"/>
      <c r="V125" s="18"/>
      <c r="W125" s="18"/>
      <c r="X125" s="18"/>
      <c r="Y125" s="18"/>
      <c r="Z125" s="18"/>
      <c r="AA125" s="18"/>
      <c r="AB125" s="18"/>
      <c r="AC125" s="18"/>
    </row>
    <row r="126" spans="2:29" ht="15.75" customHeight="1">
      <c r="B126" s="18"/>
      <c r="C126" s="18"/>
      <c r="E126" s="18"/>
      <c r="I126" s="18"/>
      <c r="J126" s="18"/>
      <c r="K126" s="18"/>
      <c r="L126" s="18"/>
      <c r="M126" s="18"/>
      <c r="N126" s="667"/>
      <c r="O126" s="667"/>
      <c r="P126" s="667"/>
      <c r="Q126" s="667"/>
      <c r="R126" s="667"/>
      <c r="S126" s="667"/>
      <c r="T126" s="667"/>
      <c r="U126" s="18"/>
      <c r="V126" s="18"/>
      <c r="W126" s="18"/>
      <c r="X126" s="18"/>
      <c r="Y126" s="18"/>
      <c r="Z126" s="18"/>
      <c r="AA126" s="18"/>
      <c r="AB126" s="18"/>
      <c r="AC126" s="18"/>
    </row>
    <row r="127" spans="2:29" ht="15.75" customHeight="1">
      <c r="B127" s="18"/>
      <c r="C127" s="18"/>
      <c r="E127" s="18"/>
      <c r="I127" s="18"/>
      <c r="J127" s="18"/>
      <c r="K127" s="18"/>
      <c r="L127" s="18"/>
      <c r="M127" s="18"/>
      <c r="N127" s="667"/>
      <c r="O127" s="667"/>
      <c r="P127" s="667"/>
      <c r="Q127" s="667"/>
      <c r="R127" s="667"/>
      <c r="S127" s="667"/>
      <c r="T127" s="667"/>
      <c r="U127" s="18"/>
      <c r="V127" s="18"/>
      <c r="W127" s="18"/>
      <c r="X127" s="18"/>
      <c r="Y127" s="18"/>
      <c r="Z127" s="18"/>
      <c r="AA127" s="18"/>
      <c r="AB127" s="18"/>
      <c r="AC127" s="18"/>
    </row>
    <row r="128" spans="2:29" ht="15.75" customHeight="1">
      <c r="B128" s="18"/>
      <c r="C128" s="18"/>
      <c r="E128" s="18"/>
      <c r="I128" s="18"/>
      <c r="J128" s="18"/>
      <c r="K128" s="18"/>
      <c r="L128" s="18"/>
      <c r="M128" s="18"/>
      <c r="N128" s="667"/>
      <c r="O128" s="667"/>
      <c r="P128" s="667"/>
      <c r="Q128" s="667"/>
      <c r="R128" s="667"/>
      <c r="S128" s="667"/>
      <c r="T128" s="667"/>
      <c r="U128" s="18"/>
      <c r="V128" s="18"/>
      <c r="W128" s="18"/>
      <c r="X128" s="18"/>
      <c r="Y128" s="18"/>
      <c r="Z128" s="18"/>
      <c r="AA128" s="18"/>
      <c r="AB128" s="18"/>
      <c r="AC128" s="18"/>
    </row>
    <row r="129" spans="2:29" ht="15.75" customHeight="1">
      <c r="B129" s="18"/>
      <c r="C129" s="18"/>
      <c r="E129" s="18"/>
      <c r="I129" s="18"/>
      <c r="J129" s="18"/>
      <c r="K129" s="18"/>
      <c r="L129" s="18"/>
      <c r="M129" s="18"/>
      <c r="N129" s="667"/>
      <c r="O129" s="667"/>
      <c r="P129" s="667"/>
      <c r="Q129" s="667"/>
      <c r="R129" s="667"/>
      <c r="S129" s="667"/>
      <c r="T129" s="667"/>
      <c r="U129" s="18"/>
      <c r="V129" s="18"/>
      <c r="W129" s="18"/>
      <c r="X129" s="18"/>
      <c r="Y129" s="18"/>
      <c r="Z129" s="18"/>
      <c r="AA129" s="18"/>
      <c r="AB129" s="18"/>
      <c r="AC129" s="18"/>
    </row>
    <row r="130" spans="2:29" ht="15.75" customHeight="1">
      <c r="B130" s="18"/>
      <c r="C130" s="18"/>
      <c r="E130" s="18"/>
      <c r="I130" s="18"/>
      <c r="J130" s="18"/>
      <c r="K130" s="18"/>
      <c r="L130" s="18"/>
      <c r="M130" s="18"/>
      <c r="N130" s="667"/>
      <c r="O130" s="667"/>
      <c r="P130" s="667"/>
      <c r="Q130" s="667"/>
      <c r="R130" s="667"/>
      <c r="S130" s="667"/>
      <c r="T130" s="667"/>
      <c r="U130" s="18"/>
      <c r="V130" s="18"/>
      <c r="W130" s="18"/>
      <c r="X130" s="18"/>
      <c r="Y130" s="18"/>
      <c r="Z130" s="18"/>
      <c r="AA130" s="18"/>
      <c r="AB130" s="18"/>
      <c r="AC130" s="18"/>
    </row>
    <row r="131" spans="2:29" ht="15.75" customHeight="1">
      <c r="B131" s="18"/>
      <c r="C131" s="18"/>
      <c r="E131" s="18"/>
      <c r="I131" s="18"/>
      <c r="J131" s="18"/>
      <c r="K131" s="18"/>
      <c r="L131" s="18"/>
      <c r="M131" s="18"/>
      <c r="N131" s="667"/>
      <c r="O131" s="667"/>
      <c r="P131" s="667"/>
      <c r="Q131" s="667"/>
      <c r="R131" s="667"/>
      <c r="S131" s="667"/>
      <c r="T131" s="667"/>
      <c r="U131" s="18"/>
      <c r="V131" s="18"/>
      <c r="W131" s="18"/>
      <c r="X131" s="18"/>
      <c r="Y131" s="18"/>
      <c r="Z131" s="18"/>
      <c r="AA131" s="18"/>
      <c r="AB131" s="18"/>
      <c r="AC131" s="18"/>
    </row>
    <row r="132" spans="2:29" ht="15.75" customHeight="1">
      <c r="B132" s="18"/>
      <c r="C132" s="18"/>
      <c r="E132" s="18"/>
      <c r="I132" s="18"/>
      <c r="J132" s="18"/>
      <c r="K132" s="18"/>
      <c r="L132" s="18"/>
      <c r="M132" s="18"/>
      <c r="N132" s="667"/>
      <c r="O132" s="667"/>
      <c r="P132" s="667"/>
      <c r="Q132" s="667"/>
      <c r="R132" s="667"/>
      <c r="S132" s="667"/>
      <c r="T132" s="667"/>
      <c r="U132" s="18"/>
      <c r="V132" s="18"/>
      <c r="W132" s="18"/>
      <c r="X132" s="18"/>
      <c r="Y132" s="18"/>
      <c r="Z132" s="18"/>
      <c r="AA132" s="18"/>
      <c r="AB132" s="18"/>
      <c r="AC132" s="18"/>
    </row>
    <row r="133" spans="2:29" ht="15.75" customHeight="1">
      <c r="B133" s="18"/>
      <c r="C133" s="18"/>
      <c r="E133" s="18"/>
      <c r="I133" s="18"/>
      <c r="J133" s="18"/>
      <c r="K133" s="18"/>
      <c r="L133" s="18"/>
      <c r="M133" s="18"/>
      <c r="N133" s="667"/>
      <c r="O133" s="667"/>
      <c r="P133" s="667"/>
      <c r="Q133" s="667"/>
      <c r="R133" s="667"/>
      <c r="S133" s="667"/>
      <c r="T133" s="667"/>
      <c r="U133" s="18"/>
      <c r="V133" s="18"/>
      <c r="W133" s="18"/>
      <c r="X133" s="18"/>
      <c r="Y133" s="18"/>
      <c r="Z133" s="18"/>
      <c r="AA133" s="18"/>
      <c r="AB133" s="18"/>
      <c r="AC133" s="18"/>
    </row>
    <row r="134" spans="2:29" ht="15.75" customHeight="1">
      <c r="B134" s="18"/>
      <c r="C134" s="18"/>
      <c r="E134" s="18"/>
      <c r="I134" s="18"/>
      <c r="J134" s="18"/>
      <c r="K134" s="18"/>
      <c r="L134" s="18"/>
      <c r="M134" s="18"/>
      <c r="N134" s="667"/>
      <c r="O134" s="667"/>
      <c r="P134" s="667"/>
      <c r="Q134" s="667"/>
      <c r="R134" s="667"/>
      <c r="S134" s="667"/>
      <c r="T134" s="667"/>
      <c r="U134" s="18"/>
      <c r="V134" s="18"/>
      <c r="W134" s="18"/>
      <c r="X134" s="18"/>
      <c r="Y134" s="18"/>
      <c r="Z134" s="18"/>
      <c r="AA134" s="18"/>
      <c r="AB134" s="18"/>
      <c r="AC134" s="18"/>
    </row>
    <row r="135" spans="2:29" ht="15.75" customHeight="1">
      <c r="B135" s="18"/>
      <c r="C135" s="18"/>
      <c r="E135" s="18"/>
      <c r="I135" s="18"/>
      <c r="J135" s="18"/>
      <c r="K135" s="18"/>
      <c r="L135" s="18"/>
      <c r="M135" s="18"/>
      <c r="N135" s="667"/>
      <c r="O135" s="667"/>
      <c r="P135" s="667"/>
      <c r="Q135" s="667"/>
      <c r="R135" s="667"/>
      <c r="S135" s="667"/>
      <c r="T135" s="667"/>
      <c r="U135" s="18"/>
      <c r="V135" s="18"/>
      <c r="W135" s="18"/>
      <c r="X135" s="18"/>
      <c r="Y135" s="18"/>
      <c r="Z135" s="18"/>
      <c r="AA135" s="18"/>
      <c r="AB135" s="18"/>
      <c r="AC135" s="18"/>
    </row>
    <row r="136" spans="2:29" ht="15.75" customHeight="1">
      <c r="B136" s="18"/>
      <c r="C136" s="18"/>
      <c r="E136" s="18"/>
      <c r="I136" s="18"/>
      <c r="J136" s="18"/>
      <c r="K136" s="18"/>
      <c r="L136" s="18"/>
      <c r="M136" s="18"/>
      <c r="N136" s="667"/>
      <c r="O136" s="667"/>
      <c r="P136" s="667"/>
      <c r="Q136" s="667"/>
      <c r="R136" s="667"/>
      <c r="S136" s="667"/>
      <c r="T136" s="667"/>
      <c r="U136" s="18"/>
      <c r="V136" s="18"/>
      <c r="W136" s="18"/>
      <c r="X136" s="18"/>
      <c r="Y136" s="18"/>
      <c r="Z136" s="18"/>
      <c r="AA136" s="18"/>
      <c r="AB136" s="18"/>
      <c r="AC136" s="18"/>
    </row>
    <row r="137" spans="2:29" ht="15.75" customHeight="1">
      <c r="B137" s="18"/>
      <c r="C137" s="18"/>
      <c r="E137" s="18"/>
      <c r="I137" s="18"/>
      <c r="J137" s="18"/>
      <c r="K137" s="18"/>
      <c r="L137" s="18"/>
      <c r="M137" s="18"/>
      <c r="N137" s="667"/>
      <c r="O137" s="667"/>
      <c r="P137" s="667"/>
      <c r="Q137" s="667"/>
      <c r="R137" s="667"/>
      <c r="S137" s="667"/>
      <c r="T137" s="667"/>
      <c r="U137" s="18"/>
      <c r="V137" s="18"/>
      <c r="W137" s="18"/>
      <c r="X137" s="18"/>
      <c r="Y137" s="18"/>
      <c r="Z137" s="18"/>
      <c r="AA137" s="18"/>
      <c r="AB137" s="18"/>
      <c r="AC137" s="18"/>
    </row>
    <row r="138" spans="2:29" ht="15.75" customHeight="1">
      <c r="B138" s="18"/>
      <c r="C138" s="18"/>
      <c r="E138" s="18"/>
      <c r="I138" s="18"/>
      <c r="J138" s="18"/>
      <c r="K138" s="18"/>
      <c r="L138" s="18"/>
      <c r="M138" s="18"/>
      <c r="N138" s="667"/>
      <c r="O138" s="667"/>
      <c r="P138" s="667"/>
      <c r="Q138" s="667"/>
      <c r="R138" s="667"/>
      <c r="S138" s="667"/>
      <c r="T138" s="667"/>
      <c r="U138" s="18"/>
      <c r="V138" s="18"/>
      <c r="W138" s="18"/>
      <c r="X138" s="18"/>
      <c r="Y138" s="18"/>
      <c r="Z138" s="18"/>
      <c r="AA138" s="18"/>
      <c r="AB138" s="18"/>
      <c r="AC138" s="18"/>
    </row>
    <row r="139" spans="2:29" ht="15.75" customHeight="1">
      <c r="B139" s="18"/>
      <c r="C139" s="18"/>
      <c r="E139" s="18"/>
      <c r="I139" s="18"/>
      <c r="J139" s="18"/>
      <c r="K139" s="18"/>
      <c r="L139" s="18"/>
      <c r="M139" s="18"/>
      <c r="N139" s="667"/>
      <c r="O139" s="667"/>
      <c r="P139" s="667"/>
      <c r="Q139" s="667"/>
      <c r="R139" s="667"/>
      <c r="S139" s="667"/>
      <c r="T139" s="667"/>
      <c r="U139" s="18"/>
      <c r="V139" s="18"/>
      <c r="W139" s="18"/>
      <c r="X139" s="18"/>
      <c r="Y139" s="18"/>
      <c r="Z139" s="18"/>
      <c r="AA139" s="18"/>
      <c r="AB139" s="18"/>
      <c r="AC139" s="18"/>
    </row>
    <row r="140" spans="2:29" ht="15.75" customHeight="1">
      <c r="B140" s="18"/>
      <c r="C140" s="18"/>
      <c r="E140" s="18"/>
      <c r="I140" s="18"/>
      <c r="J140" s="18"/>
      <c r="K140" s="18"/>
      <c r="L140" s="18"/>
      <c r="M140" s="18"/>
      <c r="N140" s="667"/>
      <c r="O140" s="667"/>
      <c r="P140" s="667"/>
      <c r="Q140" s="667"/>
      <c r="R140" s="667"/>
      <c r="S140" s="667"/>
      <c r="T140" s="667"/>
      <c r="U140" s="18"/>
      <c r="V140" s="18"/>
      <c r="W140" s="18"/>
      <c r="X140" s="18"/>
      <c r="Y140" s="18"/>
      <c r="Z140" s="18"/>
      <c r="AA140" s="18"/>
      <c r="AB140" s="18"/>
      <c r="AC140" s="18"/>
    </row>
    <row r="141" spans="2:29" ht="15.75" customHeight="1">
      <c r="B141" s="18"/>
      <c r="C141" s="18"/>
      <c r="E141" s="18"/>
      <c r="I141" s="18"/>
      <c r="J141" s="18"/>
      <c r="K141" s="18"/>
      <c r="L141" s="18"/>
      <c r="M141" s="18"/>
      <c r="N141" s="667"/>
      <c r="O141" s="667"/>
      <c r="P141" s="667"/>
      <c r="Q141" s="667"/>
      <c r="R141" s="667"/>
      <c r="S141" s="667"/>
      <c r="T141" s="667"/>
      <c r="U141" s="18"/>
      <c r="V141" s="18"/>
      <c r="W141" s="18"/>
      <c r="X141" s="18"/>
      <c r="Y141" s="18"/>
      <c r="Z141" s="18"/>
      <c r="AA141" s="18"/>
      <c r="AB141" s="18"/>
      <c r="AC141" s="18"/>
    </row>
    <row r="142" spans="2:29" ht="15.75" customHeight="1">
      <c r="B142" s="18"/>
      <c r="C142" s="18"/>
      <c r="E142" s="18"/>
      <c r="I142" s="18"/>
      <c r="J142" s="18"/>
      <c r="K142" s="18"/>
      <c r="L142" s="18"/>
      <c r="M142" s="18"/>
      <c r="N142" s="667"/>
      <c r="O142" s="667"/>
      <c r="P142" s="667"/>
      <c r="Q142" s="667"/>
      <c r="R142" s="667"/>
      <c r="S142" s="667"/>
      <c r="T142" s="667"/>
      <c r="U142" s="18"/>
      <c r="V142" s="18"/>
      <c r="W142" s="18"/>
      <c r="X142" s="18"/>
      <c r="Y142" s="18"/>
      <c r="Z142" s="18"/>
      <c r="AA142" s="18"/>
      <c r="AB142" s="18"/>
      <c r="AC142" s="18"/>
    </row>
    <row r="143" spans="2:29" ht="15.75" customHeight="1">
      <c r="B143" s="18"/>
      <c r="C143" s="18"/>
      <c r="E143" s="18"/>
      <c r="I143" s="18"/>
      <c r="J143" s="18"/>
      <c r="K143" s="18"/>
      <c r="L143" s="18"/>
      <c r="M143" s="18"/>
      <c r="N143" s="667"/>
      <c r="O143" s="667"/>
      <c r="P143" s="667"/>
      <c r="Q143" s="667"/>
      <c r="R143" s="667"/>
      <c r="S143" s="667"/>
      <c r="T143" s="667"/>
      <c r="U143" s="18"/>
      <c r="V143" s="18"/>
      <c r="W143" s="18"/>
      <c r="X143" s="18"/>
      <c r="Y143" s="18"/>
      <c r="Z143" s="18"/>
      <c r="AA143" s="18"/>
      <c r="AB143" s="18"/>
      <c r="AC143" s="18"/>
    </row>
    <row r="144" spans="2:29" ht="15.75" customHeight="1">
      <c r="B144" s="18"/>
      <c r="C144" s="18"/>
      <c r="E144" s="18"/>
      <c r="I144" s="18"/>
      <c r="J144" s="18"/>
      <c r="K144" s="18"/>
      <c r="L144" s="18"/>
      <c r="M144" s="18"/>
      <c r="N144" s="667"/>
      <c r="O144" s="667"/>
      <c r="P144" s="667"/>
      <c r="Q144" s="667"/>
      <c r="R144" s="667"/>
      <c r="S144" s="667"/>
      <c r="T144" s="667"/>
      <c r="U144" s="18"/>
      <c r="V144" s="18"/>
      <c r="W144" s="18"/>
      <c r="X144" s="18"/>
      <c r="Y144" s="18"/>
      <c r="Z144" s="18"/>
      <c r="AA144" s="18"/>
      <c r="AB144" s="18"/>
      <c r="AC144" s="18"/>
    </row>
    <row r="145" spans="2:29" ht="15.75" customHeight="1">
      <c r="B145" s="18"/>
      <c r="C145" s="18"/>
      <c r="E145" s="18"/>
      <c r="I145" s="18"/>
      <c r="J145" s="18"/>
      <c r="K145" s="18"/>
      <c r="L145" s="18"/>
      <c r="M145" s="18"/>
      <c r="N145" s="667"/>
      <c r="O145" s="667"/>
      <c r="P145" s="667"/>
      <c r="Q145" s="667"/>
      <c r="R145" s="667"/>
      <c r="S145" s="667"/>
      <c r="T145" s="667"/>
      <c r="U145" s="18"/>
      <c r="V145" s="18"/>
      <c r="W145" s="18"/>
      <c r="X145" s="18"/>
      <c r="Y145" s="18"/>
      <c r="Z145" s="18"/>
      <c r="AA145" s="18"/>
      <c r="AB145" s="18"/>
      <c r="AC145" s="18"/>
    </row>
    <row r="146" spans="2:29" ht="15.75" customHeight="1">
      <c r="B146" s="18"/>
      <c r="C146" s="18"/>
      <c r="E146" s="18"/>
      <c r="I146" s="18"/>
      <c r="J146" s="18"/>
      <c r="K146" s="18"/>
      <c r="L146" s="18"/>
      <c r="M146" s="18"/>
      <c r="N146" s="667"/>
      <c r="O146" s="667"/>
      <c r="P146" s="667"/>
      <c r="Q146" s="667"/>
      <c r="R146" s="667"/>
      <c r="S146" s="667"/>
      <c r="T146" s="667"/>
      <c r="U146" s="18"/>
      <c r="V146" s="18"/>
      <c r="W146" s="18"/>
      <c r="X146" s="18"/>
      <c r="Y146" s="18"/>
      <c r="Z146" s="18"/>
      <c r="AA146" s="18"/>
      <c r="AB146" s="18"/>
      <c r="AC146" s="18"/>
    </row>
    <row r="147" spans="2:29" ht="15.75" customHeight="1">
      <c r="B147" s="18"/>
      <c r="C147" s="18"/>
      <c r="E147" s="18"/>
      <c r="I147" s="18"/>
      <c r="J147" s="18"/>
      <c r="K147" s="18"/>
      <c r="L147" s="18"/>
      <c r="M147" s="18"/>
      <c r="N147" s="667"/>
      <c r="O147" s="667"/>
      <c r="P147" s="667"/>
      <c r="Q147" s="667"/>
      <c r="R147" s="667"/>
      <c r="S147" s="667"/>
      <c r="T147" s="667"/>
      <c r="U147" s="18"/>
      <c r="V147" s="18"/>
      <c r="W147" s="18"/>
      <c r="X147" s="18"/>
      <c r="Y147" s="18"/>
      <c r="Z147" s="18"/>
      <c r="AA147" s="18"/>
      <c r="AB147" s="18"/>
      <c r="AC147" s="18"/>
    </row>
    <row r="148" spans="2:29" ht="15.75" customHeight="1">
      <c r="B148" s="18"/>
      <c r="C148" s="18"/>
      <c r="E148" s="18"/>
      <c r="I148" s="18"/>
      <c r="J148" s="18"/>
      <c r="K148" s="18"/>
      <c r="L148" s="18"/>
      <c r="M148" s="18"/>
      <c r="N148" s="667"/>
      <c r="O148" s="667"/>
      <c r="P148" s="667"/>
      <c r="Q148" s="667"/>
      <c r="R148" s="667"/>
      <c r="S148" s="667"/>
      <c r="T148" s="667"/>
      <c r="U148" s="18"/>
      <c r="V148" s="18"/>
      <c r="W148" s="18"/>
      <c r="X148" s="18"/>
      <c r="Y148" s="18"/>
      <c r="Z148" s="18"/>
      <c r="AA148" s="18"/>
      <c r="AB148" s="18"/>
      <c r="AC148" s="18"/>
    </row>
    <row r="149" spans="2:29" ht="15.75" customHeight="1">
      <c r="B149" s="18"/>
      <c r="C149" s="18"/>
      <c r="E149" s="18"/>
      <c r="I149" s="18"/>
      <c r="J149" s="18"/>
      <c r="K149" s="18"/>
      <c r="L149" s="18"/>
      <c r="M149" s="18"/>
      <c r="N149" s="667"/>
      <c r="O149" s="667"/>
      <c r="P149" s="667"/>
      <c r="Q149" s="667"/>
      <c r="R149" s="667"/>
      <c r="S149" s="667"/>
      <c r="T149" s="667"/>
      <c r="U149" s="18"/>
      <c r="V149" s="18"/>
      <c r="W149" s="18"/>
      <c r="X149" s="18"/>
      <c r="Y149" s="18"/>
      <c r="Z149" s="18"/>
      <c r="AA149" s="18"/>
      <c r="AB149" s="18"/>
      <c r="AC149" s="18"/>
    </row>
    <row r="150" spans="2:29" ht="15.75" customHeight="1">
      <c r="B150" s="18"/>
      <c r="C150" s="18"/>
      <c r="E150" s="18"/>
      <c r="I150" s="18"/>
      <c r="J150" s="18"/>
      <c r="K150" s="18"/>
      <c r="L150" s="18"/>
      <c r="M150" s="18"/>
      <c r="N150" s="667"/>
      <c r="O150" s="667"/>
      <c r="P150" s="667"/>
      <c r="Q150" s="667"/>
      <c r="R150" s="667"/>
      <c r="S150" s="667"/>
      <c r="T150" s="667"/>
      <c r="U150" s="18"/>
      <c r="V150" s="18"/>
      <c r="W150" s="18"/>
      <c r="X150" s="18"/>
      <c r="Y150" s="18"/>
      <c r="Z150" s="18"/>
      <c r="AA150" s="18"/>
      <c r="AB150" s="18"/>
      <c r="AC150" s="18"/>
    </row>
    <row r="151" spans="2:29" ht="15.75" customHeight="1">
      <c r="B151" s="18"/>
      <c r="C151" s="18"/>
      <c r="E151" s="18"/>
      <c r="I151" s="18"/>
      <c r="J151" s="18"/>
      <c r="K151" s="18"/>
      <c r="L151" s="18"/>
      <c r="M151" s="18"/>
      <c r="N151" s="667"/>
      <c r="O151" s="667"/>
      <c r="P151" s="667"/>
      <c r="Q151" s="667"/>
      <c r="R151" s="667"/>
      <c r="S151" s="667"/>
      <c r="T151" s="667"/>
      <c r="U151" s="18"/>
      <c r="V151" s="18"/>
      <c r="W151" s="18"/>
      <c r="X151" s="18"/>
      <c r="Y151" s="18"/>
      <c r="Z151" s="18"/>
      <c r="AA151" s="18"/>
      <c r="AB151" s="18"/>
      <c r="AC151" s="18"/>
    </row>
    <row r="152" spans="2:29" ht="15.75" customHeight="1">
      <c r="B152" s="18"/>
      <c r="C152" s="18"/>
      <c r="E152" s="18"/>
      <c r="I152" s="18"/>
      <c r="J152" s="18"/>
      <c r="K152" s="18"/>
      <c r="L152" s="18"/>
      <c r="M152" s="18"/>
      <c r="N152" s="667"/>
      <c r="O152" s="667"/>
      <c r="P152" s="667"/>
      <c r="Q152" s="667"/>
      <c r="R152" s="667"/>
      <c r="S152" s="667"/>
      <c r="T152" s="667"/>
      <c r="U152" s="18"/>
      <c r="V152" s="18"/>
      <c r="W152" s="18"/>
      <c r="X152" s="18"/>
      <c r="Y152" s="18"/>
      <c r="Z152" s="18"/>
      <c r="AA152" s="18"/>
      <c r="AB152" s="18"/>
      <c r="AC152" s="18"/>
    </row>
    <row r="153" spans="2:29" ht="15.75" customHeight="1">
      <c r="B153" s="18"/>
      <c r="C153" s="18"/>
      <c r="E153" s="18"/>
      <c r="I153" s="18"/>
      <c r="J153" s="18"/>
      <c r="K153" s="18"/>
      <c r="L153" s="18"/>
      <c r="M153" s="18"/>
      <c r="N153" s="667"/>
      <c r="O153" s="667"/>
      <c r="P153" s="667"/>
      <c r="Q153" s="667"/>
      <c r="R153" s="667"/>
      <c r="S153" s="667"/>
      <c r="T153" s="667"/>
      <c r="U153" s="18"/>
      <c r="V153" s="18"/>
      <c r="W153" s="18"/>
      <c r="X153" s="18"/>
      <c r="Y153" s="18"/>
      <c r="Z153" s="18"/>
      <c r="AA153" s="18"/>
      <c r="AB153" s="18"/>
      <c r="AC153" s="18"/>
    </row>
    <row r="154" spans="2:29" ht="15.75" customHeight="1">
      <c r="B154" s="18"/>
      <c r="C154" s="18"/>
      <c r="E154" s="18"/>
      <c r="I154" s="18"/>
      <c r="J154" s="18"/>
      <c r="K154" s="18"/>
      <c r="L154" s="18"/>
      <c r="M154" s="18"/>
      <c r="N154" s="667"/>
      <c r="O154" s="667"/>
      <c r="P154" s="667"/>
      <c r="Q154" s="667"/>
      <c r="R154" s="667"/>
      <c r="S154" s="667"/>
      <c r="T154" s="667"/>
      <c r="U154" s="18"/>
      <c r="V154" s="18"/>
      <c r="W154" s="18"/>
      <c r="X154" s="18"/>
      <c r="Y154" s="18"/>
      <c r="Z154" s="18"/>
      <c r="AA154" s="18"/>
      <c r="AB154" s="18"/>
      <c r="AC154" s="18"/>
    </row>
    <row r="155" spans="2:29" ht="15.75" customHeight="1">
      <c r="B155" s="18"/>
      <c r="C155" s="18"/>
      <c r="E155" s="18"/>
      <c r="I155" s="18"/>
      <c r="J155" s="18"/>
      <c r="K155" s="18"/>
      <c r="L155" s="18"/>
      <c r="M155" s="18"/>
      <c r="N155" s="667"/>
      <c r="O155" s="667"/>
      <c r="P155" s="667"/>
      <c r="Q155" s="667"/>
      <c r="R155" s="667"/>
      <c r="S155" s="667"/>
      <c r="T155" s="667"/>
      <c r="U155" s="18"/>
      <c r="V155" s="18"/>
      <c r="W155" s="18"/>
      <c r="X155" s="18"/>
      <c r="Y155" s="18"/>
      <c r="Z155" s="18"/>
      <c r="AA155" s="18"/>
      <c r="AB155" s="18"/>
      <c r="AC155" s="18"/>
    </row>
    <row r="156" spans="2:29" ht="15.75" customHeight="1">
      <c r="B156" s="18"/>
      <c r="C156" s="18"/>
      <c r="E156" s="18"/>
      <c r="I156" s="18"/>
      <c r="J156" s="18"/>
      <c r="K156" s="18"/>
      <c r="L156" s="18"/>
      <c r="M156" s="18"/>
      <c r="N156" s="667"/>
      <c r="O156" s="667"/>
      <c r="P156" s="667"/>
      <c r="Q156" s="667"/>
      <c r="R156" s="667"/>
      <c r="S156" s="667"/>
      <c r="T156" s="667"/>
      <c r="U156" s="18"/>
      <c r="V156" s="18"/>
      <c r="W156" s="18"/>
      <c r="X156" s="18"/>
      <c r="Y156" s="18"/>
      <c r="Z156" s="18"/>
      <c r="AA156" s="18"/>
      <c r="AB156" s="18"/>
      <c r="AC156" s="18"/>
    </row>
    <row r="157" spans="2:29" ht="15.75" customHeight="1">
      <c r="B157" s="18"/>
      <c r="C157" s="18"/>
      <c r="E157" s="18"/>
      <c r="I157" s="18"/>
      <c r="J157" s="18"/>
      <c r="K157" s="18"/>
      <c r="L157" s="18"/>
      <c r="M157" s="18"/>
      <c r="N157" s="667"/>
      <c r="O157" s="667"/>
      <c r="P157" s="667"/>
      <c r="Q157" s="667"/>
      <c r="R157" s="667"/>
      <c r="S157" s="667"/>
      <c r="T157" s="667"/>
      <c r="U157" s="18"/>
      <c r="V157" s="18"/>
      <c r="W157" s="18"/>
      <c r="X157" s="18"/>
      <c r="Y157" s="18"/>
      <c r="Z157" s="18"/>
      <c r="AA157" s="18"/>
      <c r="AB157" s="18"/>
      <c r="AC157" s="18"/>
    </row>
    <row r="158" spans="2:29" ht="15.75" customHeight="1">
      <c r="B158" s="18"/>
      <c r="C158" s="18"/>
      <c r="E158" s="18"/>
      <c r="I158" s="18"/>
      <c r="J158" s="18"/>
      <c r="K158" s="18"/>
      <c r="L158" s="18"/>
      <c r="M158" s="18"/>
      <c r="N158" s="667"/>
      <c r="O158" s="667"/>
      <c r="P158" s="667"/>
      <c r="Q158" s="667"/>
      <c r="R158" s="667"/>
      <c r="S158" s="667"/>
      <c r="T158" s="667"/>
      <c r="U158" s="18"/>
      <c r="V158" s="18"/>
      <c r="W158" s="18"/>
      <c r="X158" s="18"/>
      <c r="Y158" s="18"/>
      <c r="Z158" s="18"/>
      <c r="AA158" s="18"/>
      <c r="AB158" s="18"/>
      <c r="AC158" s="18"/>
    </row>
    <row r="159" spans="2:29" ht="15.75" customHeight="1">
      <c r="B159" s="18"/>
      <c r="C159" s="18"/>
      <c r="E159" s="18"/>
      <c r="I159" s="18"/>
      <c r="J159" s="18"/>
      <c r="K159" s="18"/>
      <c r="L159" s="18"/>
      <c r="M159" s="18"/>
      <c r="N159" s="667"/>
      <c r="O159" s="667"/>
      <c r="P159" s="667"/>
      <c r="Q159" s="667"/>
      <c r="R159" s="667"/>
      <c r="S159" s="667"/>
      <c r="T159" s="667"/>
      <c r="U159" s="18"/>
      <c r="V159" s="18"/>
      <c r="W159" s="18"/>
      <c r="X159" s="18"/>
      <c r="Y159" s="18"/>
      <c r="Z159" s="18"/>
      <c r="AA159" s="18"/>
      <c r="AB159" s="18"/>
      <c r="AC159" s="18"/>
    </row>
    <row r="160" spans="2:29" ht="15.75" customHeight="1">
      <c r="B160" s="18"/>
      <c r="C160" s="18"/>
      <c r="E160" s="18"/>
      <c r="I160" s="18"/>
      <c r="J160" s="18"/>
      <c r="K160" s="18"/>
      <c r="L160" s="18"/>
      <c r="M160" s="18"/>
      <c r="N160" s="667"/>
      <c r="O160" s="667"/>
      <c r="P160" s="667"/>
      <c r="Q160" s="667"/>
      <c r="R160" s="667"/>
      <c r="S160" s="667"/>
      <c r="T160" s="667"/>
      <c r="U160" s="18"/>
      <c r="V160" s="18"/>
      <c r="W160" s="18"/>
      <c r="X160" s="18"/>
      <c r="Y160" s="18"/>
      <c r="Z160" s="18"/>
      <c r="AA160" s="18"/>
      <c r="AB160" s="18"/>
      <c r="AC160" s="18"/>
    </row>
    <row r="161" spans="2:29" ht="15.75" customHeight="1">
      <c r="B161" s="18"/>
      <c r="C161" s="18"/>
      <c r="E161" s="18"/>
      <c r="I161" s="18"/>
      <c r="J161" s="18"/>
      <c r="K161" s="18"/>
      <c r="L161" s="18"/>
      <c r="M161" s="18"/>
      <c r="N161" s="667"/>
      <c r="O161" s="667"/>
      <c r="P161" s="667"/>
      <c r="Q161" s="667"/>
      <c r="R161" s="667"/>
      <c r="S161" s="667"/>
      <c r="T161" s="667"/>
      <c r="U161" s="18"/>
      <c r="V161" s="18"/>
      <c r="W161" s="18"/>
      <c r="X161" s="18"/>
      <c r="Y161" s="18"/>
      <c r="Z161" s="18"/>
      <c r="AA161" s="18"/>
      <c r="AB161" s="18"/>
      <c r="AC161" s="18"/>
    </row>
    <row r="162" spans="2:29" ht="15.75" customHeight="1">
      <c r="B162" s="18"/>
      <c r="C162" s="18"/>
      <c r="E162" s="18"/>
      <c r="I162" s="18"/>
      <c r="J162" s="18"/>
      <c r="K162" s="18"/>
      <c r="L162" s="18"/>
      <c r="M162" s="18"/>
      <c r="N162" s="667"/>
      <c r="O162" s="667"/>
      <c r="P162" s="667"/>
      <c r="Q162" s="667"/>
      <c r="R162" s="667"/>
      <c r="S162" s="667"/>
      <c r="T162" s="667"/>
      <c r="U162" s="18"/>
      <c r="V162" s="18"/>
      <c r="W162" s="18"/>
      <c r="X162" s="18"/>
      <c r="Y162" s="18"/>
      <c r="Z162" s="18"/>
      <c r="AA162" s="18"/>
      <c r="AB162" s="18"/>
      <c r="AC162" s="18"/>
    </row>
    <row r="163" spans="2:29" ht="15.75" customHeight="1">
      <c r="B163" s="18"/>
      <c r="C163" s="18"/>
      <c r="E163" s="18"/>
      <c r="I163" s="18"/>
      <c r="J163" s="18"/>
      <c r="K163" s="18"/>
      <c r="L163" s="18"/>
      <c r="M163" s="18"/>
      <c r="N163" s="667"/>
      <c r="O163" s="667"/>
      <c r="P163" s="667"/>
      <c r="Q163" s="667"/>
      <c r="R163" s="667"/>
      <c r="S163" s="667"/>
      <c r="T163" s="667"/>
      <c r="U163" s="18"/>
      <c r="V163" s="18"/>
      <c r="W163" s="18"/>
      <c r="X163" s="18"/>
      <c r="Y163" s="18"/>
      <c r="Z163" s="18"/>
      <c r="AA163" s="18"/>
      <c r="AB163" s="18"/>
      <c r="AC163" s="18"/>
    </row>
    <row r="164" spans="2:29" ht="15.75" customHeight="1">
      <c r="B164" s="18"/>
      <c r="C164" s="18"/>
      <c r="E164" s="18"/>
      <c r="I164" s="18"/>
      <c r="J164" s="18"/>
      <c r="K164" s="18"/>
      <c r="L164" s="18"/>
      <c r="M164" s="18"/>
      <c r="N164" s="667"/>
      <c r="O164" s="667"/>
      <c r="P164" s="667"/>
      <c r="Q164" s="667"/>
      <c r="R164" s="667"/>
      <c r="S164" s="667"/>
      <c r="T164" s="667"/>
      <c r="U164" s="18"/>
      <c r="V164" s="18"/>
      <c r="W164" s="18"/>
      <c r="X164" s="18"/>
      <c r="Y164" s="18"/>
      <c r="Z164" s="18"/>
      <c r="AA164" s="18"/>
      <c r="AB164" s="18"/>
      <c r="AC164" s="18"/>
    </row>
    <row r="165" spans="2:29" ht="15.75" customHeight="1">
      <c r="B165" s="18"/>
      <c r="C165" s="18"/>
      <c r="E165" s="18"/>
      <c r="I165" s="18"/>
      <c r="J165" s="18"/>
      <c r="K165" s="18"/>
      <c r="L165" s="18"/>
      <c r="M165" s="18"/>
      <c r="N165" s="667"/>
      <c r="O165" s="667"/>
      <c r="P165" s="667"/>
      <c r="Q165" s="667"/>
      <c r="R165" s="667"/>
      <c r="S165" s="667"/>
      <c r="T165" s="667"/>
      <c r="U165" s="18"/>
      <c r="V165" s="18"/>
      <c r="W165" s="18"/>
      <c r="X165" s="18"/>
      <c r="Y165" s="18"/>
      <c r="Z165" s="18"/>
      <c r="AA165" s="18"/>
      <c r="AB165" s="18"/>
      <c r="AC165" s="18"/>
    </row>
    <row r="166" spans="2:29" ht="15.75" customHeight="1">
      <c r="B166" s="18"/>
      <c r="C166" s="18"/>
      <c r="E166" s="18"/>
      <c r="I166" s="18"/>
      <c r="J166" s="18"/>
      <c r="K166" s="18"/>
      <c r="L166" s="18"/>
      <c r="M166" s="18"/>
      <c r="N166" s="667"/>
      <c r="O166" s="667"/>
      <c r="P166" s="667"/>
      <c r="Q166" s="667"/>
      <c r="R166" s="667"/>
      <c r="S166" s="667"/>
      <c r="T166" s="667"/>
      <c r="U166" s="18"/>
      <c r="V166" s="18"/>
      <c r="W166" s="18"/>
      <c r="X166" s="18"/>
      <c r="Y166" s="18"/>
      <c r="Z166" s="18"/>
      <c r="AA166" s="18"/>
      <c r="AB166" s="18"/>
      <c r="AC166" s="18"/>
    </row>
    <row r="167" spans="2:29" ht="15.75" customHeight="1">
      <c r="B167" s="18"/>
      <c r="C167" s="18"/>
      <c r="E167" s="18"/>
      <c r="I167" s="18"/>
      <c r="J167" s="18"/>
      <c r="K167" s="18"/>
      <c r="L167" s="18"/>
      <c r="M167" s="18"/>
      <c r="N167" s="667"/>
      <c r="O167" s="667"/>
      <c r="P167" s="667"/>
      <c r="Q167" s="667"/>
      <c r="R167" s="667"/>
      <c r="S167" s="667"/>
      <c r="T167" s="667"/>
      <c r="U167" s="18"/>
      <c r="V167" s="18"/>
      <c r="W167" s="18"/>
      <c r="X167" s="18"/>
      <c r="Y167" s="18"/>
      <c r="Z167" s="18"/>
      <c r="AA167" s="18"/>
      <c r="AB167" s="18"/>
      <c r="AC167" s="18"/>
    </row>
    <row r="168" spans="2:29" ht="15.75" customHeight="1">
      <c r="B168" s="18"/>
      <c r="C168" s="18"/>
      <c r="E168" s="18"/>
      <c r="I168" s="18"/>
      <c r="J168" s="18"/>
      <c r="K168" s="18"/>
      <c r="L168" s="18"/>
      <c r="M168" s="18"/>
      <c r="N168" s="667"/>
      <c r="O168" s="667"/>
      <c r="P168" s="667"/>
      <c r="Q168" s="667"/>
      <c r="R168" s="667"/>
      <c r="S168" s="667"/>
      <c r="T168" s="667"/>
      <c r="U168" s="18"/>
      <c r="V168" s="18"/>
      <c r="W168" s="18"/>
      <c r="X168" s="18"/>
      <c r="Y168" s="18"/>
      <c r="Z168" s="18"/>
      <c r="AA168" s="18"/>
      <c r="AB168" s="18"/>
      <c r="AC168" s="18"/>
    </row>
    <row r="169" spans="2:29" ht="15.75" customHeight="1">
      <c r="B169" s="18"/>
      <c r="C169" s="18"/>
      <c r="E169" s="18"/>
      <c r="I169" s="18"/>
      <c r="J169" s="18"/>
      <c r="K169" s="18"/>
      <c r="L169" s="18"/>
      <c r="M169" s="18"/>
      <c r="N169" s="667"/>
      <c r="O169" s="667"/>
      <c r="P169" s="667"/>
      <c r="Q169" s="667"/>
      <c r="R169" s="667"/>
      <c r="S169" s="667"/>
      <c r="T169" s="667"/>
      <c r="U169" s="18"/>
      <c r="V169" s="18"/>
      <c r="W169" s="18"/>
      <c r="X169" s="18"/>
      <c r="Y169" s="18"/>
      <c r="Z169" s="18"/>
      <c r="AA169" s="18"/>
      <c r="AB169" s="18"/>
      <c r="AC169" s="18"/>
    </row>
    <row r="170" spans="2:29" ht="15.75" customHeight="1">
      <c r="B170" s="18"/>
      <c r="C170" s="18"/>
      <c r="E170" s="18"/>
      <c r="I170" s="18"/>
      <c r="J170" s="18"/>
      <c r="K170" s="18"/>
      <c r="L170" s="18"/>
      <c r="M170" s="18"/>
      <c r="N170" s="667"/>
      <c r="O170" s="667"/>
      <c r="P170" s="667"/>
      <c r="Q170" s="667"/>
      <c r="R170" s="667"/>
      <c r="S170" s="667"/>
      <c r="T170" s="667"/>
      <c r="U170" s="18"/>
      <c r="V170" s="18"/>
      <c r="W170" s="18"/>
      <c r="X170" s="18"/>
      <c r="Y170" s="18"/>
      <c r="Z170" s="18"/>
      <c r="AA170" s="18"/>
      <c r="AB170" s="18"/>
      <c r="AC170" s="18"/>
    </row>
    <row r="171" spans="2:29" ht="15.75" customHeight="1">
      <c r="B171" s="18"/>
      <c r="C171" s="18"/>
      <c r="E171" s="18"/>
      <c r="I171" s="18"/>
      <c r="J171" s="18"/>
      <c r="K171" s="18"/>
      <c r="L171" s="18"/>
      <c r="M171" s="18"/>
      <c r="N171" s="667"/>
      <c r="O171" s="667"/>
      <c r="P171" s="667"/>
      <c r="Q171" s="667"/>
      <c r="R171" s="667"/>
      <c r="S171" s="667"/>
      <c r="T171" s="667"/>
      <c r="U171" s="18"/>
      <c r="V171" s="18"/>
      <c r="W171" s="18"/>
      <c r="X171" s="18"/>
      <c r="Y171" s="18"/>
      <c r="Z171" s="18"/>
      <c r="AA171" s="18"/>
      <c r="AB171" s="18"/>
      <c r="AC171" s="18"/>
    </row>
    <row r="172" spans="2:29" ht="15.75" customHeight="1">
      <c r="B172" s="18"/>
      <c r="C172" s="18"/>
      <c r="E172" s="18"/>
      <c r="I172" s="18"/>
      <c r="J172" s="18"/>
      <c r="K172" s="18"/>
      <c r="L172" s="18"/>
      <c r="M172" s="18"/>
      <c r="N172" s="667"/>
      <c r="O172" s="667"/>
      <c r="P172" s="667"/>
      <c r="Q172" s="667"/>
      <c r="R172" s="667"/>
      <c r="S172" s="667"/>
      <c r="T172" s="667"/>
      <c r="U172" s="18"/>
      <c r="V172" s="18"/>
      <c r="W172" s="18"/>
      <c r="X172" s="18"/>
      <c r="Y172" s="18"/>
      <c r="Z172" s="18"/>
      <c r="AA172" s="18"/>
      <c r="AB172" s="18"/>
      <c r="AC172" s="18"/>
    </row>
    <row r="173" spans="2:29" ht="15.75" customHeight="1">
      <c r="B173" s="18"/>
      <c r="C173" s="18"/>
      <c r="E173" s="18"/>
      <c r="I173" s="18"/>
      <c r="J173" s="18"/>
      <c r="K173" s="18"/>
      <c r="L173" s="18"/>
      <c r="M173" s="18"/>
      <c r="N173" s="667"/>
      <c r="O173" s="667"/>
      <c r="P173" s="667"/>
      <c r="Q173" s="667"/>
      <c r="R173" s="667"/>
      <c r="S173" s="667"/>
      <c r="T173" s="667"/>
      <c r="U173" s="18"/>
      <c r="V173" s="18"/>
      <c r="W173" s="18"/>
      <c r="X173" s="18"/>
      <c r="Y173" s="18"/>
      <c r="Z173" s="18"/>
      <c r="AA173" s="18"/>
      <c r="AB173" s="18"/>
      <c r="AC173" s="18"/>
    </row>
    <row r="174" spans="2:29" ht="15.75" customHeight="1">
      <c r="B174" s="18"/>
      <c r="C174" s="18"/>
      <c r="E174" s="18"/>
      <c r="I174" s="18"/>
      <c r="J174" s="18"/>
      <c r="K174" s="18"/>
      <c r="L174" s="18"/>
      <c r="M174" s="18"/>
      <c r="N174" s="667"/>
      <c r="O174" s="667"/>
      <c r="P174" s="667"/>
      <c r="Q174" s="667"/>
      <c r="R174" s="667"/>
      <c r="S174" s="667"/>
      <c r="T174" s="667"/>
      <c r="U174" s="18"/>
      <c r="V174" s="18"/>
      <c r="W174" s="18"/>
      <c r="X174" s="18"/>
      <c r="Y174" s="18"/>
      <c r="Z174" s="18"/>
      <c r="AA174" s="18"/>
      <c r="AB174" s="18"/>
      <c r="AC174" s="18"/>
    </row>
    <row r="175" spans="2:29" ht="15.75" customHeight="1">
      <c r="B175" s="18"/>
      <c r="C175" s="18"/>
      <c r="E175" s="18"/>
      <c r="I175" s="18"/>
      <c r="J175" s="18"/>
      <c r="K175" s="18"/>
      <c r="L175" s="18"/>
      <c r="M175" s="18"/>
      <c r="N175" s="667"/>
      <c r="O175" s="667"/>
      <c r="P175" s="667"/>
      <c r="Q175" s="667"/>
      <c r="R175" s="667"/>
      <c r="S175" s="667"/>
      <c r="T175" s="667"/>
      <c r="U175" s="18"/>
      <c r="V175" s="18"/>
      <c r="W175" s="18"/>
      <c r="X175" s="18"/>
      <c r="Y175" s="18"/>
      <c r="Z175" s="18"/>
      <c r="AA175" s="18"/>
      <c r="AB175" s="18"/>
      <c r="AC175" s="18"/>
    </row>
    <row r="176" spans="2:29" ht="15.75" customHeight="1">
      <c r="B176" s="18"/>
      <c r="C176" s="18"/>
      <c r="E176" s="18"/>
      <c r="I176" s="18"/>
      <c r="J176" s="18"/>
      <c r="K176" s="18"/>
      <c r="L176" s="18"/>
      <c r="M176" s="18"/>
      <c r="N176" s="667"/>
      <c r="O176" s="667"/>
      <c r="P176" s="667"/>
      <c r="Q176" s="667"/>
      <c r="R176" s="667"/>
      <c r="S176" s="667"/>
      <c r="T176" s="667"/>
      <c r="U176" s="18"/>
      <c r="V176" s="18"/>
      <c r="W176" s="18"/>
      <c r="X176" s="18"/>
      <c r="Y176" s="18"/>
      <c r="Z176" s="18"/>
      <c r="AA176" s="18"/>
      <c r="AB176" s="18"/>
      <c r="AC176" s="18"/>
    </row>
    <row r="177" spans="2:29" ht="15.75" customHeight="1">
      <c r="B177" s="18"/>
      <c r="C177" s="18"/>
      <c r="E177" s="18"/>
      <c r="I177" s="18"/>
      <c r="J177" s="18"/>
      <c r="K177" s="18"/>
      <c r="L177" s="18"/>
      <c r="M177" s="18"/>
      <c r="N177" s="667"/>
      <c r="O177" s="667"/>
      <c r="P177" s="667"/>
      <c r="Q177" s="667"/>
      <c r="R177" s="667"/>
      <c r="S177" s="667"/>
      <c r="T177" s="667"/>
      <c r="U177" s="18"/>
      <c r="V177" s="18"/>
      <c r="W177" s="18"/>
      <c r="X177" s="18"/>
      <c r="Y177" s="18"/>
      <c r="Z177" s="18"/>
      <c r="AA177" s="18"/>
      <c r="AB177" s="18"/>
      <c r="AC177" s="18"/>
    </row>
    <row r="178" spans="2:29" ht="15.75" customHeight="1">
      <c r="B178" s="18"/>
      <c r="C178" s="18"/>
      <c r="E178" s="18"/>
      <c r="I178" s="18"/>
      <c r="J178" s="18"/>
      <c r="K178" s="18"/>
      <c r="L178" s="18"/>
      <c r="M178" s="18"/>
      <c r="N178" s="667"/>
      <c r="O178" s="667"/>
      <c r="P178" s="667"/>
      <c r="Q178" s="667"/>
      <c r="R178" s="667"/>
      <c r="S178" s="667"/>
      <c r="T178" s="667"/>
      <c r="U178" s="18"/>
      <c r="V178" s="18"/>
      <c r="W178" s="18"/>
      <c r="X178" s="18"/>
      <c r="Y178" s="18"/>
      <c r="Z178" s="18"/>
      <c r="AA178" s="18"/>
      <c r="AB178" s="18"/>
      <c r="AC178" s="18"/>
    </row>
    <row r="179" spans="2:29" ht="15.75" customHeight="1">
      <c r="B179" s="18"/>
      <c r="C179" s="18"/>
      <c r="E179" s="18"/>
      <c r="I179" s="18"/>
      <c r="J179" s="18"/>
      <c r="K179" s="18"/>
      <c r="L179" s="18"/>
      <c r="M179" s="18"/>
      <c r="N179" s="667"/>
      <c r="O179" s="667"/>
      <c r="P179" s="667"/>
      <c r="Q179" s="667"/>
      <c r="R179" s="667"/>
      <c r="S179" s="667"/>
      <c r="T179" s="667"/>
      <c r="U179" s="18"/>
      <c r="V179" s="18"/>
      <c r="W179" s="18"/>
      <c r="X179" s="18"/>
      <c r="Y179" s="18"/>
      <c r="Z179" s="18"/>
      <c r="AA179" s="18"/>
      <c r="AB179" s="18"/>
      <c r="AC179" s="18"/>
    </row>
    <row r="180" spans="2:29" ht="15.75" customHeight="1">
      <c r="B180" s="18"/>
      <c r="C180" s="18"/>
      <c r="E180" s="18"/>
      <c r="I180" s="18"/>
      <c r="J180" s="18"/>
      <c r="K180" s="18"/>
      <c r="L180" s="18"/>
      <c r="M180" s="18"/>
      <c r="N180" s="667"/>
      <c r="O180" s="667"/>
      <c r="P180" s="667"/>
      <c r="Q180" s="667"/>
      <c r="R180" s="667"/>
      <c r="S180" s="667"/>
      <c r="T180" s="667"/>
      <c r="U180" s="18"/>
      <c r="V180" s="18"/>
      <c r="W180" s="18"/>
      <c r="X180" s="18"/>
      <c r="Y180" s="18"/>
      <c r="Z180" s="18"/>
      <c r="AA180" s="18"/>
      <c r="AB180" s="18"/>
      <c r="AC180" s="18"/>
    </row>
    <row r="181" spans="2:29" ht="15.75" customHeight="1">
      <c r="B181" s="18"/>
      <c r="C181" s="18"/>
      <c r="E181" s="18"/>
      <c r="I181" s="18"/>
      <c r="J181" s="18"/>
      <c r="K181" s="18"/>
      <c r="L181" s="18"/>
      <c r="M181" s="18"/>
      <c r="N181" s="667"/>
      <c r="O181" s="667"/>
      <c r="P181" s="667"/>
      <c r="Q181" s="667"/>
      <c r="R181" s="667"/>
      <c r="S181" s="667"/>
      <c r="T181" s="667"/>
      <c r="U181" s="18"/>
      <c r="V181" s="18"/>
      <c r="W181" s="18"/>
      <c r="X181" s="18"/>
      <c r="Y181" s="18"/>
      <c r="Z181" s="18"/>
      <c r="AA181" s="18"/>
      <c r="AB181" s="18"/>
      <c r="AC181" s="18"/>
    </row>
    <row r="182" spans="2:29" ht="15.75" customHeight="1">
      <c r="B182" s="18"/>
      <c r="C182" s="18"/>
      <c r="E182" s="18"/>
      <c r="I182" s="18"/>
      <c r="J182" s="18"/>
      <c r="K182" s="18"/>
      <c r="L182" s="18"/>
      <c r="M182" s="18"/>
      <c r="N182" s="667"/>
      <c r="O182" s="667"/>
      <c r="P182" s="667"/>
      <c r="Q182" s="667"/>
      <c r="R182" s="667"/>
      <c r="S182" s="667"/>
      <c r="T182" s="667"/>
      <c r="U182" s="18"/>
      <c r="V182" s="18"/>
      <c r="W182" s="18"/>
      <c r="X182" s="18"/>
      <c r="Y182" s="18"/>
      <c r="Z182" s="18"/>
      <c r="AA182" s="18"/>
      <c r="AB182" s="18"/>
      <c r="AC182" s="18"/>
    </row>
    <row r="183" spans="2:29" ht="15.75" customHeight="1">
      <c r="B183" s="18"/>
      <c r="C183" s="18"/>
      <c r="E183" s="18"/>
      <c r="I183" s="18"/>
      <c r="J183" s="18"/>
      <c r="K183" s="18"/>
      <c r="L183" s="18"/>
      <c r="M183" s="18"/>
      <c r="N183" s="667"/>
      <c r="O183" s="667"/>
      <c r="P183" s="667"/>
      <c r="Q183" s="667"/>
      <c r="R183" s="667"/>
      <c r="S183" s="667"/>
      <c r="T183" s="667"/>
      <c r="U183" s="18"/>
      <c r="V183" s="18"/>
      <c r="W183" s="18"/>
      <c r="X183" s="18"/>
      <c r="Y183" s="18"/>
      <c r="Z183" s="18"/>
      <c r="AA183" s="18"/>
      <c r="AB183" s="18"/>
      <c r="AC183" s="18"/>
    </row>
    <row r="184" spans="2:29" ht="15.75" customHeight="1">
      <c r="B184" s="18"/>
      <c r="C184" s="18"/>
      <c r="E184" s="18"/>
      <c r="I184" s="18"/>
      <c r="J184" s="18"/>
      <c r="K184" s="18"/>
      <c r="L184" s="18"/>
      <c r="M184" s="18"/>
      <c r="N184" s="667"/>
      <c r="O184" s="667"/>
      <c r="P184" s="667"/>
      <c r="Q184" s="667"/>
      <c r="R184" s="667"/>
      <c r="S184" s="667"/>
      <c r="T184" s="667"/>
      <c r="U184" s="18"/>
      <c r="V184" s="18"/>
      <c r="W184" s="18"/>
      <c r="X184" s="18"/>
      <c r="Y184" s="18"/>
      <c r="Z184" s="18"/>
      <c r="AA184" s="18"/>
      <c r="AB184" s="18"/>
      <c r="AC184" s="18"/>
    </row>
    <row r="185" spans="2:29" ht="15.75" customHeight="1">
      <c r="B185" s="18"/>
      <c r="C185" s="18"/>
      <c r="E185" s="18"/>
      <c r="I185" s="18"/>
      <c r="J185" s="18"/>
      <c r="K185" s="18"/>
      <c r="L185" s="18"/>
      <c r="M185" s="18"/>
      <c r="N185" s="667"/>
      <c r="O185" s="667"/>
      <c r="P185" s="667"/>
      <c r="Q185" s="667"/>
      <c r="R185" s="667"/>
      <c r="S185" s="667"/>
      <c r="T185" s="667"/>
      <c r="U185" s="18"/>
      <c r="V185" s="18"/>
      <c r="W185" s="18"/>
      <c r="X185" s="18"/>
      <c r="Y185" s="18"/>
      <c r="Z185" s="18"/>
      <c r="AA185" s="18"/>
      <c r="AB185" s="18"/>
      <c r="AC185" s="18"/>
    </row>
    <row r="186" spans="2:29" ht="15.75" customHeight="1">
      <c r="B186" s="18"/>
      <c r="C186" s="18"/>
      <c r="E186" s="18"/>
      <c r="I186" s="18"/>
      <c r="J186" s="18"/>
      <c r="K186" s="18"/>
      <c r="L186" s="18"/>
      <c r="M186" s="18"/>
      <c r="N186" s="667"/>
      <c r="O186" s="667"/>
      <c r="P186" s="667"/>
      <c r="Q186" s="667"/>
      <c r="R186" s="667"/>
      <c r="S186" s="667"/>
      <c r="T186" s="667"/>
      <c r="U186" s="18"/>
      <c r="V186" s="18"/>
      <c r="W186" s="18"/>
      <c r="X186" s="18"/>
      <c r="Y186" s="18"/>
      <c r="Z186" s="18"/>
      <c r="AA186" s="18"/>
      <c r="AB186" s="18"/>
      <c r="AC186" s="18"/>
    </row>
    <row r="187" spans="2:29" ht="15.75" customHeight="1">
      <c r="B187" s="18"/>
      <c r="C187" s="18"/>
      <c r="E187" s="18"/>
      <c r="I187" s="18"/>
      <c r="J187" s="18"/>
      <c r="K187" s="18"/>
      <c r="L187" s="18"/>
      <c r="M187" s="18"/>
      <c r="N187" s="667"/>
      <c r="O187" s="667"/>
      <c r="P187" s="667"/>
      <c r="Q187" s="667"/>
      <c r="R187" s="667"/>
      <c r="S187" s="667"/>
      <c r="T187" s="667"/>
      <c r="U187" s="18"/>
      <c r="V187" s="18"/>
      <c r="W187" s="18"/>
      <c r="X187" s="18"/>
      <c r="Y187" s="18"/>
      <c r="Z187" s="18"/>
      <c r="AA187" s="18"/>
      <c r="AB187" s="18"/>
      <c r="AC187" s="18"/>
    </row>
    <row r="188" spans="2:29" ht="15.75" customHeight="1">
      <c r="B188" s="18"/>
      <c r="C188" s="18"/>
      <c r="E188" s="18"/>
      <c r="I188" s="18"/>
      <c r="J188" s="18"/>
      <c r="K188" s="18"/>
      <c r="L188" s="18"/>
      <c r="M188" s="18"/>
      <c r="N188" s="667"/>
      <c r="O188" s="667"/>
      <c r="P188" s="667"/>
      <c r="Q188" s="667"/>
      <c r="R188" s="667"/>
      <c r="S188" s="667"/>
      <c r="T188" s="667"/>
      <c r="U188" s="18"/>
      <c r="V188" s="18"/>
      <c r="W188" s="18"/>
      <c r="X188" s="18"/>
      <c r="Y188" s="18"/>
      <c r="Z188" s="18"/>
      <c r="AA188" s="18"/>
      <c r="AB188" s="18"/>
      <c r="AC188" s="18"/>
    </row>
    <row r="189" spans="2:29" ht="15.75" customHeight="1">
      <c r="B189" s="18"/>
      <c r="C189" s="18"/>
      <c r="E189" s="18"/>
      <c r="I189" s="18"/>
      <c r="J189" s="18"/>
      <c r="K189" s="18"/>
      <c r="L189" s="18"/>
      <c r="M189" s="18"/>
      <c r="N189" s="667"/>
      <c r="O189" s="667"/>
      <c r="P189" s="667"/>
      <c r="Q189" s="667"/>
      <c r="R189" s="667"/>
      <c r="S189" s="667"/>
      <c r="T189" s="667"/>
      <c r="U189" s="18"/>
      <c r="V189" s="18"/>
      <c r="W189" s="18"/>
      <c r="X189" s="18"/>
      <c r="Y189" s="18"/>
      <c r="Z189" s="18"/>
      <c r="AA189" s="18"/>
      <c r="AB189" s="18"/>
      <c r="AC189" s="18"/>
    </row>
    <row r="190" spans="2:29" ht="15.75" customHeight="1">
      <c r="B190" s="18"/>
      <c r="C190" s="18"/>
      <c r="E190" s="18"/>
      <c r="I190" s="18"/>
      <c r="J190" s="18"/>
      <c r="K190" s="18"/>
      <c r="L190" s="18"/>
      <c r="M190" s="18"/>
      <c r="N190" s="667"/>
      <c r="O190" s="667"/>
      <c r="P190" s="667"/>
      <c r="Q190" s="667"/>
      <c r="R190" s="667"/>
      <c r="S190" s="667"/>
      <c r="T190" s="667"/>
      <c r="U190" s="18"/>
      <c r="V190" s="18"/>
      <c r="W190" s="18"/>
      <c r="X190" s="18"/>
      <c r="Y190" s="18"/>
      <c r="Z190" s="18"/>
      <c r="AA190" s="18"/>
      <c r="AB190" s="18"/>
      <c r="AC190" s="18"/>
    </row>
    <row r="191" spans="2:29" ht="15.75" customHeight="1">
      <c r="B191" s="18"/>
      <c r="C191" s="18"/>
      <c r="E191" s="18"/>
      <c r="I191" s="18"/>
      <c r="J191" s="18"/>
      <c r="K191" s="18"/>
      <c r="L191" s="18"/>
      <c r="M191" s="18"/>
      <c r="N191" s="667"/>
      <c r="O191" s="667"/>
      <c r="P191" s="667"/>
      <c r="Q191" s="667"/>
      <c r="R191" s="667"/>
      <c r="S191" s="667"/>
      <c r="T191" s="667"/>
      <c r="U191" s="18"/>
      <c r="V191" s="18"/>
      <c r="W191" s="18"/>
      <c r="X191" s="18"/>
      <c r="Y191" s="18"/>
      <c r="Z191" s="18"/>
      <c r="AA191" s="18"/>
      <c r="AB191" s="18"/>
      <c r="AC191" s="18"/>
    </row>
    <row r="192" spans="2:29" ht="15.75" customHeight="1">
      <c r="B192" s="18"/>
      <c r="C192" s="18"/>
      <c r="E192" s="18"/>
      <c r="I192" s="18"/>
      <c r="J192" s="18"/>
      <c r="K192" s="18"/>
      <c r="L192" s="18"/>
      <c r="M192" s="18"/>
      <c r="N192" s="667"/>
      <c r="O192" s="667"/>
      <c r="P192" s="667"/>
      <c r="Q192" s="667"/>
      <c r="R192" s="667"/>
      <c r="S192" s="667"/>
      <c r="T192" s="667"/>
      <c r="U192" s="18"/>
      <c r="V192" s="18"/>
      <c r="W192" s="18"/>
      <c r="X192" s="18"/>
      <c r="Y192" s="18"/>
      <c r="Z192" s="18"/>
      <c r="AA192" s="18"/>
      <c r="AB192" s="18"/>
      <c r="AC192" s="18"/>
    </row>
    <row r="193" spans="2:29" ht="15.75" customHeight="1">
      <c r="B193" s="18"/>
      <c r="C193" s="18"/>
      <c r="E193" s="18"/>
      <c r="I193" s="18"/>
      <c r="J193" s="18"/>
      <c r="K193" s="18"/>
      <c r="L193" s="18"/>
      <c r="M193" s="18"/>
      <c r="N193" s="667"/>
      <c r="O193" s="667"/>
      <c r="P193" s="667"/>
      <c r="Q193" s="667"/>
      <c r="R193" s="667"/>
      <c r="S193" s="667"/>
      <c r="T193" s="667"/>
      <c r="U193" s="18"/>
      <c r="V193" s="18"/>
      <c r="W193" s="18"/>
      <c r="X193" s="18"/>
      <c r="Y193" s="18"/>
      <c r="Z193" s="18"/>
      <c r="AA193" s="18"/>
      <c r="AB193" s="18"/>
      <c r="AC193" s="18"/>
    </row>
    <row r="194" spans="2:29" ht="15.75" customHeight="1">
      <c r="B194" s="18"/>
      <c r="C194" s="18"/>
      <c r="E194" s="18"/>
      <c r="I194" s="18"/>
      <c r="J194" s="18"/>
      <c r="K194" s="18"/>
      <c r="L194" s="18"/>
      <c r="M194" s="18"/>
      <c r="N194" s="667"/>
      <c r="O194" s="667"/>
      <c r="P194" s="667"/>
      <c r="Q194" s="667"/>
      <c r="R194" s="667"/>
      <c r="S194" s="667"/>
      <c r="T194" s="667"/>
      <c r="U194" s="18"/>
      <c r="V194" s="18"/>
      <c r="W194" s="18"/>
      <c r="X194" s="18"/>
      <c r="Y194" s="18"/>
      <c r="Z194" s="18"/>
      <c r="AA194" s="18"/>
      <c r="AB194" s="18"/>
      <c r="AC194" s="18"/>
    </row>
    <row r="195" spans="2:29" ht="15.75" customHeight="1">
      <c r="B195" s="18"/>
      <c r="C195" s="18"/>
      <c r="E195" s="18"/>
      <c r="I195" s="18"/>
      <c r="J195" s="18"/>
      <c r="K195" s="18"/>
      <c r="L195" s="18"/>
      <c r="M195" s="18"/>
      <c r="N195" s="667"/>
      <c r="O195" s="667"/>
      <c r="P195" s="667"/>
      <c r="Q195" s="667"/>
      <c r="R195" s="667"/>
      <c r="S195" s="667"/>
      <c r="T195" s="667"/>
      <c r="U195" s="18"/>
      <c r="V195" s="18"/>
      <c r="W195" s="18"/>
      <c r="X195" s="18"/>
      <c r="Y195" s="18"/>
      <c r="Z195" s="18"/>
      <c r="AA195" s="18"/>
      <c r="AB195" s="18"/>
      <c r="AC195" s="18"/>
    </row>
    <row r="196" spans="2:29" ht="15.75" customHeight="1">
      <c r="B196" s="18"/>
      <c r="C196" s="18"/>
      <c r="E196" s="18"/>
      <c r="I196" s="18"/>
      <c r="J196" s="18"/>
      <c r="K196" s="18"/>
      <c r="L196" s="18"/>
      <c r="M196" s="18"/>
      <c r="N196" s="667"/>
      <c r="O196" s="667"/>
      <c r="P196" s="667"/>
      <c r="Q196" s="667"/>
      <c r="R196" s="667"/>
      <c r="S196" s="667"/>
      <c r="T196" s="667"/>
      <c r="U196" s="18"/>
      <c r="V196" s="18"/>
      <c r="W196" s="18"/>
      <c r="X196" s="18"/>
      <c r="Y196" s="18"/>
      <c r="Z196" s="18"/>
      <c r="AA196" s="18"/>
      <c r="AB196" s="18"/>
      <c r="AC196" s="18"/>
    </row>
    <row r="197" spans="2:29" ht="15.75" customHeight="1">
      <c r="B197" s="18"/>
      <c r="C197" s="18"/>
      <c r="E197" s="18"/>
      <c r="I197" s="18"/>
      <c r="J197" s="18"/>
      <c r="K197" s="18"/>
      <c r="L197" s="18"/>
      <c r="M197" s="18"/>
      <c r="N197" s="667"/>
      <c r="O197" s="667"/>
      <c r="P197" s="667"/>
      <c r="Q197" s="667"/>
      <c r="R197" s="667"/>
      <c r="S197" s="667"/>
      <c r="T197" s="667"/>
      <c r="U197" s="18"/>
      <c r="V197" s="18"/>
      <c r="W197" s="18"/>
      <c r="X197" s="18"/>
      <c r="Y197" s="18"/>
      <c r="Z197" s="18"/>
      <c r="AA197" s="18"/>
      <c r="AB197" s="18"/>
      <c r="AC197" s="18"/>
    </row>
    <row r="198" spans="2:29" ht="15.75" customHeight="1">
      <c r="B198" s="18"/>
      <c r="C198" s="18"/>
      <c r="E198" s="18"/>
      <c r="I198" s="18"/>
      <c r="J198" s="18"/>
      <c r="K198" s="18"/>
      <c r="L198" s="18"/>
      <c r="M198" s="18"/>
      <c r="N198" s="667"/>
      <c r="O198" s="667"/>
      <c r="P198" s="667"/>
      <c r="Q198" s="667"/>
      <c r="R198" s="667"/>
      <c r="S198" s="667"/>
      <c r="T198" s="667"/>
      <c r="U198" s="18"/>
      <c r="V198" s="18"/>
      <c r="W198" s="18"/>
      <c r="X198" s="18"/>
      <c r="Y198" s="18"/>
      <c r="Z198" s="18"/>
      <c r="AA198" s="18"/>
      <c r="AB198" s="18"/>
      <c r="AC198" s="18"/>
    </row>
    <row r="199" spans="2:29" ht="15.75" customHeight="1">
      <c r="B199" s="18"/>
      <c r="C199" s="18"/>
      <c r="E199" s="18"/>
      <c r="I199" s="18"/>
      <c r="J199" s="18"/>
      <c r="K199" s="18"/>
      <c r="L199" s="18"/>
      <c r="M199" s="18"/>
      <c r="N199" s="667"/>
      <c r="O199" s="667"/>
      <c r="P199" s="667"/>
      <c r="Q199" s="667"/>
      <c r="R199" s="667"/>
      <c r="S199" s="667"/>
      <c r="T199" s="667"/>
      <c r="U199" s="18"/>
      <c r="V199" s="18"/>
      <c r="W199" s="18"/>
      <c r="X199" s="18"/>
      <c r="Y199" s="18"/>
      <c r="Z199" s="18"/>
      <c r="AA199" s="18"/>
      <c r="AB199" s="18"/>
      <c r="AC199" s="18"/>
    </row>
    <row r="200" spans="2:29" ht="15.75" customHeight="1">
      <c r="B200" s="18"/>
      <c r="C200" s="18"/>
      <c r="E200" s="18"/>
      <c r="I200" s="18"/>
      <c r="J200" s="18"/>
      <c r="K200" s="18"/>
      <c r="L200" s="18"/>
      <c r="M200" s="18"/>
      <c r="N200" s="667"/>
      <c r="O200" s="667"/>
      <c r="P200" s="667"/>
      <c r="Q200" s="667"/>
      <c r="R200" s="667"/>
      <c r="S200" s="667"/>
      <c r="T200" s="667"/>
      <c r="U200" s="18"/>
      <c r="V200" s="18"/>
      <c r="W200" s="18"/>
      <c r="X200" s="18"/>
      <c r="Y200" s="18"/>
      <c r="Z200" s="18"/>
      <c r="AA200" s="18"/>
      <c r="AB200" s="18"/>
      <c r="AC200" s="18"/>
    </row>
    <row r="201" spans="2:29" ht="15.75" customHeight="1">
      <c r="B201" s="18"/>
      <c r="C201" s="18"/>
      <c r="E201" s="18"/>
      <c r="I201" s="18"/>
      <c r="J201" s="18"/>
      <c r="K201" s="18"/>
      <c r="L201" s="18"/>
      <c r="M201" s="18"/>
      <c r="N201" s="667"/>
      <c r="O201" s="667"/>
      <c r="P201" s="667"/>
      <c r="Q201" s="667"/>
      <c r="R201" s="667"/>
      <c r="S201" s="667"/>
      <c r="T201" s="667"/>
      <c r="U201" s="18"/>
      <c r="V201" s="18"/>
      <c r="W201" s="18"/>
      <c r="X201" s="18"/>
      <c r="Y201" s="18"/>
      <c r="Z201" s="18"/>
      <c r="AA201" s="18"/>
      <c r="AB201" s="18"/>
      <c r="AC201" s="18"/>
    </row>
    <row r="202" spans="2:29" ht="15.75" customHeight="1">
      <c r="B202" s="18"/>
      <c r="C202" s="18"/>
      <c r="E202" s="18"/>
      <c r="I202" s="18"/>
      <c r="J202" s="18"/>
      <c r="K202" s="18"/>
      <c r="L202" s="18"/>
      <c r="M202" s="18"/>
      <c r="N202" s="667"/>
      <c r="O202" s="667"/>
      <c r="P202" s="667"/>
      <c r="Q202" s="667"/>
      <c r="R202" s="667"/>
      <c r="S202" s="667"/>
      <c r="T202" s="667"/>
      <c r="U202" s="18"/>
      <c r="V202" s="18"/>
      <c r="W202" s="18"/>
      <c r="X202" s="18"/>
      <c r="Y202" s="18"/>
      <c r="Z202" s="18"/>
      <c r="AA202" s="18"/>
      <c r="AB202" s="18"/>
      <c r="AC202" s="18"/>
    </row>
    <row r="203" spans="2:29" ht="15.75" customHeight="1">
      <c r="B203" s="18"/>
      <c r="C203" s="18"/>
      <c r="E203" s="18"/>
      <c r="I203" s="18"/>
      <c r="J203" s="18"/>
      <c r="K203" s="18"/>
      <c r="L203" s="18"/>
      <c r="M203" s="18"/>
      <c r="N203" s="667"/>
      <c r="O203" s="667"/>
      <c r="P203" s="667"/>
      <c r="Q203" s="667"/>
      <c r="R203" s="667"/>
      <c r="S203" s="667"/>
      <c r="T203" s="667"/>
      <c r="U203" s="18"/>
      <c r="V203" s="18"/>
      <c r="W203" s="18"/>
      <c r="X203" s="18"/>
      <c r="Y203" s="18"/>
      <c r="Z203" s="18"/>
      <c r="AA203" s="18"/>
      <c r="AB203" s="18"/>
      <c r="AC203" s="18"/>
    </row>
    <row r="204" spans="2:29" ht="15.75" customHeight="1">
      <c r="B204" s="18"/>
      <c r="C204" s="18"/>
      <c r="E204" s="18"/>
      <c r="I204" s="18"/>
      <c r="J204" s="18"/>
      <c r="K204" s="18"/>
      <c r="L204" s="18"/>
      <c r="M204" s="18"/>
      <c r="N204" s="667"/>
      <c r="O204" s="667"/>
      <c r="P204" s="667"/>
      <c r="Q204" s="667"/>
      <c r="R204" s="667"/>
      <c r="S204" s="667"/>
      <c r="T204" s="667"/>
      <c r="U204" s="18"/>
      <c r="V204" s="18"/>
      <c r="W204" s="18"/>
      <c r="X204" s="18"/>
      <c r="Y204" s="18"/>
      <c r="Z204" s="18"/>
      <c r="AA204" s="18"/>
      <c r="AB204" s="18"/>
      <c r="AC204" s="18"/>
    </row>
    <row r="205" spans="2:29" ht="15.75" customHeight="1">
      <c r="B205" s="18"/>
      <c r="C205" s="18"/>
      <c r="E205" s="18"/>
      <c r="I205" s="18"/>
      <c r="J205" s="18"/>
      <c r="K205" s="18"/>
      <c r="L205" s="18"/>
      <c r="M205" s="18"/>
      <c r="N205" s="667"/>
      <c r="O205" s="667"/>
      <c r="P205" s="667"/>
      <c r="Q205" s="667"/>
      <c r="R205" s="667"/>
      <c r="S205" s="667"/>
      <c r="T205" s="667"/>
      <c r="U205" s="18"/>
      <c r="V205" s="18"/>
      <c r="W205" s="18"/>
      <c r="X205" s="18"/>
      <c r="Y205" s="18"/>
      <c r="Z205" s="18"/>
      <c r="AA205" s="18"/>
      <c r="AB205" s="18"/>
      <c r="AC205" s="18"/>
    </row>
    <row r="206" spans="2:29" ht="15.75" customHeight="1">
      <c r="B206" s="18"/>
      <c r="C206" s="18"/>
      <c r="E206" s="18"/>
      <c r="I206" s="18"/>
      <c r="J206" s="18"/>
      <c r="K206" s="18"/>
      <c r="L206" s="18"/>
      <c r="M206" s="18"/>
      <c r="N206" s="667"/>
      <c r="O206" s="667"/>
      <c r="P206" s="667"/>
      <c r="Q206" s="667"/>
      <c r="R206" s="667"/>
      <c r="S206" s="667"/>
      <c r="T206" s="667"/>
      <c r="U206" s="18"/>
      <c r="V206" s="18"/>
      <c r="W206" s="18"/>
      <c r="X206" s="18"/>
      <c r="Y206" s="18"/>
      <c r="Z206" s="18"/>
      <c r="AA206" s="18"/>
      <c r="AB206" s="18"/>
      <c r="AC206" s="18"/>
    </row>
    <row r="207" spans="2:29" ht="15.75" customHeight="1">
      <c r="B207" s="18"/>
      <c r="C207" s="18"/>
      <c r="E207" s="18"/>
      <c r="I207" s="18"/>
      <c r="J207" s="18"/>
      <c r="K207" s="18"/>
      <c r="L207" s="18"/>
      <c r="M207" s="18"/>
      <c r="N207" s="667"/>
      <c r="O207" s="667"/>
      <c r="P207" s="667"/>
      <c r="Q207" s="667"/>
      <c r="R207" s="667"/>
      <c r="S207" s="667"/>
      <c r="T207" s="667"/>
      <c r="U207" s="18"/>
      <c r="V207" s="18"/>
      <c r="W207" s="18"/>
      <c r="X207" s="18"/>
      <c r="Y207" s="18"/>
      <c r="Z207" s="18"/>
      <c r="AA207" s="18"/>
      <c r="AB207" s="18"/>
      <c r="AC207" s="18"/>
    </row>
    <row r="208" spans="2:29" ht="15.75" customHeight="1">
      <c r="B208" s="18"/>
      <c r="C208" s="18"/>
      <c r="E208" s="18"/>
      <c r="I208" s="18"/>
      <c r="J208" s="18"/>
      <c r="K208" s="18"/>
      <c r="L208" s="18"/>
      <c r="M208" s="18"/>
      <c r="N208" s="667"/>
      <c r="O208" s="667"/>
      <c r="P208" s="667"/>
      <c r="Q208" s="667"/>
      <c r="R208" s="667"/>
      <c r="S208" s="667"/>
      <c r="T208" s="667"/>
      <c r="U208" s="18"/>
      <c r="V208" s="18"/>
      <c r="W208" s="18"/>
      <c r="X208" s="18"/>
      <c r="Y208" s="18"/>
      <c r="Z208" s="18"/>
      <c r="AA208" s="18"/>
      <c r="AB208" s="18"/>
      <c r="AC208" s="18"/>
    </row>
    <row r="209" spans="2:29" ht="15.75" customHeight="1">
      <c r="B209" s="18"/>
      <c r="C209" s="18"/>
      <c r="E209" s="18"/>
      <c r="I209" s="18"/>
      <c r="J209" s="18"/>
      <c r="K209" s="18"/>
      <c r="L209" s="18"/>
      <c r="M209" s="18"/>
      <c r="N209" s="667"/>
      <c r="O209" s="667"/>
      <c r="P209" s="667"/>
      <c r="Q209" s="667"/>
      <c r="R209" s="667"/>
      <c r="S209" s="667"/>
      <c r="T209" s="667"/>
      <c r="U209" s="18"/>
      <c r="V209" s="18"/>
      <c r="W209" s="18"/>
      <c r="X209" s="18"/>
      <c r="Y209" s="18"/>
      <c r="Z209" s="18"/>
      <c r="AA209" s="18"/>
      <c r="AB209" s="18"/>
      <c r="AC209" s="18"/>
    </row>
    <row r="210" spans="2:29" ht="15.75" customHeight="1">
      <c r="B210" s="18"/>
      <c r="C210" s="18"/>
      <c r="E210" s="18"/>
      <c r="I210" s="18"/>
      <c r="J210" s="18"/>
      <c r="K210" s="18"/>
      <c r="L210" s="18"/>
      <c r="M210" s="18"/>
      <c r="N210" s="667"/>
      <c r="O210" s="667"/>
      <c r="P210" s="667"/>
      <c r="Q210" s="667"/>
      <c r="R210" s="667"/>
      <c r="S210" s="667"/>
      <c r="T210" s="667"/>
      <c r="U210" s="18"/>
      <c r="V210" s="18"/>
      <c r="W210" s="18"/>
      <c r="X210" s="18"/>
      <c r="Y210" s="18"/>
      <c r="Z210" s="18"/>
      <c r="AA210" s="18"/>
      <c r="AB210" s="18"/>
      <c r="AC210" s="18"/>
    </row>
    <row r="211" spans="2:29" ht="15.75" customHeight="1">
      <c r="B211" s="18"/>
      <c r="C211" s="18"/>
      <c r="E211" s="18"/>
      <c r="I211" s="18"/>
      <c r="J211" s="18"/>
      <c r="K211" s="18"/>
      <c r="L211" s="18"/>
      <c r="M211" s="18"/>
      <c r="N211" s="667"/>
      <c r="O211" s="667"/>
      <c r="P211" s="667"/>
      <c r="Q211" s="667"/>
      <c r="R211" s="667"/>
      <c r="S211" s="667"/>
      <c r="T211" s="667"/>
      <c r="U211" s="18"/>
      <c r="V211" s="18"/>
      <c r="W211" s="18"/>
      <c r="X211" s="18"/>
      <c r="Y211" s="18"/>
      <c r="Z211" s="18"/>
      <c r="AA211" s="18"/>
      <c r="AB211" s="18"/>
      <c r="AC211" s="18"/>
    </row>
    <row r="212" spans="2:29" ht="15.75" customHeight="1">
      <c r="B212" s="18"/>
      <c r="C212" s="18"/>
      <c r="E212" s="18"/>
      <c r="I212" s="18"/>
      <c r="J212" s="18"/>
      <c r="K212" s="18"/>
      <c r="L212" s="18"/>
      <c r="M212" s="18"/>
      <c r="N212" s="667"/>
      <c r="O212" s="667"/>
      <c r="P212" s="667"/>
      <c r="Q212" s="667"/>
      <c r="R212" s="667"/>
      <c r="S212" s="667"/>
      <c r="T212" s="667"/>
      <c r="U212" s="18"/>
      <c r="V212" s="18"/>
      <c r="W212" s="18"/>
      <c r="X212" s="18"/>
      <c r="Y212" s="18"/>
      <c r="Z212" s="18"/>
      <c r="AA212" s="18"/>
      <c r="AB212" s="18"/>
      <c r="AC212" s="18"/>
    </row>
    <row r="213" spans="2:29" ht="15.75" customHeight="1">
      <c r="B213" s="18"/>
      <c r="C213" s="18"/>
      <c r="E213" s="18"/>
      <c r="I213" s="18"/>
      <c r="J213" s="18"/>
      <c r="K213" s="18"/>
      <c r="L213" s="18"/>
      <c r="M213" s="18"/>
      <c r="N213" s="667"/>
      <c r="O213" s="667"/>
      <c r="P213" s="667"/>
      <c r="Q213" s="667"/>
      <c r="R213" s="667"/>
      <c r="S213" s="667"/>
      <c r="T213" s="667"/>
      <c r="U213" s="18"/>
      <c r="V213" s="18"/>
      <c r="W213" s="18"/>
      <c r="X213" s="18"/>
      <c r="Y213" s="18"/>
      <c r="Z213" s="18"/>
      <c r="AA213" s="18"/>
      <c r="AB213" s="18"/>
      <c r="AC213" s="18"/>
    </row>
    <row r="214" spans="2:29" ht="15.75" customHeight="1">
      <c r="B214" s="18"/>
      <c r="C214" s="18"/>
      <c r="E214" s="18"/>
      <c r="I214" s="18"/>
      <c r="J214" s="18"/>
      <c r="K214" s="18"/>
      <c r="L214" s="18"/>
      <c r="M214" s="18"/>
      <c r="N214" s="667"/>
      <c r="O214" s="667"/>
      <c r="P214" s="667"/>
      <c r="Q214" s="667"/>
      <c r="R214" s="667"/>
      <c r="S214" s="667"/>
      <c r="T214" s="667"/>
      <c r="U214" s="18"/>
      <c r="V214" s="18"/>
      <c r="W214" s="18"/>
      <c r="X214" s="18"/>
      <c r="Y214" s="18"/>
      <c r="Z214" s="18"/>
      <c r="AA214" s="18"/>
      <c r="AB214" s="18"/>
      <c r="AC214" s="18"/>
    </row>
    <row r="215" spans="2:29" ht="15.75" customHeight="1">
      <c r="B215" s="18"/>
      <c r="C215" s="18"/>
      <c r="E215" s="18"/>
      <c r="I215" s="18"/>
      <c r="J215" s="18"/>
      <c r="K215" s="18"/>
      <c r="L215" s="18"/>
      <c r="M215" s="18"/>
      <c r="N215" s="667"/>
      <c r="O215" s="667"/>
      <c r="P215" s="667"/>
      <c r="Q215" s="667"/>
      <c r="R215" s="667"/>
      <c r="S215" s="667"/>
      <c r="T215" s="667"/>
      <c r="U215" s="18"/>
      <c r="V215" s="18"/>
      <c r="W215" s="18"/>
      <c r="X215" s="18"/>
      <c r="Y215" s="18"/>
      <c r="Z215" s="18"/>
      <c r="AA215" s="18"/>
      <c r="AB215" s="18"/>
      <c r="AC215" s="18"/>
    </row>
    <row r="216" spans="2:29" ht="15.75" customHeight="1">
      <c r="B216" s="18"/>
      <c r="C216" s="18"/>
      <c r="E216" s="18"/>
      <c r="I216" s="18"/>
      <c r="J216" s="18"/>
      <c r="K216" s="18"/>
      <c r="L216" s="18"/>
      <c r="M216" s="18"/>
      <c r="N216" s="667"/>
      <c r="O216" s="667"/>
      <c r="P216" s="667"/>
      <c r="Q216" s="667"/>
      <c r="R216" s="667"/>
      <c r="S216" s="667"/>
      <c r="T216" s="667"/>
      <c r="U216" s="18"/>
      <c r="V216" s="18"/>
      <c r="W216" s="18"/>
      <c r="X216" s="18"/>
      <c r="Y216" s="18"/>
      <c r="Z216" s="18"/>
      <c r="AA216" s="18"/>
      <c r="AB216" s="18"/>
      <c r="AC216" s="18"/>
    </row>
    <row r="217" spans="2:29" ht="15.75" customHeight="1">
      <c r="B217" s="18"/>
      <c r="C217" s="18"/>
      <c r="E217" s="18"/>
      <c r="I217" s="18"/>
      <c r="J217" s="18"/>
      <c r="K217" s="18"/>
      <c r="L217" s="18"/>
      <c r="M217" s="18"/>
      <c r="N217" s="667"/>
      <c r="O217" s="667"/>
      <c r="P217" s="667"/>
      <c r="Q217" s="667"/>
      <c r="R217" s="667"/>
      <c r="S217" s="667"/>
      <c r="T217" s="667"/>
      <c r="U217" s="18"/>
      <c r="V217" s="18"/>
      <c r="W217" s="18"/>
      <c r="X217" s="18"/>
      <c r="Y217" s="18"/>
      <c r="Z217" s="18"/>
      <c r="AA217" s="18"/>
      <c r="AB217" s="18"/>
      <c r="AC217" s="18"/>
    </row>
    <row r="218" spans="2:29" ht="15.75" customHeight="1">
      <c r="B218" s="18"/>
      <c r="C218" s="18"/>
      <c r="E218" s="18"/>
      <c r="I218" s="18"/>
      <c r="J218" s="18"/>
      <c r="K218" s="18"/>
      <c r="L218" s="18"/>
      <c r="M218" s="18"/>
      <c r="N218" s="667"/>
      <c r="O218" s="667"/>
      <c r="P218" s="667"/>
      <c r="Q218" s="667"/>
      <c r="R218" s="667"/>
      <c r="S218" s="667"/>
      <c r="T218" s="667"/>
      <c r="U218" s="18"/>
      <c r="V218" s="18"/>
      <c r="W218" s="18"/>
      <c r="X218" s="18"/>
      <c r="Y218" s="18"/>
      <c r="Z218" s="18"/>
      <c r="AA218" s="18"/>
      <c r="AB218" s="18"/>
      <c r="AC218" s="18"/>
    </row>
    <row r="219" spans="2:29" ht="15.75" customHeight="1">
      <c r="B219" s="18"/>
      <c r="C219" s="18"/>
      <c r="E219" s="18"/>
      <c r="I219" s="18"/>
      <c r="J219" s="18"/>
      <c r="K219" s="18"/>
      <c r="L219" s="18"/>
      <c r="M219" s="18"/>
      <c r="N219" s="667"/>
      <c r="O219" s="667"/>
      <c r="P219" s="667"/>
      <c r="Q219" s="667"/>
      <c r="R219" s="667"/>
      <c r="S219" s="667"/>
      <c r="T219" s="667"/>
      <c r="U219" s="18"/>
      <c r="V219" s="18"/>
      <c r="W219" s="18"/>
      <c r="X219" s="18"/>
      <c r="Y219" s="18"/>
      <c r="Z219" s="18"/>
      <c r="AA219" s="18"/>
      <c r="AB219" s="18"/>
      <c r="AC219" s="18"/>
    </row>
    <row r="220" spans="2:29" ht="15.75" customHeight="1">
      <c r="B220" s="18"/>
      <c r="C220" s="18"/>
      <c r="E220" s="18"/>
      <c r="I220" s="18"/>
      <c r="J220" s="18"/>
      <c r="K220" s="18"/>
      <c r="L220" s="18"/>
      <c r="M220" s="18"/>
      <c r="N220" s="667"/>
      <c r="O220" s="667"/>
      <c r="P220" s="667"/>
      <c r="Q220" s="667"/>
      <c r="R220" s="667"/>
      <c r="S220" s="667"/>
      <c r="T220" s="667"/>
      <c r="U220" s="18"/>
      <c r="V220" s="18"/>
      <c r="W220" s="18"/>
      <c r="X220" s="18"/>
      <c r="Y220" s="18"/>
      <c r="Z220" s="18"/>
      <c r="AA220" s="18"/>
      <c r="AB220" s="18"/>
      <c r="AC220" s="18"/>
    </row>
    <row r="221" spans="2:29" ht="15.75" customHeight="1">
      <c r="B221" s="18"/>
      <c r="C221" s="18"/>
      <c r="E221" s="18"/>
      <c r="I221" s="18"/>
      <c r="J221" s="18"/>
      <c r="K221" s="18"/>
      <c r="L221" s="18"/>
      <c r="M221" s="18"/>
      <c r="N221" s="667"/>
      <c r="O221" s="667"/>
      <c r="P221" s="667"/>
      <c r="Q221" s="667"/>
      <c r="R221" s="667"/>
      <c r="S221" s="667"/>
      <c r="T221" s="667"/>
      <c r="U221" s="18"/>
      <c r="V221" s="18"/>
      <c r="W221" s="18"/>
      <c r="X221" s="18"/>
      <c r="Y221" s="18"/>
      <c r="Z221" s="18"/>
      <c r="AA221" s="18"/>
      <c r="AB221" s="18"/>
      <c r="AC221" s="18"/>
    </row>
    <row r="222" spans="2:29" ht="15.75" customHeight="1">
      <c r="B222" s="18"/>
      <c r="C222" s="18"/>
      <c r="E222" s="18"/>
      <c r="I222" s="18"/>
      <c r="J222" s="18"/>
      <c r="K222" s="18"/>
      <c r="L222" s="18"/>
      <c r="M222" s="18"/>
      <c r="N222" s="667"/>
      <c r="O222" s="667"/>
      <c r="P222" s="667"/>
      <c r="Q222" s="667"/>
      <c r="R222" s="667"/>
      <c r="S222" s="667"/>
      <c r="T222" s="667"/>
      <c r="U222" s="18"/>
      <c r="V222" s="18"/>
      <c r="W222" s="18"/>
      <c r="X222" s="18"/>
      <c r="Y222" s="18"/>
      <c r="Z222" s="18"/>
      <c r="AA222" s="18"/>
      <c r="AB222" s="18"/>
      <c r="AC222" s="18"/>
    </row>
    <row r="223" spans="2:29" ht="15.75" customHeight="1">
      <c r="B223" s="18"/>
      <c r="C223" s="18"/>
      <c r="E223" s="18"/>
      <c r="I223" s="18"/>
      <c r="J223" s="18"/>
      <c r="K223" s="18"/>
      <c r="L223" s="18"/>
      <c r="M223" s="18"/>
      <c r="N223" s="667"/>
      <c r="O223" s="667"/>
      <c r="P223" s="667"/>
      <c r="Q223" s="667"/>
      <c r="R223" s="667"/>
      <c r="S223" s="667"/>
      <c r="T223" s="667"/>
      <c r="U223" s="18"/>
      <c r="V223" s="18"/>
      <c r="W223" s="18"/>
      <c r="X223" s="18"/>
      <c r="Y223" s="18"/>
      <c r="Z223" s="18"/>
      <c r="AA223" s="18"/>
      <c r="AB223" s="18"/>
      <c r="AC223" s="18"/>
    </row>
    <row r="224" spans="2:29" ht="15.75" customHeight="1">
      <c r="B224" s="18"/>
      <c r="C224" s="18"/>
      <c r="E224" s="18"/>
      <c r="I224" s="18"/>
      <c r="J224" s="18"/>
      <c r="K224" s="18"/>
      <c r="L224" s="18"/>
      <c r="M224" s="18"/>
      <c r="N224" s="667"/>
      <c r="O224" s="667"/>
      <c r="P224" s="667"/>
      <c r="Q224" s="667"/>
      <c r="R224" s="667"/>
      <c r="S224" s="667"/>
      <c r="T224" s="667"/>
      <c r="U224" s="18"/>
      <c r="V224" s="18"/>
      <c r="W224" s="18"/>
      <c r="X224" s="18"/>
      <c r="Y224" s="18"/>
      <c r="Z224" s="18"/>
      <c r="AA224" s="18"/>
      <c r="AB224" s="18"/>
      <c r="AC224" s="18"/>
    </row>
    <row r="225" spans="2:29" ht="15.75" customHeight="1">
      <c r="B225" s="18"/>
      <c r="C225" s="18"/>
      <c r="E225" s="18"/>
      <c r="I225" s="18"/>
      <c r="J225" s="18"/>
      <c r="K225" s="18"/>
      <c r="L225" s="18"/>
      <c r="M225" s="18"/>
      <c r="N225" s="667"/>
      <c r="O225" s="667"/>
      <c r="P225" s="667"/>
      <c r="Q225" s="667"/>
      <c r="R225" s="667"/>
      <c r="S225" s="667"/>
      <c r="T225" s="667"/>
      <c r="U225" s="18"/>
      <c r="V225" s="18"/>
      <c r="W225" s="18"/>
      <c r="X225" s="18"/>
      <c r="Y225" s="18"/>
      <c r="Z225" s="18"/>
      <c r="AA225" s="18"/>
      <c r="AB225" s="18"/>
      <c r="AC225" s="18"/>
    </row>
    <row r="226" spans="2:29" ht="15.75" customHeight="1"/>
    <row r="227" spans="2:29" ht="15.75" customHeight="1"/>
    <row r="228" spans="2:29" s="18" customFormat="1" ht="15.75" customHeight="1">
      <c r="B228" s="663"/>
      <c r="C228" s="663"/>
      <c r="E228" s="663"/>
      <c r="N228" s="667"/>
      <c r="O228" s="667"/>
      <c r="P228" s="667"/>
      <c r="Q228" s="667"/>
      <c r="R228" s="667"/>
      <c r="S228" s="667"/>
      <c r="T228" s="667"/>
    </row>
    <row r="229" spans="2:29" s="18" customFormat="1" ht="15.75" customHeight="1">
      <c r="B229" s="663"/>
      <c r="C229" s="663"/>
      <c r="E229" s="663"/>
      <c r="N229" s="667"/>
      <c r="O229" s="667"/>
      <c r="P229" s="667"/>
      <c r="Q229" s="667"/>
      <c r="R229" s="667"/>
      <c r="S229" s="667"/>
      <c r="T229" s="667"/>
    </row>
    <row r="230" spans="2:29" s="18" customFormat="1" ht="15.75" customHeight="1">
      <c r="B230" s="663"/>
      <c r="C230" s="663"/>
      <c r="E230" s="663"/>
      <c r="N230" s="667"/>
      <c r="O230" s="667"/>
      <c r="P230" s="667"/>
      <c r="Q230" s="667"/>
      <c r="R230" s="667"/>
      <c r="S230" s="667"/>
      <c r="T230" s="667"/>
    </row>
    <row r="231" spans="2:29" s="18" customFormat="1" ht="15.75" customHeight="1">
      <c r="B231" s="663"/>
      <c r="C231" s="663"/>
      <c r="E231" s="663"/>
      <c r="N231" s="667"/>
      <c r="O231" s="667"/>
      <c r="P231" s="667"/>
      <c r="Q231" s="667"/>
      <c r="R231" s="667"/>
      <c r="S231" s="667"/>
      <c r="T231" s="667"/>
    </row>
    <row r="232" spans="2:29" s="18" customFormat="1" ht="15.75" customHeight="1">
      <c r="B232" s="663"/>
      <c r="C232" s="663"/>
      <c r="E232" s="663"/>
      <c r="N232" s="667"/>
      <c r="O232" s="667"/>
      <c r="P232" s="667"/>
      <c r="Q232" s="667"/>
      <c r="R232" s="667"/>
      <c r="S232" s="667"/>
      <c r="T232" s="667"/>
    </row>
    <row r="233" spans="2:29" s="18" customFormat="1" ht="15.75" customHeight="1">
      <c r="B233" s="663"/>
      <c r="C233" s="663"/>
      <c r="E233" s="663"/>
      <c r="N233" s="667"/>
      <c r="O233" s="667"/>
      <c r="P233" s="667"/>
      <c r="Q233" s="667"/>
      <c r="R233" s="667"/>
      <c r="S233" s="667"/>
      <c r="T233" s="667"/>
    </row>
    <row r="234" spans="2:29" s="18" customFormat="1" ht="15.75" customHeight="1">
      <c r="B234" s="663"/>
      <c r="C234" s="663"/>
      <c r="E234" s="663"/>
      <c r="N234" s="667"/>
      <c r="O234" s="667"/>
      <c r="P234" s="667"/>
      <c r="Q234" s="667"/>
      <c r="R234" s="667"/>
      <c r="S234" s="667"/>
      <c r="T234" s="667"/>
    </row>
    <row r="235" spans="2:29" s="18" customFormat="1" ht="15.75" customHeight="1">
      <c r="B235" s="663"/>
      <c r="C235" s="663"/>
      <c r="E235" s="663"/>
      <c r="N235" s="667"/>
      <c r="O235" s="667"/>
      <c r="P235" s="667"/>
      <c r="Q235" s="667"/>
      <c r="R235" s="667"/>
      <c r="S235" s="667"/>
      <c r="T235" s="667"/>
    </row>
    <row r="236" spans="2:29" s="18" customFormat="1" ht="15.75" customHeight="1">
      <c r="B236" s="663"/>
      <c r="C236" s="663"/>
      <c r="E236" s="663"/>
      <c r="N236" s="667"/>
      <c r="O236" s="667"/>
      <c r="P236" s="667"/>
      <c r="Q236" s="667"/>
      <c r="R236" s="667"/>
      <c r="S236" s="667"/>
      <c r="T236" s="667"/>
    </row>
    <row r="237" spans="2:29" s="18" customFormat="1" ht="15.75" customHeight="1">
      <c r="B237" s="663"/>
      <c r="C237" s="663"/>
      <c r="E237" s="663"/>
      <c r="N237" s="667"/>
      <c r="O237" s="667"/>
      <c r="P237" s="667"/>
      <c r="Q237" s="667"/>
      <c r="R237" s="667"/>
      <c r="S237" s="667"/>
      <c r="T237" s="667"/>
    </row>
    <row r="238" spans="2:29" s="18" customFormat="1" ht="15.75" customHeight="1">
      <c r="B238" s="663"/>
      <c r="C238" s="663"/>
      <c r="E238" s="663"/>
      <c r="N238" s="667"/>
      <c r="O238" s="667"/>
      <c r="P238" s="667"/>
      <c r="Q238" s="667"/>
      <c r="R238" s="667"/>
      <c r="S238" s="667"/>
      <c r="T238" s="667"/>
    </row>
    <row r="239" spans="2:29" s="18" customFormat="1" ht="15.75" customHeight="1">
      <c r="B239" s="663"/>
      <c r="C239" s="663"/>
      <c r="E239" s="663"/>
      <c r="N239" s="667"/>
      <c r="O239" s="667"/>
      <c r="P239" s="667"/>
      <c r="Q239" s="667"/>
      <c r="R239" s="667"/>
      <c r="S239" s="667"/>
      <c r="T239" s="667"/>
    </row>
    <row r="240" spans="2:29" s="18" customFormat="1" ht="15.75" customHeight="1">
      <c r="B240" s="663"/>
      <c r="C240" s="663"/>
      <c r="E240" s="663"/>
      <c r="N240" s="667"/>
      <c r="O240" s="667"/>
      <c r="P240" s="667"/>
      <c r="Q240" s="667"/>
      <c r="R240" s="667"/>
      <c r="S240" s="667"/>
      <c r="T240" s="667"/>
    </row>
    <row r="241" spans="2:20" s="18" customFormat="1" ht="15.75" customHeight="1">
      <c r="B241" s="663"/>
      <c r="C241" s="663"/>
      <c r="E241" s="663"/>
      <c r="N241" s="667"/>
      <c r="O241" s="667"/>
      <c r="P241" s="667"/>
      <c r="Q241" s="667"/>
      <c r="R241" s="667"/>
      <c r="S241" s="667"/>
      <c r="T241" s="667"/>
    </row>
    <row r="242" spans="2:20" s="18" customFormat="1" ht="15.75" customHeight="1">
      <c r="B242" s="663"/>
      <c r="C242" s="663"/>
      <c r="E242" s="663"/>
      <c r="N242" s="667"/>
      <c r="O242" s="667"/>
      <c r="P242" s="667"/>
      <c r="Q242" s="667"/>
      <c r="R242" s="667"/>
      <c r="S242" s="667"/>
      <c r="T242" s="667"/>
    </row>
    <row r="243" spans="2:20" s="18" customFormat="1" ht="15.75" customHeight="1">
      <c r="B243" s="663"/>
      <c r="C243" s="663"/>
      <c r="E243" s="663"/>
      <c r="N243" s="667"/>
      <c r="O243" s="667"/>
      <c r="P243" s="667"/>
      <c r="Q243" s="667"/>
      <c r="R243" s="667"/>
      <c r="S243" s="667"/>
      <c r="T243" s="667"/>
    </row>
    <row r="244" spans="2:20" s="18" customFormat="1" ht="15.75" customHeight="1">
      <c r="B244" s="663"/>
      <c r="C244" s="663"/>
      <c r="E244" s="663"/>
      <c r="N244" s="667"/>
      <c r="O244" s="667"/>
      <c r="P244" s="667"/>
      <c r="Q244" s="667"/>
      <c r="R244" s="667"/>
      <c r="S244" s="667"/>
      <c r="T244" s="667"/>
    </row>
    <row r="245" spans="2:20" s="18" customFormat="1" ht="15.75" customHeight="1">
      <c r="B245" s="663"/>
      <c r="C245" s="663"/>
      <c r="E245" s="663"/>
      <c r="N245" s="667"/>
      <c r="O245" s="667"/>
      <c r="P245" s="667"/>
      <c r="Q245" s="667"/>
      <c r="R245" s="667"/>
      <c r="S245" s="667"/>
      <c r="T245" s="667"/>
    </row>
    <row r="246" spans="2:20" s="18" customFormat="1" ht="15.75" customHeight="1">
      <c r="B246" s="663"/>
      <c r="C246" s="663"/>
      <c r="E246" s="663"/>
      <c r="N246" s="667"/>
      <c r="O246" s="667"/>
      <c r="P246" s="667"/>
      <c r="Q246" s="667"/>
      <c r="R246" s="667"/>
      <c r="S246" s="667"/>
      <c r="T246" s="667"/>
    </row>
    <row r="247" spans="2:20" s="18" customFormat="1" ht="15.75" customHeight="1">
      <c r="B247" s="663"/>
      <c r="C247" s="663"/>
      <c r="E247" s="663"/>
      <c r="N247" s="667"/>
      <c r="O247" s="667"/>
      <c r="P247" s="667"/>
      <c r="Q247" s="667"/>
      <c r="R247" s="667"/>
      <c r="S247" s="667"/>
      <c r="T247" s="667"/>
    </row>
    <row r="248" spans="2:20" s="18" customFormat="1" ht="15.75" customHeight="1">
      <c r="B248" s="663"/>
      <c r="C248" s="663"/>
      <c r="E248" s="663"/>
      <c r="N248" s="667"/>
      <c r="O248" s="667"/>
      <c r="P248" s="667"/>
      <c r="Q248" s="667"/>
      <c r="R248" s="667"/>
      <c r="S248" s="667"/>
      <c r="T248" s="667"/>
    </row>
    <row r="249" spans="2:20" s="18" customFormat="1" ht="15.75" customHeight="1">
      <c r="B249" s="663"/>
      <c r="C249" s="663"/>
      <c r="E249" s="663"/>
      <c r="N249" s="667"/>
      <c r="O249" s="667"/>
      <c r="P249" s="667"/>
      <c r="Q249" s="667"/>
      <c r="R249" s="667"/>
      <c r="S249" s="667"/>
      <c r="T249" s="667"/>
    </row>
    <row r="250" spans="2:20" s="18" customFormat="1" ht="15.75" customHeight="1">
      <c r="B250" s="663"/>
      <c r="C250" s="663"/>
      <c r="E250" s="663"/>
      <c r="N250" s="667"/>
      <c r="O250" s="667"/>
      <c r="P250" s="667"/>
      <c r="Q250" s="667"/>
      <c r="R250" s="667"/>
      <c r="S250" s="667"/>
      <c r="T250" s="667"/>
    </row>
    <row r="251" spans="2:20" s="18" customFormat="1" ht="15.75" customHeight="1">
      <c r="B251" s="663"/>
      <c r="C251" s="663"/>
      <c r="E251" s="663"/>
      <c r="N251" s="667"/>
      <c r="O251" s="667"/>
      <c r="P251" s="667"/>
      <c r="Q251" s="667"/>
      <c r="R251" s="667"/>
      <c r="S251" s="667"/>
      <c r="T251" s="667"/>
    </row>
    <row r="252" spans="2:20" s="18" customFormat="1" ht="15.75" customHeight="1">
      <c r="B252" s="663"/>
      <c r="C252" s="663"/>
      <c r="E252" s="663"/>
      <c r="N252" s="667"/>
      <c r="O252" s="667"/>
      <c r="P252" s="667"/>
      <c r="Q252" s="667"/>
      <c r="R252" s="667"/>
      <c r="S252" s="667"/>
      <c r="T252" s="667"/>
    </row>
    <row r="253" spans="2:20" s="18" customFormat="1" ht="15.75" customHeight="1">
      <c r="B253" s="663"/>
      <c r="C253" s="663"/>
      <c r="E253" s="663"/>
      <c r="N253" s="667"/>
      <c r="O253" s="667"/>
      <c r="P253" s="667"/>
      <c r="Q253" s="667"/>
      <c r="R253" s="667"/>
      <c r="S253" s="667"/>
      <c r="T253" s="667"/>
    </row>
    <row r="254" spans="2:20" s="18" customFormat="1" ht="15.75" customHeight="1">
      <c r="B254" s="663"/>
      <c r="C254" s="663"/>
      <c r="E254" s="663"/>
      <c r="N254" s="667"/>
      <c r="O254" s="667"/>
      <c r="P254" s="667"/>
      <c r="Q254" s="667"/>
      <c r="R254" s="667"/>
      <c r="S254" s="667"/>
      <c r="T254" s="667"/>
    </row>
    <row r="255" spans="2:20" s="18" customFormat="1" ht="15.75" customHeight="1">
      <c r="B255" s="663"/>
      <c r="C255" s="663"/>
      <c r="E255" s="663"/>
      <c r="N255" s="667"/>
      <c r="O255" s="667"/>
      <c r="P255" s="667"/>
      <c r="Q255" s="667"/>
      <c r="R255" s="667"/>
      <c r="S255" s="667"/>
      <c r="T255" s="667"/>
    </row>
    <row r="256" spans="2:20" s="18" customFormat="1" ht="15.75" customHeight="1">
      <c r="B256" s="663"/>
      <c r="C256" s="663"/>
      <c r="E256" s="663"/>
      <c r="N256" s="667"/>
      <c r="O256" s="667"/>
      <c r="P256" s="667"/>
      <c r="Q256" s="667"/>
      <c r="R256" s="667"/>
      <c r="S256" s="667"/>
      <c r="T256" s="667"/>
    </row>
    <row r="257" spans="2:20" s="18" customFormat="1" ht="15.75" customHeight="1">
      <c r="B257" s="663"/>
      <c r="C257" s="663"/>
      <c r="E257" s="663"/>
      <c r="N257" s="667"/>
      <c r="O257" s="667"/>
      <c r="P257" s="667"/>
      <c r="Q257" s="667"/>
      <c r="R257" s="667"/>
      <c r="S257" s="667"/>
      <c r="T257" s="667"/>
    </row>
    <row r="258" spans="2:20" s="18" customFormat="1" ht="15.75" customHeight="1">
      <c r="B258" s="663"/>
      <c r="C258" s="663"/>
      <c r="E258" s="663"/>
      <c r="N258" s="667"/>
      <c r="O258" s="667"/>
      <c r="P258" s="667"/>
      <c r="Q258" s="667"/>
      <c r="R258" s="667"/>
      <c r="S258" s="667"/>
      <c r="T258" s="667"/>
    </row>
    <row r="259" spans="2:20" s="18" customFormat="1" ht="15.75" customHeight="1">
      <c r="B259" s="663"/>
      <c r="C259" s="663"/>
      <c r="E259" s="663"/>
      <c r="N259" s="667"/>
      <c r="O259" s="667"/>
      <c r="P259" s="667"/>
      <c r="Q259" s="667"/>
      <c r="R259" s="667"/>
      <c r="S259" s="667"/>
      <c r="T259" s="667"/>
    </row>
    <row r="260" spans="2:20" s="18" customFormat="1" ht="15.75" customHeight="1">
      <c r="B260" s="663"/>
      <c r="C260" s="663"/>
      <c r="E260" s="663"/>
      <c r="N260" s="667"/>
      <c r="O260" s="667"/>
      <c r="P260" s="667"/>
      <c r="Q260" s="667"/>
      <c r="R260" s="667"/>
      <c r="S260" s="667"/>
      <c r="T260" s="667"/>
    </row>
    <row r="261" spans="2:20" s="18" customFormat="1" ht="15.75" customHeight="1">
      <c r="B261" s="663"/>
      <c r="C261" s="663"/>
      <c r="E261" s="663"/>
      <c r="N261" s="667"/>
      <c r="O261" s="667"/>
      <c r="P261" s="667"/>
      <c r="Q261" s="667"/>
      <c r="R261" s="667"/>
      <c r="S261" s="667"/>
      <c r="T261" s="667"/>
    </row>
    <row r="262" spans="2:20" s="18" customFormat="1" ht="15.75" customHeight="1">
      <c r="B262" s="663"/>
      <c r="C262" s="663"/>
      <c r="E262" s="663"/>
      <c r="N262" s="667"/>
      <c r="O262" s="667"/>
      <c r="P262" s="667"/>
      <c r="Q262" s="667"/>
      <c r="R262" s="667"/>
      <c r="S262" s="667"/>
      <c r="T262" s="667"/>
    </row>
    <row r="263" spans="2:20" s="18" customFormat="1" ht="15.75" customHeight="1">
      <c r="B263" s="663"/>
      <c r="C263" s="663"/>
      <c r="E263" s="663"/>
      <c r="N263" s="667"/>
      <c r="O263" s="667"/>
      <c r="P263" s="667"/>
      <c r="Q263" s="667"/>
      <c r="R263" s="667"/>
      <c r="S263" s="667"/>
      <c r="T263" s="667"/>
    </row>
    <row r="264" spans="2:20" s="18" customFormat="1" ht="15.75" customHeight="1">
      <c r="B264" s="663"/>
      <c r="C264" s="663"/>
      <c r="E264" s="663"/>
      <c r="N264" s="667"/>
      <c r="O264" s="667"/>
      <c r="P264" s="667"/>
      <c r="Q264" s="667"/>
      <c r="R264" s="667"/>
      <c r="S264" s="667"/>
      <c r="T264" s="667"/>
    </row>
    <row r="265" spans="2:20" s="18" customFormat="1" ht="15.75" customHeight="1">
      <c r="B265" s="663"/>
      <c r="C265" s="663"/>
      <c r="E265" s="663"/>
      <c r="N265" s="667"/>
      <c r="O265" s="667"/>
      <c r="P265" s="667"/>
      <c r="Q265" s="667"/>
      <c r="R265" s="667"/>
      <c r="S265" s="667"/>
      <c r="T265" s="667"/>
    </row>
    <row r="266" spans="2:20" s="18" customFormat="1" ht="15.75" customHeight="1">
      <c r="B266" s="663"/>
      <c r="C266" s="663"/>
      <c r="E266" s="663"/>
      <c r="N266" s="667"/>
      <c r="O266" s="667"/>
      <c r="P266" s="667"/>
      <c r="Q266" s="667"/>
      <c r="R266" s="667"/>
      <c r="S266" s="667"/>
      <c r="T266" s="667"/>
    </row>
    <row r="267" spans="2:20" s="18" customFormat="1" ht="15.75" customHeight="1">
      <c r="B267" s="663"/>
      <c r="C267" s="663"/>
      <c r="E267" s="663"/>
      <c r="N267" s="667"/>
      <c r="O267" s="667"/>
      <c r="P267" s="667"/>
      <c r="Q267" s="667"/>
      <c r="R267" s="667"/>
      <c r="S267" s="667"/>
      <c r="T267" s="667"/>
    </row>
    <row r="268" spans="2:20" s="18" customFormat="1" ht="15.75" customHeight="1">
      <c r="B268" s="663"/>
      <c r="C268" s="663"/>
      <c r="E268" s="663"/>
      <c r="N268" s="667"/>
      <c r="O268" s="667"/>
      <c r="P268" s="667"/>
      <c r="Q268" s="667"/>
      <c r="R268" s="667"/>
      <c r="S268" s="667"/>
      <c r="T268" s="667"/>
    </row>
    <row r="269" spans="2:20" s="18" customFormat="1" ht="15.75" customHeight="1">
      <c r="B269" s="663"/>
      <c r="C269" s="663"/>
      <c r="E269" s="663"/>
      <c r="N269" s="667"/>
      <c r="O269" s="667"/>
      <c r="P269" s="667"/>
      <c r="Q269" s="667"/>
      <c r="R269" s="667"/>
      <c r="S269" s="667"/>
      <c r="T269" s="667"/>
    </row>
    <row r="270" spans="2:20" s="18" customFormat="1" ht="15.75" customHeight="1">
      <c r="B270" s="663"/>
      <c r="C270" s="663"/>
      <c r="E270" s="663"/>
      <c r="N270" s="667"/>
      <c r="O270" s="667"/>
      <c r="P270" s="667"/>
      <c r="Q270" s="667"/>
      <c r="R270" s="667"/>
      <c r="S270" s="667"/>
      <c r="T270" s="667"/>
    </row>
    <row r="271" spans="2:20" s="18" customFormat="1" ht="15.75" customHeight="1">
      <c r="B271" s="663"/>
      <c r="C271" s="663"/>
      <c r="E271" s="663"/>
      <c r="N271" s="667"/>
      <c r="O271" s="667"/>
      <c r="P271" s="667"/>
      <c r="Q271" s="667"/>
      <c r="R271" s="667"/>
      <c r="S271" s="667"/>
      <c r="T271" s="667"/>
    </row>
    <row r="272" spans="2:20" s="18" customFormat="1" ht="15.75" customHeight="1">
      <c r="B272" s="663"/>
      <c r="C272" s="663"/>
      <c r="E272" s="663"/>
      <c r="N272" s="667"/>
      <c r="O272" s="667"/>
      <c r="P272" s="667"/>
      <c r="Q272" s="667"/>
      <c r="R272" s="667"/>
      <c r="S272" s="667"/>
      <c r="T272" s="667"/>
    </row>
    <row r="273" spans="2:20" s="18" customFormat="1" ht="15.75" customHeight="1">
      <c r="B273" s="663"/>
      <c r="C273" s="663"/>
      <c r="E273" s="663"/>
      <c r="N273" s="667"/>
      <c r="O273" s="667"/>
      <c r="P273" s="667"/>
      <c r="Q273" s="667"/>
      <c r="R273" s="667"/>
      <c r="S273" s="667"/>
      <c r="T273" s="667"/>
    </row>
    <row r="274" spans="2:20" s="18" customFormat="1" ht="15.75" customHeight="1">
      <c r="B274" s="663"/>
      <c r="C274" s="663"/>
      <c r="E274" s="663"/>
      <c r="N274" s="667"/>
      <c r="O274" s="667"/>
      <c r="P274" s="667"/>
      <c r="Q274" s="667"/>
      <c r="R274" s="667"/>
      <c r="S274" s="667"/>
      <c r="T274" s="667"/>
    </row>
    <row r="275" spans="2:20" s="18" customFormat="1" ht="15.75" customHeight="1">
      <c r="B275" s="663"/>
      <c r="C275" s="663"/>
      <c r="E275" s="663"/>
      <c r="N275" s="667"/>
      <c r="O275" s="667"/>
      <c r="P275" s="667"/>
      <c r="Q275" s="667"/>
      <c r="R275" s="667"/>
      <c r="S275" s="667"/>
      <c r="T275" s="667"/>
    </row>
    <row r="276" spans="2:20" s="18" customFormat="1" ht="15.75" customHeight="1">
      <c r="B276" s="663"/>
      <c r="C276" s="663"/>
      <c r="E276" s="663"/>
      <c r="N276" s="667"/>
      <c r="O276" s="667"/>
      <c r="P276" s="667"/>
      <c r="Q276" s="667"/>
      <c r="R276" s="667"/>
      <c r="S276" s="667"/>
      <c r="T276" s="667"/>
    </row>
    <row r="277" spans="2:20" s="18" customFormat="1" ht="15.75" customHeight="1">
      <c r="B277" s="663"/>
      <c r="C277" s="663"/>
      <c r="E277" s="663"/>
      <c r="N277" s="667"/>
      <c r="O277" s="667"/>
      <c r="P277" s="667"/>
      <c r="Q277" s="667"/>
      <c r="R277" s="667"/>
      <c r="S277" s="667"/>
      <c r="T277" s="667"/>
    </row>
    <row r="278" spans="2:20" s="18" customFormat="1" ht="15.75" customHeight="1">
      <c r="B278" s="663"/>
      <c r="C278" s="663"/>
      <c r="E278" s="663"/>
      <c r="N278" s="667"/>
      <c r="O278" s="667"/>
      <c r="P278" s="667"/>
      <c r="Q278" s="667"/>
      <c r="R278" s="667"/>
      <c r="S278" s="667"/>
      <c r="T278" s="667"/>
    </row>
    <row r="279" spans="2:20" s="18" customFormat="1" ht="15.75" customHeight="1">
      <c r="B279" s="663"/>
      <c r="C279" s="663"/>
      <c r="E279" s="663"/>
      <c r="N279" s="667"/>
      <c r="O279" s="667"/>
      <c r="P279" s="667"/>
      <c r="Q279" s="667"/>
      <c r="R279" s="667"/>
      <c r="S279" s="667"/>
      <c r="T279" s="667"/>
    </row>
    <row r="280" spans="2:20" s="18" customFormat="1" ht="15.75" customHeight="1">
      <c r="B280" s="663"/>
      <c r="C280" s="663"/>
      <c r="E280" s="663"/>
      <c r="N280" s="667"/>
      <c r="O280" s="667"/>
      <c r="P280" s="667"/>
      <c r="Q280" s="667"/>
      <c r="R280" s="667"/>
      <c r="S280" s="667"/>
      <c r="T280" s="667"/>
    </row>
    <row r="281" spans="2:20" s="18" customFormat="1" ht="15.75" customHeight="1">
      <c r="B281" s="663"/>
      <c r="C281" s="663"/>
      <c r="E281" s="663"/>
      <c r="N281" s="667"/>
      <c r="O281" s="667"/>
      <c r="P281" s="667"/>
      <c r="Q281" s="667"/>
      <c r="R281" s="667"/>
      <c r="S281" s="667"/>
      <c r="T281" s="667"/>
    </row>
    <row r="282" spans="2:20" s="18" customFormat="1" ht="15.75" customHeight="1">
      <c r="B282" s="663"/>
      <c r="C282" s="663"/>
      <c r="E282" s="663"/>
      <c r="N282" s="667"/>
      <c r="O282" s="667"/>
      <c r="P282" s="667"/>
      <c r="Q282" s="667"/>
      <c r="R282" s="667"/>
      <c r="S282" s="667"/>
      <c r="T282" s="667"/>
    </row>
    <row r="283" spans="2:20" s="18" customFormat="1" ht="15.75" customHeight="1">
      <c r="B283" s="663"/>
      <c r="C283" s="663"/>
      <c r="E283" s="663"/>
      <c r="N283" s="667"/>
      <c r="O283" s="667"/>
      <c r="P283" s="667"/>
      <c r="Q283" s="667"/>
      <c r="R283" s="667"/>
      <c r="S283" s="667"/>
      <c r="T283" s="667"/>
    </row>
    <row r="284" spans="2:20" s="18" customFormat="1" ht="15.75" customHeight="1">
      <c r="B284" s="663"/>
      <c r="C284" s="663"/>
      <c r="E284" s="663"/>
      <c r="N284" s="667"/>
      <c r="O284" s="667"/>
      <c r="P284" s="667"/>
      <c r="Q284" s="667"/>
      <c r="R284" s="667"/>
      <c r="S284" s="667"/>
      <c r="T284" s="667"/>
    </row>
    <row r="285" spans="2:20" s="18" customFormat="1" ht="15.75" customHeight="1">
      <c r="B285" s="663"/>
      <c r="C285" s="663"/>
      <c r="E285" s="663"/>
      <c r="N285" s="667"/>
      <c r="O285" s="667"/>
      <c r="P285" s="667"/>
      <c r="Q285" s="667"/>
      <c r="R285" s="667"/>
      <c r="S285" s="667"/>
      <c r="T285" s="667"/>
    </row>
    <row r="286" spans="2:20" s="18" customFormat="1" ht="15.75" customHeight="1">
      <c r="B286" s="663"/>
      <c r="C286" s="663"/>
      <c r="E286" s="663"/>
      <c r="N286" s="667"/>
      <c r="O286" s="667"/>
      <c r="P286" s="667"/>
      <c r="Q286" s="667"/>
      <c r="R286" s="667"/>
      <c r="S286" s="667"/>
      <c r="T286" s="667"/>
    </row>
    <row r="287" spans="2:20" s="18" customFormat="1" ht="15.75" customHeight="1">
      <c r="B287" s="663"/>
      <c r="C287" s="663"/>
      <c r="E287" s="663"/>
      <c r="N287" s="667"/>
      <c r="O287" s="667"/>
      <c r="P287" s="667"/>
      <c r="Q287" s="667"/>
      <c r="R287" s="667"/>
      <c r="S287" s="667"/>
      <c r="T287" s="667"/>
    </row>
    <row r="288" spans="2:20" s="18" customFormat="1" ht="15.75" customHeight="1">
      <c r="B288" s="663"/>
      <c r="C288" s="663"/>
      <c r="E288" s="663"/>
      <c r="N288" s="667"/>
      <c r="O288" s="667"/>
      <c r="P288" s="667"/>
      <c r="Q288" s="667"/>
      <c r="R288" s="667"/>
      <c r="S288" s="667"/>
      <c r="T288" s="667"/>
    </row>
    <row r="289" spans="2:20" s="18" customFormat="1" ht="15.75" customHeight="1">
      <c r="B289" s="663"/>
      <c r="C289" s="663"/>
      <c r="E289" s="663"/>
      <c r="N289" s="667"/>
      <c r="O289" s="667"/>
      <c r="P289" s="667"/>
      <c r="Q289" s="667"/>
      <c r="R289" s="667"/>
      <c r="S289" s="667"/>
      <c r="T289" s="667"/>
    </row>
    <row r="290" spans="2:20" s="18" customFormat="1" ht="15.75" customHeight="1">
      <c r="B290" s="663"/>
      <c r="C290" s="663"/>
      <c r="E290" s="663"/>
      <c r="N290" s="667"/>
      <c r="O290" s="667"/>
      <c r="P290" s="667"/>
      <c r="Q290" s="667"/>
      <c r="R290" s="667"/>
      <c r="S290" s="667"/>
      <c r="T290" s="667"/>
    </row>
    <row r="291" spans="2:20" s="18" customFormat="1" ht="15.75" customHeight="1">
      <c r="B291" s="663"/>
      <c r="C291" s="663"/>
      <c r="E291" s="663"/>
      <c r="N291" s="667"/>
      <c r="O291" s="667"/>
      <c r="P291" s="667"/>
      <c r="Q291" s="667"/>
      <c r="R291" s="667"/>
      <c r="S291" s="667"/>
      <c r="T291" s="667"/>
    </row>
    <row r="292" spans="2:20" s="18" customFormat="1" ht="15.75" customHeight="1">
      <c r="B292" s="663"/>
      <c r="C292" s="663"/>
      <c r="E292" s="663"/>
      <c r="N292" s="667"/>
      <c r="O292" s="667"/>
      <c r="P292" s="667"/>
      <c r="Q292" s="667"/>
      <c r="R292" s="667"/>
      <c r="S292" s="667"/>
      <c r="T292" s="667"/>
    </row>
    <row r="293" spans="2:20" s="18" customFormat="1" ht="15.75" customHeight="1">
      <c r="B293" s="663"/>
      <c r="C293" s="663"/>
      <c r="E293" s="663"/>
      <c r="N293" s="667"/>
      <c r="O293" s="667"/>
      <c r="P293" s="667"/>
      <c r="Q293" s="667"/>
      <c r="R293" s="667"/>
      <c r="S293" s="667"/>
      <c r="T293" s="667"/>
    </row>
    <row r="294" spans="2:20" s="18" customFormat="1" ht="15.75" customHeight="1">
      <c r="B294" s="663"/>
      <c r="C294" s="663"/>
      <c r="E294" s="663"/>
      <c r="N294" s="667"/>
      <c r="O294" s="667"/>
      <c r="P294" s="667"/>
      <c r="Q294" s="667"/>
      <c r="R294" s="667"/>
      <c r="S294" s="667"/>
      <c r="T294" s="667"/>
    </row>
    <row r="295" spans="2:20" s="18" customFormat="1" ht="15.75" customHeight="1">
      <c r="B295" s="663"/>
      <c r="C295" s="663"/>
      <c r="E295" s="663"/>
      <c r="N295" s="667"/>
      <c r="O295" s="667"/>
      <c r="P295" s="667"/>
      <c r="Q295" s="667"/>
      <c r="R295" s="667"/>
      <c r="S295" s="667"/>
      <c r="T295" s="667"/>
    </row>
    <row r="296" spans="2:20" s="18" customFormat="1" ht="15.75" customHeight="1">
      <c r="B296" s="663"/>
      <c r="C296" s="663"/>
      <c r="E296" s="663"/>
      <c r="N296" s="667"/>
      <c r="O296" s="667"/>
      <c r="P296" s="667"/>
      <c r="Q296" s="667"/>
      <c r="R296" s="667"/>
      <c r="S296" s="667"/>
      <c r="T296" s="667"/>
    </row>
    <row r="297" spans="2:20" s="18" customFormat="1" ht="15.75" customHeight="1">
      <c r="B297" s="663"/>
      <c r="C297" s="663"/>
      <c r="E297" s="663"/>
      <c r="N297" s="667"/>
      <c r="O297" s="667"/>
      <c r="P297" s="667"/>
      <c r="Q297" s="667"/>
      <c r="R297" s="667"/>
      <c r="S297" s="667"/>
      <c r="T297" s="667"/>
    </row>
    <row r="298" spans="2:20" s="18" customFormat="1" ht="15.75" customHeight="1">
      <c r="B298" s="663"/>
      <c r="C298" s="663"/>
      <c r="E298" s="663"/>
      <c r="N298" s="667"/>
      <c r="O298" s="667"/>
      <c r="P298" s="667"/>
      <c r="Q298" s="667"/>
      <c r="R298" s="667"/>
      <c r="S298" s="667"/>
      <c r="T298" s="667"/>
    </row>
    <row r="299" spans="2:20" s="18" customFormat="1" ht="15.75" customHeight="1">
      <c r="B299" s="663"/>
      <c r="C299" s="663"/>
      <c r="E299" s="663"/>
      <c r="N299" s="667"/>
      <c r="O299" s="667"/>
      <c r="P299" s="667"/>
      <c r="Q299" s="667"/>
      <c r="R299" s="667"/>
      <c r="S299" s="667"/>
      <c r="T299" s="667"/>
    </row>
    <row r="300" spans="2:20" s="18" customFormat="1" ht="15.75" customHeight="1">
      <c r="B300" s="663"/>
      <c r="C300" s="663"/>
      <c r="E300" s="663"/>
      <c r="N300" s="667"/>
      <c r="O300" s="667"/>
      <c r="P300" s="667"/>
      <c r="Q300" s="667"/>
      <c r="R300" s="667"/>
      <c r="S300" s="667"/>
      <c r="T300" s="667"/>
    </row>
    <row r="301" spans="2:20" s="18" customFormat="1" ht="15.75" customHeight="1">
      <c r="B301" s="663"/>
      <c r="C301" s="663"/>
      <c r="E301" s="663"/>
      <c r="N301" s="667"/>
      <c r="O301" s="667"/>
      <c r="P301" s="667"/>
      <c r="Q301" s="667"/>
      <c r="R301" s="667"/>
      <c r="S301" s="667"/>
      <c r="T301" s="667"/>
    </row>
    <row r="302" spans="2:20" s="18" customFormat="1" ht="15.75" customHeight="1">
      <c r="B302" s="663"/>
      <c r="C302" s="663"/>
      <c r="E302" s="663"/>
      <c r="N302" s="667"/>
      <c r="O302" s="667"/>
      <c r="P302" s="667"/>
      <c r="Q302" s="667"/>
      <c r="R302" s="667"/>
      <c r="S302" s="667"/>
      <c r="T302" s="667"/>
    </row>
    <row r="303" spans="2:20" s="18" customFormat="1" ht="15.75" customHeight="1">
      <c r="B303" s="663"/>
      <c r="C303" s="663"/>
      <c r="E303" s="663"/>
      <c r="N303" s="667"/>
      <c r="O303" s="667"/>
      <c r="P303" s="667"/>
      <c r="Q303" s="667"/>
      <c r="R303" s="667"/>
      <c r="S303" s="667"/>
      <c r="T303" s="667"/>
    </row>
    <row r="304" spans="2:20" s="18" customFormat="1" ht="15.75" customHeight="1">
      <c r="B304" s="663"/>
      <c r="C304" s="663"/>
      <c r="E304" s="663"/>
      <c r="N304" s="667"/>
      <c r="O304" s="667"/>
      <c r="P304" s="667"/>
      <c r="Q304" s="667"/>
      <c r="R304" s="667"/>
      <c r="S304" s="667"/>
      <c r="T304" s="667"/>
    </row>
    <row r="305" spans="2:20" s="18" customFormat="1" ht="15.75" customHeight="1">
      <c r="B305" s="663"/>
      <c r="C305" s="663"/>
      <c r="E305" s="663"/>
      <c r="N305" s="667"/>
      <c r="O305" s="667"/>
      <c r="P305" s="667"/>
      <c r="Q305" s="667"/>
      <c r="R305" s="667"/>
      <c r="S305" s="667"/>
      <c r="T305" s="667"/>
    </row>
    <row r="306" spans="2:20" s="18" customFormat="1" ht="15.75" customHeight="1">
      <c r="B306" s="663"/>
      <c r="C306" s="663"/>
      <c r="E306" s="663"/>
      <c r="N306" s="667"/>
      <c r="O306" s="667"/>
      <c r="P306" s="667"/>
      <c r="Q306" s="667"/>
      <c r="R306" s="667"/>
      <c r="S306" s="667"/>
      <c r="T306" s="667"/>
    </row>
    <row r="307" spans="2:20" s="18" customFormat="1" ht="15.75" customHeight="1">
      <c r="B307" s="663"/>
      <c r="C307" s="663"/>
      <c r="E307" s="663"/>
      <c r="N307" s="667"/>
      <c r="O307" s="667"/>
      <c r="P307" s="667"/>
      <c r="Q307" s="667"/>
      <c r="R307" s="667"/>
      <c r="S307" s="667"/>
      <c r="T307" s="667"/>
    </row>
    <row r="308" spans="2:20" s="18" customFormat="1" ht="15.75" customHeight="1">
      <c r="B308" s="663"/>
      <c r="C308" s="663"/>
      <c r="E308" s="663"/>
      <c r="N308" s="667"/>
      <c r="O308" s="667"/>
      <c r="P308" s="667"/>
      <c r="Q308" s="667"/>
      <c r="R308" s="667"/>
      <c r="S308" s="667"/>
      <c r="T308" s="667"/>
    </row>
    <row r="309" spans="2:20" s="18" customFormat="1" ht="15.75" customHeight="1">
      <c r="B309" s="663"/>
      <c r="C309" s="663"/>
      <c r="E309" s="663"/>
      <c r="N309" s="667"/>
      <c r="O309" s="667"/>
      <c r="P309" s="667"/>
      <c r="Q309" s="667"/>
      <c r="R309" s="667"/>
      <c r="S309" s="667"/>
      <c r="T309" s="667"/>
    </row>
    <row r="310" spans="2:20" s="18" customFormat="1" ht="15.75" customHeight="1">
      <c r="B310" s="663"/>
      <c r="C310" s="663"/>
      <c r="E310" s="663"/>
      <c r="N310" s="667"/>
      <c r="O310" s="667"/>
      <c r="P310" s="667"/>
      <c r="Q310" s="667"/>
      <c r="R310" s="667"/>
      <c r="S310" s="667"/>
      <c r="T310" s="667"/>
    </row>
    <row r="311" spans="2:20" s="18" customFormat="1" ht="15.75" customHeight="1">
      <c r="B311" s="663"/>
      <c r="C311" s="663"/>
      <c r="E311" s="663"/>
      <c r="N311" s="667"/>
      <c r="O311" s="667"/>
      <c r="P311" s="667"/>
      <c r="Q311" s="667"/>
      <c r="R311" s="667"/>
      <c r="S311" s="667"/>
      <c r="T311" s="667"/>
    </row>
    <row r="312" spans="2:20" s="18" customFormat="1" ht="15.75" customHeight="1">
      <c r="B312" s="663"/>
      <c r="C312" s="663"/>
      <c r="E312" s="663"/>
      <c r="N312" s="667"/>
      <c r="O312" s="667"/>
      <c r="P312" s="667"/>
      <c r="Q312" s="667"/>
      <c r="R312" s="667"/>
      <c r="S312" s="667"/>
      <c r="T312" s="667"/>
    </row>
    <row r="313" spans="2:20" s="18" customFormat="1" ht="15.75" customHeight="1">
      <c r="B313" s="663"/>
      <c r="C313" s="663"/>
      <c r="E313" s="663"/>
      <c r="N313" s="667"/>
      <c r="O313" s="667"/>
      <c r="P313" s="667"/>
      <c r="Q313" s="667"/>
      <c r="R313" s="667"/>
      <c r="S313" s="667"/>
      <c r="T313" s="667"/>
    </row>
    <row r="314" spans="2:20" s="18" customFormat="1" ht="15.75" customHeight="1">
      <c r="B314" s="663"/>
      <c r="C314" s="663"/>
      <c r="E314" s="663"/>
      <c r="N314" s="667"/>
      <c r="O314" s="667"/>
      <c r="P314" s="667"/>
      <c r="Q314" s="667"/>
      <c r="R314" s="667"/>
      <c r="S314" s="667"/>
      <c r="T314" s="667"/>
    </row>
    <row r="315" spans="2:20" s="18" customFormat="1" ht="15.75" customHeight="1">
      <c r="B315" s="663"/>
      <c r="C315" s="663"/>
      <c r="E315" s="663"/>
      <c r="N315" s="667"/>
      <c r="O315" s="667"/>
      <c r="P315" s="667"/>
      <c r="Q315" s="667"/>
      <c r="R315" s="667"/>
      <c r="S315" s="667"/>
      <c r="T315" s="667"/>
    </row>
    <row r="316" spans="2:20" s="18" customFormat="1" ht="15.75" customHeight="1">
      <c r="B316" s="663"/>
      <c r="C316" s="663"/>
      <c r="E316" s="663"/>
      <c r="N316" s="667"/>
      <c r="O316" s="667"/>
      <c r="P316" s="667"/>
      <c r="Q316" s="667"/>
      <c r="R316" s="667"/>
      <c r="S316" s="667"/>
      <c r="T316" s="667"/>
    </row>
    <row r="317" spans="2:20" s="18" customFormat="1" ht="15.75" customHeight="1">
      <c r="B317" s="663"/>
      <c r="C317" s="663"/>
      <c r="E317" s="663"/>
      <c r="N317" s="667"/>
      <c r="O317" s="667"/>
      <c r="P317" s="667"/>
      <c r="Q317" s="667"/>
      <c r="R317" s="667"/>
      <c r="S317" s="667"/>
      <c r="T317" s="667"/>
    </row>
    <row r="318" spans="2:20" s="18" customFormat="1" ht="15.75" customHeight="1">
      <c r="B318" s="663"/>
      <c r="C318" s="663"/>
      <c r="E318" s="663"/>
      <c r="N318" s="667"/>
      <c r="O318" s="667"/>
      <c r="P318" s="667"/>
      <c r="Q318" s="667"/>
      <c r="R318" s="667"/>
      <c r="S318" s="667"/>
      <c r="T318" s="667"/>
    </row>
    <row r="319" spans="2:20" s="18" customFormat="1" ht="15.75" customHeight="1">
      <c r="B319" s="663"/>
      <c r="C319" s="663"/>
      <c r="E319" s="663"/>
      <c r="N319" s="667"/>
      <c r="O319" s="667"/>
      <c r="P319" s="667"/>
      <c r="Q319" s="667"/>
      <c r="R319" s="667"/>
      <c r="S319" s="667"/>
      <c r="T319" s="667"/>
    </row>
    <row r="320" spans="2:20" s="18" customFormat="1" ht="15.75" customHeight="1">
      <c r="B320" s="663"/>
      <c r="C320" s="663"/>
      <c r="E320" s="663"/>
      <c r="N320" s="667"/>
      <c r="O320" s="667"/>
      <c r="P320" s="667"/>
      <c r="Q320" s="667"/>
      <c r="R320" s="667"/>
      <c r="S320" s="667"/>
      <c r="T320" s="667"/>
    </row>
    <row r="321" spans="2:20" s="18" customFormat="1" ht="15.75" customHeight="1">
      <c r="B321" s="663"/>
      <c r="C321" s="663"/>
      <c r="E321" s="663"/>
      <c r="N321" s="667"/>
      <c r="O321" s="667"/>
      <c r="P321" s="667"/>
      <c r="Q321" s="667"/>
      <c r="R321" s="667"/>
      <c r="S321" s="667"/>
      <c r="T321" s="667"/>
    </row>
    <row r="322" spans="2:20" s="18" customFormat="1" ht="15.75" customHeight="1">
      <c r="B322" s="663"/>
      <c r="C322" s="663"/>
      <c r="E322" s="663"/>
      <c r="N322" s="667"/>
      <c r="O322" s="667"/>
      <c r="P322" s="667"/>
      <c r="Q322" s="667"/>
      <c r="R322" s="667"/>
      <c r="S322" s="667"/>
      <c r="T322" s="667"/>
    </row>
    <row r="323" spans="2:20" s="18" customFormat="1" ht="15.75" customHeight="1">
      <c r="B323" s="663"/>
      <c r="C323" s="663"/>
      <c r="E323" s="663"/>
      <c r="N323" s="667"/>
      <c r="O323" s="667"/>
      <c r="P323" s="667"/>
      <c r="Q323" s="667"/>
      <c r="R323" s="667"/>
      <c r="S323" s="667"/>
      <c r="T323" s="667"/>
    </row>
    <row r="324" spans="2:20" s="18" customFormat="1" ht="15.75" customHeight="1">
      <c r="B324" s="663"/>
      <c r="C324" s="663"/>
      <c r="E324" s="663"/>
      <c r="N324" s="667"/>
      <c r="O324" s="667"/>
      <c r="P324" s="667"/>
      <c r="Q324" s="667"/>
      <c r="R324" s="667"/>
      <c r="S324" s="667"/>
      <c r="T324" s="667"/>
    </row>
    <row r="325" spans="2:20" s="18" customFormat="1" ht="15.75" customHeight="1">
      <c r="B325" s="663"/>
      <c r="C325" s="663"/>
      <c r="E325" s="663"/>
      <c r="N325" s="667"/>
      <c r="O325" s="667"/>
      <c r="P325" s="667"/>
      <c r="Q325" s="667"/>
      <c r="R325" s="667"/>
      <c r="S325" s="667"/>
      <c r="T325" s="667"/>
    </row>
    <row r="326" spans="2:20" s="18" customFormat="1" ht="15.75" customHeight="1">
      <c r="B326" s="663"/>
      <c r="C326" s="663"/>
      <c r="E326" s="663"/>
      <c r="N326" s="667"/>
      <c r="O326" s="667"/>
      <c r="P326" s="667"/>
      <c r="Q326" s="667"/>
      <c r="R326" s="667"/>
      <c r="S326" s="667"/>
      <c r="T326" s="667"/>
    </row>
    <row r="327" spans="2:20" s="18" customFormat="1" ht="15.75" customHeight="1">
      <c r="B327" s="663"/>
      <c r="C327" s="663"/>
      <c r="E327" s="663"/>
      <c r="N327" s="667"/>
      <c r="O327" s="667"/>
      <c r="P327" s="667"/>
      <c r="Q327" s="667"/>
      <c r="R327" s="667"/>
      <c r="S327" s="667"/>
      <c r="T327" s="667"/>
    </row>
    <row r="328" spans="2:20" s="18" customFormat="1" ht="15.75" customHeight="1">
      <c r="B328" s="663"/>
      <c r="C328" s="663"/>
      <c r="E328" s="663"/>
      <c r="N328" s="667"/>
      <c r="O328" s="667"/>
      <c r="P328" s="667"/>
      <c r="Q328" s="667"/>
      <c r="R328" s="667"/>
      <c r="S328" s="667"/>
      <c r="T328" s="667"/>
    </row>
    <row r="329" spans="2:20" s="18" customFormat="1" ht="15.75" customHeight="1">
      <c r="B329" s="663"/>
      <c r="C329" s="663"/>
      <c r="E329" s="663"/>
      <c r="N329" s="667"/>
      <c r="O329" s="667"/>
      <c r="P329" s="667"/>
      <c r="Q329" s="667"/>
      <c r="R329" s="667"/>
      <c r="S329" s="667"/>
      <c r="T329" s="667"/>
    </row>
    <row r="330" spans="2:20" s="18" customFormat="1" ht="15.75" customHeight="1">
      <c r="B330" s="663"/>
      <c r="C330" s="663"/>
      <c r="E330" s="663"/>
      <c r="N330" s="667"/>
      <c r="O330" s="667"/>
      <c r="P330" s="667"/>
      <c r="Q330" s="667"/>
      <c r="R330" s="667"/>
      <c r="S330" s="667"/>
      <c r="T330" s="667"/>
    </row>
    <row r="331" spans="2:20" s="18" customFormat="1" ht="15.75" customHeight="1">
      <c r="B331" s="663"/>
      <c r="C331" s="663"/>
      <c r="E331" s="663"/>
      <c r="N331" s="667"/>
      <c r="O331" s="667"/>
      <c r="P331" s="667"/>
      <c r="Q331" s="667"/>
      <c r="R331" s="667"/>
      <c r="S331" s="667"/>
      <c r="T331" s="667"/>
    </row>
    <row r="332" spans="2:20" s="18" customFormat="1" ht="15.75" customHeight="1">
      <c r="B332" s="663"/>
      <c r="C332" s="663"/>
      <c r="E332" s="663"/>
      <c r="N332" s="667"/>
      <c r="O332" s="667"/>
      <c r="P332" s="667"/>
      <c r="Q332" s="667"/>
      <c r="R332" s="667"/>
      <c r="S332" s="667"/>
      <c r="T332" s="667"/>
    </row>
    <row r="333" spans="2:20" s="18" customFormat="1" ht="15.75" customHeight="1">
      <c r="B333" s="663"/>
      <c r="C333" s="663"/>
      <c r="E333" s="663"/>
      <c r="N333" s="667"/>
      <c r="O333" s="667"/>
      <c r="P333" s="667"/>
      <c r="Q333" s="667"/>
      <c r="R333" s="667"/>
      <c r="S333" s="667"/>
      <c r="T333" s="667"/>
    </row>
    <row r="334" spans="2:20" s="18" customFormat="1" ht="15.75" customHeight="1">
      <c r="B334" s="663"/>
      <c r="C334" s="663"/>
      <c r="E334" s="663"/>
      <c r="N334" s="667"/>
      <c r="O334" s="667"/>
      <c r="P334" s="667"/>
      <c r="Q334" s="667"/>
      <c r="R334" s="667"/>
      <c r="S334" s="667"/>
      <c r="T334" s="667"/>
    </row>
    <row r="335" spans="2:20" s="18" customFormat="1" ht="15.75" customHeight="1">
      <c r="B335" s="663"/>
      <c r="C335" s="663"/>
      <c r="E335" s="663"/>
      <c r="N335" s="667"/>
      <c r="O335" s="667"/>
      <c r="P335" s="667"/>
      <c r="Q335" s="667"/>
      <c r="R335" s="667"/>
      <c r="S335" s="667"/>
      <c r="T335" s="667"/>
    </row>
    <row r="336" spans="2:20" s="18" customFormat="1" ht="15.75" customHeight="1">
      <c r="B336" s="663"/>
      <c r="C336" s="663"/>
      <c r="E336" s="663"/>
      <c r="N336" s="667"/>
      <c r="O336" s="667"/>
      <c r="P336" s="667"/>
      <c r="Q336" s="667"/>
      <c r="R336" s="667"/>
      <c r="S336" s="667"/>
      <c r="T336" s="667"/>
    </row>
    <row r="337" spans="2:20" s="18" customFormat="1" ht="15.75" customHeight="1">
      <c r="B337" s="663"/>
      <c r="C337" s="663"/>
      <c r="E337" s="663"/>
      <c r="N337" s="667"/>
      <c r="O337" s="667"/>
      <c r="P337" s="667"/>
      <c r="Q337" s="667"/>
      <c r="R337" s="667"/>
      <c r="S337" s="667"/>
      <c r="T337" s="667"/>
    </row>
    <row r="338" spans="2:20" s="18" customFormat="1" ht="15.75" customHeight="1">
      <c r="B338" s="663"/>
      <c r="C338" s="663"/>
      <c r="E338" s="663"/>
      <c r="N338" s="667"/>
      <c r="O338" s="667"/>
      <c r="P338" s="667"/>
      <c r="Q338" s="667"/>
      <c r="R338" s="667"/>
      <c r="S338" s="667"/>
      <c r="T338" s="667"/>
    </row>
    <row r="339" spans="2:20" s="18" customFormat="1" ht="15.75" customHeight="1">
      <c r="B339" s="663"/>
      <c r="C339" s="663"/>
      <c r="E339" s="663"/>
      <c r="N339" s="667"/>
      <c r="O339" s="667"/>
      <c r="P339" s="667"/>
      <c r="Q339" s="667"/>
      <c r="R339" s="667"/>
      <c r="S339" s="667"/>
      <c r="T339" s="667"/>
    </row>
    <row r="340" spans="2:20" s="18" customFormat="1" ht="15.75" customHeight="1">
      <c r="B340" s="663"/>
      <c r="C340" s="663"/>
      <c r="E340" s="663"/>
      <c r="N340" s="667"/>
      <c r="O340" s="667"/>
      <c r="P340" s="667"/>
      <c r="Q340" s="667"/>
      <c r="R340" s="667"/>
      <c r="S340" s="667"/>
      <c r="T340" s="667"/>
    </row>
    <row r="341" spans="2:20" s="18" customFormat="1" ht="15.75" customHeight="1">
      <c r="B341" s="663"/>
      <c r="C341" s="663"/>
      <c r="E341" s="663"/>
      <c r="N341" s="667"/>
      <c r="O341" s="667"/>
      <c r="P341" s="667"/>
      <c r="Q341" s="667"/>
      <c r="R341" s="667"/>
      <c r="S341" s="667"/>
      <c r="T341" s="667"/>
    </row>
    <row r="342" spans="2:20" s="18" customFormat="1" ht="15.75" customHeight="1">
      <c r="B342" s="663"/>
      <c r="C342" s="663"/>
      <c r="E342" s="663"/>
      <c r="N342" s="667"/>
      <c r="O342" s="667"/>
      <c r="P342" s="667"/>
      <c r="Q342" s="667"/>
      <c r="R342" s="667"/>
      <c r="S342" s="667"/>
      <c r="T342" s="667"/>
    </row>
    <row r="343" spans="2:20" s="18" customFormat="1" ht="15.75" customHeight="1">
      <c r="B343" s="663"/>
      <c r="C343" s="663"/>
      <c r="E343" s="663"/>
      <c r="N343" s="667"/>
      <c r="O343" s="667"/>
      <c r="P343" s="667"/>
      <c r="Q343" s="667"/>
      <c r="R343" s="667"/>
      <c r="S343" s="667"/>
      <c r="T343" s="667"/>
    </row>
    <row r="344" spans="2:20" s="18" customFormat="1" ht="15.75" customHeight="1">
      <c r="B344" s="663"/>
      <c r="C344" s="663"/>
      <c r="E344" s="663"/>
      <c r="N344" s="667"/>
      <c r="O344" s="667"/>
      <c r="P344" s="667"/>
      <c r="Q344" s="667"/>
      <c r="R344" s="667"/>
      <c r="S344" s="667"/>
      <c r="T344" s="667"/>
    </row>
    <row r="345" spans="2:20" s="18" customFormat="1" ht="15.75" customHeight="1">
      <c r="B345" s="663"/>
      <c r="C345" s="663"/>
      <c r="E345" s="663"/>
      <c r="N345" s="667"/>
      <c r="O345" s="667"/>
      <c r="P345" s="667"/>
      <c r="Q345" s="667"/>
      <c r="R345" s="667"/>
      <c r="S345" s="667"/>
      <c r="T345" s="667"/>
    </row>
    <row r="346" spans="2:20" s="18" customFormat="1" ht="15.75" customHeight="1">
      <c r="B346" s="663"/>
      <c r="C346" s="663"/>
      <c r="E346" s="663"/>
      <c r="N346" s="667"/>
      <c r="O346" s="667"/>
      <c r="P346" s="667"/>
      <c r="Q346" s="667"/>
      <c r="R346" s="667"/>
      <c r="S346" s="667"/>
      <c r="T346" s="667"/>
    </row>
    <row r="347" spans="2:20" s="18" customFormat="1" ht="15.75" customHeight="1">
      <c r="B347" s="663"/>
      <c r="C347" s="663"/>
      <c r="E347" s="663"/>
      <c r="N347" s="667"/>
      <c r="O347" s="667"/>
      <c r="P347" s="667"/>
      <c r="Q347" s="667"/>
      <c r="R347" s="667"/>
      <c r="S347" s="667"/>
      <c r="T347" s="667"/>
    </row>
    <row r="348" spans="2:20" s="18" customFormat="1" ht="15.75" customHeight="1">
      <c r="B348" s="663"/>
      <c r="C348" s="663"/>
      <c r="E348" s="663"/>
      <c r="N348" s="667"/>
      <c r="O348" s="667"/>
      <c r="P348" s="667"/>
      <c r="Q348" s="667"/>
      <c r="R348" s="667"/>
      <c r="S348" s="667"/>
      <c r="T348" s="667"/>
    </row>
    <row r="349" spans="2:20" s="18" customFormat="1" ht="15.75" customHeight="1">
      <c r="B349" s="663"/>
      <c r="C349" s="663"/>
      <c r="E349" s="663"/>
      <c r="N349" s="667"/>
      <c r="O349" s="667"/>
      <c r="P349" s="667"/>
      <c r="Q349" s="667"/>
      <c r="R349" s="667"/>
      <c r="S349" s="667"/>
      <c r="T349" s="667"/>
    </row>
    <row r="350" spans="2:20" s="18" customFormat="1" ht="15.75" customHeight="1">
      <c r="B350" s="663"/>
      <c r="C350" s="663"/>
      <c r="E350" s="663"/>
      <c r="N350" s="667"/>
      <c r="O350" s="667"/>
      <c r="P350" s="667"/>
      <c r="Q350" s="667"/>
      <c r="R350" s="667"/>
      <c r="S350" s="667"/>
      <c r="T350" s="667"/>
    </row>
    <row r="351" spans="2:20" s="18" customFormat="1" ht="15.75" customHeight="1">
      <c r="B351" s="663"/>
      <c r="C351" s="663"/>
      <c r="E351" s="663"/>
      <c r="N351" s="667"/>
      <c r="O351" s="667"/>
      <c r="P351" s="667"/>
      <c r="Q351" s="667"/>
      <c r="R351" s="667"/>
      <c r="S351" s="667"/>
      <c r="T351" s="667"/>
    </row>
    <row r="352" spans="2:20" s="18" customFormat="1" ht="15.75" customHeight="1">
      <c r="B352" s="663"/>
      <c r="C352" s="663"/>
      <c r="E352" s="663"/>
      <c r="N352" s="667"/>
      <c r="O352" s="667"/>
      <c r="P352" s="667"/>
      <c r="Q352" s="667"/>
      <c r="R352" s="667"/>
      <c r="S352" s="667"/>
      <c r="T352" s="667"/>
    </row>
    <row r="353" spans="2:20" s="18" customFormat="1" ht="15.75" customHeight="1">
      <c r="B353" s="663"/>
      <c r="C353" s="663"/>
      <c r="E353" s="663"/>
      <c r="N353" s="667"/>
      <c r="O353" s="667"/>
      <c r="P353" s="667"/>
      <c r="Q353" s="667"/>
      <c r="R353" s="667"/>
      <c r="S353" s="667"/>
      <c r="T353" s="667"/>
    </row>
    <row r="354" spans="2:20" s="18" customFormat="1" ht="15.75" customHeight="1">
      <c r="B354" s="663"/>
      <c r="C354" s="663"/>
      <c r="E354" s="663"/>
      <c r="N354" s="667"/>
      <c r="O354" s="667"/>
      <c r="P354" s="667"/>
      <c r="Q354" s="667"/>
      <c r="R354" s="667"/>
      <c r="S354" s="667"/>
      <c r="T354" s="667"/>
    </row>
    <row r="355" spans="2:20" s="18" customFormat="1" ht="15.75" customHeight="1">
      <c r="B355" s="663"/>
      <c r="C355" s="663"/>
      <c r="E355" s="663"/>
      <c r="N355" s="667"/>
      <c r="O355" s="667"/>
      <c r="P355" s="667"/>
      <c r="Q355" s="667"/>
      <c r="R355" s="667"/>
      <c r="S355" s="667"/>
      <c r="T355" s="667"/>
    </row>
    <row r="356" spans="2:20" s="18" customFormat="1" ht="15.75" customHeight="1">
      <c r="B356" s="663"/>
      <c r="C356" s="663"/>
      <c r="E356" s="663"/>
      <c r="N356" s="667"/>
      <c r="O356" s="667"/>
      <c r="P356" s="667"/>
      <c r="Q356" s="667"/>
      <c r="R356" s="667"/>
      <c r="S356" s="667"/>
      <c r="T356" s="667"/>
    </row>
    <row r="357" spans="2:20" s="18" customFormat="1" ht="15.75" customHeight="1">
      <c r="B357" s="663"/>
      <c r="C357" s="663"/>
      <c r="E357" s="663"/>
      <c r="N357" s="667"/>
      <c r="O357" s="667"/>
      <c r="P357" s="667"/>
      <c r="Q357" s="667"/>
      <c r="R357" s="667"/>
      <c r="S357" s="667"/>
      <c r="T357" s="667"/>
    </row>
    <row r="358" spans="2:20" s="18" customFormat="1" ht="15.75" customHeight="1">
      <c r="B358" s="663"/>
      <c r="C358" s="663"/>
      <c r="E358" s="663"/>
      <c r="N358" s="667"/>
      <c r="O358" s="667"/>
      <c r="P358" s="667"/>
      <c r="Q358" s="667"/>
      <c r="R358" s="667"/>
      <c r="S358" s="667"/>
      <c r="T358" s="667"/>
    </row>
    <row r="359" spans="2:20" s="18" customFormat="1" ht="15.75" customHeight="1">
      <c r="B359" s="663"/>
      <c r="C359" s="663"/>
      <c r="E359" s="663"/>
      <c r="N359" s="667"/>
      <c r="O359" s="667"/>
      <c r="P359" s="667"/>
      <c r="Q359" s="667"/>
      <c r="R359" s="667"/>
      <c r="S359" s="667"/>
      <c r="T359" s="667"/>
    </row>
    <row r="360" spans="2:20" s="18" customFormat="1" ht="15.75" customHeight="1">
      <c r="B360" s="663"/>
      <c r="C360" s="663"/>
      <c r="E360" s="663"/>
      <c r="N360" s="667"/>
      <c r="O360" s="667"/>
      <c r="P360" s="667"/>
      <c r="Q360" s="667"/>
      <c r="R360" s="667"/>
      <c r="S360" s="667"/>
      <c r="T360" s="667"/>
    </row>
    <row r="361" spans="2:20" s="18" customFormat="1" ht="15.75" customHeight="1">
      <c r="B361" s="663"/>
      <c r="C361" s="663"/>
      <c r="E361" s="663"/>
      <c r="N361" s="667"/>
      <c r="O361" s="667"/>
      <c r="P361" s="667"/>
      <c r="Q361" s="667"/>
      <c r="R361" s="667"/>
      <c r="S361" s="667"/>
      <c r="T361" s="667"/>
    </row>
    <row r="362" spans="2:20" s="18" customFormat="1" ht="15.75" customHeight="1">
      <c r="B362" s="663"/>
      <c r="C362" s="663"/>
      <c r="E362" s="663"/>
      <c r="N362" s="667"/>
      <c r="O362" s="667"/>
      <c r="P362" s="667"/>
      <c r="Q362" s="667"/>
      <c r="R362" s="667"/>
      <c r="S362" s="667"/>
      <c r="T362" s="667"/>
    </row>
    <row r="363" spans="2:20" s="18" customFormat="1" ht="15.75" customHeight="1">
      <c r="B363" s="663"/>
      <c r="C363" s="663"/>
      <c r="E363" s="663"/>
      <c r="N363" s="667"/>
      <c r="O363" s="667"/>
      <c r="P363" s="667"/>
      <c r="Q363" s="667"/>
      <c r="R363" s="667"/>
      <c r="S363" s="667"/>
      <c r="T363" s="667"/>
    </row>
    <row r="364" spans="2:20" s="18" customFormat="1" ht="15.75" customHeight="1">
      <c r="B364" s="663"/>
      <c r="C364" s="663"/>
      <c r="E364" s="663"/>
      <c r="N364" s="667"/>
      <c r="O364" s="667"/>
      <c r="P364" s="667"/>
      <c r="Q364" s="667"/>
      <c r="R364" s="667"/>
      <c r="S364" s="667"/>
      <c r="T364" s="667"/>
    </row>
    <row r="365" spans="2:20" s="18" customFormat="1" ht="15.75" customHeight="1">
      <c r="B365" s="663"/>
      <c r="C365" s="663"/>
      <c r="E365" s="663"/>
      <c r="N365" s="667"/>
      <c r="O365" s="667"/>
      <c r="P365" s="667"/>
      <c r="Q365" s="667"/>
      <c r="R365" s="667"/>
      <c r="S365" s="667"/>
      <c r="T365" s="667"/>
    </row>
    <row r="366" spans="2:20" s="18" customFormat="1" ht="15.75" customHeight="1">
      <c r="B366" s="663"/>
      <c r="C366" s="663"/>
      <c r="E366" s="663"/>
      <c r="N366" s="667"/>
      <c r="O366" s="667"/>
      <c r="P366" s="667"/>
      <c r="Q366" s="667"/>
      <c r="R366" s="667"/>
      <c r="S366" s="667"/>
      <c r="T366" s="667"/>
    </row>
    <row r="367" spans="2:20" s="18" customFormat="1" ht="15.75" customHeight="1">
      <c r="B367" s="663"/>
      <c r="C367" s="663"/>
      <c r="E367" s="663"/>
      <c r="N367" s="667"/>
      <c r="O367" s="667"/>
      <c r="P367" s="667"/>
      <c r="Q367" s="667"/>
      <c r="R367" s="667"/>
      <c r="S367" s="667"/>
      <c r="T367" s="667"/>
    </row>
    <row r="368" spans="2:20" s="18" customFormat="1" ht="15.75" customHeight="1">
      <c r="B368" s="663"/>
      <c r="C368" s="663"/>
      <c r="E368" s="663"/>
      <c r="N368" s="667"/>
      <c r="O368" s="667"/>
      <c r="P368" s="667"/>
      <c r="Q368" s="667"/>
      <c r="R368" s="667"/>
      <c r="S368" s="667"/>
      <c r="T368" s="667"/>
    </row>
    <row r="369" spans="2:20" s="18" customFormat="1" ht="15.75" customHeight="1">
      <c r="B369" s="663"/>
      <c r="C369" s="663"/>
      <c r="E369" s="663"/>
      <c r="N369" s="667"/>
      <c r="O369" s="667"/>
      <c r="P369" s="667"/>
      <c r="Q369" s="667"/>
      <c r="R369" s="667"/>
      <c r="S369" s="667"/>
      <c r="T369" s="667"/>
    </row>
    <row r="370" spans="2:20" s="18" customFormat="1" ht="15.75" customHeight="1">
      <c r="B370" s="663"/>
      <c r="C370" s="663"/>
      <c r="E370" s="663"/>
      <c r="N370" s="667"/>
      <c r="O370" s="667"/>
      <c r="P370" s="667"/>
      <c r="Q370" s="667"/>
      <c r="R370" s="667"/>
      <c r="S370" s="667"/>
      <c r="T370" s="667"/>
    </row>
    <row r="371" spans="2:20" s="18" customFormat="1" ht="15.75" customHeight="1">
      <c r="B371" s="663"/>
      <c r="C371" s="663"/>
      <c r="E371" s="663"/>
      <c r="N371" s="667"/>
      <c r="O371" s="667"/>
      <c r="P371" s="667"/>
      <c r="Q371" s="667"/>
      <c r="R371" s="667"/>
      <c r="S371" s="667"/>
      <c r="T371" s="667"/>
    </row>
    <row r="372" spans="2:20" s="18" customFormat="1" ht="15.75" customHeight="1">
      <c r="B372" s="663"/>
      <c r="C372" s="663"/>
      <c r="E372" s="663"/>
      <c r="N372" s="667"/>
      <c r="O372" s="667"/>
      <c r="P372" s="667"/>
      <c r="Q372" s="667"/>
      <c r="R372" s="667"/>
      <c r="S372" s="667"/>
      <c r="T372" s="667"/>
    </row>
    <row r="373" spans="2:20" s="18" customFormat="1" ht="15.75" customHeight="1">
      <c r="B373" s="663"/>
      <c r="C373" s="663"/>
      <c r="E373" s="663"/>
      <c r="N373" s="667"/>
      <c r="O373" s="667"/>
      <c r="P373" s="667"/>
      <c r="Q373" s="667"/>
      <c r="R373" s="667"/>
      <c r="S373" s="667"/>
      <c r="T373" s="667"/>
    </row>
    <row r="374" spans="2:20" s="18" customFormat="1" ht="15.75" customHeight="1">
      <c r="B374" s="663"/>
      <c r="C374" s="663"/>
      <c r="E374" s="663"/>
      <c r="N374" s="667"/>
      <c r="O374" s="667"/>
      <c r="P374" s="667"/>
      <c r="Q374" s="667"/>
      <c r="R374" s="667"/>
      <c r="S374" s="667"/>
      <c r="T374" s="667"/>
    </row>
    <row r="375" spans="2:20" s="18" customFormat="1" ht="15.75" customHeight="1">
      <c r="B375" s="663"/>
      <c r="C375" s="663"/>
      <c r="E375" s="663"/>
      <c r="N375" s="667"/>
      <c r="O375" s="667"/>
      <c r="P375" s="667"/>
      <c r="Q375" s="667"/>
      <c r="R375" s="667"/>
      <c r="S375" s="667"/>
      <c r="T375" s="667"/>
    </row>
    <row r="376" spans="2:20" s="18" customFormat="1" ht="15.75" customHeight="1">
      <c r="B376" s="663"/>
      <c r="C376" s="663"/>
      <c r="E376" s="663"/>
      <c r="N376" s="667"/>
      <c r="O376" s="667"/>
      <c r="P376" s="667"/>
      <c r="Q376" s="667"/>
      <c r="R376" s="667"/>
      <c r="S376" s="667"/>
      <c r="T376" s="667"/>
    </row>
    <row r="377" spans="2:20" s="18" customFormat="1" ht="15.75" customHeight="1">
      <c r="B377" s="663"/>
      <c r="C377" s="663"/>
      <c r="E377" s="663"/>
      <c r="N377" s="667"/>
      <c r="O377" s="667"/>
      <c r="P377" s="667"/>
      <c r="Q377" s="667"/>
      <c r="R377" s="667"/>
      <c r="S377" s="667"/>
      <c r="T377" s="667"/>
    </row>
    <row r="378" spans="2:20" s="18" customFormat="1" ht="15.75" customHeight="1">
      <c r="B378" s="663"/>
      <c r="C378" s="663"/>
      <c r="E378" s="663"/>
      <c r="N378" s="667"/>
      <c r="O378" s="667"/>
      <c r="P378" s="667"/>
      <c r="Q378" s="667"/>
      <c r="R378" s="667"/>
      <c r="S378" s="667"/>
      <c r="T378" s="667"/>
    </row>
    <row r="379" spans="2:20" s="18" customFormat="1" ht="15.75" customHeight="1">
      <c r="B379" s="663"/>
      <c r="C379" s="663"/>
      <c r="E379" s="663"/>
      <c r="N379" s="667"/>
      <c r="O379" s="667"/>
      <c r="P379" s="667"/>
      <c r="Q379" s="667"/>
      <c r="R379" s="667"/>
      <c r="S379" s="667"/>
      <c r="T379" s="667"/>
    </row>
    <row r="380" spans="2:20" s="18" customFormat="1" ht="15.75" customHeight="1">
      <c r="B380" s="663"/>
      <c r="C380" s="663"/>
      <c r="E380" s="663"/>
      <c r="N380" s="667"/>
      <c r="O380" s="667"/>
      <c r="P380" s="667"/>
      <c r="Q380" s="667"/>
      <c r="R380" s="667"/>
      <c r="S380" s="667"/>
      <c r="T380" s="667"/>
    </row>
    <row r="381" spans="2:20" s="18" customFormat="1" ht="15.75" customHeight="1">
      <c r="B381" s="663"/>
      <c r="C381" s="663"/>
      <c r="E381" s="663"/>
      <c r="N381" s="667"/>
      <c r="O381" s="667"/>
      <c r="P381" s="667"/>
      <c r="Q381" s="667"/>
      <c r="R381" s="667"/>
      <c r="S381" s="667"/>
      <c r="T381" s="667"/>
    </row>
    <row r="382" spans="2:20" s="18" customFormat="1" ht="15.75" customHeight="1">
      <c r="B382" s="663"/>
      <c r="C382" s="663"/>
      <c r="E382" s="663"/>
      <c r="N382" s="667"/>
      <c r="O382" s="667"/>
      <c r="P382" s="667"/>
      <c r="Q382" s="667"/>
      <c r="R382" s="667"/>
      <c r="S382" s="667"/>
      <c r="T382" s="667"/>
    </row>
    <row r="383" spans="2:20" s="18" customFormat="1" ht="15.75" customHeight="1">
      <c r="B383" s="663"/>
      <c r="C383" s="663"/>
      <c r="E383" s="663"/>
      <c r="N383" s="667"/>
      <c r="O383" s="667"/>
      <c r="P383" s="667"/>
      <c r="Q383" s="667"/>
      <c r="R383" s="667"/>
      <c r="S383" s="667"/>
      <c r="T383" s="667"/>
    </row>
    <row r="384" spans="2:20" s="18" customFormat="1" ht="15.75" customHeight="1">
      <c r="B384" s="663"/>
      <c r="C384" s="663"/>
      <c r="E384" s="663"/>
      <c r="N384" s="667"/>
      <c r="O384" s="667"/>
      <c r="P384" s="667"/>
      <c r="Q384" s="667"/>
      <c r="R384" s="667"/>
      <c r="S384" s="667"/>
      <c r="T384" s="667"/>
    </row>
    <row r="385" spans="2:20" s="18" customFormat="1" ht="15.75" customHeight="1">
      <c r="B385" s="663"/>
      <c r="C385" s="663"/>
      <c r="E385" s="663"/>
      <c r="N385" s="667"/>
      <c r="O385" s="667"/>
      <c r="P385" s="667"/>
      <c r="Q385" s="667"/>
      <c r="R385" s="667"/>
      <c r="S385" s="667"/>
      <c r="T385" s="667"/>
    </row>
    <row r="386" spans="2:20" s="18" customFormat="1" ht="15.75" customHeight="1">
      <c r="B386" s="663"/>
      <c r="C386" s="663"/>
      <c r="E386" s="663"/>
      <c r="N386" s="667"/>
      <c r="O386" s="667"/>
      <c r="P386" s="667"/>
      <c r="Q386" s="667"/>
      <c r="R386" s="667"/>
      <c r="S386" s="667"/>
      <c r="T386" s="667"/>
    </row>
    <row r="387" spans="2:20" s="18" customFormat="1" ht="15.75" customHeight="1">
      <c r="B387" s="663"/>
      <c r="C387" s="663"/>
      <c r="E387" s="663"/>
      <c r="N387" s="667"/>
      <c r="O387" s="667"/>
      <c r="P387" s="667"/>
      <c r="Q387" s="667"/>
      <c r="R387" s="667"/>
      <c r="S387" s="667"/>
      <c r="T387" s="667"/>
    </row>
    <row r="388" spans="2:20" s="18" customFormat="1" ht="15.75" customHeight="1">
      <c r="B388" s="663"/>
      <c r="C388" s="663"/>
      <c r="E388" s="663"/>
      <c r="N388" s="667"/>
      <c r="O388" s="667"/>
      <c r="P388" s="667"/>
      <c r="Q388" s="667"/>
      <c r="R388" s="667"/>
      <c r="S388" s="667"/>
      <c r="T388" s="667"/>
    </row>
    <row r="389" spans="2:20" s="18" customFormat="1" ht="15.75" customHeight="1">
      <c r="B389" s="663"/>
      <c r="C389" s="663"/>
      <c r="E389" s="663"/>
      <c r="N389" s="667"/>
      <c r="O389" s="667"/>
      <c r="P389" s="667"/>
      <c r="Q389" s="667"/>
      <c r="R389" s="667"/>
      <c r="S389" s="667"/>
      <c r="T389" s="667"/>
    </row>
    <row r="390" spans="2:20" s="18" customFormat="1" ht="15.75" customHeight="1">
      <c r="B390" s="663"/>
      <c r="C390" s="663"/>
      <c r="E390" s="663"/>
      <c r="N390" s="667"/>
      <c r="O390" s="667"/>
      <c r="P390" s="667"/>
      <c r="Q390" s="667"/>
      <c r="R390" s="667"/>
      <c r="S390" s="667"/>
      <c r="T390" s="667"/>
    </row>
    <row r="391" spans="2:20" s="18" customFormat="1" ht="15.75" customHeight="1">
      <c r="B391" s="663"/>
      <c r="C391" s="663"/>
      <c r="E391" s="663"/>
      <c r="N391" s="667"/>
      <c r="O391" s="667"/>
      <c r="P391" s="667"/>
      <c r="Q391" s="667"/>
      <c r="R391" s="667"/>
      <c r="S391" s="667"/>
      <c r="T391" s="667"/>
    </row>
    <row r="392" spans="2:20" s="18" customFormat="1" ht="15.75" customHeight="1">
      <c r="B392" s="663"/>
      <c r="C392" s="663"/>
      <c r="E392" s="663"/>
      <c r="N392" s="667"/>
      <c r="O392" s="667"/>
      <c r="P392" s="667"/>
      <c r="Q392" s="667"/>
      <c r="R392" s="667"/>
      <c r="S392" s="667"/>
      <c r="T392" s="667"/>
    </row>
    <row r="393" spans="2:20" s="18" customFormat="1" ht="15.75" customHeight="1">
      <c r="B393" s="663"/>
      <c r="C393" s="663"/>
      <c r="E393" s="663"/>
      <c r="N393" s="667"/>
      <c r="O393" s="667"/>
      <c r="P393" s="667"/>
      <c r="Q393" s="667"/>
      <c r="R393" s="667"/>
      <c r="S393" s="667"/>
      <c r="T393" s="667"/>
    </row>
    <row r="394" spans="2:20" s="18" customFormat="1" ht="15.75" customHeight="1">
      <c r="B394" s="663"/>
      <c r="C394" s="663"/>
      <c r="E394" s="663"/>
      <c r="N394" s="667"/>
      <c r="O394" s="667"/>
      <c r="P394" s="667"/>
      <c r="Q394" s="667"/>
      <c r="R394" s="667"/>
      <c r="S394" s="667"/>
      <c r="T394" s="667"/>
    </row>
    <row r="395" spans="2:20" s="18" customFormat="1" ht="15.75" customHeight="1">
      <c r="B395" s="663"/>
      <c r="C395" s="663"/>
      <c r="E395" s="663"/>
      <c r="N395" s="667"/>
      <c r="O395" s="667"/>
      <c r="P395" s="667"/>
      <c r="Q395" s="667"/>
      <c r="R395" s="667"/>
      <c r="S395" s="667"/>
      <c r="T395" s="667"/>
    </row>
    <row r="396" spans="2:20" s="18" customFormat="1" ht="15.75" customHeight="1">
      <c r="B396" s="663"/>
      <c r="C396" s="663"/>
      <c r="E396" s="663"/>
      <c r="N396" s="667"/>
      <c r="O396" s="667"/>
      <c r="P396" s="667"/>
      <c r="Q396" s="667"/>
      <c r="R396" s="667"/>
      <c r="S396" s="667"/>
      <c r="T396" s="667"/>
    </row>
    <row r="397" spans="2:20" s="18" customFormat="1" ht="15.75" customHeight="1">
      <c r="B397" s="663"/>
      <c r="C397" s="663"/>
      <c r="E397" s="663"/>
      <c r="N397" s="667"/>
      <c r="O397" s="667"/>
      <c r="P397" s="667"/>
      <c r="Q397" s="667"/>
      <c r="R397" s="667"/>
      <c r="S397" s="667"/>
      <c r="T397" s="667"/>
    </row>
    <row r="398" spans="2:20" s="18" customFormat="1" ht="15.75" customHeight="1">
      <c r="B398" s="663"/>
      <c r="C398" s="663"/>
      <c r="E398" s="663"/>
      <c r="N398" s="667"/>
      <c r="O398" s="667"/>
      <c r="P398" s="667"/>
      <c r="Q398" s="667"/>
      <c r="R398" s="667"/>
      <c r="S398" s="667"/>
      <c r="T398" s="667"/>
    </row>
    <row r="399" spans="2:20" s="18" customFormat="1" ht="15.75" customHeight="1">
      <c r="B399" s="663"/>
      <c r="C399" s="663"/>
      <c r="E399" s="663"/>
      <c r="N399" s="667"/>
      <c r="O399" s="667"/>
      <c r="P399" s="667"/>
      <c r="Q399" s="667"/>
      <c r="R399" s="667"/>
      <c r="S399" s="667"/>
      <c r="T399" s="667"/>
    </row>
    <row r="400" spans="2:20" s="18" customFormat="1" ht="15.75" customHeight="1">
      <c r="B400" s="663"/>
      <c r="C400" s="663"/>
      <c r="E400" s="663"/>
      <c r="N400" s="667"/>
      <c r="O400" s="667"/>
      <c r="P400" s="667"/>
      <c r="Q400" s="667"/>
      <c r="R400" s="667"/>
      <c r="S400" s="667"/>
      <c r="T400" s="667"/>
    </row>
    <row r="401" spans="2:20" s="18" customFormat="1" ht="15.75" customHeight="1">
      <c r="B401" s="663"/>
      <c r="C401" s="663"/>
      <c r="E401" s="663"/>
      <c r="N401" s="667"/>
      <c r="O401" s="667"/>
      <c r="P401" s="667"/>
      <c r="Q401" s="667"/>
      <c r="R401" s="667"/>
      <c r="S401" s="667"/>
      <c r="T401" s="667"/>
    </row>
    <row r="402" spans="2:20" s="18" customFormat="1" ht="15.75" customHeight="1">
      <c r="B402" s="663"/>
      <c r="C402" s="663"/>
      <c r="E402" s="663"/>
      <c r="N402" s="667"/>
      <c r="O402" s="667"/>
      <c r="P402" s="667"/>
      <c r="Q402" s="667"/>
      <c r="R402" s="667"/>
      <c r="S402" s="667"/>
      <c r="T402" s="667"/>
    </row>
    <row r="403" spans="2:20" s="18" customFormat="1" ht="15.75" customHeight="1">
      <c r="B403" s="663"/>
      <c r="C403" s="663"/>
      <c r="E403" s="663"/>
      <c r="N403" s="667"/>
      <c r="O403" s="667"/>
      <c r="P403" s="667"/>
      <c r="Q403" s="667"/>
      <c r="R403" s="667"/>
      <c r="S403" s="667"/>
      <c r="T403" s="667"/>
    </row>
    <row r="404" spans="2:20" s="18" customFormat="1" ht="15.75" customHeight="1">
      <c r="B404" s="663"/>
      <c r="C404" s="663"/>
      <c r="E404" s="663"/>
      <c r="N404" s="667"/>
      <c r="O404" s="667"/>
      <c r="P404" s="667"/>
      <c r="Q404" s="667"/>
      <c r="R404" s="667"/>
      <c r="S404" s="667"/>
      <c r="T404" s="667"/>
    </row>
    <row r="405" spans="2:20" s="18" customFormat="1" ht="15.75" customHeight="1">
      <c r="B405" s="663"/>
      <c r="C405" s="663"/>
      <c r="E405" s="663"/>
      <c r="N405" s="667"/>
      <c r="O405" s="667"/>
      <c r="P405" s="667"/>
      <c r="Q405" s="667"/>
      <c r="R405" s="667"/>
      <c r="S405" s="667"/>
      <c r="T405" s="667"/>
    </row>
    <row r="406" spans="2:20" s="18" customFormat="1" ht="15.75" customHeight="1">
      <c r="B406" s="663"/>
      <c r="C406" s="663"/>
      <c r="E406" s="663"/>
      <c r="N406" s="667"/>
      <c r="O406" s="667"/>
      <c r="P406" s="667"/>
      <c r="Q406" s="667"/>
      <c r="R406" s="667"/>
      <c r="S406" s="667"/>
      <c r="T406" s="667"/>
    </row>
    <row r="407" spans="2:20" s="18" customFormat="1" ht="15.75" customHeight="1">
      <c r="B407" s="663"/>
      <c r="C407" s="663"/>
      <c r="E407" s="663"/>
      <c r="N407" s="667"/>
      <c r="O407" s="667"/>
      <c r="P407" s="667"/>
      <c r="Q407" s="667"/>
      <c r="R407" s="667"/>
      <c r="S407" s="667"/>
      <c r="T407" s="667"/>
    </row>
    <row r="408" spans="2:20" s="18" customFormat="1" ht="15.75" customHeight="1">
      <c r="B408" s="663"/>
      <c r="C408" s="663"/>
      <c r="E408" s="663"/>
      <c r="N408" s="667"/>
      <c r="O408" s="667"/>
      <c r="P408" s="667"/>
      <c r="Q408" s="667"/>
      <c r="R408" s="667"/>
      <c r="S408" s="667"/>
      <c r="T408" s="667"/>
    </row>
    <row r="409" spans="2:20" s="18" customFormat="1" ht="15.75" customHeight="1">
      <c r="B409" s="663"/>
      <c r="C409" s="663"/>
      <c r="E409" s="663"/>
      <c r="N409" s="667"/>
      <c r="O409" s="667"/>
      <c r="P409" s="667"/>
      <c r="Q409" s="667"/>
      <c r="R409" s="667"/>
      <c r="S409" s="667"/>
      <c r="T409" s="667"/>
    </row>
    <row r="410" spans="2:20" s="18" customFormat="1" ht="15.75" customHeight="1">
      <c r="B410" s="663"/>
      <c r="C410" s="663"/>
      <c r="E410" s="663"/>
      <c r="N410" s="667"/>
      <c r="O410" s="667"/>
      <c r="P410" s="667"/>
      <c r="Q410" s="667"/>
      <c r="R410" s="667"/>
      <c r="S410" s="667"/>
      <c r="T410" s="667"/>
    </row>
    <row r="411" spans="2:20" s="18" customFormat="1" ht="15.75" customHeight="1">
      <c r="B411" s="663"/>
      <c r="C411" s="663"/>
      <c r="E411" s="663"/>
      <c r="N411" s="667"/>
      <c r="O411" s="667"/>
      <c r="P411" s="667"/>
      <c r="Q411" s="667"/>
      <c r="R411" s="667"/>
      <c r="S411" s="667"/>
      <c r="T411" s="667"/>
    </row>
    <row r="412" spans="2:20" s="18" customFormat="1" ht="15.75" customHeight="1">
      <c r="B412" s="663"/>
      <c r="C412" s="663"/>
      <c r="E412" s="663"/>
      <c r="N412" s="667"/>
      <c r="O412" s="667"/>
      <c r="P412" s="667"/>
      <c r="Q412" s="667"/>
      <c r="R412" s="667"/>
      <c r="S412" s="667"/>
      <c r="T412" s="667"/>
    </row>
    <row r="413" spans="2:20" s="18" customFormat="1" ht="15.75" customHeight="1">
      <c r="B413" s="663"/>
      <c r="C413" s="663"/>
      <c r="E413" s="663"/>
      <c r="N413" s="667"/>
      <c r="O413" s="667"/>
      <c r="P413" s="667"/>
      <c r="Q413" s="667"/>
      <c r="R413" s="667"/>
      <c r="S413" s="667"/>
      <c r="T413" s="667"/>
    </row>
    <row r="414" spans="2:20" s="18" customFormat="1" ht="15.75" customHeight="1">
      <c r="B414" s="663"/>
      <c r="C414" s="663"/>
      <c r="E414" s="663"/>
      <c r="N414" s="667"/>
      <c r="O414" s="667"/>
      <c r="P414" s="667"/>
      <c r="Q414" s="667"/>
      <c r="R414" s="667"/>
      <c r="S414" s="667"/>
      <c r="T414" s="667"/>
    </row>
    <row r="415" spans="2:20" s="18" customFormat="1" ht="15.75" customHeight="1">
      <c r="B415" s="663"/>
      <c r="C415" s="663"/>
      <c r="E415" s="663"/>
      <c r="N415" s="667"/>
      <c r="O415" s="667"/>
      <c r="P415" s="667"/>
      <c r="Q415" s="667"/>
      <c r="R415" s="667"/>
      <c r="S415" s="667"/>
      <c r="T415" s="667"/>
    </row>
    <row r="416" spans="2:20" s="18" customFormat="1" ht="15.75" customHeight="1">
      <c r="B416" s="663"/>
      <c r="C416" s="663"/>
      <c r="E416" s="663"/>
      <c r="N416" s="667"/>
      <c r="O416" s="667"/>
      <c r="P416" s="667"/>
      <c r="Q416" s="667"/>
      <c r="R416" s="667"/>
      <c r="S416" s="667"/>
      <c r="T416" s="667"/>
    </row>
    <row r="417" spans="2:20" s="18" customFormat="1" ht="15.75" customHeight="1">
      <c r="B417" s="663"/>
      <c r="C417" s="663"/>
      <c r="E417" s="663"/>
      <c r="N417" s="667"/>
      <c r="O417" s="667"/>
      <c r="P417" s="667"/>
      <c r="Q417" s="667"/>
      <c r="R417" s="667"/>
      <c r="S417" s="667"/>
      <c r="T417" s="667"/>
    </row>
    <row r="418" spans="2:20" s="18" customFormat="1" ht="15.75" customHeight="1">
      <c r="B418" s="663"/>
      <c r="C418" s="663"/>
      <c r="E418" s="663"/>
      <c r="N418" s="667"/>
      <c r="O418" s="667"/>
      <c r="P418" s="667"/>
      <c r="Q418" s="667"/>
      <c r="R418" s="667"/>
      <c r="S418" s="667"/>
      <c r="T418" s="667"/>
    </row>
    <row r="419" spans="2:20" s="18" customFormat="1" ht="15.75" customHeight="1">
      <c r="B419" s="663"/>
      <c r="C419" s="663"/>
      <c r="E419" s="663"/>
      <c r="N419" s="667"/>
      <c r="O419" s="667"/>
      <c r="P419" s="667"/>
      <c r="Q419" s="667"/>
      <c r="R419" s="667"/>
      <c r="S419" s="667"/>
      <c r="T419" s="667"/>
    </row>
    <row r="420" spans="2:20" s="18" customFormat="1" ht="15.75" customHeight="1">
      <c r="B420" s="663"/>
      <c r="C420" s="663"/>
      <c r="E420" s="663"/>
      <c r="N420" s="667"/>
      <c r="O420" s="667"/>
      <c r="P420" s="667"/>
      <c r="Q420" s="667"/>
      <c r="R420" s="667"/>
      <c r="S420" s="667"/>
      <c r="T420" s="667"/>
    </row>
    <row r="421" spans="2:20" s="18" customFormat="1" ht="15.75" customHeight="1">
      <c r="B421" s="663"/>
      <c r="C421" s="663"/>
      <c r="E421" s="663"/>
      <c r="N421" s="667"/>
      <c r="O421" s="667"/>
      <c r="P421" s="667"/>
      <c r="Q421" s="667"/>
      <c r="R421" s="667"/>
      <c r="S421" s="667"/>
      <c r="T421" s="667"/>
    </row>
    <row r="422" spans="2:20" s="18" customFormat="1" ht="15.75" customHeight="1">
      <c r="B422" s="663"/>
      <c r="C422" s="663"/>
      <c r="E422" s="663"/>
      <c r="N422" s="667"/>
      <c r="O422" s="667"/>
      <c r="P422" s="667"/>
      <c r="Q422" s="667"/>
      <c r="R422" s="667"/>
      <c r="S422" s="667"/>
      <c r="T422" s="667"/>
    </row>
    <row r="423" spans="2:20" s="18" customFormat="1" ht="15.75" customHeight="1">
      <c r="B423" s="663"/>
      <c r="C423" s="663"/>
      <c r="E423" s="663"/>
      <c r="N423" s="667"/>
      <c r="O423" s="667"/>
      <c r="P423" s="667"/>
      <c r="Q423" s="667"/>
      <c r="R423" s="667"/>
      <c r="S423" s="667"/>
      <c r="T423" s="667"/>
    </row>
    <row r="424" spans="2:20" s="18" customFormat="1" ht="15.75" customHeight="1">
      <c r="B424" s="663"/>
      <c r="C424" s="663"/>
      <c r="E424" s="663"/>
      <c r="N424" s="667"/>
      <c r="O424" s="667"/>
      <c r="P424" s="667"/>
      <c r="Q424" s="667"/>
      <c r="R424" s="667"/>
      <c r="S424" s="667"/>
      <c r="T424" s="667"/>
    </row>
    <row r="425" spans="2:20" s="18" customFormat="1" ht="15.75" customHeight="1">
      <c r="B425" s="663"/>
      <c r="C425" s="663"/>
      <c r="E425" s="663"/>
      <c r="N425" s="667"/>
      <c r="O425" s="667"/>
      <c r="P425" s="667"/>
      <c r="Q425" s="667"/>
      <c r="R425" s="667"/>
      <c r="S425" s="667"/>
      <c r="T425" s="667"/>
    </row>
    <row r="426" spans="2:20" s="18" customFormat="1" ht="15.75" customHeight="1">
      <c r="B426" s="663"/>
      <c r="C426" s="663"/>
      <c r="E426" s="663"/>
      <c r="N426" s="667"/>
      <c r="O426" s="667"/>
      <c r="P426" s="667"/>
      <c r="Q426" s="667"/>
      <c r="R426" s="667"/>
      <c r="S426" s="667"/>
      <c r="T426" s="667"/>
    </row>
    <row r="427" spans="2:20" s="18" customFormat="1" ht="15.75" customHeight="1">
      <c r="B427" s="663"/>
      <c r="C427" s="663"/>
      <c r="E427" s="663"/>
      <c r="N427" s="667"/>
      <c r="O427" s="667"/>
      <c r="P427" s="667"/>
      <c r="Q427" s="667"/>
      <c r="R427" s="667"/>
      <c r="S427" s="667"/>
      <c r="T427" s="667"/>
    </row>
    <row r="428" spans="2:20" s="18" customFormat="1" ht="15.75" customHeight="1">
      <c r="B428" s="663"/>
      <c r="C428" s="663"/>
      <c r="E428" s="663"/>
      <c r="N428" s="667"/>
      <c r="O428" s="667"/>
      <c r="P428" s="667"/>
      <c r="Q428" s="667"/>
      <c r="R428" s="667"/>
      <c r="S428" s="667"/>
      <c r="T428" s="667"/>
    </row>
    <row r="429" spans="2:20" s="18" customFormat="1" ht="15.75" customHeight="1">
      <c r="B429" s="663"/>
      <c r="C429" s="663"/>
      <c r="E429" s="663"/>
      <c r="N429" s="667"/>
      <c r="O429" s="667"/>
      <c r="P429" s="667"/>
      <c r="Q429" s="667"/>
      <c r="R429" s="667"/>
      <c r="S429" s="667"/>
      <c r="T429" s="667"/>
    </row>
    <row r="430" spans="2:20" s="18" customFormat="1" ht="15.75" customHeight="1">
      <c r="B430" s="663"/>
      <c r="C430" s="663"/>
      <c r="E430" s="663"/>
      <c r="N430" s="667"/>
      <c r="O430" s="667"/>
      <c r="P430" s="667"/>
      <c r="Q430" s="667"/>
      <c r="R430" s="667"/>
      <c r="S430" s="667"/>
      <c r="T430" s="667"/>
    </row>
    <row r="431" spans="2:20" s="18" customFormat="1" ht="15.75" customHeight="1">
      <c r="B431" s="663"/>
      <c r="C431" s="663"/>
      <c r="E431" s="663"/>
      <c r="N431" s="667"/>
      <c r="O431" s="667"/>
      <c r="P431" s="667"/>
      <c r="Q431" s="667"/>
      <c r="R431" s="667"/>
      <c r="S431" s="667"/>
      <c r="T431" s="667"/>
    </row>
    <row r="432" spans="2:20" s="18" customFormat="1" ht="15.75" customHeight="1">
      <c r="B432" s="663"/>
      <c r="C432" s="663"/>
      <c r="E432" s="663"/>
      <c r="N432" s="667"/>
      <c r="O432" s="667"/>
      <c r="P432" s="667"/>
      <c r="Q432" s="667"/>
      <c r="R432" s="667"/>
      <c r="S432" s="667"/>
      <c r="T432" s="667"/>
    </row>
    <row r="433" spans="2:20" s="18" customFormat="1" ht="15.75" customHeight="1">
      <c r="B433" s="663"/>
      <c r="C433" s="663"/>
      <c r="E433" s="663"/>
      <c r="N433" s="667"/>
      <c r="O433" s="667"/>
      <c r="P433" s="667"/>
      <c r="Q433" s="667"/>
      <c r="R433" s="667"/>
      <c r="S433" s="667"/>
      <c r="T433" s="667"/>
    </row>
    <row r="434" spans="2:20" s="18" customFormat="1" ht="15.75" customHeight="1">
      <c r="B434" s="663"/>
      <c r="C434" s="663"/>
      <c r="E434" s="663"/>
      <c r="N434" s="667"/>
      <c r="O434" s="667"/>
      <c r="P434" s="667"/>
      <c r="Q434" s="667"/>
      <c r="R434" s="667"/>
      <c r="S434" s="667"/>
      <c r="T434" s="667"/>
    </row>
    <row r="435" spans="2:20" s="18" customFormat="1" ht="15.75" customHeight="1">
      <c r="B435" s="663"/>
      <c r="C435" s="663"/>
      <c r="E435" s="663"/>
      <c r="N435" s="667"/>
      <c r="O435" s="667"/>
      <c r="P435" s="667"/>
      <c r="Q435" s="667"/>
      <c r="R435" s="667"/>
      <c r="S435" s="667"/>
      <c r="T435" s="667"/>
    </row>
    <row r="436" spans="2:20" s="18" customFormat="1" ht="15.75" customHeight="1">
      <c r="B436" s="663"/>
      <c r="C436" s="663"/>
      <c r="E436" s="663"/>
      <c r="N436" s="667"/>
      <c r="O436" s="667"/>
      <c r="P436" s="667"/>
      <c r="Q436" s="667"/>
      <c r="R436" s="667"/>
      <c r="S436" s="667"/>
      <c r="T436" s="667"/>
    </row>
    <row r="437" spans="2:20" s="18" customFormat="1" ht="15.75" customHeight="1">
      <c r="B437" s="663"/>
      <c r="C437" s="663"/>
      <c r="E437" s="663"/>
      <c r="N437" s="667"/>
      <c r="O437" s="667"/>
      <c r="P437" s="667"/>
      <c r="Q437" s="667"/>
      <c r="R437" s="667"/>
      <c r="S437" s="667"/>
      <c r="T437" s="667"/>
    </row>
    <row r="438" spans="2:20" s="18" customFormat="1" ht="15.75" customHeight="1">
      <c r="B438" s="663"/>
      <c r="C438" s="663"/>
      <c r="E438" s="663"/>
      <c r="N438" s="667"/>
      <c r="O438" s="667"/>
      <c r="P438" s="667"/>
      <c r="Q438" s="667"/>
      <c r="R438" s="667"/>
      <c r="S438" s="667"/>
      <c r="T438" s="667"/>
    </row>
    <row r="439" spans="2:20" s="18" customFormat="1" ht="15.75" customHeight="1">
      <c r="B439" s="663"/>
      <c r="C439" s="663"/>
      <c r="E439" s="663"/>
      <c r="N439" s="667"/>
      <c r="O439" s="667"/>
      <c r="P439" s="667"/>
      <c r="Q439" s="667"/>
      <c r="R439" s="667"/>
      <c r="S439" s="667"/>
      <c r="T439" s="667"/>
    </row>
    <row r="440" spans="2:20" s="18" customFormat="1" ht="15.75" customHeight="1">
      <c r="B440" s="663"/>
      <c r="C440" s="663"/>
      <c r="E440" s="663"/>
      <c r="N440" s="667"/>
      <c r="O440" s="667"/>
      <c r="P440" s="667"/>
      <c r="Q440" s="667"/>
      <c r="R440" s="667"/>
      <c r="S440" s="667"/>
      <c r="T440" s="667"/>
    </row>
    <row r="441" spans="2:20" s="18" customFormat="1" ht="15.75" customHeight="1">
      <c r="B441" s="663"/>
      <c r="C441" s="663"/>
      <c r="E441" s="663"/>
      <c r="N441" s="667"/>
      <c r="O441" s="667"/>
      <c r="P441" s="667"/>
      <c r="Q441" s="667"/>
      <c r="R441" s="667"/>
      <c r="S441" s="667"/>
      <c r="T441" s="667"/>
    </row>
    <row r="442" spans="2:20" s="18" customFormat="1" ht="15.75" customHeight="1">
      <c r="B442" s="663"/>
      <c r="C442" s="663"/>
      <c r="E442" s="663"/>
      <c r="N442" s="667"/>
      <c r="O442" s="667"/>
      <c r="P442" s="667"/>
      <c r="Q442" s="667"/>
      <c r="R442" s="667"/>
      <c r="S442" s="667"/>
      <c r="T442" s="667"/>
    </row>
    <row r="443" spans="2:20" s="18" customFormat="1" ht="15.75" customHeight="1">
      <c r="B443" s="663"/>
      <c r="C443" s="663"/>
      <c r="E443" s="663"/>
      <c r="N443" s="667"/>
      <c r="O443" s="667"/>
      <c r="P443" s="667"/>
      <c r="Q443" s="667"/>
      <c r="R443" s="667"/>
      <c r="S443" s="667"/>
      <c r="T443" s="667"/>
    </row>
    <row r="444" spans="2:20" s="18" customFormat="1" ht="15.75" customHeight="1">
      <c r="B444" s="663"/>
      <c r="C444" s="663"/>
      <c r="E444" s="663"/>
      <c r="N444" s="667"/>
      <c r="O444" s="667"/>
      <c r="P444" s="667"/>
      <c r="Q444" s="667"/>
      <c r="R444" s="667"/>
      <c r="S444" s="667"/>
      <c r="T444" s="667"/>
    </row>
    <row r="445" spans="2:20" s="18" customFormat="1" ht="15.75" customHeight="1">
      <c r="B445" s="663"/>
      <c r="C445" s="663"/>
      <c r="E445" s="663"/>
      <c r="N445" s="667"/>
      <c r="O445" s="667"/>
      <c r="P445" s="667"/>
      <c r="Q445" s="667"/>
      <c r="R445" s="667"/>
      <c r="S445" s="667"/>
      <c r="T445" s="667"/>
    </row>
    <row r="446" spans="2:20" s="18" customFormat="1" ht="15.75" customHeight="1">
      <c r="B446" s="663"/>
      <c r="C446" s="663"/>
      <c r="E446" s="663"/>
      <c r="N446" s="667"/>
      <c r="O446" s="667"/>
      <c r="P446" s="667"/>
      <c r="Q446" s="667"/>
      <c r="R446" s="667"/>
      <c r="S446" s="667"/>
      <c r="T446" s="667"/>
    </row>
    <row r="447" spans="2:20" s="18" customFormat="1" ht="15.75" customHeight="1">
      <c r="B447" s="663"/>
      <c r="C447" s="663"/>
      <c r="E447" s="663"/>
      <c r="N447" s="667"/>
      <c r="O447" s="667"/>
      <c r="P447" s="667"/>
      <c r="Q447" s="667"/>
      <c r="R447" s="667"/>
      <c r="S447" s="667"/>
      <c r="T447" s="667"/>
    </row>
    <row r="448" spans="2:20" s="18" customFormat="1" ht="15.75" customHeight="1">
      <c r="B448" s="663"/>
      <c r="C448" s="663"/>
      <c r="E448" s="663"/>
      <c r="N448" s="667"/>
      <c r="O448" s="667"/>
      <c r="P448" s="667"/>
      <c r="Q448" s="667"/>
      <c r="R448" s="667"/>
      <c r="S448" s="667"/>
      <c r="T448" s="667"/>
    </row>
    <row r="449" spans="2:20" s="18" customFormat="1" ht="15.75" customHeight="1">
      <c r="B449" s="663"/>
      <c r="C449" s="663"/>
      <c r="E449" s="663"/>
      <c r="N449" s="667"/>
      <c r="O449" s="667"/>
      <c r="P449" s="667"/>
      <c r="Q449" s="667"/>
      <c r="R449" s="667"/>
      <c r="S449" s="667"/>
      <c r="T449" s="667"/>
    </row>
    <row r="450" spans="2:20" s="18" customFormat="1" ht="15.75" customHeight="1">
      <c r="B450" s="663"/>
      <c r="C450" s="663"/>
      <c r="E450" s="663"/>
      <c r="N450" s="667"/>
      <c r="O450" s="667"/>
      <c r="P450" s="667"/>
      <c r="Q450" s="667"/>
      <c r="R450" s="667"/>
      <c r="S450" s="667"/>
      <c r="T450" s="667"/>
    </row>
    <row r="451" spans="2:20" s="18" customFormat="1" ht="15.75" customHeight="1">
      <c r="B451" s="663"/>
      <c r="C451" s="663"/>
      <c r="E451" s="663"/>
      <c r="N451" s="667"/>
      <c r="O451" s="667"/>
      <c r="P451" s="667"/>
      <c r="Q451" s="667"/>
      <c r="R451" s="667"/>
      <c r="S451" s="667"/>
      <c r="T451" s="667"/>
    </row>
    <row r="452" spans="2:20" s="18" customFormat="1" ht="15.75" customHeight="1">
      <c r="B452" s="663"/>
      <c r="C452" s="663"/>
      <c r="E452" s="663"/>
      <c r="N452" s="667"/>
      <c r="O452" s="667"/>
      <c r="P452" s="667"/>
      <c r="Q452" s="667"/>
      <c r="R452" s="667"/>
      <c r="S452" s="667"/>
      <c r="T452" s="667"/>
    </row>
    <row r="453" spans="2:20" s="18" customFormat="1" ht="15.75" customHeight="1">
      <c r="B453" s="663"/>
      <c r="C453" s="663"/>
      <c r="E453" s="663"/>
      <c r="N453" s="667"/>
      <c r="O453" s="667"/>
      <c r="P453" s="667"/>
      <c r="Q453" s="667"/>
      <c r="R453" s="667"/>
      <c r="S453" s="667"/>
      <c r="T453" s="667"/>
    </row>
    <row r="454" spans="2:20" s="18" customFormat="1" ht="15.75" customHeight="1">
      <c r="B454" s="663"/>
      <c r="C454" s="663"/>
      <c r="E454" s="663"/>
      <c r="N454" s="667"/>
      <c r="O454" s="667"/>
      <c r="P454" s="667"/>
      <c r="Q454" s="667"/>
      <c r="R454" s="667"/>
      <c r="S454" s="667"/>
      <c r="T454" s="667"/>
    </row>
    <row r="455" spans="2:20" s="18" customFormat="1" ht="15.75" customHeight="1">
      <c r="B455" s="663"/>
      <c r="C455" s="663"/>
      <c r="E455" s="663"/>
      <c r="N455" s="667"/>
      <c r="O455" s="667"/>
      <c r="P455" s="667"/>
      <c r="Q455" s="667"/>
      <c r="R455" s="667"/>
      <c r="S455" s="667"/>
      <c r="T455" s="667"/>
    </row>
    <row r="456" spans="2:20" s="18" customFormat="1" ht="15.75" customHeight="1">
      <c r="B456" s="663"/>
      <c r="C456" s="663"/>
      <c r="E456" s="663"/>
      <c r="N456" s="667"/>
      <c r="O456" s="667"/>
      <c r="P456" s="667"/>
      <c r="Q456" s="667"/>
      <c r="R456" s="667"/>
      <c r="S456" s="667"/>
      <c r="T456" s="667"/>
    </row>
    <row r="457" spans="2:20" s="18" customFormat="1" ht="15.75" customHeight="1">
      <c r="B457" s="663"/>
      <c r="C457" s="663"/>
      <c r="E457" s="663"/>
      <c r="N457" s="667"/>
      <c r="O457" s="667"/>
      <c r="P457" s="667"/>
      <c r="Q457" s="667"/>
      <c r="R457" s="667"/>
      <c r="S457" s="667"/>
      <c r="T457" s="667"/>
    </row>
    <row r="458" spans="2:20" s="18" customFormat="1" ht="15.75" customHeight="1">
      <c r="B458" s="663"/>
      <c r="C458" s="663"/>
      <c r="E458" s="663"/>
      <c r="N458" s="667"/>
      <c r="O458" s="667"/>
      <c r="P458" s="667"/>
      <c r="Q458" s="667"/>
      <c r="R458" s="667"/>
      <c r="S458" s="667"/>
      <c r="T458" s="667"/>
    </row>
    <row r="459" spans="2:20" s="18" customFormat="1" ht="15.75" customHeight="1">
      <c r="B459" s="663"/>
      <c r="C459" s="663"/>
      <c r="E459" s="663"/>
      <c r="N459" s="667"/>
      <c r="O459" s="667"/>
      <c r="P459" s="667"/>
      <c r="Q459" s="667"/>
      <c r="R459" s="667"/>
      <c r="S459" s="667"/>
      <c r="T459" s="667"/>
    </row>
    <row r="460" spans="2:20" s="18" customFormat="1" ht="15.75" customHeight="1">
      <c r="B460" s="663"/>
      <c r="C460" s="663"/>
      <c r="E460" s="663"/>
      <c r="N460" s="667"/>
      <c r="O460" s="667"/>
      <c r="P460" s="667"/>
      <c r="Q460" s="667"/>
      <c r="R460" s="667"/>
      <c r="S460" s="667"/>
      <c r="T460" s="667"/>
    </row>
    <row r="461" spans="2:20" s="18" customFormat="1" ht="15.75" customHeight="1">
      <c r="B461" s="663"/>
      <c r="C461" s="663"/>
      <c r="E461" s="663"/>
      <c r="N461" s="667"/>
      <c r="O461" s="667"/>
      <c r="P461" s="667"/>
      <c r="Q461" s="667"/>
      <c r="R461" s="667"/>
      <c r="S461" s="667"/>
      <c r="T461" s="667"/>
    </row>
    <row r="462" spans="2:20" s="18" customFormat="1" ht="15.75" customHeight="1">
      <c r="B462" s="663"/>
      <c r="C462" s="663"/>
      <c r="E462" s="663"/>
      <c r="N462" s="667"/>
      <c r="O462" s="667"/>
      <c r="P462" s="667"/>
      <c r="Q462" s="667"/>
      <c r="R462" s="667"/>
      <c r="S462" s="667"/>
      <c r="T462" s="667"/>
    </row>
    <row r="463" spans="2:20" s="18" customFormat="1" ht="15.75" customHeight="1">
      <c r="B463" s="663"/>
      <c r="C463" s="663"/>
      <c r="E463" s="663"/>
      <c r="N463" s="667"/>
      <c r="O463" s="667"/>
      <c r="P463" s="667"/>
      <c r="Q463" s="667"/>
      <c r="R463" s="667"/>
      <c r="S463" s="667"/>
      <c r="T463" s="667"/>
    </row>
    <row r="464" spans="2:20" s="18" customFormat="1" ht="15.75" customHeight="1">
      <c r="B464" s="663"/>
      <c r="C464" s="663"/>
      <c r="E464" s="663"/>
      <c r="N464" s="667"/>
      <c r="O464" s="667"/>
      <c r="P464" s="667"/>
      <c r="Q464" s="667"/>
      <c r="R464" s="667"/>
      <c r="S464" s="667"/>
      <c r="T464" s="667"/>
    </row>
    <row r="465" spans="2:20" s="18" customFormat="1" ht="15.75" customHeight="1">
      <c r="B465" s="663"/>
      <c r="C465" s="663"/>
      <c r="E465" s="663"/>
      <c r="N465" s="667"/>
      <c r="O465" s="667"/>
      <c r="P465" s="667"/>
      <c r="Q465" s="667"/>
      <c r="R465" s="667"/>
      <c r="S465" s="667"/>
      <c r="T465" s="667"/>
    </row>
    <row r="466" spans="2:20" s="18" customFormat="1" ht="15.75" customHeight="1">
      <c r="B466" s="663"/>
      <c r="C466" s="663"/>
      <c r="E466" s="663"/>
      <c r="N466" s="667"/>
      <c r="O466" s="667"/>
      <c r="P466" s="667"/>
      <c r="Q466" s="667"/>
      <c r="R466" s="667"/>
      <c r="S466" s="667"/>
      <c r="T466" s="667"/>
    </row>
    <row r="467" spans="2:20" s="18" customFormat="1" ht="15.75" customHeight="1">
      <c r="B467" s="663"/>
      <c r="C467" s="663"/>
      <c r="E467" s="663"/>
      <c r="N467" s="667"/>
      <c r="O467" s="667"/>
      <c r="P467" s="667"/>
      <c r="Q467" s="667"/>
      <c r="R467" s="667"/>
      <c r="S467" s="667"/>
      <c r="T467" s="667"/>
    </row>
    <row r="468" spans="2:20" s="18" customFormat="1" ht="15.75" customHeight="1">
      <c r="B468" s="663"/>
      <c r="C468" s="663"/>
      <c r="E468" s="663"/>
      <c r="N468" s="667"/>
      <c r="O468" s="667"/>
      <c r="P468" s="667"/>
      <c r="Q468" s="667"/>
      <c r="R468" s="667"/>
      <c r="S468" s="667"/>
      <c r="T468" s="667"/>
    </row>
    <row r="469" spans="2:20" s="18" customFormat="1" ht="15.75" customHeight="1">
      <c r="B469" s="663"/>
      <c r="C469" s="663"/>
      <c r="E469" s="663"/>
      <c r="N469" s="667"/>
      <c r="O469" s="667"/>
      <c r="P469" s="667"/>
      <c r="Q469" s="667"/>
      <c r="R469" s="667"/>
      <c r="S469" s="667"/>
      <c r="T469" s="667"/>
    </row>
    <row r="470" spans="2:20" s="18" customFormat="1" ht="15.75" customHeight="1">
      <c r="B470" s="663"/>
      <c r="C470" s="663"/>
      <c r="E470" s="663"/>
      <c r="N470" s="667"/>
      <c r="O470" s="667"/>
      <c r="P470" s="667"/>
      <c r="Q470" s="667"/>
      <c r="R470" s="667"/>
      <c r="S470" s="667"/>
      <c r="T470" s="667"/>
    </row>
    <row r="471" spans="2:20" s="18" customFormat="1" ht="15.75" customHeight="1">
      <c r="B471" s="663"/>
      <c r="C471" s="663"/>
      <c r="E471" s="663"/>
      <c r="N471" s="667"/>
      <c r="O471" s="667"/>
      <c r="P471" s="667"/>
      <c r="Q471" s="667"/>
      <c r="R471" s="667"/>
      <c r="S471" s="667"/>
      <c r="T471" s="667"/>
    </row>
    <row r="472" spans="2:20" s="18" customFormat="1" ht="15.75" customHeight="1">
      <c r="B472" s="663"/>
      <c r="C472" s="663"/>
      <c r="E472" s="663"/>
      <c r="N472" s="667"/>
      <c r="O472" s="667"/>
      <c r="P472" s="667"/>
      <c r="Q472" s="667"/>
      <c r="R472" s="667"/>
      <c r="S472" s="667"/>
      <c r="T472" s="667"/>
    </row>
    <row r="473" spans="2:20" s="18" customFormat="1" ht="15.75" customHeight="1">
      <c r="B473" s="663"/>
      <c r="C473" s="663"/>
      <c r="E473" s="663"/>
      <c r="N473" s="667"/>
      <c r="O473" s="667"/>
      <c r="P473" s="667"/>
      <c r="Q473" s="667"/>
      <c r="R473" s="667"/>
      <c r="S473" s="667"/>
      <c r="T473" s="667"/>
    </row>
    <row r="474" spans="2:20" s="18" customFormat="1" ht="15.75" customHeight="1">
      <c r="B474" s="663"/>
      <c r="C474" s="663"/>
      <c r="E474" s="663"/>
      <c r="N474" s="667"/>
      <c r="O474" s="667"/>
      <c r="P474" s="667"/>
      <c r="Q474" s="667"/>
      <c r="R474" s="667"/>
      <c r="S474" s="667"/>
      <c r="T474" s="667"/>
    </row>
    <row r="475" spans="2:20" s="18" customFormat="1" ht="15.75" customHeight="1">
      <c r="B475" s="663"/>
      <c r="C475" s="663"/>
      <c r="E475" s="663"/>
      <c r="N475" s="667"/>
      <c r="O475" s="667"/>
      <c r="P475" s="667"/>
      <c r="Q475" s="667"/>
      <c r="R475" s="667"/>
      <c r="S475" s="667"/>
      <c r="T475" s="667"/>
    </row>
    <row r="476" spans="2:20" s="18" customFormat="1" ht="15.75" customHeight="1">
      <c r="B476" s="663"/>
      <c r="C476" s="663"/>
      <c r="E476" s="663"/>
      <c r="N476" s="667"/>
      <c r="O476" s="667"/>
      <c r="P476" s="667"/>
      <c r="Q476" s="667"/>
      <c r="R476" s="667"/>
      <c r="S476" s="667"/>
      <c r="T476" s="667"/>
    </row>
    <row r="477" spans="2:20" s="18" customFormat="1" ht="15.75" customHeight="1">
      <c r="B477" s="663"/>
      <c r="C477" s="663"/>
      <c r="E477" s="663"/>
      <c r="N477" s="667"/>
      <c r="O477" s="667"/>
      <c r="P477" s="667"/>
      <c r="Q477" s="667"/>
      <c r="R477" s="667"/>
      <c r="S477" s="667"/>
      <c r="T477" s="667"/>
    </row>
    <row r="478" spans="2:20" s="18" customFormat="1" ht="15.75" customHeight="1">
      <c r="B478" s="663"/>
      <c r="C478" s="663"/>
      <c r="E478" s="663"/>
      <c r="N478" s="667"/>
      <c r="O478" s="667"/>
      <c r="P478" s="667"/>
      <c r="Q478" s="667"/>
      <c r="R478" s="667"/>
      <c r="S478" s="667"/>
      <c r="T478" s="667"/>
    </row>
    <row r="479" spans="2:20" s="18" customFormat="1" ht="15.75" customHeight="1">
      <c r="B479" s="663"/>
      <c r="C479" s="663"/>
      <c r="E479" s="663"/>
      <c r="N479" s="667"/>
      <c r="O479" s="667"/>
      <c r="P479" s="667"/>
      <c r="Q479" s="667"/>
      <c r="R479" s="667"/>
      <c r="S479" s="667"/>
      <c r="T479" s="667"/>
    </row>
    <row r="480" spans="2:20" s="18" customFormat="1" ht="15.75" customHeight="1">
      <c r="B480" s="663"/>
      <c r="C480" s="663"/>
      <c r="E480" s="663"/>
      <c r="N480" s="667"/>
      <c r="O480" s="667"/>
      <c r="P480" s="667"/>
      <c r="Q480" s="667"/>
      <c r="R480" s="667"/>
      <c r="S480" s="667"/>
      <c r="T480" s="667"/>
    </row>
    <row r="481" spans="2:20" s="18" customFormat="1" ht="15.75" customHeight="1">
      <c r="B481" s="663"/>
      <c r="C481" s="663"/>
      <c r="E481" s="663"/>
      <c r="N481" s="667"/>
      <c r="O481" s="667"/>
      <c r="P481" s="667"/>
      <c r="Q481" s="667"/>
      <c r="R481" s="667"/>
      <c r="S481" s="667"/>
      <c r="T481" s="667"/>
    </row>
    <row r="482" spans="2:20" s="18" customFormat="1" ht="15.75" customHeight="1">
      <c r="B482" s="663"/>
      <c r="C482" s="663"/>
      <c r="E482" s="663"/>
      <c r="N482" s="667"/>
      <c r="O482" s="667"/>
      <c r="P482" s="667"/>
      <c r="Q482" s="667"/>
      <c r="R482" s="667"/>
      <c r="S482" s="667"/>
      <c r="T482" s="667"/>
    </row>
    <row r="483" spans="2:20" s="18" customFormat="1" ht="15.75" customHeight="1">
      <c r="B483" s="663"/>
      <c r="C483" s="663"/>
      <c r="E483" s="663"/>
      <c r="N483" s="667"/>
      <c r="O483" s="667"/>
      <c r="P483" s="667"/>
      <c r="Q483" s="667"/>
      <c r="R483" s="667"/>
      <c r="S483" s="667"/>
      <c r="T483" s="667"/>
    </row>
    <row r="484" spans="2:20" s="18" customFormat="1" ht="15.75" customHeight="1">
      <c r="B484" s="663"/>
      <c r="C484" s="663"/>
      <c r="E484" s="663"/>
      <c r="N484" s="667"/>
      <c r="O484" s="667"/>
      <c r="P484" s="667"/>
      <c r="Q484" s="667"/>
      <c r="R484" s="667"/>
      <c r="S484" s="667"/>
      <c r="T484" s="667"/>
    </row>
    <row r="485" spans="2:20" s="18" customFormat="1" ht="15.75" customHeight="1">
      <c r="B485" s="663"/>
      <c r="C485" s="663"/>
      <c r="E485" s="663"/>
      <c r="N485" s="667"/>
      <c r="O485" s="667"/>
      <c r="P485" s="667"/>
      <c r="Q485" s="667"/>
      <c r="R485" s="667"/>
      <c r="S485" s="667"/>
      <c r="T485" s="667"/>
    </row>
    <row r="486" spans="2:20" s="18" customFormat="1" ht="15.75" customHeight="1">
      <c r="B486" s="663"/>
      <c r="C486" s="663"/>
      <c r="E486" s="663"/>
      <c r="N486" s="667"/>
      <c r="O486" s="667"/>
      <c r="P486" s="667"/>
      <c r="Q486" s="667"/>
      <c r="R486" s="667"/>
      <c r="S486" s="667"/>
      <c r="T486" s="667"/>
    </row>
    <row r="487" spans="2:20" s="18" customFormat="1" ht="15.75" customHeight="1">
      <c r="B487" s="663"/>
      <c r="C487" s="663"/>
      <c r="E487" s="663"/>
      <c r="N487" s="667"/>
      <c r="O487" s="667"/>
      <c r="P487" s="667"/>
      <c r="Q487" s="667"/>
      <c r="R487" s="667"/>
      <c r="S487" s="667"/>
      <c r="T487" s="667"/>
    </row>
    <row r="488" spans="2:20" s="18" customFormat="1" ht="15.75" customHeight="1">
      <c r="B488" s="663"/>
      <c r="C488" s="663"/>
      <c r="E488" s="663"/>
      <c r="N488" s="667"/>
      <c r="O488" s="667"/>
      <c r="P488" s="667"/>
      <c r="Q488" s="667"/>
      <c r="R488" s="667"/>
      <c r="S488" s="667"/>
      <c r="T488" s="667"/>
    </row>
    <row r="489" spans="2:20" s="18" customFormat="1" ht="15.75" customHeight="1">
      <c r="B489" s="663"/>
      <c r="C489" s="663"/>
      <c r="E489" s="663"/>
      <c r="N489" s="667"/>
      <c r="O489" s="667"/>
      <c r="P489" s="667"/>
      <c r="Q489" s="667"/>
      <c r="R489" s="667"/>
      <c r="S489" s="667"/>
      <c r="T489" s="667"/>
    </row>
    <row r="490" spans="2:20" s="18" customFormat="1" ht="15.75" customHeight="1">
      <c r="B490" s="663"/>
      <c r="C490" s="663"/>
      <c r="E490" s="663"/>
      <c r="N490" s="667"/>
      <c r="O490" s="667"/>
      <c r="P490" s="667"/>
      <c r="Q490" s="667"/>
      <c r="R490" s="667"/>
      <c r="S490" s="667"/>
      <c r="T490" s="667"/>
    </row>
    <row r="491" spans="2:20" s="18" customFormat="1" ht="15.75" customHeight="1">
      <c r="B491" s="663"/>
      <c r="C491" s="663"/>
      <c r="E491" s="663"/>
      <c r="N491" s="667"/>
      <c r="O491" s="667"/>
      <c r="P491" s="667"/>
      <c r="Q491" s="667"/>
      <c r="R491" s="667"/>
      <c r="S491" s="667"/>
      <c r="T491" s="667"/>
    </row>
    <row r="492" spans="2:20" s="18" customFormat="1" ht="15.75" customHeight="1">
      <c r="B492" s="663"/>
      <c r="C492" s="663"/>
      <c r="E492" s="663"/>
      <c r="N492" s="667"/>
      <c r="O492" s="667"/>
      <c r="P492" s="667"/>
      <c r="Q492" s="667"/>
      <c r="R492" s="667"/>
      <c r="S492" s="667"/>
      <c r="T492" s="667"/>
    </row>
    <row r="493" spans="2:20" s="18" customFormat="1" ht="15.75" customHeight="1">
      <c r="B493" s="663"/>
      <c r="C493" s="663"/>
      <c r="E493" s="663"/>
      <c r="N493" s="667"/>
      <c r="O493" s="667"/>
      <c r="P493" s="667"/>
      <c r="Q493" s="667"/>
      <c r="R493" s="667"/>
      <c r="S493" s="667"/>
      <c r="T493" s="667"/>
    </row>
    <row r="494" spans="2:20" s="18" customFormat="1" ht="15.75" customHeight="1">
      <c r="B494" s="663"/>
      <c r="C494" s="663"/>
      <c r="E494" s="663"/>
      <c r="N494" s="667"/>
      <c r="O494" s="667"/>
      <c r="P494" s="667"/>
      <c r="Q494" s="667"/>
      <c r="R494" s="667"/>
      <c r="S494" s="667"/>
      <c r="T494" s="667"/>
    </row>
    <row r="495" spans="2:20" s="18" customFormat="1" ht="15.75" customHeight="1">
      <c r="B495" s="663"/>
      <c r="C495" s="663"/>
      <c r="E495" s="663"/>
      <c r="N495" s="667"/>
      <c r="O495" s="667"/>
      <c r="P495" s="667"/>
      <c r="Q495" s="667"/>
      <c r="R495" s="667"/>
      <c r="S495" s="667"/>
      <c r="T495" s="667"/>
    </row>
    <row r="496" spans="2:20" s="18" customFormat="1" ht="15.75" customHeight="1">
      <c r="B496" s="663"/>
      <c r="C496" s="663"/>
      <c r="E496" s="663"/>
      <c r="N496" s="667"/>
      <c r="O496" s="667"/>
      <c r="P496" s="667"/>
      <c r="Q496" s="667"/>
      <c r="R496" s="667"/>
      <c r="S496" s="667"/>
      <c r="T496" s="667"/>
    </row>
    <row r="497" spans="2:20" s="18" customFormat="1" ht="15.75" customHeight="1">
      <c r="B497" s="663"/>
      <c r="C497" s="663"/>
      <c r="E497" s="663"/>
      <c r="N497" s="667"/>
      <c r="O497" s="667"/>
      <c r="P497" s="667"/>
      <c r="Q497" s="667"/>
      <c r="R497" s="667"/>
      <c r="S497" s="667"/>
      <c r="T497" s="667"/>
    </row>
    <row r="498" spans="2:20" s="18" customFormat="1" ht="15.75" customHeight="1">
      <c r="B498" s="663"/>
      <c r="C498" s="663"/>
      <c r="E498" s="663"/>
      <c r="N498" s="667"/>
      <c r="O498" s="667"/>
      <c r="P498" s="667"/>
      <c r="Q498" s="667"/>
      <c r="R498" s="667"/>
      <c r="S498" s="667"/>
      <c r="T498" s="667"/>
    </row>
    <row r="499" spans="2:20" s="18" customFormat="1" ht="15.75" customHeight="1">
      <c r="B499" s="663"/>
      <c r="C499" s="663"/>
      <c r="E499" s="663"/>
      <c r="N499" s="667"/>
      <c r="O499" s="667"/>
      <c r="P499" s="667"/>
      <c r="Q499" s="667"/>
      <c r="R499" s="667"/>
      <c r="S499" s="667"/>
      <c r="T499" s="667"/>
    </row>
    <row r="500" spans="2:20" s="18" customFormat="1" ht="15.75" customHeight="1">
      <c r="B500" s="663"/>
      <c r="C500" s="663"/>
      <c r="E500" s="663"/>
      <c r="N500" s="667"/>
      <c r="O500" s="667"/>
      <c r="P500" s="667"/>
      <c r="Q500" s="667"/>
      <c r="R500" s="667"/>
      <c r="S500" s="667"/>
      <c r="T500" s="667"/>
    </row>
    <row r="501" spans="2:20" s="18" customFormat="1" ht="15.75" customHeight="1">
      <c r="B501" s="663"/>
      <c r="C501" s="663"/>
      <c r="E501" s="663"/>
      <c r="N501" s="667"/>
      <c r="O501" s="667"/>
      <c r="P501" s="667"/>
      <c r="Q501" s="667"/>
      <c r="R501" s="667"/>
      <c r="S501" s="667"/>
      <c r="T501" s="667"/>
    </row>
    <row r="502" spans="2:20" s="18" customFormat="1" ht="15.75" customHeight="1">
      <c r="B502" s="663"/>
      <c r="C502" s="663"/>
      <c r="E502" s="663"/>
      <c r="N502" s="667"/>
      <c r="O502" s="667"/>
      <c r="P502" s="667"/>
      <c r="Q502" s="667"/>
      <c r="R502" s="667"/>
      <c r="S502" s="667"/>
      <c r="T502" s="667"/>
    </row>
    <row r="503" spans="2:20" s="18" customFormat="1" ht="15.75" customHeight="1">
      <c r="B503" s="663"/>
      <c r="C503" s="663"/>
      <c r="E503" s="663"/>
      <c r="N503" s="667"/>
      <c r="O503" s="667"/>
      <c r="P503" s="667"/>
      <c r="Q503" s="667"/>
      <c r="R503" s="667"/>
      <c r="S503" s="667"/>
      <c r="T503" s="667"/>
    </row>
    <row r="504" spans="2:20" s="18" customFormat="1" ht="15.75" customHeight="1">
      <c r="B504" s="663"/>
      <c r="C504" s="663"/>
      <c r="E504" s="663"/>
      <c r="N504" s="667"/>
      <c r="O504" s="667"/>
      <c r="P504" s="667"/>
      <c r="Q504" s="667"/>
      <c r="R504" s="667"/>
      <c r="S504" s="667"/>
      <c r="T504" s="667"/>
    </row>
    <row r="505" spans="2:20" s="18" customFormat="1" ht="15.75" customHeight="1">
      <c r="B505" s="663"/>
      <c r="C505" s="663"/>
      <c r="E505" s="663"/>
      <c r="N505" s="667"/>
      <c r="O505" s="667"/>
      <c r="P505" s="667"/>
      <c r="Q505" s="667"/>
      <c r="R505" s="667"/>
      <c r="S505" s="667"/>
      <c r="T505" s="667"/>
    </row>
    <row r="506" spans="2:20" s="18" customFormat="1" ht="15.75" customHeight="1">
      <c r="B506" s="663"/>
      <c r="C506" s="663"/>
      <c r="E506" s="663"/>
      <c r="N506" s="667"/>
      <c r="O506" s="667"/>
      <c r="P506" s="667"/>
      <c r="Q506" s="667"/>
      <c r="R506" s="667"/>
      <c r="S506" s="667"/>
      <c r="T506" s="667"/>
    </row>
    <row r="507" spans="2:20" s="18" customFormat="1" ht="15.75" customHeight="1">
      <c r="B507" s="663"/>
      <c r="C507" s="663"/>
      <c r="E507" s="663"/>
      <c r="N507" s="667"/>
      <c r="O507" s="667"/>
      <c r="P507" s="667"/>
      <c r="Q507" s="667"/>
      <c r="R507" s="667"/>
      <c r="S507" s="667"/>
      <c r="T507" s="667"/>
    </row>
    <row r="508" spans="2:20" s="18" customFormat="1" ht="15.75" customHeight="1">
      <c r="B508" s="663"/>
      <c r="C508" s="663"/>
      <c r="E508" s="663"/>
      <c r="N508" s="667"/>
      <c r="O508" s="667"/>
      <c r="P508" s="667"/>
      <c r="Q508" s="667"/>
      <c r="R508" s="667"/>
      <c r="S508" s="667"/>
      <c r="T508" s="667"/>
    </row>
    <row r="509" spans="2:20" s="18" customFormat="1" ht="15.75" customHeight="1">
      <c r="B509" s="663"/>
      <c r="C509" s="663"/>
      <c r="E509" s="663"/>
      <c r="N509" s="667"/>
      <c r="O509" s="667"/>
      <c r="P509" s="667"/>
      <c r="Q509" s="667"/>
      <c r="R509" s="667"/>
      <c r="S509" s="667"/>
      <c r="T509" s="667"/>
    </row>
    <row r="510" spans="2:20" s="18" customFormat="1" ht="15.75" customHeight="1">
      <c r="B510" s="663"/>
      <c r="C510" s="663"/>
      <c r="E510" s="663"/>
      <c r="N510" s="667"/>
      <c r="O510" s="667"/>
      <c r="P510" s="667"/>
      <c r="Q510" s="667"/>
      <c r="R510" s="667"/>
      <c r="S510" s="667"/>
      <c r="T510" s="667"/>
    </row>
    <row r="511" spans="2:20" s="18" customFormat="1" ht="15.75" customHeight="1">
      <c r="B511" s="663"/>
      <c r="C511" s="663"/>
      <c r="E511" s="663"/>
      <c r="N511" s="667"/>
      <c r="O511" s="667"/>
      <c r="P511" s="667"/>
      <c r="Q511" s="667"/>
      <c r="R511" s="667"/>
      <c r="S511" s="667"/>
      <c r="T511" s="667"/>
    </row>
    <row r="512" spans="2:20" s="18" customFormat="1" ht="15.75" customHeight="1">
      <c r="B512" s="663"/>
      <c r="C512" s="663"/>
      <c r="E512" s="663"/>
      <c r="N512" s="667"/>
      <c r="O512" s="667"/>
      <c r="P512" s="667"/>
      <c r="Q512" s="667"/>
      <c r="R512" s="667"/>
      <c r="S512" s="667"/>
      <c r="T512" s="667"/>
    </row>
    <row r="513" spans="2:20" s="18" customFormat="1" ht="15.75" customHeight="1">
      <c r="B513" s="663"/>
      <c r="C513" s="663"/>
      <c r="E513" s="663"/>
      <c r="N513" s="667"/>
      <c r="O513" s="667"/>
      <c r="P513" s="667"/>
      <c r="Q513" s="667"/>
      <c r="R513" s="667"/>
      <c r="S513" s="667"/>
      <c r="T513" s="667"/>
    </row>
    <row r="514" spans="2:20" s="18" customFormat="1" ht="15.75" customHeight="1">
      <c r="B514" s="663"/>
      <c r="C514" s="663"/>
      <c r="E514" s="663"/>
      <c r="N514" s="667"/>
      <c r="O514" s="667"/>
      <c r="P514" s="667"/>
      <c r="Q514" s="667"/>
      <c r="R514" s="667"/>
      <c r="S514" s="667"/>
      <c r="T514" s="667"/>
    </row>
    <row r="515" spans="2:20" s="18" customFormat="1" ht="15.75" customHeight="1">
      <c r="B515" s="663"/>
      <c r="C515" s="663"/>
      <c r="E515" s="663"/>
      <c r="N515" s="667"/>
      <c r="O515" s="667"/>
      <c r="P515" s="667"/>
      <c r="Q515" s="667"/>
      <c r="R515" s="667"/>
      <c r="S515" s="667"/>
      <c r="T515" s="667"/>
    </row>
    <row r="516" spans="2:20" s="18" customFormat="1" ht="15.75" customHeight="1">
      <c r="B516" s="663"/>
      <c r="C516" s="663"/>
      <c r="E516" s="663"/>
      <c r="N516" s="667"/>
      <c r="O516" s="667"/>
      <c r="P516" s="667"/>
      <c r="Q516" s="667"/>
      <c r="R516" s="667"/>
      <c r="S516" s="667"/>
      <c r="T516" s="667"/>
    </row>
    <row r="517" spans="2:20" s="18" customFormat="1" ht="15.75" customHeight="1">
      <c r="B517" s="663"/>
      <c r="C517" s="663"/>
      <c r="E517" s="663"/>
      <c r="N517" s="667"/>
      <c r="O517" s="667"/>
      <c r="P517" s="667"/>
      <c r="Q517" s="667"/>
      <c r="R517" s="667"/>
      <c r="S517" s="667"/>
      <c r="T517" s="667"/>
    </row>
    <row r="518" spans="2:20" s="18" customFormat="1" ht="15.75" customHeight="1">
      <c r="B518" s="663"/>
      <c r="C518" s="663"/>
      <c r="E518" s="663"/>
      <c r="N518" s="667"/>
      <c r="O518" s="667"/>
      <c r="P518" s="667"/>
      <c r="Q518" s="667"/>
      <c r="R518" s="667"/>
      <c r="S518" s="667"/>
      <c r="T518" s="667"/>
    </row>
    <row r="519" spans="2:20" s="18" customFormat="1" ht="15.75" customHeight="1">
      <c r="B519" s="663"/>
      <c r="C519" s="663"/>
      <c r="E519" s="663"/>
      <c r="N519" s="667"/>
      <c r="O519" s="667"/>
      <c r="P519" s="667"/>
      <c r="Q519" s="667"/>
      <c r="R519" s="667"/>
      <c r="S519" s="667"/>
      <c r="T519" s="667"/>
    </row>
    <row r="520" spans="2:20" s="18" customFormat="1" ht="15.75" customHeight="1">
      <c r="B520" s="663"/>
      <c r="C520" s="663"/>
      <c r="E520" s="663"/>
      <c r="N520" s="667"/>
      <c r="O520" s="667"/>
      <c r="P520" s="667"/>
      <c r="Q520" s="667"/>
      <c r="R520" s="667"/>
      <c r="S520" s="667"/>
      <c r="T520" s="667"/>
    </row>
    <row r="521" spans="2:20" s="18" customFormat="1" ht="15.75" customHeight="1">
      <c r="B521" s="663"/>
      <c r="C521" s="663"/>
      <c r="E521" s="663"/>
      <c r="N521" s="667"/>
      <c r="O521" s="667"/>
      <c r="P521" s="667"/>
      <c r="Q521" s="667"/>
      <c r="R521" s="667"/>
      <c r="S521" s="667"/>
      <c r="T521" s="667"/>
    </row>
    <row r="522" spans="2:20" s="18" customFormat="1" ht="15.75" customHeight="1">
      <c r="B522" s="663"/>
      <c r="C522" s="663"/>
      <c r="E522" s="663"/>
      <c r="N522" s="667"/>
      <c r="O522" s="667"/>
      <c r="P522" s="667"/>
      <c r="Q522" s="667"/>
      <c r="R522" s="667"/>
      <c r="S522" s="667"/>
      <c r="T522" s="667"/>
    </row>
    <row r="523" spans="2:20" s="18" customFormat="1" ht="15.75" customHeight="1">
      <c r="B523" s="663"/>
      <c r="C523" s="663"/>
      <c r="E523" s="663"/>
      <c r="N523" s="667"/>
      <c r="O523" s="667"/>
      <c r="P523" s="667"/>
      <c r="Q523" s="667"/>
      <c r="R523" s="667"/>
      <c r="S523" s="667"/>
      <c r="T523" s="667"/>
    </row>
    <row r="524" spans="2:20" s="18" customFormat="1" ht="15.75" customHeight="1">
      <c r="B524" s="663"/>
      <c r="C524" s="663"/>
      <c r="E524" s="663"/>
      <c r="N524" s="667"/>
      <c r="O524" s="667"/>
      <c r="P524" s="667"/>
      <c r="Q524" s="667"/>
      <c r="R524" s="667"/>
      <c r="S524" s="667"/>
      <c r="T524" s="667"/>
    </row>
    <row r="525" spans="2:20" s="18" customFormat="1" ht="15.75" customHeight="1">
      <c r="B525" s="663"/>
      <c r="C525" s="663"/>
      <c r="E525" s="663"/>
      <c r="N525" s="667"/>
      <c r="O525" s="667"/>
      <c r="P525" s="667"/>
      <c r="Q525" s="667"/>
      <c r="R525" s="667"/>
      <c r="S525" s="667"/>
      <c r="T525" s="667"/>
    </row>
    <row r="526" spans="2:20" s="18" customFormat="1" ht="15.75" customHeight="1">
      <c r="B526" s="663"/>
      <c r="C526" s="663"/>
      <c r="E526" s="663"/>
      <c r="N526" s="667"/>
      <c r="O526" s="667"/>
      <c r="P526" s="667"/>
      <c r="Q526" s="667"/>
      <c r="R526" s="667"/>
      <c r="S526" s="667"/>
      <c r="T526" s="667"/>
    </row>
    <row r="527" spans="2:20" s="18" customFormat="1" ht="15.75" customHeight="1">
      <c r="B527" s="663"/>
      <c r="C527" s="663"/>
      <c r="E527" s="663"/>
      <c r="N527" s="667"/>
      <c r="O527" s="667"/>
      <c r="P527" s="667"/>
      <c r="Q527" s="667"/>
      <c r="R527" s="667"/>
      <c r="S527" s="667"/>
      <c r="T527" s="667"/>
    </row>
    <row r="528" spans="2:20" s="18" customFormat="1" ht="15.75" customHeight="1">
      <c r="B528" s="663"/>
      <c r="C528" s="663"/>
      <c r="E528" s="663"/>
      <c r="N528" s="667"/>
      <c r="O528" s="667"/>
      <c r="P528" s="667"/>
      <c r="Q528" s="667"/>
      <c r="R528" s="667"/>
      <c r="S528" s="667"/>
      <c r="T528" s="667"/>
    </row>
    <row r="529" spans="2:20" s="18" customFormat="1" ht="15.75" customHeight="1">
      <c r="B529" s="663"/>
      <c r="C529" s="663"/>
      <c r="E529" s="663"/>
      <c r="N529" s="667"/>
      <c r="O529" s="667"/>
      <c r="P529" s="667"/>
      <c r="Q529" s="667"/>
      <c r="R529" s="667"/>
      <c r="S529" s="667"/>
      <c r="T529" s="667"/>
    </row>
    <row r="530" spans="2:20" s="18" customFormat="1" ht="15.75" customHeight="1">
      <c r="B530" s="663"/>
      <c r="C530" s="663"/>
      <c r="E530" s="663"/>
      <c r="N530" s="667"/>
      <c r="O530" s="667"/>
      <c r="P530" s="667"/>
      <c r="Q530" s="667"/>
      <c r="R530" s="667"/>
      <c r="S530" s="667"/>
      <c r="T530" s="667"/>
    </row>
    <row r="531" spans="2:20" s="18" customFormat="1" ht="15.75" customHeight="1">
      <c r="B531" s="663"/>
      <c r="C531" s="663"/>
      <c r="E531" s="663"/>
      <c r="N531" s="667"/>
      <c r="O531" s="667"/>
      <c r="P531" s="667"/>
      <c r="Q531" s="667"/>
      <c r="R531" s="667"/>
      <c r="S531" s="667"/>
      <c r="T531" s="667"/>
    </row>
    <row r="532" spans="2:20" s="18" customFormat="1" ht="15.75" customHeight="1">
      <c r="B532" s="663"/>
      <c r="C532" s="663"/>
      <c r="E532" s="663"/>
      <c r="N532" s="667"/>
      <c r="O532" s="667"/>
      <c r="P532" s="667"/>
      <c r="Q532" s="667"/>
      <c r="R532" s="667"/>
      <c r="S532" s="667"/>
      <c r="T532" s="667"/>
    </row>
    <row r="533" spans="2:20" s="18" customFormat="1" ht="15.75" customHeight="1">
      <c r="B533" s="663"/>
      <c r="C533" s="663"/>
      <c r="E533" s="663"/>
      <c r="N533" s="667"/>
      <c r="O533" s="667"/>
      <c r="P533" s="667"/>
      <c r="Q533" s="667"/>
      <c r="R533" s="667"/>
      <c r="S533" s="667"/>
      <c r="T533" s="667"/>
    </row>
    <row r="534" spans="2:20" s="18" customFormat="1" ht="15.75" customHeight="1">
      <c r="B534" s="663"/>
      <c r="C534" s="663"/>
      <c r="E534" s="663"/>
      <c r="N534" s="667"/>
      <c r="O534" s="667"/>
      <c r="P534" s="667"/>
      <c r="Q534" s="667"/>
      <c r="R534" s="667"/>
      <c r="S534" s="667"/>
      <c r="T534" s="667"/>
    </row>
    <row r="535" spans="2:20" s="18" customFormat="1" ht="15.75" customHeight="1">
      <c r="B535" s="663"/>
      <c r="C535" s="663"/>
      <c r="E535" s="663"/>
      <c r="N535" s="667"/>
      <c r="O535" s="667"/>
      <c r="P535" s="667"/>
      <c r="Q535" s="667"/>
      <c r="R535" s="667"/>
      <c r="S535" s="667"/>
      <c r="T535" s="667"/>
    </row>
    <row r="536" spans="2:20" s="18" customFormat="1" ht="15.75" customHeight="1">
      <c r="B536" s="663"/>
      <c r="C536" s="663"/>
      <c r="E536" s="663"/>
      <c r="N536" s="667"/>
      <c r="O536" s="667"/>
      <c r="P536" s="667"/>
      <c r="Q536" s="667"/>
      <c r="R536" s="667"/>
      <c r="S536" s="667"/>
      <c r="T536" s="667"/>
    </row>
    <row r="537" spans="2:20" s="18" customFormat="1" ht="15.75" customHeight="1">
      <c r="B537" s="663"/>
      <c r="C537" s="663"/>
      <c r="E537" s="663"/>
      <c r="N537" s="667"/>
      <c r="O537" s="667"/>
      <c r="P537" s="667"/>
      <c r="Q537" s="667"/>
      <c r="R537" s="667"/>
      <c r="S537" s="667"/>
      <c r="T537" s="667"/>
    </row>
    <row r="538" spans="2:20" s="18" customFormat="1" ht="15.75" customHeight="1">
      <c r="B538" s="663"/>
      <c r="C538" s="663"/>
      <c r="E538" s="663"/>
      <c r="N538" s="667"/>
      <c r="O538" s="667"/>
      <c r="P538" s="667"/>
      <c r="Q538" s="667"/>
      <c r="R538" s="667"/>
      <c r="S538" s="667"/>
      <c r="T538" s="667"/>
    </row>
    <row r="539" spans="2:20" s="18" customFormat="1" ht="15.75" customHeight="1">
      <c r="B539" s="663"/>
      <c r="C539" s="663"/>
      <c r="E539" s="663"/>
      <c r="N539" s="667"/>
      <c r="O539" s="667"/>
      <c r="P539" s="667"/>
      <c r="Q539" s="667"/>
      <c r="R539" s="667"/>
      <c r="S539" s="667"/>
      <c r="T539" s="667"/>
    </row>
    <row r="540" spans="2:20" s="18" customFormat="1" ht="15.75" customHeight="1">
      <c r="B540" s="663"/>
      <c r="C540" s="663"/>
      <c r="E540" s="663"/>
      <c r="N540" s="667"/>
      <c r="O540" s="667"/>
      <c r="P540" s="667"/>
      <c r="Q540" s="667"/>
      <c r="R540" s="667"/>
      <c r="S540" s="667"/>
      <c r="T540" s="667"/>
    </row>
    <row r="541" spans="2:20" s="18" customFormat="1" ht="15.75" customHeight="1">
      <c r="B541" s="663"/>
      <c r="C541" s="663"/>
      <c r="E541" s="663"/>
      <c r="N541" s="667"/>
      <c r="O541" s="667"/>
      <c r="P541" s="667"/>
      <c r="Q541" s="667"/>
      <c r="R541" s="667"/>
      <c r="S541" s="667"/>
      <c r="T541" s="667"/>
    </row>
    <row r="542" spans="2:20" s="18" customFormat="1" ht="15.75" customHeight="1">
      <c r="B542" s="663"/>
      <c r="C542" s="663"/>
      <c r="E542" s="663"/>
      <c r="N542" s="667"/>
      <c r="O542" s="667"/>
      <c r="P542" s="667"/>
      <c r="Q542" s="667"/>
      <c r="R542" s="667"/>
      <c r="S542" s="667"/>
      <c r="T542" s="667"/>
    </row>
    <row r="543" spans="2:20" s="18" customFormat="1" ht="15.75" customHeight="1">
      <c r="B543" s="663"/>
      <c r="C543" s="663"/>
      <c r="E543" s="663"/>
      <c r="N543" s="667"/>
      <c r="O543" s="667"/>
      <c r="P543" s="667"/>
      <c r="Q543" s="667"/>
      <c r="R543" s="667"/>
      <c r="S543" s="667"/>
      <c r="T543" s="667"/>
    </row>
    <row r="544" spans="2:20" s="18" customFormat="1" ht="15.75" customHeight="1">
      <c r="B544" s="663"/>
      <c r="C544" s="663"/>
      <c r="E544" s="663"/>
      <c r="N544" s="667"/>
      <c r="O544" s="667"/>
      <c r="P544" s="667"/>
      <c r="Q544" s="667"/>
      <c r="R544" s="667"/>
      <c r="S544" s="667"/>
      <c r="T544" s="667"/>
    </row>
    <row r="545" spans="2:20" s="18" customFormat="1" ht="15.75" customHeight="1">
      <c r="B545" s="663"/>
      <c r="C545" s="663"/>
      <c r="E545" s="663"/>
      <c r="N545" s="667"/>
      <c r="O545" s="667"/>
      <c r="P545" s="667"/>
      <c r="Q545" s="667"/>
      <c r="R545" s="667"/>
      <c r="S545" s="667"/>
      <c r="T545" s="667"/>
    </row>
    <row r="546" spans="2:20" s="18" customFormat="1" ht="15.75" customHeight="1">
      <c r="B546" s="663"/>
      <c r="C546" s="663"/>
      <c r="E546" s="663"/>
      <c r="N546" s="667"/>
      <c r="O546" s="667"/>
      <c r="P546" s="667"/>
      <c r="Q546" s="667"/>
      <c r="R546" s="667"/>
      <c r="S546" s="667"/>
      <c r="T546" s="667"/>
    </row>
    <row r="547" spans="2:20" s="18" customFormat="1" ht="15.75" customHeight="1">
      <c r="B547" s="663"/>
      <c r="C547" s="663"/>
      <c r="E547" s="663"/>
      <c r="N547" s="667"/>
      <c r="O547" s="667"/>
      <c r="P547" s="667"/>
      <c r="Q547" s="667"/>
      <c r="R547" s="667"/>
      <c r="S547" s="667"/>
      <c r="T547" s="667"/>
    </row>
    <row r="548" spans="2:20" s="18" customFormat="1" ht="15.75" customHeight="1">
      <c r="B548" s="663"/>
      <c r="C548" s="663"/>
      <c r="E548" s="663"/>
      <c r="N548" s="667"/>
      <c r="O548" s="667"/>
      <c r="P548" s="667"/>
      <c r="Q548" s="667"/>
      <c r="R548" s="667"/>
      <c r="S548" s="667"/>
      <c r="T548" s="667"/>
    </row>
    <row r="549" spans="2:20" s="18" customFormat="1" ht="15.75" customHeight="1">
      <c r="B549" s="663"/>
      <c r="C549" s="663"/>
      <c r="E549" s="663"/>
      <c r="N549" s="667"/>
      <c r="O549" s="667"/>
      <c r="P549" s="667"/>
      <c r="Q549" s="667"/>
      <c r="R549" s="667"/>
      <c r="S549" s="667"/>
      <c r="T549" s="667"/>
    </row>
    <row r="550" spans="2:20" s="18" customFormat="1" ht="15.75" customHeight="1">
      <c r="B550" s="663"/>
      <c r="C550" s="663"/>
      <c r="E550" s="663"/>
      <c r="N550" s="667"/>
      <c r="O550" s="667"/>
      <c r="P550" s="667"/>
      <c r="Q550" s="667"/>
      <c r="R550" s="667"/>
      <c r="S550" s="667"/>
      <c r="T550" s="667"/>
    </row>
    <row r="551" spans="2:20" s="18" customFormat="1" ht="15.75" customHeight="1">
      <c r="B551" s="663"/>
      <c r="C551" s="663"/>
      <c r="E551" s="663"/>
      <c r="N551" s="667"/>
      <c r="O551" s="667"/>
      <c r="P551" s="667"/>
      <c r="Q551" s="667"/>
      <c r="R551" s="667"/>
      <c r="S551" s="667"/>
      <c r="T551" s="667"/>
    </row>
    <row r="552" spans="2:20" s="18" customFormat="1" ht="15.75" customHeight="1">
      <c r="B552" s="663"/>
      <c r="C552" s="663"/>
      <c r="E552" s="663"/>
      <c r="N552" s="667"/>
      <c r="O552" s="667"/>
      <c r="P552" s="667"/>
      <c r="Q552" s="667"/>
      <c r="R552" s="667"/>
      <c r="S552" s="667"/>
      <c r="T552" s="667"/>
    </row>
    <row r="553" spans="2:20" s="18" customFormat="1" ht="15.75" customHeight="1">
      <c r="B553" s="663"/>
      <c r="C553" s="663"/>
      <c r="E553" s="663"/>
      <c r="N553" s="667"/>
      <c r="O553" s="667"/>
      <c r="P553" s="667"/>
      <c r="Q553" s="667"/>
      <c r="R553" s="667"/>
      <c r="S553" s="667"/>
      <c r="T553" s="667"/>
    </row>
    <row r="554" spans="2:20" s="18" customFormat="1" ht="15.75" customHeight="1">
      <c r="B554" s="663"/>
      <c r="C554" s="663"/>
      <c r="E554" s="663"/>
      <c r="N554" s="667"/>
      <c r="O554" s="667"/>
      <c r="P554" s="667"/>
      <c r="Q554" s="667"/>
      <c r="R554" s="667"/>
      <c r="S554" s="667"/>
      <c r="T554" s="667"/>
    </row>
    <row r="555" spans="2:20" s="18" customFormat="1" ht="15.75" customHeight="1">
      <c r="B555" s="663"/>
      <c r="C555" s="663"/>
      <c r="E555" s="663"/>
      <c r="N555" s="667"/>
      <c r="O555" s="667"/>
      <c r="P555" s="667"/>
      <c r="Q555" s="667"/>
      <c r="R555" s="667"/>
      <c r="S555" s="667"/>
      <c r="T555" s="667"/>
    </row>
    <row r="556" spans="2:20" s="18" customFormat="1" ht="15.75" customHeight="1">
      <c r="B556" s="663"/>
      <c r="C556" s="663"/>
      <c r="E556" s="663"/>
      <c r="N556" s="667"/>
      <c r="O556" s="667"/>
      <c r="P556" s="667"/>
      <c r="Q556" s="667"/>
      <c r="R556" s="667"/>
      <c r="S556" s="667"/>
      <c r="T556" s="667"/>
    </row>
    <row r="557" spans="2:20" s="18" customFormat="1" ht="15.75" customHeight="1">
      <c r="B557" s="663"/>
      <c r="C557" s="663"/>
      <c r="E557" s="663"/>
      <c r="N557" s="667"/>
      <c r="O557" s="667"/>
      <c r="P557" s="667"/>
      <c r="Q557" s="667"/>
      <c r="R557" s="667"/>
      <c r="S557" s="667"/>
      <c r="T557" s="667"/>
    </row>
    <row r="558" spans="2:20" s="18" customFormat="1" ht="15.75" customHeight="1">
      <c r="B558" s="663"/>
      <c r="C558" s="663"/>
      <c r="E558" s="663"/>
      <c r="N558" s="667"/>
      <c r="O558" s="667"/>
      <c r="P558" s="667"/>
      <c r="Q558" s="667"/>
      <c r="R558" s="667"/>
      <c r="S558" s="667"/>
      <c r="T558" s="667"/>
    </row>
    <row r="559" spans="2:20" s="18" customFormat="1" ht="15.75" customHeight="1">
      <c r="B559" s="663"/>
      <c r="C559" s="663"/>
      <c r="E559" s="663"/>
      <c r="N559" s="667"/>
      <c r="O559" s="667"/>
      <c r="P559" s="667"/>
      <c r="Q559" s="667"/>
      <c r="R559" s="667"/>
      <c r="S559" s="667"/>
      <c r="T559" s="667"/>
    </row>
    <row r="560" spans="2:20" s="18" customFormat="1" ht="15.75" customHeight="1">
      <c r="B560" s="663"/>
      <c r="C560" s="663"/>
      <c r="E560" s="663"/>
      <c r="N560" s="667"/>
      <c r="O560" s="667"/>
      <c r="P560" s="667"/>
      <c r="Q560" s="667"/>
      <c r="R560" s="667"/>
      <c r="S560" s="667"/>
      <c r="T560" s="667"/>
    </row>
    <row r="561" spans="2:20" s="18" customFormat="1" ht="15.75" customHeight="1">
      <c r="B561" s="663"/>
      <c r="C561" s="663"/>
      <c r="E561" s="663"/>
      <c r="N561" s="667"/>
      <c r="O561" s="667"/>
      <c r="P561" s="667"/>
      <c r="Q561" s="667"/>
      <c r="R561" s="667"/>
      <c r="S561" s="667"/>
      <c r="T561" s="667"/>
    </row>
    <row r="562" spans="2:20" s="18" customFormat="1" ht="15.75" customHeight="1">
      <c r="B562" s="663"/>
      <c r="C562" s="663"/>
      <c r="E562" s="663"/>
      <c r="N562" s="667"/>
      <c r="O562" s="667"/>
      <c r="P562" s="667"/>
      <c r="Q562" s="667"/>
      <c r="R562" s="667"/>
      <c r="S562" s="667"/>
      <c r="T562" s="667"/>
    </row>
    <row r="563" spans="2:20" s="18" customFormat="1" ht="15.75" customHeight="1">
      <c r="B563" s="663"/>
      <c r="C563" s="663"/>
      <c r="E563" s="663"/>
      <c r="N563" s="667"/>
      <c r="O563" s="667"/>
      <c r="P563" s="667"/>
      <c r="Q563" s="667"/>
      <c r="R563" s="667"/>
      <c r="S563" s="667"/>
      <c r="T563" s="667"/>
    </row>
    <row r="564" spans="2:20" s="18" customFormat="1" ht="15.75" customHeight="1">
      <c r="B564" s="663"/>
      <c r="C564" s="663"/>
      <c r="E564" s="663"/>
      <c r="N564" s="667"/>
      <c r="O564" s="667"/>
      <c r="P564" s="667"/>
      <c r="Q564" s="667"/>
      <c r="R564" s="667"/>
      <c r="S564" s="667"/>
      <c r="T564" s="667"/>
    </row>
    <row r="565" spans="2:20" s="18" customFormat="1" ht="15.75" customHeight="1">
      <c r="B565" s="663"/>
      <c r="C565" s="663"/>
      <c r="E565" s="663"/>
      <c r="N565" s="667"/>
      <c r="O565" s="667"/>
      <c r="P565" s="667"/>
      <c r="Q565" s="667"/>
      <c r="R565" s="667"/>
      <c r="S565" s="667"/>
      <c r="T565" s="667"/>
    </row>
    <row r="566" spans="2:20" s="18" customFormat="1" ht="15.75" customHeight="1">
      <c r="B566" s="663"/>
      <c r="C566" s="663"/>
      <c r="E566" s="663"/>
      <c r="N566" s="667"/>
      <c r="O566" s="667"/>
      <c r="P566" s="667"/>
      <c r="Q566" s="667"/>
      <c r="R566" s="667"/>
      <c r="S566" s="667"/>
      <c r="T566" s="667"/>
    </row>
    <row r="567" spans="2:20" s="18" customFormat="1" ht="15.75" customHeight="1">
      <c r="B567" s="663"/>
      <c r="C567" s="663"/>
      <c r="E567" s="663"/>
      <c r="N567" s="667"/>
      <c r="O567" s="667"/>
      <c r="P567" s="667"/>
      <c r="Q567" s="667"/>
      <c r="R567" s="667"/>
      <c r="S567" s="667"/>
      <c r="T567" s="667"/>
    </row>
    <row r="568" spans="2:20" s="18" customFormat="1" ht="15.75" customHeight="1">
      <c r="B568" s="663"/>
      <c r="C568" s="663"/>
      <c r="E568" s="663"/>
      <c r="N568" s="667"/>
      <c r="O568" s="667"/>
      <c r="P568" s="667"/>
      <c r="Q568" s="667"/>
      <c r="R568" s="667"/>
      <c r="S568" s="667"/>
      <c r="T568" s="667"/>
    </row>
    <row r="569" spans="2:20" s="18" customFormat="1" ht="15.75" customHeight="1">
      <c r="B569" s="663"/>
      <c r="C569" s="663"/>
      <c r="E569" s="663"/>
      <c r="N569" s="667"/>
      <c r="O569" s="667"/>
      <c r="P569" s="667"/>
      <c r="Q569" s="667"/>
      <c r="R569" s="667"/>
      <c r="S569" s="667"/>
      <c r="T569" s="667"/>
    </row>
    <row r="570" spans="2:20" s="18" customFormat="1" ht="15.75" customHeight="1">
      <c r="B570" s="663"/>
      <c r="C570" s="663"/>
      <c r="E570" s="663"/>
      <c r="N570" s="667"/>
      <c r="O570" s="667"/>
      <c r="P570" s="667"/>
      <c r="Q570" s="667"/>
      <c r="R570" s="667"/>
      <c r="S570" s="667"/>
      <c r="T570" s="667"/>
    </row>
    <row r="571" spans="2:20" s="18" customFormat="1" ht="15.75" customHeight="1">
      <c r="B571" s="663"/>
      <c r="C571" s="663"/>
      <c r="E571" s="663"/>
      <c r="N571" s="667"/>
      <c r="O571" s="667"/>
      <c r="P571" s="667"/>
      <c r="Q571" s="667"/>
      <c r="R571" s="667"/>
      <c r="S571" s="667"/>
      <c r="T571" s="667"/>
    </row>
    <row r="572" spans="2:20" s="18" customFormat="1" ht="15.75" customHeight="1">
      <c r="B572" s="663"/>
      <c r="C572" s="663"/>
      <c r="E572" s="663"/>
      <c r="N572" s="667"/>
      <c r="O572" s="667"/>
      <c r="P572" s="667"/>
      <c r="Q572" s="667"/>
      <c r="R572" s="667"/>
      <c r="S572" s="667"/>
      <c r="T572" s="667"/>
    </row>
    <row r="573" spans="2:20" s="18" customFormat="1" ht="15.75" customHeight="1">
      <c r="B573" s="663"/>
      <c r="C573" s="663"/>
      <c r="E573" s="663"/>
      <c r="N573" s="667"/>
      <c r="O573" s="667"/>
      <c r="P573" s="667"/>
      <c r="Q573" s="667"/>
      <c r="R573" s="667"/>
      <c r="S573" s="667"/>
      <c r="T573" s="667"/>
    </row>
    <row r="574" spans="2:20" s="18" customFormat="1" ht="15.75" customHeight="1">
      <c r="B574" s="663"/>
      <c r="C574" s="663"/>
      <c r="E574" s="663"/>
      <c r="N574" s="667"/>
      <c r="O574" s="667"/>
      <c r="P574" s="667"/>
      <c r="Q574" s="667"/>
      <c r="R574" s="667"/>
      <c r="S574" s="667"/>
      <c r="T574" s="667"/>
    </row>
    <row r="575" spans="2:20" s="18" customFormat="1" ht="15.75" customHeight="1">
      <c r="B575" s="663"/>
      <c r="C575" s="663"/>
      <c r="E575" s="663"/>
      <c r="N575" s="667"/>
      <c r="O575" s="667"/>
      <c r="P575" s="667"/>
      <c r="Q575" s="667"/>
      <c r="R575" s="667"/>
      <c r="S575" s="667"/>
      <c r="T575" s="667"/>
    </row>
    <row r="576" spans="2:20" s="18" customFormat="1" ht="15.75" customHeight="1">
      <c r="B576" s="663"/>
      <c r="C576" s="663"/>
      <c r="E576" s="663"/>
      <c r="N576" s="667"/>
      <c r="O576" s="667"/>
      <c r="P576" s="667"/>
      <c r="Q576" s="667"/>
      <c r="R576" s="667"/>
      <c r="S576" s="667"/>
      <c r="T576" s="667"/>
    </row>
    <row r="577" spans="2:20" s="18" customFormat="1" ht="15.75" customHeight="1">
      <c r="B577" s="663"/>
      <c r="C577" s="663"/>
      <c r="E577" s="663"/>
      <c r="N577" s="667"/>
      <c r="O577" s="667"/>
      <c r="P577" s="667"/>
      <c r="Q577" s="667"/>
      <c r="R577" s="667"/>
      <c r="S577" s="667"/>
      <c r="T577" s="667"/>
    </row>
    <row r="578" spans="2:20" s="18" customFormat="1" ht="15.75" customHeight="1">
      <c r="B578" s="663"/>
      <c r="C578" s="663"/>
      <c r="E578" s="663"/>
      <c r="N578" s="667"/>
      <c r="O578" s="667"/>
      <c r="P578" s="667"/>
      <c r="Q578" s="667"/>
      <c r="R578" s="667"/>
      <c r="S578" s="667"/>
      <c r="T578" s="667"/>
    </row>
    <row r="579" spans="2:20" s="18" customFormat="1" ht="15.75" customHeight="1">
      <c r="B579" s="663"/>
      <c r="C579" s="663"/>
      <c r="E579" s="663"/>
      <c r="N579" s="667"/>
      <c r="O579" s="667"/>
      <c r="P579" s="667"/>
      <c r="Q579" s="667"/>
      <c r="R579" s="667"/>
      <c r="S579" s="667"/>
      <c r="T579" s="667"/>
    </row>
    <row r="580" spans="2:20" s="18" customFormat="1" ht="15.75" customHeight="1">
      <c r="B580" s="663"/>
      <c r="C580" s="663"/>
      <c r="E580" s="663"/>
      <c r="N580" s="667"/>
      <c r="O580" s="667"/>
      <c r="P580" s="667"/>
      <c r="Q580" s="667"/>
      <c r="R580" s="667"/>
      <c r="S580" s="667"/>
      <c r="T580" s="667"/>
    </row>
    <row r="581" spans="2:20" s="18" customFormat="1" ht="15.75" customHeight="1">
      <c r="B581" s="663"/>
      <c r="C581" s="663"/>
      <c r="E581" s="663"/>
      <c r="N581" s="667"/>
      <c r="O581" s="667"/>
      <c r="P581" s="667"/>
      <c r="Q581" s="667"/>
      <c r="R581" s="667"/>
      <c r="S581" s="667"/>
      <c r="T581" s="667"/>
    </row>
    <row r="582" spans="2:20" s="18" customFormat="1" ht="15.75" customHeight="1">
      <c r="B582" s="663"/>
      <c r="C582" s="663"/>
      <c r="E582" s="663"/>
      <c r="N582" s="667"/>
      <c r="O582" s="667"/>
      <c r="P582" s="667"/>
      <c r="Q582" s="667"/>
      <c r="R582" s="667"/>
      <c r="S582" s="667"/>
      <c r="T582" s="667"/>
    </row>
    <row r="583" spans="2:20" s="18" customFormat="1" ht="15.75" customHeight="1">
      <c r="B583" s="663"/>
      <c r="C583" s="663"/>
      <c r="E583" s="663"/>
      <c r="N583" s="667"/>
      <c r="O583" s="667"/>
      <c r="P583" s="667"/>
      <c r="Q583" s="667"/>
      <c r="R583" s="667"/>
      <c r="S583" s="667"/>
      <c r="T583" s="667"/>
    </row>
    <row r="584" spans="2:20" s="18" customFormat="1" ht="15.75" customHeight="1">
      <c r="B584" s="663"/>
      <c r="C584" s="663"/>
      <c r="E584" s="663"/>
      <c r="N584" s="667"/>
      <c r="O584" s="667"/>
      <c r="P584" s="667"/>
      <c r="Q584" s="667"/>
      <c r="R584" s="667"/>
      <c r="S584" s="667"/>
      <c r="T584" s="667"/>
    </row>
    <row r="585" spans="2:20" s="18" customFormat="1" ht="15.75" customHeight="1">
      <c r="B585" s="663"/>
      <c r="C585" s="663"/>
      <c r="E585" s="663"/>
      <c r="N585" s="667"/>
      <c r="O585" s="667"/>
      <c r="P585" s="667"/>
      <c r="Q585" s="667"/>
      <c r="R585" s="667"/>
      <c r="S585" s="667"/>
      <c r="T585" s="667"/>
    </row>
    <row r="586" spans="2:20" s="18" customFormat="1" ht="15.75" customHeight="1">
      <c r="B586" s="663"/>
      <c r="C586" s="663"/>
      <c r="E586" s="663"/>
      <c r="N586" s="667"/>
      <c r="O586" s="667"/>
      <c r="P586" s="667"/>
      <c r="Q586" s="667"/>
      <c r="R586" s="667"/>
      <c r="S586" s="667"/>
      <c r="T586" s="667"/>
    </row>
    <row r="587" spans="2:20" s="18" customFormat="1" ht="15.75" customHeight="1">
      <c r="B587" s="663"/>
      <c r="C587" s="663"/>
      <c r="E587" s="663"/>
      <c r="N587" s="667"/>
      <c r="O587" s="667"/>
      <c r="P587" s="667"/>
      <c r="Q587" s="667"/>
      <c r="R587" s="667"/>
      <c r="S587" s="667"/>
      <c r="T587" s="667"/>
    </row>
    <row r="588" spans="2:20" s="18" customFormat="1" ht="15.75" customHeight="1">
      <c r="B588" s="663"/>
      <c r="C588" s="663"/>
      <c r="E588" s="663"/>
      <c r="N588" s="667"/>
      <c r="O588" s="667"/>
      <c r="P588" s="667"/>
      <c r="Q588" s="667"/>
      <c r="R588" s="667"/>
      <c r="S588" s="667"/>
      <c r="T588" s="667"/>
    </row>
    <row r="589" spans="2:20" s="18" customFormat="1" ht="15.75" customHeight="1">
      <c r="B589" s="663"/>
      <c r="C589" s="663"/>
      <c r="E589" s="663"/>
      <c r="N589" s="667"/>
      <c r="O589" s="667"/>
      <c r="P589" s="667"/>
      <c r="Q589" s="667"/>
      <c r="R589" s="667"/>
      <c r="S589" s="667"/>
      <c r="T589" s="667"/>
    </row>
    <row r="590" spans="2:20" s="18" customFormat="1" ht="15.75" customHeight="1">
      <c r="B590" s="663"/>
      <c r="C590" s="663"/>
      <c r="E590" s="663"/>
      <c r="N590" s="667"/>
      <c r="O590" s="667"/>
      <c r="P590" s="667"/>
      <c r="Q590" s="667"/>
      <c r="R590" s="667"/>
      <c r="S590" s="667"/>
      <c r="T590" s="667"/>
    </row>
    <row r="591" spans="2:20" s="18" customFormat="1" ht="15.75" customHeight="1">
      <c r="B591" s="663"/>
      <c r="C591" s="663"/>
      <c r="E591" s="663"/>
      <c r="N591" s="667"/>
      <c r="O591" s="667"/>
      <c r="P591" s="667"/>
      <c r="Q591" s="667"/>
      <c r="R591" s="667"/>
      <c r="S591" s="667"/>
      <c r="T591" s="667"/>
    </row>
    <row r="592" spans="2:20" s="18" customFormat="1" ht="15.75" customHeight="1">
      <c r="B592" s="663"/>
      <c r="C592" s="663"/>
      <c r="E592" s="663"/>
      <c r="N592" s="667"/>
      <c r="O592" s="667"/>
      <c r="P592" s="667"/>
      <c r="Q592" s="667"/>
      <c r="R592" s="667"/>
      <c r="S592" s="667"/>
      <c r="T592" s="667"/>
    </row>
    <row r="593" spans="2:20" s="18" customFormat="1" ht="15.75" customHeight="1">
      <c r="B593" s="663"/>
      <c r="C593" s="663"/>
      <c r="E593" s="663"/>
      <c r="N593" s="667"/>
      <c r="O593" s="667"/>
      <c r="P593" s="667"/>
      <c r="Q593" s="667"/>
      <c r="R593" s="667"/>
      <c r="S593" s="667"/>
      <c r="T593" s="667"/>
    </row>
    <row r="594" spans="2:20" s="18" customFormat="1" ht="15.75" customHeight="1">
      <c r="B594" s="663"/>
      <c r="C594" s="663"/>
      <c r="E594" s="663"/>
      <c r="N594" s="667"/>
      <c r="O594" s="667"/>
      <c r="P594" s="667"/>
      <c r="Q594" s="667"/>
      <c r="R594" s="667"/>
      <c r="S594" s="667"/>
      <c r="T594" s="667"/>
    </row>
    <row r="595" spans="2:20" s="18" customFormat="1" ht="15.75" customHeight="1">
      <c r="B595" s="663"/>
      <c r="C595" s="663"/>
      <c r="E595" s="663"/>
      <c r="N595" s="667"/>
      <c r="O595" s="667"/>
      <c r="P595" s="667"/>
      <c r="Q595" s="667"/>
      <c r="R595" s="667"/>
      <c r="S595" s="667"/>
      <c r="T595" s="667"/>
    </row>
    <row r="596" spans="2:20" s="18" customFormat="1" ht="15.75" customHeight="1">
      <c r="B596" s="663"/>
      <c r="C596" s="663"/>
      <c r="E596" s="663"/>
      <c r="N596" s="667"/>
      <c r="O596" s="667"/>
      <c r="P596" s="667"/>
      <c r="Q596" s="667"/>
      <c r="R596" s="667"/>
      <c r="S596" s="667"/>
      <c r="T596" s="667"/>
    </row>
    <row r="597" spans="2:20" s="18" customFormat="1" ht="15.75" customHeight="1">
      <c r="B597" s="663"/>
      <c r="C597" s="663"/>
      <c r="E597" s="663"/>
      <c r="N597" s="667"/>
      <c r="O597" s="667"/>
      <c r="P597" s="667"/>
      <c r="Q597" s="667"/>
      <c r="R597" s="667"/>
      <c r="S597" s="667"/>
      <c r="T597" s="667"/>
    </row>
    <row r="598" spans="2:20" s="18" customFormat="1" ht="15.75" customHeight="1">
      <c r="B598" s="663"/>
      <c r="C598" s="663"/>
      <c r="E598" s="663"/>
      <c r="N598" s="667"/>
      <c r="O598" s="667"/>
      <c r="P598" s="667"/>
      <c r="Q598" s="667"/>
      <c r="R598" s="667"/>
      <c r="S598" s="667"/>
      <c r="T598" s="667"/>
    </row>
    <row r="599" spans="2:20" s="18" customFormat="1" ht="15.75" customHeight="1">
      <c r="B599" s="663"/>
      <c r="C599" s="663"/>
      <c r="E599" s="663"/>
      <c r="N599" s="667"/>
      <c r="O599" s="667"/>
      <c r="P599" s="667"/>
      <c r="Q599" s="667"/>
      <c r="R599" s="667"/>
      <c r="S599" s="667"/>
      <c r="T599" s="667"/>
    </row>
    <row r="600" spans="2:20" s="18" customFormat="1" ht="15.75" customHeight="1">
      <c r="B600" s="663"/>
      <c r="C600" s="663"/>
      <c r="E600" s="663"/>
      <c r="N600" s="667"/>
      <c r="O600" s="667"/>
      <c r="P600" s="667"/>
      <c r="Q600" s="667"/>
      <c r="R600" s="667"/>
      <c r="S600" s="667"/>
      <c r="T600" s="667"/>
    </row>
    <row r="601" spans="2:20" s="18" customFormat="1" ht="15.75" customHeight="1">
      <c r="B601" s="663"/>
      <c r="C601" s="663"/>
      <c r="E601" s="663"/>
      <c r="N601" s="667"/>
      <c r="O601" s="667"/>
      <c r="P601" s="667"/>
      <c r="Q601" s="667"/>
      <c r="R601" s="667"/>
      <c r="S601" s="667"/>
      <c r="T601" s="667"/>
    </row>
    <row r="602" spans="2:20" s="18" customFormat="1" ht="15.75" customHeight="1">
      <c r="B602" s="663"/>
      <c r="C602" s="663"/>
      <c r="E602" s="663"/>
      <c r="N602" s="667"/>
      <c r="O602" s="667"/>
      <c r="P602" s="667"/>
      <c r="Q602" s="667"/>
      <c r="R602" s="667"/>
      <c r="S602" s="667"/>
      <c r="T602" s="667"/>
    </row>
    <row r="603" spans="2:20" s="18" customFormat="1" ht="15.75" customHeight="1">
      <c r="B603" s="663"/>
      <c r="C603" s="663"/>
      <c r="E603" s="663"/>
      <c r="N603" s="667"/>
      <c r="O603" s="667"/>
      <c r="P603" s="667"/>
      <c r="Q603" s="667"/>
      <c r="R603" s="667"/>
      <c r="S603" s="667"/>
      <c r="T603" s="667"/>
    </row>
    <row r="604" spans="2:20" s="18" customFormat="1" ht="15.75" customHeight="1">
      <c r="B604" s="663"/>
      <c r="C604" s="663"/>
      <c r="E604" s="663"/>
      <c r="N604" s="667"/>
      <c r="O604" s="667"/>
      <c r="P604" s="667"/>
      <c r="Q604" s="667"/>
      <c r="R604" s="667"/>
      <c r="S604" s="667"/>
      <c r="T604" s="667"/>
    </row>
    <row r="605" spans="2:20" s="18" customFormat="1" ht="15.75" customHeight="1">
      <c r="B605" s="663"/>
      <c r="C605" s="663"/>
      <c r="E605" s="663"/>
      <c r="N605" s="667"/>
      <c r="O605" s="667"/>
      <c r="P605" s="667"/>
      <c r="Q605" s="667"/>
      <c r="R605" s="667"/>
      <c r="S605" s="667"/>
      <c r="T605" s="667"/>
    </row>
    <row r="606" spans="2:20" s="18" customFormat="1" ht="15.75" customHeight="1">
      <c r="B606" s="663"/>
      <c r="C606" s="663"/>
      <c r="E606" s="663"/>
      <c r="N606" s="667"/>
      <c r="O606" s="667"/>
      <c r="P606" s="667"/>
      <c r="Q606" s="667"/>
      <c r="R606" s="667"/>
      <c r="S606" s="667"/>
      <c r="T606" s="667"/>
    </row>
    <row r="607" spans="2:20" s="18" customFormat="1" ht="15.75" customHeight="1">
      <c r="B607" s="663"/>
      <c r="C607" s="663"/>
      <c r="E607" s="663"/>
      <c r="N607" s="667"/>
      <c r="O607" s="667"/>
      <c r="P607" s="667"/>
      <c r="Q607" s="667"/>
      <c r="R607" s="667"/>
      <c r="S607" s="667"/>
      <c r="T607" s="667"/>
    </row>
    <row r="608" spans="2:20" s="18" customFormat="1" ht="15.75" customHeight="1">
      <c r="B608" s="663"/>
      <c r="C608" s="663"/>
      <c r="E608" s="663"/>
      <c r="N608" s="667"/>
      <c r="O608" s="667"/>
      <c r="P608" s="667"/>
      <c r="Q608" s="667"/>
      <c r="R608" s="667"/>
      <c r="S608" s="667"/>
      <c r="T608" s="667"/>
    </row>
    <row r="609" spans="2:20" s="18" customFormat="1" ht="15.75" customHeight="1">
      <c r="B609" s="663"/>
      <c r="C609" s="663"/>
      <c r="E609" s="663"/>
      <c r="N609" s="667"/>
      <c r="O609" s="667"/>
      <c r="P609" s="667"/>
      <c r="Q609" s="667"/>
      <c r="R609" s="667"/>
      <c r="S609" s="667"/>
      <c r="T609" s="667"/>
    </row>
    <row r="610" spans="2:20" s="18" customFormat="1" ht="15.75" customHeight="1">
      <c r="B610" s="663"/>
      <c r="C610" s="663"/>
      <c r="E610" s="663"/>
      <c r="N610" s="667"/>
      <c r="O610" s="667"/>
      <c r="P610" s="667"/>
      <c r="Q610" s="667"/>
      <c r="R610" s="667"/>
      <c r="S610" s="667"/>
      <c r="T610" s="667"/>
    </row>
    <row r="611" spans="2:20" s="18" customFormat="1" ht="15.75" customHeight="1">
      <c r="B611" s="663"/>
      <c r="C611" s="663"/>
      <c r="E611" s="663"/>
      <c r="N611" s="667"/>
      <c r="O611" s="667"/>
      <c r="P611" s="667"/>
      <c r="Q611" s="667"/>
      <c r="R611" s="667"/>
      <c r="S611" s="667"/>
      <c r="T611" s="667"/>
    </row>
    <row r="612" spans="2:20" s="18" customFormat="1" ht="15.75" customHeight="1">
      <c r="B612" s="663"/>
      <c r="C612" s="663"/>
      <c r="E612" s="663"/>
      <c r="N612" s="667"/>
      <c r="O612" s="667"/>
      <c r="P612" s="667"/>
      <c r="Q612" s="667"/>
      <c r="R612" s="667"/>
      <c r="S612" s="667"/>
      <c r="T612" s="667"/>
    </row>
    <row r="613" spans="2:20" s="18" customFormat="1" ht="15.75" customHeight="1">
      <c r="B613" s="663"/>
      <c r="C613" s="663"/>
      <c r="E613" s="663"/>
      <c r="N613" s="667"/>
      <c r="O613" s="667"/>
      <c r="P613" s="667"/>
      <c r="Q613" s="667"/>
      <c r="R613" s="667"/>
      <c r="S613" s="667"/>
      <c r="T613" s="667"/>
    </row>
    <row r="614" spans="2:20" s="18" customFormat="1" ht="15.75" customHeight="1">
      <c r="B614" s="663"/>
      <c r="C614" s="663"/>
      <c r="E614" s="663"/>
      <c r="N614" s="667"/>
      <c r="O614" s="667"/>
      <c r="P614" s="667"/>
      <c r="Q614" s="667"/>
      <c r="R614" s="667"/>
      <c r="S614" s="667"/>
      <c r="T614" s="667"/>
    </row>
    <row r="615" spans="2:20" s="18" customFormat="1" ht="15.75" customHeight="1">
      <c r="B615" s="663"/>
      <c r="C615" s="663"/>
      <c r="E615" s="663"/>
      <c r="N615" s="667"/>
      <c r="O615" s="667"/>
      <c r="P615" s="667"/>
      <c r="Q615" s="667"/>
      <c r="R615" s="667"/>
      <c r="S615" s="667"/>
      <c r="T615" s="667"/>
    </row>
    <row r="616" spans="2:20" s="18" customFormat="1" ht="15.75" customHeight="1">
      <c r="B616" s="663"/>
      <c r="C616" s="663"/>
      <c r="E616" s="663"/>
      <c r="N616" s="667"/>
      <c r="O616" s="667"/>
      <c r="P616" s="667"/>
      <c r="Q616" s="667"/>
      <c r="R616" s="667"/>
      <c r="S616" s="667"/>
      <c r="T616" s="667"/>
    </row>
    <row r="617" spans="2:20" s="18" customFormat="1" ht="15.75" customHeight="1">
      <c r="B617" s="663"/>
      <c r="C617" s="663"/>
      <c r="E617" s="663"/>
      <c r="N617" s="667"/>
      <c r="O617" s="667"/>
      <c r="P617" s="667"/>
      <c r="Q617" s="667"/>
      <c r="R617" s="667"/>
      <c r="S617" s="667"/>
      <c r="T617" s="667"/>
    </row>
    <row r="618" spans="2:20" s="18" customFormat="1" ht="15.75" customHeight="1">
      <c r="B618" s="663"/>
      <c r="C618" s="663"/>
      <c r="E618" s="663"/>
      <c r="N618" s="667"/>
      <c r="O618" s="667"/>
      <c r="P618" s="667"/>
      <c r="Q618" s="667"/>
      <c r="R618" s="667"/>
      <c r="S618" s="667"/>
      <c r="T618" s="667"/>
    </row>
    <row r="619" spans="2:20" s="18" customFormat="1" ht="15.75" customHeight="1">
      <c r="B619" s="663"/>
      <c r="C619" s="663"/>
      <c r="E619" s="663"/>
      <c r="N619" s="667"/>
      <c r="O619" s="667"/>
      <c r="P619" s="667"/>
      <c r="Q619" s="667"/>
      <c r="R619" s="667"/>
      <c r="S619" s="667"/>
      <c r="T619" s="667"/>
    </row>
    <row r="620" spans="2:20" s="18" customFormat="1" ht="15.75" customHeight="1">
      <c r="B620" s="663"/>
      <c r="C620" s="663"/>
      <c r="E620" s="663"/>
      <c r="N620" s="667"/>
      <c r="O620" s="667"/>
      <c r="P620" s="667"/>
      <c r="Q620" s="667"/>
      <c r="R620" s="667"/>
      <c r="S620" s="667"/>
      <c r="T620" s="667"/>
    </row>
    <row r="621" spans="2:20" s="18" customFormat="1" ht="15.75" customHeight="1">
      <c r="B621" s="663"/>
      <c r="C621" s="663"/>
      <c r="E621" s="663"/>
      <c r="N621" s="667"/>
      <c r="O621" s="667"/>
      <c r="P621" s="667"/>
      <c r="Q621" s="667"/>
      <c r="R621" s="667"/>
      <c r="S621" s="667"/>
      <c r="T621" s="667"/>
    </row>
    <row r="622" spans="2:20" s="18" customFormat="1" ht="15.75" customHeight="1">
      <c r="B622" s="663"/>
      <c r="C622" s="663"/>
      <c r="E622" s="663"/>
      <c r="N622" s="667"/>
      <c r="O622" s="667"/>
      <c r="P622" s="667"/>
      <c r="Q622" s="667"/>
      <c r="R622" s="667"/>
      <c r="S622" s="667"/>
      <c r="T622" s="667"/>
    </row>
    <row r="623" spans="2:20" s="18" customFormat="1" ht="15.75" customHeight="1">
      <c r="B623" s="663"/>
      <c r="C623" s="663"/>
      <c r="E623" s="663"/>
      <c r="N623" s="667"/>
      <c r="O623" s="667"/>
      <c r="P623" s="667"/>
      <c r="Q623" s="667"/>
      <c r="R623" s="667"/>
      <c r="S623" s="667"/>
      <c r="T623" s="667"/>
    </row>
    <row r="624" spans="2:20" s="18" customFormat="1" ht="15.75" customHeight="1">
      <c r="B624" s="663"/>
      <c r="C624" s="663"/>
      <c r="E624" s="663"/>
      <c r="N624" s="667"/>
      <c r="O624" s="667"/>
      <c r="P624" s="667"/>
      <c r="Q624" s="667"/>
      <c r="R624" s="667"/>
      <c r="S624" s="667"/>
      <c r="T624" s="667"/>
    </row>
    <row r="625" spans="2:20" s="18" customFormat="1" ht="15.75" customHeight="1">
      <c r="B625" s="663"/>
      <c r="C625" s="663"/>
      <c r="E625" s="663"/>
      <c r="N625" s="667"/>
      <c r="O625" s="667"/>
      <c r="P625" s="667"/>
      <c r="Q625" s="667"/>
      <c r="R625" s="667"/>
      <c r="S625" s="667"/>
      <c r="T625" s="667"/>
    </row>
    <row r="626" spans="2:20" s="18" customFormat="1" ht="15.75" customHeight="1">
      <c r="B626" s="663"/>
      <c r="C626" s="663"/>
      <c r="E626" s="663"/>
      <c r="N626" s="667"/>
      <c r="O626" s="667"/>
      <c r="P626" s="667"/>
      <c r="Q626" s="667"/>
      <c r="R626" s="667"/>
      <c r="S626" s="667"/>
      <c r="T626" s="667"/>
    </row>
    <row r="627" spans="2:20" s="18" customFormat="1" ht="15.75" customHeight="1">
      <c r="B627" s="663"/>
      <c r="C627" s="663"/>
      <c r="E627" s="663"/>
      <c r="N627" s="667"/>
      <c r="O627" s="667"/>
      <c r="P627" s="667"/>
      <c r="Q627" s="667"/>
      <c r="R627" s="667"/>
      <c r="S627" s="667"/>
      <c r="T627" s="667"/>
    </row>
    <row r="628" spans="2:20" s="18" customFormat="1" ht="15.75" customHeight="1">
      <c r="B628" s="663"/>
      <c r="C628" s="663"/>
      <c r="E628" s="663"/>
      <c r="N628" s="667"/>
      <c r="O628" s="667"/>
      <c r="P628" s="667"/>
      <c r="Q628" s="667"/>
      <c r="R628" s="667"/>
      <c r="S628" s="667"/>
      <c r="T628" s="667"/>
    </row>
    <row r="629" spans="2:20" s="18" customFormat="1" ht="15.75" customHeight="1">
      <c r="B629" s="663"/>
      <c r="C629" s="663"/>
      <c r="E629" s="663"/>
      <c r="N629" s="667"/>
      <c r="O629" s="667"/>
      <c r="P629" s="667"/>
      <c r="Q629" s="667"/>
      <c r="R629" s="667"/>
      <c r="S629" s="667"/>
      <c r="T629" s="667"/>
    </row>
    <row r="630" spans="2:20" s="18" customFormat="1" ht="15.75" customHeight="1">
      <c r="B630" s="663"/>
      <c r="C630" s="663"/>
      <c r="E630" s="663"/>
      <c r="N630" s="667"/>
      <c r="O630" s="667"/>
      <c r="P630" s="667"/>
      <c r="Q630" s="667"/>
      <c r="R630" s="667"/>
      <c r="S630" s="667"/>
      <c r="T630" s="667"/>
    </row>
    <row r="631" spans="2:20" s="18" customFormat="1" ht="15.75" customHeight="1">
      <c r="B631" s="663"/>
      <c r="C631" s="663"/>
      <c r="E631" s="663"/>
      <c r="N631" s="667"/>
      <c r="O631" s="667"/>
      <c r="P631" s="667"/>
      <c r="Q631" s="667"/>
      <c r="R631" s="667"/>
      <c r="S631" s="667"/>
      <c r="T631" s="667"/>
    </row>
    <row r="632" spans="2:20" s="18" customFormat="1" ht="15.75" customHeight="1">
      <c r="B632" s="663"/>
      <c r="C632" s="663"/>
      <c r="E632" s="663"/>
      <c r="N632" s="667"/>
      <c r="O632" s="667"/>
      <c r="P632" s="667"/>
      <c r="Q632" s="667"/>
      <c r="R632" s="667"/>
      <c r="S632" s="667"/>
      <c r="T632" s="667"/>
    </row>
    <row r="633" spans="2:20" s="18" customFormat="1" ht="15.75" customHeight="1">
      <c r="B633" s="663"/>
      <c r="C633" s="663"/>
      <c r="E633" s="663"/>
      <c r="N633" s="667"/>
      <c r="O633" s="667"/>
      <c r="P633" s="667"/>
      <c r="Q633" s="667"/>
      <c r="R633" s="667"/>
      <c r="S633" s="667"/>
      <c r="T633" s="667"/>
    </row>
    <row r="634" spans="2:20" s="18" customFormat="1" ht="15.75" customHeight="1">
      <c r="B634" s="663"/>
      <c r="C634" s="663"/>
      <c r="E634" s="663"/>
      <c r="N634" s="667"/>
      <c r="O634" s="667"/>
      <c r="P634" s="667"/>
      <c r="Q634" s="667"/>
      <c r="R634" s="667"/>
      <c r="S634" s="667"/>
      <c r="T634" s="667"/>
    </row>
    <row r="635" spans="2:20" s="18" customFormat="1" ht="15.75" customHeight="1">
      <c r="B635" s="663"/>
      <c r="C635" s="663"/>
      <c r="E635" s="663"/>
      <c r="N635" s="667"/>
      <c r="O635" s="667"/>
      <c r="P635" s="667"/>
      <c r="Q635" s="667"/>
      <c r="R635" s="667"/>
      <c r="S635" s="667"/>
      <c r="T635" s="667"/>
    </row>
    <row r="636" spans="2:20" s="18" customFormat="1" ht="15.75" customHeight="1">
      <c r="B636" s="663"/>
      <c r="C636" s="663"/>
      <c r="E636" s="663"/>
      <c r="N636" s="667"/>
      <c r="O636" s="667"/>
      <c r="P636" s="667"/>
      <c r="Q636" s="667"/>
      <c r="R636" s="667"/>
      <c r="S636" s="667"/>
      <c r="T636" s="667"/>
    </row>
    <row r="637" spans="2:20" s="18" customFormat="1" ht="15.75" customHeight="1">
      <c r="B637" s="663"/>
      <c r="C637" s="663"/>
      <c r="E637" s="663"/>
      <c r="N637" s="667"/>
      <c r="O637" s="667"/>
      <c r="P637" s="667"/>
      <c r="Q637" s="667"/>
      <c r="R637" s="667"/>
      <c r="S637" s="667"/>
      <c r="T637" s="667"/>
    </row>
    <row r="638" spans="2:20" s="18" customFormat="1" ht="15.75" customHeight="1">
      <c r="B638" s="663"/>
      <c r="C638" s="663"/>
      <c r="E638" s="663"/>
      <c r="N638" s="667"/>
      <c r="O638" s="667"/>
      <c r="P638" s="667"/>
      <c r="Q638" s="667"/>
      <c r="R638" s="667"/>
      <c r="S638" s="667"/>
      <c r="T638" s="667"/>
    </row>
    <row r="639" spans="2:20" s="18" customFormat="1" ht="15.75" customHeight="1">
      <c r="B639" s="663"/>
      <c r="C639" s="663"/>
      <c r="E639" s="663"/>
      <c r="N639" s="667"/>
      <c r="O639" s="667"/>
      <c r="P639" s="667"/>
      <c r="Q639" s="667"/>
      <c r="R639" s="667"/>
      <c r="S639" s="667"/>
      <c r="T639" s="667"/>
    </row>
    <row r="640" spans="2:20" s="18" customFormat="1" ht="15.75" customHeight="1">
      <c r="B640" s="663"/>
      <c r="C640" s="663"/>
      <c r="E640" s="663"/>
      <c r="N640" s="667"/>
      <c r="O640" s="667"/>
      <c r="P640" s="667"/>
      <c r="Q640" s="667"/>
      <c r="R640" s="667"/>
      <c r="S640" s="667"/>
      <c r="T640" s="667"/>
    </row>
    <row r="641" spans="2:20" s="18" customFormat="1" ht="15.75" customHeight="1">
      <c r="B641" s="663"/>
      <c r="C641" s="663"/>
      <c r="E641" s="663"/>
      <c r="N641" s="667"/>
      <c r="O641" s="667"/>
      <c r="P641" s="667"/>
      <c r="Q641" s="667"/>
      <c r="R641" s="667"/>
      <c r="S641" s="667"/>
      <c r="T641" s="667"/>
    </row>
    <row r="642" spans="2:20" s="18" customFormat="1" ht="15.75" customHeight="1">
      <c r="B642" s="663"/>
      <c r="C642" s="663"/>
      <c r="E642" s="663"/>
      <c r="N642" s="667"/>
      <c r="O642" s="667"/>
      <c r="P642" s="667"/>
      <c r="Q642" s="667"/>
      <c r="R642" s="667"/>
      <c r="S642" s="667"/>
      <c r="T642" s="667"/>
    </row>
    <row r="643" spans="2:20" s="18" customFormat="1" ht="15.75" customHeight="1">
      <c r="B643" s="663"/>
      <c r="C643" s="663"/>
      <c r="E643" s="663"/>
      <c r="N643" s="667"/>
      <c r="O643" s="667"/>
      <c r="P643" s="667"/>
      <c r="Q643" s="667"/>
      <c r="R643" s="667"/>
      <c r="S643" s="667"/>
      <c r="T643" s="667"/>
    </row>
    <row r="644" spans="2:20" s="18" customFormat="1" ht="15.75" customHeight="1">
      <c r="B644" s="663"/>
      <c r="C644" s="663"/>
      <c r="E644" s="663"/>
      <c r="N644" s="667"/>
      <c r="O644" s="667"/>
      <c r="P644" s="667"/>
      <c r="Q644" s="667"/>
      <c r="R644" s="667"/>
      <c r="S644" s="667"/>
      <c r="T644" s="667"/>
    </row>
    <row r="645" spans="2:20" s="18" customFormat="1" ht="15.75" customHeight="1">
      <c r="B645" s="663"/>
      <c r="C645" s="663"/>
      <c r="E645" s="663"/>
      <c r="N645" s="667"/>
      <c r="O645" s="667"/>
      <c r="P645" s="667"/>
      <c r="Q645" s="667"/>
      <c r="R645" s="667"/>
      <c r="S645" s="667"/>
      <c r="T645" s="667"/>
    </row>
    <row r="646" spans="2:20" s="18" customFormat="1" ht="15.75" customHeight="1">
      <c r="B646" s="663"/>
      <c r="C646" s="663"/>
      <c r="E646" s="663"/>
      <c r="N646" s="667"/>
      <c r="O646" s="667"/>
      <c r="P646" s="667"/>
      <c r="Q646" s="667"/>
      <c r="R646" s="667"/>
      <c r="S646" s="667"/>
      <c r="T646" s="667"/>
    </row>
    <row r="647" spans="2:20" s="18" customFormat="1" ht="15.75" customHeight="1">
      <c r="B647" s="663"/>
      <c r="C647" s="663"/>
      <c r="E647" s="663"/>
      <c r="N647" s="667"/>
      <c r="O647" s="667"/>
      <c r="P647" s="667"/>
      <c r="Q647" s="667"/>
      <c r="R647" s="667"/>
      <c r="S647" s="667"/>
      <c r="T647" s="667"/>
    </row>
    <row r="648" spans="2:20" s="18" customFormat="1" ht="15.75" customHeight="1">
      <c r="B648" s="663"/>
      <c r="C648" s="663"/>
      <c r="E648" s="663"/>
      <c r="N648" s="667"/>
      <c r="O648" s="667"/>
      <c r="P648" s="667"/>
      <c r="Q648" s="667"/>
      <c r="R648" s="667"/>
      <c r="S648" s="667"/>
      <c r="T648" s="667"/>
    </row>
    <row r="649" spans="2:20" s="18" customFormat="1" ht="15.75" customHeight="1">
      <c r="B649" s="663"/>
      <c r="C649" s="663"/>
      <c r="E649" s="663"/>
      <c r="N649" s="667"/>
      <c r="O649" s="667"/>
      <c r="P649" s="667"/>
      <c r="Q649" s="667"/>
      <c r="R649" s="667"/>
      <c r="S649" s="667"/>
      <c r="T649" s="667"/>
    </row>
    <row r="650" spans="2:20" s="18" customFormat="1" ht="15.75" customHeight="1">
      <c r="B650" s="663"/>
      <c r="C650" s="663"/>
      <c r="E650" s="663"/>
      <c r="N650" s="667"/>
      <c r="O650" s="667"/>
      <c r="P650" s="667"/>
      <c r="Q650" s="667"/>
      <c r="R650" s="667"/>
      <c r="S650" s="667"/>
      <c r="T650" s="667"/>
    </row>
    <row r="651" spans="2:20" s="18" customFormat="1" ht="15.75" customHeight="1">
      <c r="B651" s="663"/>
      <c r="C651" s="663"/>
      <c r="E651" s="663"/>
      <c r="N651" s="667"/>
      <c r="O651" s="667"/>
      <c r="P651" s="667"/>
      <c r="Q651" s="667"/>
      <c r="R651" s="667"/>
      <c r="S651" s="667"/>
      <c r="T651" s="667"/>
    </row>
    <row r="652" spans="2:20" s="18" customFormat="1" ht="15.75" customHeight="1">
      <c r="B652" s="663"/>
      <c r="C652" s="663"/>
      <c r="E652" s="663"/>
      <c r="N652" s="667"/>
      <c r="O652" s="667"/>
      <c r="P652" s="667"/>
      <c r="Q652" s="667"/>
      <c r="R652" s="667"/>
      <c r="S652" s="667"/>
      <c r="T652" s="667"/>
    </row>
    <row r="653" spans="2:20" s="18" customFormat="1" ht="15.75" customHeight="1">
      <c r="B653" s="663"/>
      <c r="C653" s="663"/>
      <c r="E653" s="663"/>
      <c r="N653" s="667"/>
      <c r="O653" s="667"/>
      <c r="P653" s="667"/>
      <c r="Q653" s="667"/>
      <c r="R653" s="667"/>
      <c r="S653" s="667"/>
      <c r="T653" s="667"/>
    </row>
    <row r="654" spans="2:20" s="18" customFormat="1" ht="15.75" customHeight="1">
      <c r="B654" s="663"/>
      <c r="C654" s="663"/>
      <c r="E654" s="663"/>
      <c r="N654" s="667"/>
      <c r="O654" s="667"/>
      <c r="P654" s="667"/>
      <c r="Q654" s="667"/>
      <c r="R654" s="667"/>
      <c r="S654" s="667"/>
      <c r="T654" s="667"/>
    </row>
    <row r="655" spans="2:20" s="18" customFormat="1" ht="15.75" customHeight="1">
      <c r="B655" s="663"/>
      <c r="C655" s="663"/>
      <c r="E655" s="663"/>
      <c r="N655" s="667"/>
      <c r="O655" s="667"/>
      <c r="P655" s="667"/>
      <c r="Q655" s="667"/>
      <c r="R655" s="667"/>
      <c r="S655" s="667"/>
      <c r="T655" s="667"/>
    </row>
    <row r="656" spans="2:20" s="18" customFormat="1" ht="15.75" customHeight="1">
      <c r="B656" s="663"/>
      <c r="C656" s="663"/>
      <c r="E656" s="663"/>
      <c r="N656" s="667"/>
      <c r="O656" s="667"/>
      <c r="P656" s="667"/>
      <c r="Q656" s="667"/>
      <c r="R656" s="667"/>
      <c r="S656" s="667"/>
      <c r="T656" s="667"/>
    </row>
    <row r="657" spans="2:20" s="18" customFormat="1" ht="15.75" customHeight="1">
      <c r="B657" s="663"/>
      <c r="C657" s="663"/>
      <c r="E657" s="663"/>
      <c r="N657" s="667"/>
      <c r="O657" s="667"/>
      <c r="P657" s="667"/>
      <c r="Q657" s="667"/>
      <c r="R657" s="667"/>
      <c r="S657" s="667"/>
      <c r="T657" s="667"/>
    </row>
    <row r="658" spans="2:20" s="18" customFormat="1" ht="15.75" customHeight="1">
      <c r="B658" s="663"/>
      <c r="C658" s="663"/>
      <c r="E658" s="663"/>
      <c r="N658" s="667"/>
      <c r="O658" s="667"/>
      <c r="P658" s="667"/>
      <c r="Q658" s="667"/>
      <c r="R658" s="667"/>
      <c r="S658" s="667"/>
      <c r="T658" s="667"/>
    </row>
    <row r="659" spans="2:20" s="18" customFormat="1" ht="15.75" customHeight="1">
      <c r="B659" s="663"/>
      <c r="C659" s="663"/>
      <c r="E659" s="663"/>
      <c r="N659" s="667"/>
      <c r="O659" s="667"/>
      <c r="P659" s="667"/>
      <c r="Q659" s="667"/>
      <c r="R659" s="667"/>
      <c r="S659" s="667"/>
      <c r="T659" s="667"/>
    </row>
    <row r="660" spans="2:20" s="18" customFormat="1" ht="15.75" customHeight="1">
      <c r="B660" s="663"/>
      <c r="C660" s="663"/>
      <c r="E660" s="663"/>
      <c r="N660" s="667"/>
      <c r="O660" s="667"/>
      <c r="P660" s="667"/>
      <c r="Q660" s="667"/>
      <c r="R660" s="667"/>
      <c r="S660" s="667"/>
      <c r="T660" s="667"/>
    </row>
    <row r="661" spans="2:20" s="18" customFormat="1" ht="15.75" customHeight="1">
      <c r="B661" s="663"/>
      <c r="C661" s="663"/>
      <c r="E661" s="663"/>
      <c r="N661" s="667"/>
      <c r="O661" s="667"/>
      <c r="P661" s="667"/>
      <c r="Q661" s="667"/>
      <c r="R661" s="667"/>
      <c r="S661" s="667"/>
      <c r="T661" s="667"/>
    </row>
    <row r="662" spans="2:20" s="18" customFormat="1" ht="15.75" customHeight="1">
      <c r="B662" s="663"/>
      <c r="C662" s="663"/>
      <c r="E662" s="663"/>
      <c r="N662" s="667"/>
      <c r="O662" s="667"/>
      <c r="P662" s="667"/>
      <c r="Q662" s="667"/>
      <c r="R662" s="667"/>
      <c r="S662" s="667"/>
      <c r="T662" s="667"/>
    </row>
    <row r="663" spans="2:20" s="18" customFormat="1" ht="15.75" customHeight="1">
      <c r="B663" s="663"/>
      <c r="C663" s="663"/>
      <c r="E663" s="663"/>
      <c r="N663" s="667"/>
      <c r="O663" s="667"/>
      <c r="P663" s="667"/>
      <c r="Q663" s="667"/>
      <c r="R663" s="667"/>
      <c r="S663" s="667"/>
      <c r="T663" s="667"/>
    </row>
    <row r="664" spans="2:20" s="18" customFormat="1" ht="15.75" customHeight="1">
      <c r="B664" s="663"/>
      <c r="C664" s="663"/>
      <c r="E664" s="663"/>
      <c r="N664" s="667"/>
      <c r="O664" s="667"/>
      <c r="P664" s="667"/>
      <c r="Q664" s="667"/>
      <c r="R664" s="667"/>
      <c r="S664" s="667"/>
      <c r="T664" s="667"/>
    </row>
    <row r="665" spans="2:20" s="18" customFormat="1" ht="15.75" customHeight="1">
      <c r="B665" s="663"/>
      <c r="C665" s="663"/>
      <c r="E665" s="663"/>
      <c r="N665" s="667"/>
      <c r="O665" s="667"/>
      <c r="P665" s="667"/>
      <c r="Q665" s="667"/>
      <c r="R665" s="667"/>
      <c r="S665" s="667"/>
      <c r="T665" s="667"/>
    </row>
    <row r="666" spans="2:20" s="18" customFormat="1" ht="15.75" customHeight="1">
      <c r="B666" s="663"/>
      <c r="C666" s="663"/>
      <c r="E666" s="663"/>
      <c r="N666" s="667"/>
      <c r="O666" s="667"/>
      <c r="P666" s="667"/>
      <c r="Q666" s="667"/>
      <c r="R666" s="667"/>
      <c r="S666" s="667"/>
      <c r="T666" s="667"/>
    </row>
    <row r="667" spans="2:20" s="18" customFormat="1" ht="15.75" customHeight="1">
      <c r="B667" s="663"/>
      <c r="C667" s="663"/>
      <c r="E667" s="663"/>
      <c r="N667" s="667"/>
      <c r="O667" s="667"/>
      <c r="P667" s="667"/>
      <c r="Q667" s="667"/>
      <c r="R667" s="667"/>
      <c r="S667" s="667"/>
      <c r="T667" s="667"/>
    </row>
    <row r="668" spans="2:20" s="18" customFormat="1" ht="15.75" customHeight="1">
      <c r="B668" s="663"/>
      <c r="C668" s="663"/>
      <c r="E668" s="663"/>
      <c r="N668" s="667"/>
      <c r="O668" s="667"/>
      <c r="P668" s="667"/>
      <c r="Q668" s="667"/>
      <c r="R668" s="667"/>
      <c r="S668" s="667"/>
      <c r="T668" s="667"/>
    </row>
    <row r="669" spans="2:20" s="18" customFormat="1" ht="15.75" customHeight="1">
      <c r="B669" s="663"/>
      <c r="C669" s="663"/>
      <c r="E669" s="663"/>
      <c r="N669" s="667"/>
      <c r="O669" s="667"/>
      <c r="P669" s="667"/>
      <c r="Q669" s="667"/>
      <c r="R669" s="667"/>
      <c r="S669" s="667"/>
      <c r="T669" s="667"/>
    </row>
    <row r="670" spans="2:20" s="18" customFormat="1" ht="15.75" customHeight="1">
      <c r="B670" s="663"/>
      <c r="C670" s="663"/>
      <c r="E670" s="663"/>
      <c r="N670" s="667"/>
      <c r="O670" s="667"/>
      <c r="P670" s="667"/>
      <c r="Q670" s="667"/>
      <c r="R670" s="667"/>
      <c r="S670" s="667"/>
      <c r="T670" s="667"/>
    </row>
    <row r="671" spans="2:20" s="18" customFormat="1" ht="15.75" customHeight="1">
      <c r="B671" s="663"/>
      <c r="C671" s="663"/>
      <c r="E671" s="663"/>
      <c r="N671" s="667"/>
      <c r="O671" s="667"/>
      <c r="P671" s="667"/>
      <c r="Q671" s="667"/>
      <c r="R671" s="667"/>
      <c r="S671" s="667"/>
      <c r="T671" s="667"/>
    </row>
    <row r="672" spans="2:20" s="18" customFormat="1" ht="15.75" customHeight="1">
      <c r="B672" s="663"/>
      <c r="C672" s="663"/>
      <c r="E672" s="663"/>
      <c r="N672" s="667"/>
      <c r="O672" s="667"/>
      <c r="P672" s="667"/>
      <c r="Q672" s="667"/>
      <c r="R672" s="667"/>
      <c r="S672" s="667"/>
      <c r="T672" s="667"/>
    </row>
    <row r="673" spans="2:20" s="18" customFormat="1" ht="15.75" customHeight="1">
      <c r="B673" s="663"/>
      <c r="C673" s="663"/>
      <c r="E673" s="663"/>
      <c r="N673" s="667"/>
      <c r="O673" s="667"/>
      <c r="P673" s="667"/>
      <c r="Q673" s="667"/>
      <c r="R673" s="667"/>
      <c r="S673" s="667"/>
      <c r="T673" s="667"/>
    </row>
    <row r="674" spans="2:20" s="18" customFormat="1" ht="15.75" customHeight="1">
      <c r="B674" s="663"/>
      <c r="C674" s="663"/>
      <c r="E674" s="663"/>
      <c r="N674" s="667"/>
      <c r="O674" s="667"/>
      <c r="P674" s="667"/>
      <c r="Q674" s="667"/>
      <c r="R674" s="667"/>
      <c r="S674" s="667"/>
      <c r="T674" s="667"/>
    </row>
    <row r="675" spans="2:20" s="18" customFormat="1" ht="15.75" customHeight="1">
      <c r="B675" s="663"/>
      <c r="C675" s="663"/>
      <c r="E675" s="663"/>
      <c r="N675" s="667"/>
      <c r="O675" s="667"/>
      <c r="P675" s="667"/>
      <c r="Q675" s="667"/>
      <c r="R675" s="667"/>
      <c r="S675" s="667"/>
      <c r="T675" s="667"/>
    </row>
    <row r="676" spans="2:20" s="18" customFormat="1" ht="15.75" customHeight="1">
      <c r="B676" s="663"/>
      <c r="C676" s="663"/>
      <c r="E676" s="663"/>
      <c r="N676" s="667"/>
      <c r="O676" s="667"/>
      <c r="P676" s="667"/>
      <c r="Q676" s="667"/>
      <c r="R676" s="667"/>
      <c r="S676" s="667"/>
      <c r="T676" s="667"/>
    </row>
    <row r="677" spans="2:20" s="18" customFormat="1" ht="15.75" customHeight="1">
      <c r="B677" s="663"/>
      <c r="C677" s="663"/>
      <c r="E677" s="663"/>
      <c r="N677" s="667"/>
      <c r="O677" s="667"/>
      <c r="P677" s="667"/>
      <c r="Q677" s="667"/>
      <c r="R677" s="667"/>
      <c r="S677" s="667"/>
      <c r="T677" s="667"/>
    </row>
    <row r="678" spans="2:20" s="18" customFormat="1" ht="15.75" customHeight="1">
      <c r="B678" s="663"/>
      <c r="C678" s="663"/>
      <c r="E678" s="663"/>
      <c r="N678" s="667"/>
      <c r="O678" s="667"/>
      <c r="P678" s="667"/>
      <c r="Q678" s="667"/>
      <c r="R678" s="667"/>
      <c r="S678" s="667"/>
      <c r="T678" s="667"/>
    </row>
    <row r="679" spans="2:20" s="18" customFormat="1" ht="15.75" customHeight="1">
      <c r="B679" s="663"/>
      <c r="C679" s="663"/>
      <c r="E679" s="663"/>
      <c r="N679" s="667"/>
      <c r="O679" s="667"/>
      <c r="P679" s="667"/>
      <c r="Q679" s="667"/>
      <c r="R679" s="667"/>
      <c r="S679" s="667"/>
      <c r="T679" s="667"/>
    </row>
    <row r="680" spans="2:20" s="18" customFormat="1" ht="15.75" customHeight="1">
      <c r="B680" s="663"/>
      <c r="C680" s="663"/>
      <c r="E680" s="663"/>
      <c r="N680" s="667"/>
      <c r="O680" s="667"/>
      <c r="P680" s="667"/>
      <c r="Q680" s="667"/>
      <c r="R680" s="667"/>
      <c r="S680" s="667"/>
      <c r="T680" s="667"/>
    </row>
    <row r="681" spans="2:20" s="18" customFormat="1" ht="15.75" customHeight="1">
      <c r="B681" s="663"/>
      <c r="C681" s="663"/>
      <c r="E681" s="663"/>
      <c r="N681" s="667"/>
      <c r="O681" s="667"/>
      <c r="P681" s="667"/>
      <c r="Q681" s="667"/>
      <c r="R681" s="667"/>
      <c r="S681" s="667"/>
      <c r="T681" s="667"/>
    </row>
    <row r="682" spans="2:20" s="18" customFormat="1" ht="15.75" customHeight="1">
      <c r="B682" s="663"/>
      <c r="C682" s="663"/>
      <c r="E682" s="663"/>
      <c r="N682" s="667"/>
      <c r="O682" s="667"/>
      <c r="P682" s="667"/>
      <c r="Q682" s="667"/>
      <c r="R682" s="667"/>
      <c r="S682" s="667"/>
      <c r="T682" s="667"/>
    </row>
    <row r="683" spans="2:20" s="18" customFormat="1" ht="15.75" customHeight="1">
      <c r="B683" s="663"/>
      <c r="C683" s="663"/>
      <c r="E683" s="663"/>
      <c r="N683" s="667"/>
      <c r="O683" s="667"/>
      <c r="P683" s="667"/>
      <c r="Q683" s="667"/>
      <c r="R683" s="667"/>
      <c r="S683" s="667"/>
      <c r="T683" s="667"/>
    </row>
    <row r="684" spans="2:20" s="18" customFormat="1" ht="15.75" customHeight="1">
      <c r="B684" s="663"/>
      <c r="C684" s="663"/>
      <c r="E684" s="663"/>
      <c r="N684" s="667"/>
      <c r="O684" s="667"/>
      <c r="P684" s="667"/>
      <c r="Q684" s="667"/>
      <c r="R684" s="667"/>
      <c r="S684" s="667"/>
      <c r="T684" s="667"/>
    </row>
    <row r="685" spans="2:20" s="18" customFormat="1" ht="15.75" customHeight="1">
      <c r="B685" s="663"/>
      <c r="C685" s="663"/>
      <c r="E685" s="663"/>
      <c r="N685" s="667"/>
      <c r="O685" s="667"/>
      <c r="P685" s="667"/>
      <c r="Q685" s="667"/>
      <c r="R685" s="667"/>
      <c r="S685" s="667"/>
      <c r="T685" s="667"/>
    </row>
    <row r="686" spans="2:20" s="18" customFormat="1" ht="15.75" customHeight="1">
      <c r="B686" s="663"/>
      <c r="C686" s="663"/>
      <c r="E686" s="663"/>
      <c r="N686" s="667"/>
      <c r="O686" s="667"/>
      <c r="P686" s="667"/>
      <c r="Q686" s="667"/>
      <c r="R686" s="667"/>
      <c r="S686" s="667"/>
      <c r="T686" s="667"/>
    </row>
    <row r="687" spans="2:20" s="18" customFormat="1" ht="15.75" customHeight="1">
      <c r="B687" s="663"/>
      <c r="C687" s="663"/>
      <c r="E687" s="663"/>
      <c r="N687" s="667"/>
      <c r="O687" s="667"/>
      <c r="P687" s="667"/>
      <c r="Q687" s="667"/>
      <c r="R687" s="667"/>
      <c r="S687" s="667"/>
      <c r="T687" s="667"/>
    </row>
    <row r="688" spans="2:20" s="18" customFormat="1" ht="15.75" customHeight="1">
      <c r="B688" s="663"/>
      <c r="C688" s="663"/>
      <c r="E688" s="663"/>
      <c r="N688" s="667"/>
      <c r="O688" s="667"/>
      <c r="P688" s="667"/>
      <c r="Q688" s="667"/>
      <c r="R688" s="667"/>
      <c r="S688" s="667"/>
      <c r="T688" s="667"/>
    </row>
    <row r="689" spans="2:20" s="18" customFormat="1" ht="15.75" customHeight="1">
      <c r="B689" s="663"/>
      <c r="C689" s="663"/>
      <c r="E689" s="663"/>
      <c r="N689" s="667"/>
      <c r="O689" s="667"/>
      <c r="P689" s="667"/>
      <c r="Q689" s="667"/>
      <c r="R689" s="667"/>
      <c r="S689" s="667"/>
      <c r="T689" s="667"/>
    </row>
    <row r="690" spans="2:20" s="18" customFormat="1" ht="15.75" customHeight="1">
      <c r="B690" s="663"/>
      <c r="C690" s="663"/>
      <c r="E690" s="663"/>
      <c r="N690" s="667"/>
      <c r="O690" s="667"/>
      <c r="P690" s="667"/>
      <c r="Q690" s="667"/>
      <c r="R690" s="667"/>
      <c r="S690" s="667"/>
      <c r="T690" s="667"/>
    </row>
    <row r="691" spans="2:20" s="18" customFormat="1" ht="15.75" customHeight="1">
      <c r="B691" s="663"/>
      <c r="C691" s="663"/>
      <c r="E691" s="663"/>
      <c r="N691" s="667"/>
      <c r="O691" s="667"/>
      <c r="P691" s="667"/>
      <c r="Q691" s="667"/>
      <c r="R691" s="667"/>
      <c r="S691" s="667"/>
      <c r="T691" s="667"/>
    </row>
    <row r="692" spans="2:20" s="18" customFormat="1" ht="15.75" customHeight="1">
      <c r="B692" s="663"/>
      <c r="C692" s="663"/>
      <c r="E692" s="663"/>
      <c r="N692" s="667"/>
      <c r="O692" s="667"/>
      <c r="P692" s="667"/>
      <c r="Q692" s="667"/>
      <c r="R692" s="667"/>
      <c r="S692" s="667"/>
      <c r="T692" s="667"/>
    </row>
    <row r="693" spans="2:20" s="18" customFormat="1" ht="15.75" customHeight="1">
      <c r="B693" s="663"/>
      <c r="C693" s="663"/>
      <c r="E693" s="663"/>
      <c r="N693" s="667"/>
      <c r="O693" s="667"/>
      <c r="P693" s="667"/>
      <c r="Q693" s="667"/>
      <c r="R693" s="667"/>
      <c r="S693" s="667"/>
      <c r="T693" s="667"/>
    </row>
    <row r="694" spans="2:20" s="18" customFormat="1" ht="15.75" customHeight="1">
      <c r="B694" s="663"/>
      <c r="C694" s="663"/>
      <c r="E694" s="663"/>
      <c r="N694" s="667"/>
      <c r="O694" s="667"/>
      <c r="P694" s="667"/>
      <c r="Q694" s="667"/>
      <c r="R694" s="667"/>
      <c r="S694" s="667"/>
      <c r="T694" s="667"/>
    </row>
    <row r="695" spans="2:20" s="18" customFormat="1" ht="15.75" customHeight="1">
      <c r="B695" s="663"/>
      <c r="C695" s="663"/>
      <c r="E695" s="663"/>
      <c r="N695" s="667"/>
      <c r="O695" s="667"/>
      <c r="P695" s="667"/>
      <c r="Q695" s="667"/>
      <c r="R695" s="667"/>
      <c r="S695" s="667"/>
      <c r="T695" s="667"/>
    </row>
    <row r="696" spans="2:20" s="18" customFormat="1" ht="15.75" customHeight="1">
      <c r="B696" s="663"/>
      <c r="C696" s="663"/>
      <c r="E696" s="663"/>
      <c r="N696" s="667"/>
      <c r="O696" s="667"/>
      <c r="P696" s="667"/>
      <c r="Q696" s="667"/>
      <c r="R696" s="667"/>
      <c r="S696" s="667"/>
      <c r="T696" s="667"/>
    </row>
    <row r="697" spans="2:20" s="18" customFormat="1" ht="15.75" customHeight="1">
      <c r="B697" s="663"/>
      <c r="C697" s="663"/>
      <c r="E697" s="663"/>
      <c r="N697" s="667"/>
      <c r="O697" s="667"/>
      <c r="P697" s="667"/>
      <c r="Q697" s="667"/>
      <c r="R697" s="667"/>
      <c r="S697" s="667"/>
      <c r="T697" s="667"/>
    </row>
    <row r="698" spans="2:20" s="18" customFormat="1" ht="15.75" customHeight="1">
      <c r="B698" s="663"/>
      <c r="C698" s="663"/>
      <c r="E698" s="663"/>
      <c r="N698" s="667"/>
      <c r="O698" s="667"/>
      <c r="P698" s="667"/>
      <c r="Q698" s="667"/>
      <c r="R698" s="667"/>
      <c r="S698" s="667"/>
      <c r="T698" s="667"/>
    </row>
    <row r="699" spans="2:20" s="18" customFormat="1" ht="15.75" customHeight="1">
      <c r="B699" s="663"/>
      <c r="C699" s="663"/>
      <c r="E699" s="663"/>
      <c r="N699" s="667"/>
      <c r="O699" s="667"/>
      <c r="P699" s="667"/>
      <c r="Q699" s="667"/>
      <c r="R699" s="667"/>
      <c r="S699" s="667"/>
      <c r="T699" s="667"/>
    </row>
    <row r="700" spans="2:20" s="18" customFormat="1" ht="15.75" customHeight="1">
      <c r="B700" s="663"/>
      <c r="C700" s="663"/>
      <c r="E700" s="663"/>
      <c r="N700" s="667"/>
      <c r="O700" s="667"/>
      <c r="P700" s="667"/>
      <c r="Q700" s="667"/>
      <c r="R700" s="667"/>
      <c r="S700" s="667"/>
      <c r="T700" s="667"/>
    </row>
    <row r="701" spans="2:20" s="18" customFormat="1" ht="15.75" customHeight="1">
      <c r="B701" s="663"/>
      <c r="C701" s="663"/>
      <c r="E701" s="663"/>
      <c r="N701" s="667"/>
      <c r="O701" s="667"/>
      <c r="P701" s="667"/>
      <c r="Q701" s="667"/>
      <c r="R701" s="667"/>
      <c r="S701" s="667"/>
      <c r="T701" s="667"/>
    </row>
    <row r="702" spans="2:20" s="18" customFormat="1" ht="15.75" customHeight="1">
      <c r="B702" s="663"/>
      <c r="C702" s="663"/>
      <c r="E702" s="663"/>
      <c r="N702" s="667"/>
      <c r="O702" s="667"/>
      <c r="P702" s="667"/>
      <c r="Q702" s="667"/>
      <c r="R702" s="667"/>
      <c r="S702" s="667"/>
      <c r="T702" s="667"/>
    </row>
    <row r="703" spans="2:20" s="18" customFormat="1" ht="15.75" customHeight="1">
      <c r="B703" s="663"/>
      <c r="C703" s="663"/>
      <c r="E703" s="663"/>
      <c r="N703" s="667"/>
      <c r="O703" s="667"/>
      <c r="P703" s="667"/>
      <c r="Q703" s="667"/>
      <c r="R703" s="667"/>
      <c r="S703" s="667"/>
      <c r="T703" s="667"/>
    </row>
    <row r="704" spans="2:20" s="18" customFormat="1" ht="15.75" customHeight="1">
      <c r="B704" s="663"/>
      <c r="C704" s="663"/>
      <c r="E704" s="663"/>
      <c r="N704" s="667"/>
      <c r="O704" s="667"/>
      <c r="P704" s="667"/>
      <c r="Q704" s="667"/>
      <c r="R704" s="667"/>
      <c r="S704" s="667"/>
      <c r="T704" s="667"/>
    </row>
    <row r="705" spans="2:20" s="18" customFormat="1" ht="15.75" customHeight="1">
      <c r="B705" s="663"/>
      <c r="C705" s="663"/>
      <c r="E705" s="663"/>
      <c r="N705" s="667"/>
      <c r="O705" s="667"/>
      <c r="P705" s="667"/>
      <c r="Q705" s="667"/>
      <c r="R705" s="667"/>
      <c r="S705" s="667"/>
      <c r="T705" s="667"/>
    </row>
    <row r="706" spans="2:20" s="18" customFormat="1" ht="15.75" customHeight="1">
      <c r="B706" s="663"/>
      <c r="C706" s="663"/>
      <c r="E706" s="663"/>
      <c r="N706" s="667"/>
      <c r="O706" s="667"/>
      <c r="P706" s="667"/>
      <c r="Q706" s="667"/>
      <c r="R706" s="667"/>
      <c r="S706" s="667"/>
      <c r="T706" s="667"/>
    </row>
    <row r="707" spans="2:20" s="18" customFormat="1" ht="15.75" customHeight="1">
      <c r="B707" s="663"/>
      <c r="C707" s="663"/>
      <c r="E707" s="663"/>
      <c r="N707" s="667"/>
      <c r="O707" s="667"/>
      <c r="P707" s="667"/>
      <c r="Q707" s="667"/>
      <c r="R707" s="667"/>
      <c r="S707" s="667"/>
      <c r="T707" s="667"/>
    </row>
    <row r="708" spans="2:20" s="18" customFormat="1" ht="15.75" customHeight="1">
      <c r="B708" s="663"/>
      <c r="C708" s="663"/>
      <c r="E708" s="663"/>
      <c r="N708" s="667"/>
      <c r="O708" s="667"/>
      <c r="P708" s="667"/>
      <c r="Q708" s="667"/>
      <c r="R708" s="667"/>
      <c r="S708" s="667"/>
      <c r="T708" s="667"/>
    </row>
    <row r="709" spans="2:20" s="18" customFormat="1" ht="15.75" customHeight="1">
      <c r="B709" s="663"/>
      <c r="C709" s="663"/>
      <c r="E709" s="663"/>
      <c r="N709" s="667"/>
      <c r="O709" s="667"/>
      <c r="P709" s="667"/>
      <c r="Q709" s="667"/>
      <c r="R709" s="667"/>
      <c r="S709" s="667"/>
      <c r="T709" s="667"/>
    </row>
    <row r="710" spans="2:20" s="18" customFormat="1" ht="15.75" customHeight="1">
      <c r="B710" s="663"/>
      <c r="C710" s="663"/>
      <c r="E710" s="663"/>
      <c r="N710" s="667"/>
      <c r="O710" s="667"/>
      <c r="P710" s="667"/>
      <c r="Q710" s="667"/>
      <c r="R710" s="667"/>
      <c r="S710" s="667"/>
      <c r="T710" s="667"/>
    </row>
    <row r="711" spans="2:20" s="18" customFormat="1" ht="15.75" customHeight="1">
      <c r="B711" s="663"/>
      <c r="C711" s="663"/>
      <c r="E711" s="663"/>
      <c r="N711" s="667"/>
      <c r="O711" s="667"/>
      <c r="P711" s="667"/>
      <c r="Q711" s="667"/>
      <c r="R711" s="667"/>
      <c r="S711" s="667"/>
      <c r="T711" s="667"/>
    </row>
    <row r="712" spans="2:20" s="18" customFormat="1" ht="15.75" customHeight="1">
      <c r="B712" s="663"/>
      <c r="C712" s="663"/>
      <c r="E712" s="663"/>
      <c r="N712" s="667"/>
      <c r="O712" s="667"/>
      <c r="P712" s="667"/>
      <c r="Q712" s="667"/>
      <c r="R712" s="667"/>
      <c r="S712" s="667"/>
      <c r="T712" s="667"/>
    </row>
    <row r="713" spans="2:20" s="18" customFormat="1" ht="15.75" customHeight="1">
      <c r="B713" s="663"/>
      <c r="C713" s="663"/>
      <c r="E713" s="663"/>
      <c r="N713" s="667"/>
      <c r="O713" s="667"/>
      <c r="P713" s="667"/>
      <c r="Q713" s="667"/>
      <c r="R713" s="667"/>
      <c r="S713" s="667"/>
      <c r="T713" s="667"/>
    </row>
    <row r="714" spans="2:20" s="18" customFormat="1" ht="15.75" customHeight="1">
      <c r="B714" s="663"/>
      <c r="C714" s="663"/>
      <c r="E714" s="663"/>
      <c r="N714" s="667"/>
      <c r="O714" s="667"/>
      <c r="P714" s="667"/>
      <c r="Q714" s="667"/>
      <c r="R714" s="667"/>
      <c r="S714" s="667"/>
      <c r="T714" s="667"/>
    </row>
    <row r="715" spans="2:20" s="18" customFormat="1" ht="15.75" customHeight="1">
      <c r="B715" s="663"/>
      <c r="C715" s="663"/>
      <c r="E715" s="663"/>
      <c r="N715" s="667"/>
      <c r="O715" s="667"/>
      <c r="P715" s="667"/>
      <c r="Q715" s="667"/>
      <c r="R715" s="667"/>
      <c r="S715" s="667"/>
      <c r="T715" s="667"/>
    </row>
    <row r="716" spans="2:20" s="18" customFormat="1" ht="15.75" customHeight="1">
      <c r="B716" s="663"/>
      <c r="C716" s="663"/>
      <c r="E716" s="663"/>
      <c r="N716" s="667"/>
      <c r="O716" s="667"/>
      <c r="P716" s="667"/>
      <c r="Q716" s="667"/>
      <c r="R716" s="667"/>
      <c r="S716" s="667"/>
      <c r="T716" s="667"/>
    </row>
    <row r="717" spans="2:20" s="18" customFormat="1" ht="15.75" customHeight="1">
      <c r="B717" s="663"/>
      <c r="C717" s="663"/>
      <c r="E717" s="663"/>
      <c r="N717" s="667"/>
      <c r="O717" s="667"/>
      <c r="P717" s="667"/>
      <c r="Q717" s="667"/>
      <c r="R717" s="667"/>
      <c r="S717" s="667"/>
      <c r="T717" s="667"/>
    </row>
    <row r="718" spans="2:20" s="18" customFormat="1" ht="15.75" customHeight="1">
      <c r="B718" s="663"/>
      <c r="C718" s="663"/>
      <c r="E718" s="663"/>
      <c r="N718" s="667"/>
      <c r="O718" s="667"/>
      <c r="P718" s="667"/>
      <c r="Q718" s="667"/>
      <c r="R718" s="667"/>
      <c r="S718" s="667"/>
      <c r="T718" s="667"/>
    </row>
    <row r="719" spans="2:20" s="18" customFormat="1" ht="15.75" customHeight="1">
      <c r="B719" s="663"/>
      <c r="C719" s="663"/>
      <c r="E719" s="663"/>
      <c r="N719" s="667"/>
      <c r="O719" s="667"/>
      <c r="P719" s="667"/>
      <c r="Q719" s="667"/>
      <c r="R719" s="667"/>
      <c r="S719" s="667"/>
      <c r="T719" s="667"/>
    </row>
    <row r="720" spans="2:20" s="18" customFormat="1" ht="15.75" customHeight="1">
      <c r="B720" s="663"/>
      <c r="C720" s="663"/>
      <c r="E720" s="663"/>
      <c r="N720" s="667"/>
      <c r="O720" s="667"/>
      <c r="P720" s="667"/>
      <c r="Q720" s="667"/>
      <c r="R720" s="667"/>
      <c r="S720" s="667"/>
      <c r="T720" s="667"/>
    </row>
    <row r="721" spans="2:20" s="18" customFormat="1" ht="15.75" customHeight="1">
      <c r="B721" s="663"/>
      <c r="C721" s="663"/>
      <c r="E721" s="663"/>
      <c r="N721" s="667"/>
      <c r="O721" s="667"/>
      <c r="P721" s="667"/>
      <c r="Q721" s="667"/>
      <c r="R721" s="667"/>
      <c r="S721" s="667"/>
      <c r="T721" s="667"/>
    </row>
    <row r="722" spans="2:20" s="18" customFormat="1" ht="15.75" customHeight="1">
      <c r="B722" s="663"/>
      <c r="C722" s="663"/>
      <c r="E722" s="663"/>
      <c r="N722" s="667"/>
      <c r="O722" s="667"/>
      <c r="P722" s="667"/>
      <c r="Q722" s="667"/>
      <c r="R722" s="667"/>
      <c r="S722" s="667"/>
      <c r="T722" s="667"/>
    </row>
    <row r="723" spans="2:20" s="18" customFormat="1" ht="15.75" customHeight="1">
      <c r="B723" s="663"/>
      <c r="C723" s="663"/>
      <c r="E723" s="663"/>
      <c r="N723" s="667"/>
      <c r="O723" s="667"/>
      <c r="P723" s="667"/>
      <c r="Q723" s="667"/>
      <c r="R723" s="667"/>
      <c r="S723" s="667"/>
      <c r="T723" s="667"/>
    </row>
    <row r="724" spans="2:20" s="18" customFormat="1" ht="15.75" customHeight="1">
      <c r="B724" s="663"/>
      <c r="C724" s="663"/>
      <c r="E724" s="663"/>
      <c r="N724" s="667"/>
      <c r="O724" s="667"/>
      <c r="P724" s="667"/>
      <c r="Q724" s="667"/>
      <c r="R724" s="667"/>
      <c r="S724" s="667"/>
      <c r="T724" s="667"/>
    </row>
    <row r="725" spans="2:20" s="18" customFormat="1" ht="15.75" customHeight="1">
      <c r="B725" s="663"/>
      <c r="C725" s="663"/>
      <c r="E725" s="663"/>
      <c r="N725" s="667"/>
      <c r="O725" s="667"/>
      <c r="P725" s="667"/>
      <c r="Q725" s="667"/>
      <c r="R725" s="667"/>
      <c r="S725" s="667"/>
      <c r="T725" s="667"/>
    </row>
    <row r="726" spans="2:20" s="18" customFormat="1" ht="15.75" customHeight="1">
      <c r="B726" s="663"/>
      <c r="C726" s="663"/>
      <c r="E726" s="663"/>
      <c r="N726" s="667"/>
      <c r="O726" s="667"/>
      <c r="P726" s="667"/>
      <c r="Q726" s="667"/>
      <c r="R726" s="667"/>
      <c r="S726" s="667"/>
      <c r="T726" s="667"/>
    </row>
    <row r="727" spans="2:20" s="18" customFormat="1" ht="15.75" customHeight="1">
      <c r="B727" s="663"/>
      <c r="C727" s="663"/>
      <c r="E727" s="663"/>
      <c r="N727" s="667"/>
      <c r="O727" s="667"/>
      <c r="P727" s="667"/>
      <c r="Q727" s="667"/>
      <c r="R727" s="667"/>
      <c r="S727" s="667"/>
      <c r="T727" s="667"/>
    </row>
    <row r="728" spans="2:20" s="18" customFormat="1" ht="15.75" customHeight="1">
      <c r="B728" s="663"/>
      <c r="C728" s="663"/>
      <c r="E728" s="663"/>
      <c r="N728" s="667"/>
      <c r="O728" s="667"/>
      <c r="P728" s="667"/>
      <c r="Q728" s="667"/>
      <c r="R728" s="667"/>
      <c r="S728" s="667"/>
      <c r="T728" s="667"/>
    </row>
    <row r="729" spans="2:20" s="18" customFormat="1" ht="15.75" customHeight="1">
      <c r="B729" s="663"/>
      <c r="C729" s="663"/>
      <c r="E729" s="663"/>
      <c r="N729" s="667"/>
      <c r="O729" s="667"/>
      <c r="P729" s="667"/>
      <c r="Q729" s="667"/>
      <c r="R729" s="667"/>
      <c r="S729" s="667"/>
      <c r="T729" s="667"/>
    </row>
    <row r="730" spans="2:20" s="18" customFormat="1" ht="15.75" customHeight="1">
      <c r="B730" s="663"/>
      <c r="C730" s="663"/>
      <c r="E730" s="663"/>
      <c r="N730" s="667"/>
      <c r="O730" s="667"/>
      <c r="P730" s="667"/>
      <c r="Q730" s="667"/>
      <c r="R730" s="667"/>
      <c r="S730" s="667"/>
      <c r="T730" s="667"/>
    </row>
    <row r="731" spans="2:20" s="18" customFormat="1" ht="15.75" customHeight="1">
      <c r="B731" s="663"/>
      <c r="C731" s="663"/>
      <c r="E731" s="663"/>
      <c r="N731" s="667"/>
      <c r="O731" s="667"/>
      <c r="P731" s="667"/>
      <c r="Q731" s="667"/>
      <c r="R731" s="667"/>
      <c r="S731" s="667"/>
      <c r="T731" s="667"/>
    </row>
    <row r="732" spans="2:20" s="18" customFormat="1" ht="15.75" customHeight="1">
      <c r="B732" s="663"/>
      <c r="C732" s="663"/>
      <c r="E732" s="663"/>
      <c r="N732" s="667"/>
      <c r="O732" s="667"/>
      <c r="P732" s="667"/>
      <c r="Q732" s="667"/>
      <c r="R732" s="667"/>
      <c r="S732" s="667"/>
      <c r="T732" s="667"/>
    </row>
    <row r="733" spans="2:20" s="18" customFormat="1" ht="15.75" customHeight="1">
      <c r="B733" s="663"/>
      <c r="C733" s="663"/>
      <c r="E733" s="663"/>
      <c r="N733" s="667"/>
      <c r="O733" s="667"/>
      <c r="P733" s="667"/>
      <c r="Q733" s="667"/>
      <c r="R733" s="667"/>
      <c r="S733" s="667"/>
      <c r="T733" s="667"/>
    </row>
    <row r="734" spans="2:20" s="18" customFormat="1" ht="15.75" customHeight="1">
      <c r="B734" s="663"/>
      <c r="C734" s="663"/>
      <c r="E734" s="663"/>
      <c r="N734" s="667"/>
      <c r="O734" s="667"/>
      <c r="P734" s="667"/>
      <c r="Q734" s="667"/>
      <c r="R734" s="667"/>
      <c r="S734" s="667"/>
      <c r="T734" s="667"/>
    </row>
    <row r="735" spans="2:20" s="18" customFormat="1" ht="15.75" customHeight="1">
      <c r="B735" s="663"/>
      <c r="C735" s="663"/>
      <c r="E735" s="663"/>
      <c r="N735" s="667"/>
      <c r="O735" s="667"/>
      <c r="P735" s="667"/>
      <c r="Q735" s="667"/>
      <c r="R735" s="667"/>
      <c r="S735" s="667"/>
      <c r="T735" s="667"/>
    </row>
    <row r="736" spans="2:20" s="18" customFormat="1" ht="15.75" customHeight="1">
      <c r="B736" s="663"/>
      <c r="C736" s="663"/>
      <c r="E736" s="663"/>
      <c r="N736" s="667"/>
      <c r="O736" s="667"/>
      <c r="P736" s="667"/>
      <c r="Q736" s="667"/>
      <c r="R736" s="667"/>
      <c r="S736" s="667"/>
      <c r="T736" s="667"/>
    </row>
    <row r="737" spans="2:20" s="18" customFormat="1" ht="15.75" customHeight="1">
      <c r="B737" s="663"/>
      <c r="C737" s="663"/>
      <c r="E737" s="663"/>
      <c r="N737" s="667"/>
      <c r="O737" s="667"/>
      <c r="P737" s="667"/>
      <c r="Q737" s="667"/>
      <c r="R737" s="667"/>
      <c r="S737" s="667"/>
      <c r="T737" s="667"/>
    </row>
    <row r="738" spans="2:20" s="18" customFormat="1" ht="15.75" customHeight="1">
      <c r="B738" s="663"/>
      <c r="C738" s="663"/>
      <c r="E738" s="663"/>
      <c r="N738" s="667"/>
      <c r="O738" s="667"/>
      <c r="P738" s="667"/>
      <c r="Q738" s="667"/>
      <c r="R738" s="667"/>
      <c r="S738" s="667"/>
      <c r="T738" s="667"/>
    </row>
    <row r="739" spans="2:20" s="18" customFormat="1" ht="15.75" customHeight="1">
      <c r="B739" s="663"/>
      <c r="C739" s="663"/>
      <c r="E739" s="663"/>
      <c r="N739" s="667"/>
      <c r="O739" s="667"/>
      <c r="P739" s="667"/>
      <c r="Q739" s="667"/>
      <c r="R739" s="667"/>
      <c r="S739" s="667"/>
      <c r="T739" s="667"/>
    </row>
    <row r="740" spans="2:20" s="18" customFormat="1" ht="15.75" customHeight="1">
      <c r="B740" s="663"/>
      <c r="C740" s="663"/>
      <c r="E740" s="663"/>
      <c r="N740" s="667"/>
      <c r="O740" s="667"/>
      <c r="P740" s="667"/>
      <c r="Q740" s="667"/>
      <c r="R740" s="667"/>
      <c r="S740" s="667"/>
      <c r="T740" s="667"/>
    </row>
    <row r="741" spans="2:20" s="18" customFormat="1" ht="15.75" customHeight="1">
      <c r="B741" s="663"/>
      <c r="C741" s="663"/>
      <c r="E741" s="663"/>
      <c r="N741" s="667"/>
      <c r="O741" s="667"/>
      <c r="P741" s="667"/>
      <c r="Q741" s="667"/>
      <c r="R741" s="667"/>
      <c r="S741" s="667"/>
      <c r="T741" s="667"/>
    </row>
    <row r="742" spans="2:20" s="18" customFormat="1" ht="15.75" customHeight="1">
      <c r="B742" s="663"/>
      <c r="C742" s="663"/>
      <c r="E742" s="663"/>
      <c r="N742" s="667"/>
      <c r="O742" s="667"/>
      <c r="P742" s="667"/>
      <c r="Q742" s="667"/>
      <c r="R742" s="667"/>
      <c r="S742" s="667"/>
      <c r="T742" s="667"/>
    </row>
    <row r="743" spans="2:20" s="18" customFormat="1" ht="15.75" customHeight="1">
      <c r="B743" s="663"/>
      <c r="C743" s="663"/>
      <c r="E743" s="663"/>
      <c r="N743" s="667"/>
      <c r="O743" s="667"/>
      <c r="P743" s="667"/>
      <c r="Q743" s="667"/>
      <c r="R743" s="667"/>
      <c r="S743" s="667"/>
      <c r="T743" s="667"/>
    </row>
    <row r="744" spans="2:20" s="18" customFormat="1" ht="15.75" customHeight="1">
      <c r="B744" s="663"/>
      <c r="C744" s="663"/>
      <c r="E744" s="663"/>
      <c r="N744" s="667"/>
      <c r="O744" s="667"/>
      <c r="P744" s="667"/>
      <c r="Q744" s="667"/>
      <c r="R744" s="667"/>
      <c r="S744" s="667"/>
      <c r="T744" s="667"/>
    </row>
    <row r="745" spans="2:20" s="18" customFormat="1" ht="15.75" customHeight="1">
      <c r="B745" s="663"/>
      <c r="C745" s="663"/>
      <c r="E745" s="663"/>
      <c r="N745" s="667"/>
      <c r="O745" s="667"/>
      <c r="P745" s="667"/>
      <c r="Q745" s="667"/>
      <c r="R745" s="667"/>
      <c r="S745" s="667"/>
      <c r="T745" s="667"/>
    </row>
    <row r="746" spans="2:20" s="18" customFormat="1" ht="15.75" customHeight="1">
      <c r="B746" s="663"/>
      <c r="C746" s="663"/>
      <c r="E746" s="663"/>
      <c r="N746" s="667"/>
      <c r="O746" s="667"/>
      <c r="P746" s="667"/>
      <c r="Q746" s="667"/>
      <c r="R746" s="667"/>
      <c r="S746" s="667"/>
      <c r="T746" s="667"/>
    </row>
    <row r="747" spans="2:20" s="18" customFormat="1" ht="15.75" customHeight="1">
      <c r="B747" s="663"/>
      <c r="C747" s="663"/>
      <c r="E747" s="663"/>
      <c r="N747" s="667"/>
      <c r="O747" s="667"/>
      <c r="P747" s="667"/>
      <c r="Q747" s="667"/>
      <c r="R747" s="667"/>
      <c r="S747" s="667"/>
      <c r="T747" s="667"/>
    </row>
    <row r="748" spans="2:20" s="18" customFormat="1" ht="15.75" customHeight="1">
      <c r="B748" s="663"/>
      <c r="C748" s="663"/>
      <c r="E748" s="663"/>
      <c r="N748" s="667"/>
      <c r="O748" s="667"/>
      <c r="P748" s="667"/>
      <c r="Q748" s="667"/>
      <c r="R748" s="667"/>
      <c r="S748" s="667"/>
      <c r="T748" s="667"/>
    </row>
    <row r="749" spans="2:20" s="18" customFormat="1" ht="15.75" customHeight="1">
      <c r="B749" s="663"/>
      <c r="C749" s="663"/>
      <c r="E749" s="663"/>
      <c r="N749" s="667"/>
      <c r="O749" s="667"/>
      <c r="P749" s="667"/>
      <c r="Q749" s="667"/>
      <c r="R749" s="667"/>
      <c r="S749" s="667"/>
      <c r="T749" s="667"/>
    </row>
    <row r="750" spans="2:20" s="18" customFormat="1" ht="15.75" customHeight="1">
      <c r="B750" s="663"/>
      <c r="C750" s="663"/>
      <c r="E750" s="663"/>
      <c r="N750" s="667"/>
      <c r="O750" s="667"/>
      <c r="P750" s="667"/>
      <c r="Q750" s="667"/>
      <c r="R750" s="667"/>
      <c r="S750" s="667"/>
      <c r="T750" s="667"/>
    </row>
    <row r="751" spans="2:20" s="18" customFormat="1" ht="15.75" customHeight="1">
      <c r="B751" s="663"/>
      <c r="C751" s="663"/>
      <c r="E751" s="663"/>
      <c r="N751" s="667"/>
      <c r="O751" s="667"/>
      <c r="P751" s="667"/>
      <c r="Q751" s="667"/>
      <c r="R751" s="667"/>
      <c r="S751" s="667"/>
      <c r="T751" s="667"/>
    </row>
    <row r="752" spans="2:20" s="18" customFormat="1" ht="15.75" customHeight="1">
      <c r="B752" s="663"/>
      <c r="C752" s="663"/>
      <c r="E752" s="663"/>
      <c r="N752" s="667"/>
      <c r="O752" s="667"/>
      <c r="P752" s="667"/>
      <c r="Q752" s="667"/>
      <c r="R752" s="667"/>
      <c r="S752" s="667"/>
      <c r="T752" s="667"/>
    </row>
    <row r="753" spans="2:20" s="18" customFormat="1" ht="15.75" customHeight="1">
      <c r="B753" s="663"/>
      <c r="C753" s="663"/>
      <c r="E753" s="663"/>
      <c r="N753" s="667"/>
      <c r="O753" s="667"/>
      <c r="P753" s="667"/>
      <c r="Q753" s="667"/>
      <c r="R753" s="667"/>
      <c r="S753" s="667"/>
      <c r="T753" s="667"/>
    </row>
    <row r="754" spans="2:20" s="18" customFormat="1" ht="15.75" customHeight="1">
      <c r="B754" s="663"/>
      <c r="C754" s="663"/>
      <c r="E754" s="663"/>
      <c r="N754" s="667"/>
      <c r="O754" s="667"/>
      <c r="P754" s="667"/>
      <c r="Q754" s="667"/>
      <c r="R754" s="667"/>
      <c r="S754" s="667"/>
      <c r="T754" s="667"/>
    </row>
    <row r="755" spans="2:20" s="18" customFormat="1" ht="15.75" customHeight="1">
      <c r="B755" s="663"/>
      <c r="C755" s="663"/>
      <c r="E755" s="663"/>
      <c r="N755" s="667"/>
      <c r="O755" s="667"/>
      <c r="P755" s="667"/>
      <c r="Q755" s="667"/>
      <c r="R755" s="667"/>
      <c r="S755" s="667"/>
      <c r="T755" s="667"/>
    </row>
    <row r="756" spans="2:20" s="18" customFormat="1" ht="15.75" customHeight="1">
      <c r="B756" s="663"/>
      <c r="C756" s="663"/>
      <c r="E756" s="663"/>
      <c r="N756" s="667"/>
      <c r="O756" s="667"/>
      <c r="P756" s="667"/>
      <c r="Q756" s="667"/>
      <c r="R756" s="667"/>
      <c r="S756" s="667"/>
      <c r="T756" s="667"/>
    </row>
    <row r="757" spans="2:20" s="18" customFormat="1" ht="15.75" customHeight="1">
      <c r="B757" s="663"/>
      <c r="C757" s="663"/>
      <c r="E757" s="663"/>
      <c r="N757" s="667"/>
      <c r="O757" s="667"/>
      <c r="P757" s="667"/>
      <c r="Q757" s="667"/>
      <c r="R757" s="667"/>
      <c r="S757" s="667"/>
      <c r="T757" s="667"/>
    </row>
    <row r="758" spans="2:20" s="18" customFormat="1" ht="15.75" customHeight="1">
      <c r="B758" s="663"/>
      <c r="C758" s="663"/>
      <c r="E758" s="663"/>
      <c r="N758" s="667"/>
      <c r="O758" s="667"/>
      <c r="P758" s="667"/>
      <c r="Q758" s="667"/>
      <c r="R758" s="667"/>
      <c r="S758" s="667"/>
      <c r="T758" s="667"/>
    </row>
    <row r="759" spans="2:20" s="18" customFormat="1" ht="15.75" customHeight="1">
      <c r="B759" s="663"/>
      <c r="C759" s="663"/>
      <c r="E759" s="663"/>
      <c r="N759" s="667"/>
      <c r="O759" s="667"/>
      <c r="P759" s="667"/>
      <c r="Q759" s="667"/>
      <c r="R759" s="667"/>
      <c r="S759" s="667"/>
      <c r="T759" s="667"/>
    </row>
    <row r="760" spans="2:20" s="18" customFormat="1" ht="15.75" customHeight="1">
      <c r="B760" s="663"/>
      <c r="C760" s="663"/>
      <c r="E760" s="663"/>
      <c r="N760" s="667"/>
      <c r="O760" s="667"/>
      <c r="P760" s="667"/>
      <c r="Q760" s="667"/>
      <c r="R760" s="667"/>
      <c r="S760" s="667"/>
      <c r="T760" s="667"/>
    </row>
    <row r="761" spans="2:20" s="18" customFormat="1" ht="15.75" customHeight="1">
      <c r="B761" s="663"/>
      <c r="C761" s="663"/>
      <c r="E761" s="663"/>
      <c r="N761" s="667"/>
      <c r="O761" s="667"/>
      <c r="P761" s="667"/>
      <c r="Q761" s="667"/>
      <c r="R761" s="667"/>
      <c r="S761" s="667"/>
      <c r="T761" s="667"/>
    </row>
    <row r="762" spans="2:20" s="18" customFormat="1" ht="15.75" customHeight="1">
      <c r="B762" s="663"/>
      <c r="C762" s="663"/>
      <c r="E762" s="663"/>
      <c r="N762" s="667"/>
      <c r="O762" s="667"/>
      <c r="P762" s="667"/>
      <c r="Q762" s="667"/>
      <c r="R762" s="667"/>
      <c r="S762" s="667"/>
      <c r="T762" s="667"/>
    </row>
    <row r="763" spans="2:20" s="18" customFormat="1" ht="15.75" customHeight="1">
      <c r="B763" s="663"/>
      <c r="C763" s="663"/>
      <c r="E763" s="663"/>
      <c r="N763" s="667"/>
      <c r="O763" s="667"/>
      <c r="P763" s="667"/>
      <c r="Q763" s="667"/>
      <c r="R763" s="667"/>
      <c r="S763" s="667"/>
      <c r="T763" s="667"/>
    </row>
    <row r="764" spans="2:20" s="18" customFormat="1" ht="15.75" customHeight="1">
      <c r="B764" s="663"/>
      <c r="C764" s="663"/>
      <c r="E764" s="663"/>
      <c r="N764" s="667"/>
      <c r="O764" s="667"/>
      <c r="P764" s="667"/>
      <c r="Q764" s="667"/>
      <c r="R764" s="667"/>
      <c r="S764" s="667"/>
      <c r="T764" s="667"/>
    </row>
    <row r="765" spans="2:20" s="18" customFormat="1" ht="15.75" customHeight="1">
      <c r="B765" s="663"/>
      <c r="C765" s="663"/>
      <c r="E765" s="663"/>
      <c r="N765" s="667"/>
      <c r="O765" s="667"/>
      <c r="P765" s="667"/>
      <c r="Q765" s="667"/>
      <c r="R765" s="667"/>
      <c r="S765" s="667"/>
      <c r="T765" s="667"/>
    </row>
    <row r="766" spans="2:20" s="18" customFormat="1" ht="15.75" customHeight="1">
      <c r="B766" s="663"/>
      <c r="C766" s="663"/>
      <c r="E766" s="663"/>
      <c r="N766" s="667"/>
      <c r="O766" s="667"/>
      <c r="P766" s="667"/>
      <c r="Q766" s="667"/>
      <c r="R766" s="667"/>
      <c r="S766" s="667"/>
      <c r="T766" s="667"/>
    </row>
    <row r="767" spans="2:20" s="18" customFormat="1" ht="15.75" customHeight="1">
      <c r="B767" s="663"/>
      <c r="C767" s="663"/>
      <c r="E767" s="663"/>
      <c r="N767" s="667"/>
      <c r="O767" s="667"/>
      <c r="P767" s="667"/>
      <c r="Q767" s="667"/>
      <c r="R767" s="667"/>
      <c r="S767" s="667"/>
      <c r="T767" s="667"/>
    </row>
    <row r="768" spans="2:20" s="18" customFormat="1" ht="15.75" customHeight="1">
      <c r="B768" s="663"/>
      <c r="C768" s="663"/>
      <c r="E768" s="663"/>
      <c r="N768" s="667"/>
      <c r="O768" s="667"/>
      <c r="P768" s="667"/>
      <c r="Q768" s="667"/>
      <c r="R768" s="667"/>
      <c r="S768" s="667"/>
      <c r="T768" s="667"/>
    </row>
    <row r="769" spans="2:20" s="18" customFormat="1" ht="15.75" customHeight="1">
      <c r="B769" s="663"/>
      <c r="C769" s="663"/>
      <c r="E769" s="663"/>
      <c r="N769" s="667"/>
      <c r="O769" s="667"/>
      <c r="P769" s="667"/>
      <c r="Q769" s="667"/>
      <c r="R769" s="667"/>
      <c r="S769" s="667"/>
      <c r="T769" s="667"/>
    </row>
    <row r="770" spans="2:20" s="18" customFormat="1" ht="15.75" customHeight="1">
      <c r="B770" s="663"/>
      <c r="C770" s="663"/>
      <c r="E770" s="663"/>
      <c r="N770" s="667"/>
      <c r="O770" s="667"/>
      <c r="P770" s="667"/>
      <c r="Q770" s="667"/>
      <c r="R770" s="667"/>
      <c r="S770" s="667"/>
      <c r="T770" s="667"/>
    </row>
    <row r="771" spans="2:20" s="18" customFormat="1" ht="15.75" customHeight="1">
      <c r="B771" s="663"/>
      <c r="C771" s="663"/>
      <c r="E771" s="663"/>
      <c r="N771" s="667"/>
      <c r="O771" s="667"/>
      <c r="P771" s="667"/>
      <c r="Q771" s="667"/>
      <c r="R771" s="667"/>
      <c r="S771" s="667"/>
      <c r="T771" s="667"/>
    </row>
    <row r="772" spans="2:20" s="18" customFormat="1" ht="15.75" customHeight="1">
      <c r="B772" s="663"/>
      <c r="C772" s="663"/>
      <c r="E772" s="663"/>
      <c r="N772" s="667"/>
      <c r="O772" s="667"/>
      <c r="P772" s="667"/>
      <c r="Q772" s="667"/>
      <c r="R772" s="667"/>
      <c r="S772" s="667"/>
      <c r="T772" s="667"/>
    </row>
    <row r="773" spans="2:20" s="18" customFormat="1" ht="15.75" customHeight="1">
      <c r="B773" s="663"/>
      <c r="C773" s="663"/>
      <c r="E773" s="663"/>
      <c r="N773" s="667"/>
      <c r="O773" s="667"/>
      <c r="P773" s="667"/>
      <c r="Q773" s="667"/>
      <c r="R773" s="667"/>
      <c r="S773" s="667"/>
      <c r="T773" s="667"/>
    </row>
    <row r="774" spans="2:20" s="18" customFormat="1" ht="15.75" customHeight="1">
      <c r="B774" s="663"/>
      <c r="C774" s="663"/>
      <c r="E774" s="663"/>
      <c r="N774" s="667"/>
      <c r="O774" s="667"/>
      <c r="P774" s="667"/>
      <c r="Q774" s="667"/>
      <c r="R774" s="667"/>
      <c r="S774" s="667"/>
      <c r="T774" s="667"/>
    </row>
    <row r="775" spans="2:20" s="18" customFormat="1" ht="15.75" customHeight="1">
      <c r="B775" s="663"/>
      <c r="C775" s="663"/>
      <c r="E775" s="663"/>
      <c r="N775" s="667"/>
      <c r="O775" s="667"/>
      <c r="P775" s="667"/>
      <c r="Q775" s="667"/>
      <c r="R775" s="667"/>
      <c r="S775" s="667"/>
      <c r="T775" s="667"/>
    </row>
    <row r="776" spans="2:20" s="18" customFormat="1" ht="15.75" customHeight="1">
      <c r="B776" s="663"/>
      <c r="C776" s="663"/>
      <c r="E776" s="663"/>
      <c r="N776" s="667"/>
      <c r="O776" s="667"/>
      <c r="P776" s="667"/>
      <c r="Q776" s="667"/>
      <c r="R776" s="667"/>
      <c r="S776" s="667"/>
      <c r="T776" s="667"/>
    </row>
    <row r="777" spans="2:20" s="18" customFormat="1" ht="15.75" customHeight="1">
      <c r="B777" s="663"/>
      <c r="C777" s="663"/>
      <c r="E777" s="663"/>
      <c r="N777" s="667"/>
      <c r="O777" s="667"/>
      <c r="P777" s="667"/>
      <c r="Q777" s="667"/>
      <c r="R777" s="667"/>
      <c r="S777" s="667"/>
      <c r="T777" s="667"/>
    </row>
    <row r="778" spans="2:20" s="18" customFormat="1" ht="15.75" customHeight="1">
      <c r="B778" s="663"/>
      <c r="C778" s="663"/>
      <c r="E778" s="663"/>
      <c r="N778" s="667"/>
      <c r="O778" s="667"/>
      <c r="P778" s="667"/>
      <c r="Q778" s="667"/>
      <c r="R778" s="667"/>
      <c r="S778" s="667"/>
      <c r="T778" s="667"/>
    </row>
    <row r="779" spans="2:20" s="18" customFormat="1" ht="15.75" customHeight="1">
      <c r="B779" s="663"/>
      <c r="C779" s="663"/>
      <c r="E779" s="663"/>
      <c r="N779" s="667"/>
      <c r="O779" s="667"/>
      <c r="P779" s="667"/>
      <c r="Q779" s="667"/>
      <c r="R779" s="667"/>
      <c r="S779" s="667"/>
      <c r="T779" s="667"/>
    </row>
    <row r="780" spans="2:20" s="18" customFormat="1" ht="15.75" customHeight="1">
      <c r="B780" s="663"/>
      <c r="C780" s="663"/>
      <c r="E780" s="663"/>
      <c r="N780" s="667"/>
      <c r="O780" s="667"/>
      <c r="P780" s="667"/>
      <c r="Q780" s="667"/>
      <c r="R780" s="667"/>
      <c r="S780" s="667"/>
      <c r="T780" s="667"/>
    </row>
    <row r="781" spans="2:20" s="18" customFormat="1" ht="15.75" customHeight="1">
      <c r="B781" s="663"/>
      <c r="C781" s="663"/>
      <c r="E781" s="663"/>
      <c r="N781" s="667"/>
      <c r="O781" s="667"/>
      <c r="P781" s="667"/>
      <c r="Q781" s="667"/>
      <c r="R781" s="667"/>
      <c r="S781" s="667"/>
      <c r="T781" s="667"/>
    </row>
    <row r="782" spans="2:20" s="18" customFormat="1" ht="15.75" customHeight="1">
      <c r="B782" s="663"/>
      <c r="C782" s="663"/>
      <c r="E782" s="663"/>
      <c r="N782" s="667"/>
      <c r="O782" s="667"/>
      <c r="P782" s="667"/>
      <c r="Q782" s="667"/>
      <c r="R782" s="667"/>
      <c r="S782" s="667"/>
      <c r="T782" s="667"/>
    </row>
    <row r="783" spans="2:20" s="18" customFormat="1" ht="15.75" customHeight="1">
      <c r="B783" s="663"/>
      <c r="C783" s="663"/>
      <c r="E783" s="663"/>
      <c r="N783" s="667"/>
      <c r="O783" s="667"/>
      <c r="P783" s="667"/>
      <c r="Q783" s="667"/>
      <c r="R783" s="667"/>
      <c r="S783" s="667"/>
      <c r="T783" s="667"/>
    </row>
    <row r="784" spans="2:20" s="18" customFormat="1" ht="15.75" customHeight="1">
      <c r="B784" s="663"/>
      <c r="C784" s="663"/>
      <c r="E784" s="663"/>
      <c r="N784" s="667"/>
      <c r="O784" s="667"/>
      <c r="P784" s="667"/>
      <c r="Q784" s="667"/>
      <c r="R784" s="667"/>
      <c r="S784" s="667"/>
      <c r="T784" s="667"/>
    </row>
    <row r="785" spans="2:20" s="18" customFormat="1" ht="15.75" customHeight="1">
      <c r="B785" s="663"/>
      <c r="C785" s="663"/>
      <c r="E785" s="663"/>
      <c r="N785" s="667"/>
      <c r="O785" s="667"/>
      <c r="P785" s="667"/>
      <c r="Q785" s="667"/>
      <c r="R785" s="667"/>
      <c r="S785" s="667"/>
      <c r="T785" s="667"/>
    </row>
    <row r="786" spans="2:20" s="18" customFormat="1" ht="15.75" customHeight="1">
      <c r="B786" s="663"/>
      <c r="C786" s="663"/>
      <c r="E786" s="663"/>
      <c r="N786" s="667"/>
      <c r="O786" s="667"/>
      <c r="P786" s="667"/>
      <c r="Q786" s="667"/>
      <c r="R786" s="667"/>
      <c r="S786" s="667"/>
      <c r="T786" s="667"/>
    </row>
    <row r="787" spans="2:20" s="18" customFormat="1" ht="15.75" customHeight="1">
      <c r="B787" s="663"/>
      <c r="C787" s="663"/>
      <c r="E787" s="663"/>
      <c r="N787" s="667"/>
      <c r="O787" s="667"/>
      <c r="P787" s="667"/>
      <c r="Q787" s="667"/>
      <c r="R787" s="667"/>
      <c r="S787" s="667"/>
      <c r="T787" s="667"/>
    </row>
    <row r="788" spans="2:20" s="18" customFormat="1" ht="15.75" customHeight="1">
      <c r="B788" s="663"/>
      <c r="C788" s="663"/>
      <c r="E788" s="663"/>
      <c r="N788" s="667"/>
      <c r="O788" s="667"/>
      <c r="P788" s="667"/>
      <c r="Q788" s="667"/>
      <c r="R788" s="667"/>
      <c r="S788" s="667"/>
      <c r="T788" s="667"/>
    </row>
    <row r="789" spans="2:20" s="18" customFormat="1" ht="15.75" customHeight="1">
      <c r="B789" s="663"/>
      <c r="C789" s="663"/>
      <c r="E789" s="663"/>
      <c r="N789" s="667"/>
      <c r="O789" s="667"/>
      <c r="P789" s="667"/>
      <c r="Q789" s="667"/>
      <c r="R789" s="667"/>
      <c r="S789" s="667"/>
      <c r="T789" s="667"/>
    </row>
    <row r="790" spans="2:20" s="18" customFormat="1" ht="15.75" customHeight="1">
      <c r="B790" s="663"/>
      <c r="C790" s="663"/>
      <c r="E790" s="663"/>
      <c r="N790" s="667"/>
      <c r="O790" s="667"/>
      <c r="P790" s="667"/>
      <c r="Q790" s="667"/>
      <c r="R790" s="667"/>
      <c r="S790" s="667"/>
      <c r="T790" s="667"/>
    </row>
    <row r="791" spans="2:20" s="18" customFormat="1" ht="15.75" customHeight="1">
      <c r="B791" s="663"/>
      <c r="C791" s="663"/>
      <c r="E791" s="663"/>
      <c r="N791" s="667"/>
      <c r="O791" s="667"/>
      <c r="P791" s="667"/>
      <c r="Q791" s="667"/>
      <c r="R791" s="667"/>
      <c r="S791" s="667"/>
      <c r="T791" s="667"/>
    </row>
    <row r="792" spans="2:20" s="18" customFormat="1" ht="15.75" customHeight="1">
      <c r="B792" s="663"/>
      <c r="C792" s="663"/>
      <c r="E792" s="663"/>
      <c r="N792" s="667"/>
      <c r="O792" s="667"/>
      <c r="P792" s="667"/>
      <c r="Q792" s="667"/>
      <c r="R792" s="667"/>
      <c r="S792" s="667"/>
      <c r="T792" s="667"/>
    </row>
    <row r="793" spans="2:20" s="18" customFormat="1" ht="15.75" customHeight="1">
      <c r="B793" s="663"/>
      <c r="C793" s="663"/>
      <c r="E793" s="663"/>
      <c r="N793" s="667"/>
      <c r="O793" s="667"/>
      <c r="P793" s="667"/>
      <c r="Q793" s="667"/>
      <c r="R793" s="667"/>
      <c r="S793" s="667"/>
      <c r="T793" s="667"/>
    </row>
    <row r="794" spans="2:20" s="18" customFormat="1" ht="15.75" customHeight="1">
      <c r="B794" s="663"/>
      <c r="C794" s="663"/>
      <c r="E794" s="663"/>
      <c r="N794" s="667"/>
      <c r="O794" s="667"/>
      <c r="P794" s="667"/>
      <c r="Q794" s="667"/>
      <c r="R794" s="667"/>
      <c r="S794" s="667"/>
      <c r="T794" s="667"/>
    </row>
    <row r="795" spans="2:20" s="18" customFormat="1" ht="15.75" customHeight="1">
      <c r="B795" s="663"/>
      <c r="C795" s="663"/>
      <c r="E795" s="663"/>
      <c r="N795" s="667"/>
      <c r="O795" s="667"/>
      <c r="P795" s="667"/>
      <c r="Q795" s="667"/>
      <c r="R795" s="667"/>
      <c r="S795" s="667"/>
      <c r="T795" s="667"/>
    </row>
    <row r="796" spans="2:20" s="18" customFormat="1" ht="15.75" customHeight="1">
      <c r="B796" s="663"/>
      <c r="C796" s="663"/>
      <c r="E796" s="663"/>
      <c r="N796" s="667"/>
      <c r="O796" s="667"/>
      <c r="P796" s="667"/>
      <c r="Q796" s="667"/>
      <c r="R796" s="667"/>
      <c r="S796" s="667"/>
      <c r="T796" s="667"/>
    </row>
    <row r="797" spans="2:20" s="18" customFormat="1" ht="15.75" customHeight="1">
      <c r="B797" s="663"/>
      <c r="C797" s="663"/>
      <c r="E797" s="663"/>
      <c r="N797" s="667"/>
      <c r="O797" s="667"/>
      <c r="P797" s="667"/>
      <c r="Q797" s="667"/>
      <c r="R797" s="667"/>
      <c r="S797" s="667"/>
      <c r="T797" s="667"/>
    </row>
    <row r="798" spans="2:20" s="18" customFormat="1" ht="15.75" customHeight="1">
      <c r="B798" s="663"/>
      <c r="C798" s="663"/>
      <c r="E798" s="663"/>
      <c r="N798" s="667"/>
      <c r="O798" s="667"/>
      <c r="P798" s="667"/>
      <c r="Q798" s="667"/>
      <c r="R798" s="667"/>
      <c r="S798" s="667"/>
      <c r="T798" s="667"/>
    </row>
    <row r="799" spans="2:20" s="18" customFormat="1" ht="15.75" customHeight="1">
      <c r="B799" s="663"/>
      <c r="C799" s="663"/>
      <c r="E799" s="663"/>
      <c r="N799" s="667"/>
      <c r="O799" s="667"/>
      <c r="P799" s="667"/>
      <c r="Q799" s="667"/>
      <c r="R799" s="667"/>
      <c r="S799" s="667"/>
      <c r="T799" s="667"/>
    </row>
    <row r="800" spans="2:20" s="18" customFormat="1" ht="15.75" customHeight="1">
      <c r="B800" s="663"/>
      <c r="C800" s="663"/>
      <c r="E800" s="663"/>
      <c r="N800" s="667"/>
      <c r="O800" s="667"/>
      <c r="P800" s="667"/>
      <c r="Q800" s="667"/>
      <c r="R800" s="667"/>
      <c r="S800" s="667"/>
      <c r="T800" s="667"/>
    </row>
    <row r="801" spans="2:20" s="18" customFormat="1" ht="15.75" customHeight="1">
      <c r="B801" s="663"/>
      <c r="C801" s="663"/>
      <c r="E801" s="663"/>
      <c r="N801" s="667"/>
      <c r="O801" s="667"/>
      <c r="P801" s="667"/>
      <c r="Q801" s="667"/>
      <c r="R801" s="667"/>
      <c r="S801" s="667"/>
      <c r="T801" s="667"/>
    </row>
    <row r="802" spans="2:20" s="18" customFormat="1" ht="15.75" customHeight="1">
      <c r="B802" s="663"/>
      <c r="C802" s="663"/>
      <c r="E802" s="663"/>
      <c r="N802" s="667"/>
      <c r="O802" s="667"/>
      <c r="P802" s="667"/>
      <c r="Q802" s="667"/>
      <c r="R802" s="667"/>
      <c r="S802" s="667"/>
      <c r="T802" s="667"/>
    </row>
    <row r="803" spans="2:20" s="18" customFormat="1" ht="15.75" customHeight="1">
      <c r="B803" s="663"/>
      <c r="C803" s="663"/>
      <c r="E803" s="663"/>
      <c r="N803" s="667"/>
      <c r="O803" s="667"/>
      <c r="P803" s="667"/>
      <c r="Q803" s="667"/>
      <c r="R803" s="667"/>
      <c r="S803" s="667"/>
      <c r="T803" s="667"/>
    </row>
    <row r="804" spans="2:20" s="18" customFormat="1" ht="15.75" customHeight="1">
      <c r="B804" s="663"/>
      <c r="C804" s="663"/>
      <c r="E804" s="663"/>
      <c r="N804" s="667"/>
      <c r="O804" s="667"/>
      <c r="P804" s="667"/>
      <c r="Q804" s="667"/>
      <c r="R804" s="667"/>
      <c r="S804" s="667"/>
      <c r="T804" s="667"/>
    </row>
    <row r="805" spans="2:20" s="18" customFormat="1" ht="15.75" customHeight="1">
      <c r="B805" s="663"/>
      <c r="C805" s="663"/>
      <c r="E805" s="663"/>
      <c r="N805" s="667"/>
      <c r="O805" s="667"/>
      <c r="P805" s="667"/>
      <c r="Q805" s="667"/>
      <c r="R805" s="667"/>
      <c r="S805" s="667"/>
      <c r="T805" s="667"/>
    </row>
    <row r="806" spans="2:20" s="18" customFormat="1" ht="15.75" customHeight="1">
      <c r="B806" s="663"/>
      <c r="C806" s="663"/>
      <c r="E806" s="663"/>
      <c r="N806" s="667"/>
      <c r="O806" s="667"/>
      <c r="P806" s="667"/>
      <c r="Q806" s="667"/>
      <c r="R806" s="667"/>
      <c r="S806" s="667"/>
      <c r="T806" s="667"/>
    </row>
    <row r="807" spans="2:20" s="18" customFormat="1" ht="15.75" customHeight="1">
      <c r="B807" s="663"/>
      <c r="C807" s="663"/>
      <c r="E807" s="663"/>
      <c r="N807" s="667"/>
      <c r="O807" s="667"/>
      <c r="P807" s="667"/>
      <c r="Q807" s="667"/>
      <c r="R807" s="667"/>
      <c r="S807" s="667"/>
      <c r="T807" s="667"/>
    </row>
    <row r="808" spans="2:20" s="18" customFormat="1" ht="15.75" customHeight="1">
      <c r="B808" s="663"/>
      <c r="C808" s="663"/>
      <c r="E808" s="663"/>
      <c r="N808" s="667"/>
      <c r="O808" s="667"/>
      <c r="P808" s="667"/>
      <c r="Q808" s="667"/>
      <c r="R808" s="667"/>
      <c r="S808" s="667"/>
      <c r="T808" s="667"/>
    </row>
    <row r="809" spans="2:20" s="18" customFormat="1" ht="15.75" customHeight="1">
      <c r="B809" s="663"/>
      <c r="C809" s="663"/>
      <c r="E809" s="663"/>
      <c r="N809" s="667"/>
      <c r="O809" s="667"/>
      <c r="P809" s="667"/>
      <c r="Q809" s="667"/>
      <c r="R809" s="667"/>
      <c r="S809" s="667"/>
      <c r="T809" s="667"/>
    </row>
    <row r="810" spans="2:20" s="18" customFormat="1" ht="15.75" customHeight="1">
      <c r="B810" s="663"/>
      <c r="C810" s="663"/>
      <c r="E810" s="663"/>
      <c r="N810" s="667"/>
      <c r="O810" s="667"/>
      <c r="P810" s="667"/>
      <c r="Q810" s="667"/>
      <c r="R810" s="667"/>
      <c r="S810" s="667"/>
      <c r="T810" s="667"/>
    </row>
    <row r="811" spans="2:20" s="18" customFormat="1" ht="15.75" customHeight="1">
      <c r="B811" s="663"/>
      <c r="C811" s="663"/>
      <c r="E811" s="663"/>
      <c r="N811" s="667"/>
      <c r="O811" s="667"/>
      <c r="P811" s="667"/>
      <c r="Q811" s="667"/>
      <c r="R811" s="667"/>
      <c r="S811" s="667"/>
      <c r="T811" s="667"/>
    </row>
    <row r="812" spans="2:20" s="18" customFormat="1" ht="15.75" customHeight="1">
      <c r="B812" s="663"/>
      <c r="C812" s="663"/>
      <c r="E812" s="663"/>
      <c r="N812" s="667"/>
      <c r="O812" s="667"/>
      <c r="P812" s="667"/>
      <c r="Q812" s="667"/>
      <c r="R812" s="667"/>
      <c r="S812" s="667"/>
      <c r="T812" s="667"/>
    </row>
    <row r="813" spans="2:20" s="18" customFormat="1" ht="15.75" customHeight="1">
      <c r="B813" s="663"/>
      <c r="C813" s="663"/>
      <c r="E813" s="663"/>
      <c r="N813" s="667"/>
      <c r="O813" s="667"/>
      <c r="P813" s="667"/>
      <c r="Q813" s="667"/>
      <c r="R813" s="667"/>
      <c r="S813" s="667"/>
      <c r="T813" s="667"/>
    </row>
    <row r="814" spans="2:20" s="18" customFormat="1" ht="15.75" customHeight="1">
      <c r="B814" s="663"/>
      <c r="C814" s="663"/>
      <c r="E814" s="663"/>
      <c r="N814" s="667"/>
      <c r="O814" s="667"/>
      <c r="P814" s="667"/>
      <c r="Q814" s="667"/>
      <c r="R814" s="667"/>
      <c r="S814" s="667"/>
      <c r="T814" s="667"/>
    </row>
    <row r="815" spans="2:20" s="18" customFormat="1" ht="15.75" customHeight="1">
      <c r="B815" s="663"/>
      <c r="C815" s="663"/>
      <c r="E815" s="663"/>
      <c r="N815" s="667"/>
      <c r="O815" s="667"/>
      <c r="P815" s="667"/>
      <c r="Q815" s="667"/>
      <c r="R815" s="667"/>
      <c r="S815" s="667"/>
      <c r="T815" s="667"/>
    </row>
    <row r="816" spans="2:20" s="18" customFormat="1" ht="15.75" customHeight="1">
      <c r="B816" s="663"/>
      <c r="C816" s="663"/>
      <c r="E816" s="663"/>
      <c r="N816" s="667"/>
      <c r="O816" s="667"/>
      <c r="P816" s="667"/>
      <c r="Q816" s="667"/>
      <c r="R816" s="667"/>
      <c r="S816" s="667"/>
      <c r="T816" s="667"/>
    </row>
    <row r="817" spans="2:20" s="18" customFormat="1" ht="15.75" customHeight="1">
      <c r="B817" s="663"/>
      <c r="C817" s="663"/>
      <c r="E817" s="663"/>
      <c r="N817" s="667"/>
      <c r="O817" s="667"/>
      <c r="P817" s="667"/>
      <c r="Q817" s="667"/>
      <c r="R817" s="667"/>
      <c r="S817" s="667"/>
      <c r="T817" s="667"/>
    </row>
    <row r="818" spans="2:20" s="18" customFormat="1" ht="15.75" customHeight="1">
      <c r="B818" s="663"/>
      <c r="C818" s="663"/>
      <c r="E818" s="663"/>
      <c r="N818" s="667"/>
      <c r="O818" s="667"/>
      <c r="P818" s="667"/>
      <c r="Q818" s="667"/>
      <c r="R818" s="667"/>
      <c r="S818" s="667"/>
      <c r="T818" s="667"/>
    </row>
    <row r="819" spans="2:20" s="18" customFormat="1" ht="15.75" customHeight="1">
      <c r="B819" s="663"/>
      <c r="C819" s="663"/>
      <c r="E819" s="663"/>
      <c r="N819" s="667"/>
      <c r="O819" s="667"/>
      <c r="P819" s="667"/>
      <c r="Q819" s="667"/>
      <c r="R819" s="667"/>
      <c r="S819" s="667"/>
      <c r="T819" s="667"/>
    </row>
    <row r="820" spans="2:20" s="18" customFormat="1" ht="15.75" customHeight="1">
      <c r="B820" s="663"/>
      <c r="C820" s="663"/>
      <c r="E820" s="663"/>
      <c r="N820" s="667"/>
      <c r="O820" s="667"/>
      <c r="P820" s="667"/>
      <c r="Q820" s="667"/>
      <c r="R820" s="667"/>
      <c r="S820" s="667"/>
      <c r="T820" s="667"/>
    </row>
    <row r="821" spans="2:20" s="18" customFormat="1" ht="15.75" customHeight="1">
      <c r="B821" s="663"/>
      <c r="C821" s="663"/>
      <c r="E821" s="663"/>
      <c r="N821" s="667"/>
      <c r="O821" s="667"/>
      <c r="P821" s="667"/>
      <c r="Q821" s="667"/>
      <c r="R821" s="667"/>
      <c r="S821" s="667"/>
      <c r="T821" s="667"/>
    </row>
    <row r="822" spans="2:20" s="18" customFormat="1" ht="15.75" customHeight="1">
      <c r="B822" s="663"/>
      <c r="C822" s="663"/>
      <c r="E822" s="663"/>
      <c r="N822" s="667"/>
      <c r="O822" s="667"/>
      <c r="P822" s="667"/>
      <c r="Q822" s="667"/>
      <c r="R822" s="667"/>
      <c r="S822" s="667"/>
      <c r="T822" s="667"/>
    </row>
    <row r="823" spans="2:20" s="18" customFormat="1" ht="15.75" customHeight="1">
      <c r="B823" s="663"/>
      <c r="C823" s="663"/>
      <c r="E823" s="663"/>
      <c r="N823" s="667"/>
      <c r="O823" s="667"/>
      <c r="P823" s="667"/>
      <c r="Q823" s="667"/>
      <c r="R823" s="667"/>
      <c r="S823" s="667"/>
      <c r="T823" s="667"/>
    </row>
    <row r="824" spans="2:20" s="18" customFormat="1" ht="15.75" customHeight="1">
      <c r="B824" s="663"/>
      <c r="C824" s="663"/>
      <c r="E824" s="663"/>
      <c r="N824" s="667"/>
      <c r="O824" s="667"/>
      <c r="P824" s="667"/>
      <c r="Q824" s="667"/>
      <c r="R824" s="667"/>
      <c r="S824" s="667"/>
      <c r="T824" s="667"/>
    </row>
    <row r="825" spans="2:20" s="18" customFormat="1" ht="15.75" customHeight="1">
      <c r="B825" s="663"/>
      <c r="C825" s="663"/>
      <c r="E825" s="663"/>
      <c r="N825" s="667"/>
      <c r="O825" s="667"/>
      <c r="P825" s="667"/>
      <c r="Q825" s="667"/>
      <c r="R825" s="667"/>
      <c r="S825" s="667"/>
      <c r="T825" s="667"/>
    </row>
    <row r="826" spans="2:20" s="18" customFormat="1" ht="15.75" customHeight="1">
      <c r="B826" s="663"/>
      <c r="C826" s="663"/>
      <c r="E826" s="663"/>
      <c r="N826" s="667"/>
      <c r="O826" s="667"/>
      <c r="P826" s="667"/>
      <c r="Q826" s="667"/>
      <c r="R826" s="667"/>
      <c r="S826" s="667"/>
      <c r="T826" s="667"/>
    </row>
    <row r="827" spans="2:20" s="18" customFormat="1" ht="15.75" customHeight="1">
      <c r="B827" s="663"/>
      <c r="C827" s="663"/>
      <c r="E827" s="663"/>
      <c r="N827" s="667"/>
      <c r="O827" s="667"/>
      <c r="P827" s="667"/>
      <c r="Q827" s="667"/>
      <c r="R827" s="667"/>
      <c r="S827" s="667"/>
      <c r="T827" s="667"/>
    </row>
    <row r="828" spans="2:20" s="18" customFormat="1" ht="15.75" customHeight="1">
      <c r="B828" s="663"/>
      <c r="C828" s="663"/>
      <c r="E828" s="663"/>
      <c r="N828" s="667"/>
      <c r="O828" s="667"/>
      <c r="P828" s="667"/>
      <c r="Q828" s="667"/>
      <c r="R828" s="667"/>
      <c r="S828" s="667"/>
      <c r="T828" s="667"/>
    </row>
    <row r="829" spans="2:20" s="18" customFormat="1" ht="15.75" customHeight="1">
      <c r="B829" s="663"/>
      <c r="C829" s="663"/>
      <c r="E829" s="663"/>
      <c r="N829" s="667"/>
      <c r="O829" s="667"/>
      <c r="P829" s="667"/>
      <c r="Q829" s="667"/>
      <c r="R829" s="667"/>
      <c r="S829" s="667"/>
      <c r="T829" s="667"/>
    </row>
    <row r="830" spans="2:20" s="18" customFormat="1" ht="15.75" customHeight="1">
      <c r="B830" s="663"/>
      <c r="C830" s="663"/>
      <c r="E830" s="663"/>
      <c r="N830" s="667"/>
      <c r="O830" s="667"/>
      <c r="P830" s="667"/>
      <c r="Q830" s="667"/>
      <c r="R830" s="667"/>
      <c r="S830" s="667"/>
      <c r="T830" s="667"/>
    </row>
    <row r="831" spans="2:20" s="18" customFormat="1" ht="15.75" customHeight="1">
      <c r="B831" s="663"/>
      <c r="C831" s="663"/>
      <c r="E831" s="663"/>
      <c r="N831" s="667"/>
      <c r="O831" s="667"/>
      <c r="P831" s="667"/>
      <c r="Q831" s="667"/>
      <c r="R831" s="667"/>
      <c r="S831" s="667"/>
      <c r="T831" s="667"/>
    </row>
    <row r="832" spans="2:20" s="18" customFormat="1" ht="15.75" customHeight="1">
      <c r="B832" s="663"/>
      <c r="C832" s="663"/>
      <c r="E832" s="663"/>
      <c r="N832" s="667"/>
      <c r="O832" s="667"/>
      <c r="P832" s="667"/>
      <c r="Q832" s="667"/>
      <c r="R832" s="667"/>
      <c r="S832" s="667"/>
      <c r="T832" s="667"/>
    </row>
    <row r="833" spans="2:20" s="18" customFormat="1" ht="15.75" customHeight="1">
      <c r="B833" s="663"/>
      <c r="C833" s="663"/>
      <c r="E833" s="663"/>
      <c r="N833" s="667"/>
      <c r="O833" s="667"/>
      <c r="P833" s="667"/>
      <c r="Q833" s="667"/>
      <c r="R833" s="667"/>
      <c r="S833" s="667"/>
      <c r="T833" s="667"/>
    </row>
    <row r="834" spans="2:20" s="18" customFormat="1" ht="15.75" customHeight="1">
      <c r="B834" s="663"/>
      <c r="C834" s="663"/>
      <c r="E834" s="663"/>
      <c r="N834" s="667"/>
      <c r="O834" s="667"/>
      <c r="P834" s="667"/>
      <c r="Q834" s="667"/>
      <c r="R834" s="667"/>
      <c r="S834" s="667"/>
      <c r="T834" s="667"/>
    </row>
    <row r="835" spans="2:20" s="18" customFormat="1" ht="15.75" customHeight="1">
      <c r="B835" s="663"/>
      <c r="C835" s="663"/>
      <c r="E835" s="663"/>
      <c r="N835" s="667"/>
      <c r="O835" s="667"/>
      <c r="P835" s="667"/>
      <c r="Q835" s="667"/>
      <c r="R835" s="667"/>
      <c r="S835" s="667"/>
      <c r="T835" s="667"/>
    </row>
    <row r="836" spans="2:20" s="18" customFormat="1" ht="15.75" customHeight="1">
      <c r="B836" s="663"/>
      <c r="C836" s="663"/>
      <c r="E836" s="663"/>
      <c r="N836" s="667"/>
      <c r="O836" s="667"/>
      <c r="P836" s="667"/>
      <c r="Q836" s="667"/>
      <c r="R836" s="667"/>
      <c r="S836" s="667"/>
      <c r="T836" s="667"/>
    </row>
    <row r="837" spans="2:20" s="18" customFormat="1" ht="15.75" customHeight="1">
      <c r="B837" s="663"/>
      <c r="C837" s="663"/>
      <c r="E837" s="663"/>
      <c r="N837" s="667"/>
      <c r="O837" s="667"/>
      <c r="P837" s="667"/>
      <c r="Q837" s="667"/>
      <c r="R837" s="667"/>
      <c r="S837" s="667"/>
      <c r="T837" s="667"/>
    </row>
    <row r="838" spans="2:20" s="18" customFormat="1" ht="15.75" customHeight="1">
      <c r="B838" s="663"/>
      <c r="C838" s="663"/>
      <c r="E838" s="663"/>
      <c r="N838" s="667"/>
      <c r="O838" s="667"/>
      <c r="P838" s="667"/>
      <c r="Q838" s="667"/>
      <c r="R838" s="667"/>
      <c r="S838" s="667"/>
      <c r="T838" s="667"/>
    </row>
    <row r="839" spans="2:20" s="18" customFormat="1" ht="15.75" customHeight="1">
      <c r="B839" s="663"/>
      <c r="C839" s="663"/>
      <c r="E839" s="663"/>
      <c r="N839" s="667"/>
      <c r="O839" s="667"/>
      <c r="P839" s="667"/>
      <c r="Q839" s="667"/>
      <c r="R839" s="667"/>
      <c r="S839" s="667"/>
      <c r="T839" s="667"/>
    </row>
    <row r="840" spans="2:20" s="18" customFormat="1" ht="15.75" customHeight="1">
      <c r="B840" s="663"/>
      <c r="C840" s="663"/>
      <c r="E840" s="663"/>
      <c r="N840" s="667"/>
      <c r="O840" s="667"/>
      <c r="P840" s="667"/>
      <c r="Q840" s="667"/>
      <c r="R840" s="667"/>
      <c r="S840" s="667"/>
      <c r="T840" s="667"/>
    </row>
    <row r="841" spans="2:20" s="18" customFormat="1" ht="15.75" customHeight="1">
      <c r="B841" s="663"/>
      <c r="C841" s="663"/>
      <c r="E841" s="663"/>
      <c r="N841" s="667"/>
      <c r="O841" s="667"/>
      <c r="P841" s="667"/>
      <c r="Q841" s="667"/>
      <c r="R841" s="667"/>
      <c r="S841" s="667"/>
      <c r="T841" s="667"/>
    </row>
    <row r="842" spans="2:20" s="18" customFormat="1" ht="15.75" customHeight="1">
      <c r="B842" s="663"/>
      <c r="C842" s="663"/>
      <c r="E842" s="663"/>
      <c r="N842" s="667"/>
      <c r="O842" s="667"/>
      <c r="P842" s="667"/>
      <c r="Q842" s="667"/>
      <c r="R842" s="667"/>
      <c r="S842" s="667"/>
      <c r="T842" s="667"/>
    </row>
    <row r="843" spans="2:20" s="18" customFormat="1" ht="15.75" customHeight="1">
      <c r="B843" s="663"/>
      <c r="C843" s="663"/>
      <c r="E843" s="663"/>
      <c r="N843" s="667"/>
      <c r="O843" s="667"/>
      <c r="P843" s="667"/>
      <c r="Q843" s="667"/>
      <c r="R843" s="667"/>
      <c r="S843" s="667"/>
      <c r="T843" s="667"/>
    </row>
    <row r="844" spans="2:20" s="18" customFormat="1" ht="15.75" customHeight="1">
      <c r="B844" s="663"/>
      <c r="C844" s="663"/>
      <c r="E844" s="663"/>
      <c r="N844" s="667"/>
      <c r="O844" s="667"/>
      <c r="P844" s="667"/>
      <c r="Q844" s="667"/>
      <c r="R844" s="667"/>
      <c r="S844" s="667"/>
      <c r="T844" s="667"/>
    </row>
    <row r="845" spans="2:20" s="18" customFormat="1" ht="15.75" customHeight="1">
      <c r="B845" s="663"/>
      <c r="C845" s="663"/>
      <c r="E845" s="663"/>
      <c r="N845" s="667"/>
      <c r="O845" s="667"/>
      <c r="P845" s="667"/>
      <c r="Q845" s="667"/>
      <c r="R845" s="667"/>
      <c r="S845" s="667"/>
      <c r="T845" s="667"/>
    </row>
    <row r="846" spans="2:20" s="18" customFormat="1" ht="15.75" customHeight="1">
      <c r="B846" s="663"/>
      <c r="C846" s="663"/>
      <c r="E846" s="663"/>
      <c r="N846" s="667"/>
      <c r="O846" s="667"/>
      <c r="P846" s="667"/>
      <c r="Q846" s="667"/>
      <c r="R846" s="667"/>
      <c r="S846" s="667"/>
      <c r="T846" s="667"/>
    </row>
    <row r="847" spans="2:20" s="18" customFormat="1" ht="15.75" customHeight="1">
      <c r="B847" s="663"/>
      <c r="C847" s="663"/>
      <c r="E847" s="663"/>
      <c r="N847" s="667"/>
      <c r="O847" s="667"/>
      <c r="P847" s="667"/>
      <c r="Q847" s="667"/>
      <c r="R847" s="667"/>
      <c r="S847" s="667"/>
      <c r="T847" s="667"/>
    </row>
    <row r="848" spans="2:20" s="18" customFormat="1" ht="15.75" customHeight="1">
      <c r="B848" s="663"/>
      <c r="C848" s="663"/>
      <c r="E848" s="663"/>
      <c r="N848" s="667"/>
      <c r="O848" s="667"/>
      <c r="P848" s="667"/>
      <c r="Q848" s="667"/>
      <c r="R848" s="667"/>
      <c r="S848" s="667"/>
      <c r="T848" s="667"/>
    </row>
    <row r="849" spans="2:20" s="18" customFormat="1" ht="15.75" customHeight="1">
      <c r="B849" s="663"/>
      <c r="C849" s="663"/>
      <c r="E849" s="663"/>
      <c r="N849" s="667"/>
      <c r="O849" s="667"/>
      <c r="P849" s="667"/>
      <c r="Q849" s="667"/>
      <c r="R849" s="667"/>
      <c r="S849" s="667"/>
      <c r="T849" s="667"/>
    </row>
    <row r="850" spans="2:20" s="18" customFormat="1" ht="15.75" customHeight="1">
      <c r="B850" s="663"/>
      <c r="C850" s="663"/>
      <c r="E850" s="663"/>
      <c r="N850" s="667"/>
      <c r="O850" s="667"/>
      <c r="P850" s="667"/>
      <c r="Q850" s="667"/>
      <c r="R850" s="667"/>
      <c r="S850" s="667"/>
      <c r="T850" s="667"/>
    </row>
    <row r="851" spans="2:20" s="18" customFormat="1" ht="15.75" customHeight="1">
      <c r="B851" s="663"/>
      <c r="C851" s="663"/>
      <c r="E851" s="663"/>
      <c r="N851" s="667"/>
      <c r="O851" s="667"/>
      <c r="P851" s="667"/>
      <c r="Q851" s="667"/>
      <c r="R851" s="667"/>
      <c r="S851" s="667"/>
      <c r="T851" s="667"/>
    </row>
    <row r="852" spans="2:20" s="18" customFormat="1" ht="15.75" customHeight="1">
      <c r="B852" s="663"/>
      <c r="C852" s="663"/>
      <c r="E852" s="663"/>
      <c r="N852" s="667"/>
      <c r="O852" s="667"/>
      <c r="P852" s="667"/>
      <c r="Q852" s="667"/>
      <c r="R852" s="667"/>
      <c r="S852" s="667"/>
      <c r="T852" s="667"/>
    </row>
    <row r="853" spans="2:20" s="18" customFormat="1" ht="15.75" customHeight="1">
      <c r="B853" s="663"/>
      <c r="C853" s="663"/>
      <c r="E853" s="663"/>
      <c r="N853" s="667"/>
      <c r="O853" s="667"/>
      <c r="P853" s="667"/>
      <c r="Q853" s="667"/>
      <c r="R853" s="667"/>
      <c r="S853" s="667"/>
      <c r="T853" s="667"/>
    </row>
    <row r="854" spans="2:20" s="18" customFormat="1" ht="15.75" customHeight="1">
      <c r="B854" s="663"/>
      <c r="C854" s="663"/>
      <c r="E854" s="663"/>
      <c r="N854" s="667"/>
      <c r="O854" s="667"/>
      <c r="P854" s="667"/>
      <c r="Q854" s="667"/>
      <c r="R854" s="667"/>
      <c r="S854" s="667"/>
      <c r="T854" s="667"/>
    </row>
    <row r="855" spans="2:20" s="18" customFormat="1" ht="15.75" customHeight="1">
      <c r="B855" s="663"/>
      <c r="C855" s="663"/>
      <c r="E855" s="663"/>
      <c r="N855" s="667"/>
      <c r="O855" s="667"/>
      <c r="P855" s="667"/>
      <c r="Q855" s="667"/>
      <c r="R855" s="667"/>
      <c r="S855" s="667"/>
      <c r="T855" s="667"/>
    </row>
    <row r="856" spans="2:20" s="18" customFormat="1" ht="15.75" customHeight="1">
      <c r="B856" s="663"/>
      <c r="C856" s="663"/>
      <c r="E856" s="663"/>
      <c r="N856" s="667"/>
      <c r="O856" s="667"/>
      <c r="P856" s="667"/>
      <c r="Q856" s="667"/>
      <c r="R856" s="667"/>
      <c r="S856" s="667"/>
      <c r="T856" s="667"/>
    </row>
    <row r="857" spans="2:20" s="18" customFormat="1" ht="15.75" customHeight="1">
      <c r="B857" s="663"/>
      <c r="C857" s="663"/>
      <c r="E857" s="663"/>
      <c r="N857" s="667"/>
      <c r="O857" s="667"/>
      <c r="P857" s="667"/>
      <c r="Q857" s="667"/>
      <c r="R857" s="667"/>
      <c r="S857" s="667"/>
      <c r="T857" s="667"/>
    </row>
    <row r="858" spans="2:20" s="18" customFormat="1" ht="15.75" customHeight="1">
      <c r="B858" s="663"/>
      <c r="C858" s="663"/>
      <c r="E858" s="663"/>
      <c r="N858" s="667"/>
      <c r="O858" s="667"/>
      <c r="P858" s="667"/>
      <c r="Q858" s="667"/>
      <c r="R858" s="667"/>
      <c r="S858" s="667"/>
      <c r="T858" s="667"/>
    </row>
    <row r="859" spans="2:20" s="18" customFormat="1" ht="15.75" customHeight="1">
      <c r="B859" s="663"/>
      <c r="C859" s="663"/>
      <c r="E859" s="663"/>
      <c r="N859" s="667"/>
      <c r="O859" s="667"/>
      <c r="P859" s="667"/>
      <c r="Q859" s="667"/>
      <c r="R859" s="667"/>
      <c r="S859" s="667"/>
      <c r="T859" s="667"/>
    </row>
    <row r="860" spans="2:20" s="18" customFormat="1" ht="15.75" customHeight="1">
      <c r="B860" s="663"/>
      <c r="C860" s="663"/>
      <c r="E860" s="663"/>
      <c r="N860" s="667"/>
      <c r="O860" s="667"/>
      <c r="P860" s="667"/>
      <c r="Q860" s="667"/>
      <c r="R860" s="667"/>
      <c r="S860" s="667"/>
      <c r="T860" s="667"/>
    </row>
    <row r="861" spans="2:20" s="18" customFormat="1" ht="15.75" customHeight="1">
      <c r="B861" s="663"/>
      <c r="C861" s="663"/>
      <c r="E861" s="663"/>
      <c r="N861" s="667"/>
      <c r="O861" s="667"/>
      <c r="P861" s="667"/>
      <c r="Q861" s="667"/>
      <c r="R861" s="667"/>
      <c r="S861" s="667"/>
      <c r="T861" s="667"/>
    </row>
    <row r="862" spans="2:20" s="18" customFormat="1" ht="15.75" customHeight="1">
      <c r="B862" s="663"/>
      <c r="C862" s="663"/>
      <c r="E862" s="663"/>
      <c r="N862" s="667"/>
      <c r="O862" s="667"/>
      <c r="P862" s="667"/>
      <c r="Q862" s="667"/>
      <c r="R862" s="667"/>
      <c r="S862" s="667"/>
      <c r="T862" s="667"/>
    </row>
    <row r="863" spans="2:20" s="18" customFormat="1" ht="15.75" customHeight="1">
      <c r="B863" s="663"/>
      <c r="C863" s="663"/>
      <c r="E863" s="663"/>
      <c r="N863" s="667"/>
      <c r="O863" s="667"/>
      <c r="P863" s="667"/>
      <c r="Q863" s="667"/>
      <c r="R863" s="667"/>
      <c r="S863" s="667"/>
      <c r="T863" s="667"/>
    </row>
    <row r="864" spans="2:20" s="18" customFormat="1" ht="15.75" customHeight="1">
      <c r="B864" s="663"/>
      <c r="C864" s="663"/>
      <c r="E864" s="663"/>
      <c r="N864" s="667"/>
      <c r="O864" s="667"/>
      <c r="P864" s="667"/>
      <c r="Q864" s="667"/>
      <c r="R864" s="667"/>
      <c r="S864" s="667"/>
      <c r="T864" s="667"/>
    </row>
    <row r="865" spans="2:20" s="18" customFormat="1" ht="15.75" customHeight="1">
      <c r="B865" s="663"/>
      <c r="C865" s="663"/>
      <c r="E865" s="663"/>
      <c r="N865" s="667"/>
      <c r="O865" s="667"/>
      <c r="P865" s="667"/>
      <c r="Q865" s="667"/>
      <c r="R865" s="667"/>
      <c r="S865" s="667"/>
      <c r="T865" s="667"/>
    </row>
    <row r="866" spans="2:20" s="18" customFormat="1" ht="15.75" customHeight="1">
      <c r="B866" s="663"/>
      <c r="C866" s="663"/>
      <c r="E866" s="663"/>
      <c r="N866" s="667"/>
      <c r="O866" s="667"/>
      <c r="P866" s="667"/>
      <c r="Q866" s="667"/>
      <c r="R866" s="667"/>
      <c r="S866" s="667"/>
      <c r="T866" s="667"/>
    </row>
    <row r="867" spans="2:20" s="18" customFormat="1" ht="15.75" customHeight="1">
      <c r="B867" s="663"/>
      <c r="C867" s="663"/>
      <c r="E867" s="663"/>
      <c r="N867" s="667"/>
      <c r="O867" s="667"/>
      <c r="P867" s="667"/>
      <c r="Q867" s="667"/>
      <c r="R867" s="667"/>
      <c r="S867" s="667"/>
      <c r="T867" s="667"/>
    </row>
    <row r="868" spans="2:20" s="18" customFormat="1" ht="15.75" customHeight="1">
      <c r="B868" s="663"/>
      <c r="C868" s="663"/>
      <c r="E868" s="663"/>
      <c r="N868" s="667"/>
      <c r="O868" s="667"/>
      <c r="P868" s="667"/>
      <c r="Q868" s="667"/>
      <c r="R868" s="667"/>
      <c r="S868" s="667"/>
      <c r="T868" s="667"/>
    </row>
    <row r="869" spans="2:20" s="18" customFormat="1" ht="15.75" customHeight="1">
      <c r="B869" s="663"/>
      <c r="C869" s="663"/>
      <c r="E869" s="663"/>
      <c r="N869" s="667"/>
      <c r="O869" s="667"/>
      <c r="P869" s="667"/>
      <c r="Q869" s="667"/>
      <c r="R869" s="667"/>
      <c r="S869" s="667"/>
      <c r="T869" s="667"/>
    </row>
    <row r="870" spans="2:20" s="18" customFormat="1" ht="15.75" customHeight="1">
      <c r="B870" s="663"/>
      <c r="C870" s="663"/>
      <c r="E870" s="663"/>
      <c r="N870" s="667"/>
      <c r="O870" s="667"/>
      <c r="P870" s="667"/>
      <c r="Q870" s="667"/>
      <c r="R870" s="667"/>
      <c r="S870" s="667"/>
      <c r="T870" s="667"/>
    </row>
    <row r="871" spans="2:20" s="18" customFormat="1" ht="15.75" customHeight="1">
      <c r="B871" s="663"/>
      <c r="C871" s="663"/>
      <c r="E871" s="663"/>
      <c r="N871" s="667"/>
      <c r="O871" s="667"/>
      <c r="P871" s="667"/>
      <c r="Q871" s="667"/>
      <c r="R871" s="667"/>
      <c r="S871" s="667"/>
      <c r="T871" s="667"/>
    </row>
    <row r="872" spans="2:20" s="18" customFormat="1" ht="15.75" customHeight="1">
      <c r="B872" s="663"/>
      <c r="C872" s="663"/>
      <c r="E872" s="663"/>
      <c r="N872" s="667"/>
      <c r="O872" s="667"/>
      <c r="P872" s="667"/>
      <c r="Q872" s="667"/>
      <c r="R872" s="667"/>
      <c r="S872" s="667"/>
      <c r="T872" s="667"/>
    </row>
    <row r="873" spans="2:20" s="18" customFormat="1" ht="15.75" customHeight="1">
      <c r="B873" s="663"/>
      <c r="C873" s="663"/>
      <c r="E873" s="663"/>
      <c r="N873" s="667"/>
      <c r="O873" s="667"/>
      <c r="P873" s="667"/>
      <c r="Q873" s="667"/>
      <c r="R873" s="667"/>
      <c r="S873" s="667"/>
      <c r="T873" s="667"/>
    </row>
    <row r="874" spans="2:20" s="18" customFormat="1" ht="15.75" customHeight="1">
      <c r="B874" s="663"/>
      <c r="C874" s="663"/>
      <c r="E874" s="663"/>
      <c r="N874" s="667"/>
      <c r="O874" s="667"/>
      <c r="P874" s="667"/>
      <c r="Q874" s="667"/>
      <c r="R874" s="667"/>
      <c r="S874" s="667"/>
      <c r="T874" s="667"/>
    </row>
    <row r="875" spans="2:20" s="18" customFormat="1" ht="15.75" customHeight="1">
      <c r="B875" s="663"/>
      <c r="C875" s="663"/>
      <c r="E875" s="663"/>
      <c r="N875" s="667"/>
      <c r="O875" s="667"/>
      <c r="P875" s="667"/>
      <c r="Q875" s="667"/>
      <c r="R875" s="667"/>
      <c r="S875" s="667"/>
      <c r="T875" s="667"/>
    </row>
    <row r="876" spans="2:20" s="18" customFormat="1" ht="15.75" customHeight="1">
      <c r="B876" s="663"/>
      <c r="C876" s="663"/>
      <c r="E876" s="663"/>
      <c r="N876" s="667"/>
      <c r="O876" s="667"/>
      <c r="P876" s="667"/>
      <c r="Q876" s="667"/>
      <c r="R876" s="667"/>
      <c r="S876" s="667"/>
      <c r="T876" s="667"/>
    </row>
    <row r="877" spans="2:20" s="18" customFormat="1" ht="15.75" customHeight="1">
      <c r="B877" s="663"/>
      <c r="C877" s="663"/>
      <c r="E877" s="663"/>
      <c r="N877" s="667"/>
      <c r="O877" s="667"/>
      <c r="P877" s="667"/>
      <c r="Q877" s="667"/>
      <c r="R877" s="667"/>
      <c r="S877" s="667"/>
      <c r="T877" s="667"/>
    </row>
    <row r="878" spans="2:20" s="18" customFormat="1" ht="15.75" customHeight="1">
      <c r="B878" s="663"/>
      <c r="C878" s="663"/>
      <c r="E878" s="663"/>
      <c r="N878" s="667"/>
      <c r="O878" s="667"/>
      <c r="P878" s="667"/>
      <c r="Q878" s="667"/>
      <c r="R878" s="667"/>
      <c r="S878" s="667"/>
      <c r="T878" s="667"/>
    </row>
    <row r="879" spans="2:20" s="18" customFormat="1" ht="15.75" customHeight="1">
      <c r="B879" s="663"/>
      <c r="C879" s="663"/>
      <c r="E879" s="663"/>
      <c r="N879" s="667"/>
      <c r="O879" s="667"/>
      <c r="P879" s="667"/>
      <c r="Q879" s="667"/>
      <c r="R879" s="667"/>
      <c r="S879" s="667"/>
      <c r="T879" s="667"/>
    </row>
    <row r="880" spans="2:20" s="18" customFormat="1" ht="15.75" customHeight="1">
      <c r="B880" s="663"/>
      <c r="C880" s="663"/>
      <c r="E880" s="663"/>
      <c r="N880" s="667"/>
      <c r="O880" s="667"/>
      <c r="P880" s="667"/>
      <c r="Q880" s="667"/>
      <c r="R880" s="667"/>
      <c r="S880" s="667"/>
      <c r="T880" s="667"/>
    </row>
    <row r="881" spans="2:20" s="18" customFormat="1" ht="15.75" customHeight="1">
      <c r="B881" s="663"/>
      <c r="C881" s="663"/>
      <c r="E881" s="663"/>
      <c r="N881" s="667"/>
      <c r="O881" s="667"/>
      <c r="P881" s="667"/>
      <c r="Q881" s="667"/>
      <c r="R881" s="667"/>
      <c r="S881" s="667"/>
      <c r="T881" s="667"/>
    </row>
    <row r="882" spans="2:20" s="18" customFormat="1" ht="15.75" customHeight="1">
      <c r="B882" s="663"/>
      <c r="C882" s="663"/>
      <c r="E882" s="663"/>
      <c r="N882" s="667"/>
      <c r="O882" s="667"/>
      <c r="P882" s="667"/>
      <c r="Q882" s="667"/>
      <c r="R882" s="667"/>
      <c r="S882" s="667"/>
      <c r="T882" s="667"/>
    </row>
    <row r="883" spans="2:20" s="18" customFormat="1" ht="15.75" customHeight="1">
      <c r="B883" s="663"/>
      <c r="C883" s="663"/>
      <c r="E883" s="663"/>
      <c r="N883" s="667"/>
      <c r="O883" s="667"/>
      <c r="P883" s="667"/>
      <c r="Q883" s="667"/>
      <c r="R883" s="667"/>
      <c r="S883" s="667"/>
      <c r="T883" s="667"/>
    </row>
    <row r="884" spans="2:20" s="18" customFormat="1" ht="15.75" customHeight="1">
      <c r="B884" s="663"/>
      <c r="C884" s="663"/>
      <c r="E884" s="663"/>
      <c r="N884" s="667"/>
      <c r="O884" s="667"/>
      <c r="P884" s="667"/>
      <c r="Q884" s="667"/>
      <c r="R884" s="667"/>
      <c r="S884" s="667"/>
      <c r="T884" s="667"/>
    </row>
    <row r="885" spans="2:20" s="18" customFormat="1" ht="15.75" customHeight="1">
      <c r="B885" s="663"/>
      <c r="C885" s="663"/>
      <c r="E885" s="663"/>
      <c r="N885" s="667"/>
      <c r="O885" s="667"/>
      <c r="P885" s="667"/>
      <c r="Q885" s="667"/>
      <c r="R885" s="667"/>
      <c r="S885" s="667"/>
      <c r="T885" s="667"/>
    </row>
    <row r="886" spans="2:20" s="18" customFormat="1" ht="15.75" customHeight="1">
      <c r="B886" s="663"/>
      <c r="C886" s="663"/>
      <c r="E886" s="663"/>
      <c r="N886" s="667"/>
      <c r="O886" s="667"/>
      <c r="P886" s="667"/>
      <c r="Q886" s="667"/>
      <c r="R886" s="667"/>
      <c r="S886" s="667"/>
      <c r="T886" s="667"/>
    </row>
    <row r="887" spans="2:20" s="18" customFormat="1" ht="15.75" customHeight="1">
      <c r="B887" s="663"/>
      <c r="C887" s="663"/>
      <c r="E887" s="663"/>
      <c r="N887" s="667"/>
      <c r="O887" s="667"/>
      <c r="P887" s="667"/>
      <c r="Q887" s="667"/>
      <c r="R887" s="667"/>
      <c r="S887" s="667"/>
      <c r="T887" s="667"/>
    </row>
    <row r="888" spans="2:20" s="18" customFormat="1" ht="15.75" customHeight="1">
      <c r="B888" s="663"/>
      <c r="C888" s="663"/>
      <c r="E888" s="663"/>
      <c r="N888" s="667"/>
      <c r="O888" s="667"/>
      <c r="P888" s="667"/>
      <c r="Q888" s="667"/>
      <c r="R888" s="667"/>
      <c r="S888" s="667"/>
      <c r="T888" s="667"/>
    </row>
    <row r="889" spans="2:20" s="18" customFormat="1" ht="15.75" customHeight="1">
      <c r="B889" s="663"/>
      <c r="C889" s="663"/>
      <c r="E889" s="663"/>
      <c r="N889" s="667"/>
      <c r="O889" s="667"/>
      <c r="P889" s="667"/>
      <c r="Q889" s="667"/>
      <c r="R889" s="667"/>
      <c r="S889" s="667"/>
      <c r="T889" s="667"/>
    </row>
    <row r="890" spans="2:20" s="18" customFormat="1" ht="15.75" customHeight="1">
      <c r="B890" s="663"/>
      <c r="C890" s="663"/>
      <c r="E890" s="663"/>
      <c r="N890" s="667"/>
      <c r="O890" s="667"/>
      <c r="P890" s="667"/>
      <c r="Q890" s="667"/>
      <c r="R890" s="667"/>
      <c r="S890" s="667"/>
      <c r="T890" s="667"/>
    </row>
    <row r="891" spans="2:20" s="18" customFormat="1" ht="15.75" customHeight="1">
      <c r="B891" s="663"/>
      <c r="C891" s="663"/>
      <c r="E891" s="663"/>
      <c r="N891" s="667"/>
      <c r="O891" s="667"/>
      <c r="P891" s="667"/>
      <c r="Q891" s="667"/>
      <c r="R891" s="667"/>
      <c r="S891" s="667"/>
      <c r="T891" s="667"/>
    </row>
    <row r="892" spans="2:20" s="18" customFormat="1" ht="15.75" customHeight="1">
      <c r="B892" s="663"/>
      <c r="C892" s="663"/>
      <c r="E892" s="663"/>
      <c r="N892" s="667"/>
      <c r="O892" s="667"/>
      <c r="P892" s="667"/>
      <c r="Q892" s="667"/>
      <c r="R892" s="667"/>
      <c r="S892" s="667"/>
      <c r="T892" s="667"/>
    </row>
    <row r="893" spans="2:20" s="18" customFormat="1" ht="15.75" customHeight="1">
      <c r="B893" s="663"/>
      <c r="C893" s="663"/>
      <c r="E893" s="663"/>
      <c r="N893" s="667"/>
      <c r="O893" s="667"/>
      <c r="P893" s="667"/>
      <c r="Q893" s="667"/>
      <c r="R893" s="667"/>
      <c r="S893" s="667"/>
      <c r="T893" s="667"/>
    </row>
    <row r="894" spans="2:20" s="18" customFormat="1" ht="15.75" customHeight="1">
      <c r="B894" s="663"/>
      <c r="C894" s="663"/>
      <c r="E894" s="663"/>
      <c r="N894" s="667"/>
      <c r="O894" s="667"/>
      <c r="P894" s="667"/>
      <c r="Q894" s="667"/>
      <c r="R894" s="667"/>
      <c r="S894" s="667"/>
      <c r="T894" s="667"/>
    </row>
    <row r="895" spans="2:20" s="18" customFormat="1" ht="15.75" customHeight="1">
      <c r="B895" s="663"/>
      <c r="C895" s="663"/>
      <c r="E895" s="663"/>
      <c r="N895" s="667"/>
      <c r="O895" s="667"/>
      <c r="P895" s="667"/>
      <c r="Q895" s="667"/>
      <c r="R895" s="667"/>
      <c r="S895" s="667"/>
      <c r="T895" s="667"/>
    </row>
    <row r="896" spans="2:20" s="18" customFormat="1" ht="15.75" customHeight="1">
      <c r="B896" s="663"/>
      <c r="C896" s="663"/>
      <c r="E896" s="663"/>
      <c r="N896" s="667"/>
      <c r="O896" s="667"/>
      <c r="P896" s="667"/>
      <c r="Q896" s="667"/>
      <c r="R896" s="667"/>
      <c r="S896" s="667"/>
      <c r="T896" s="667"/>
    </row>
    <row r="897" spans="2:20" s="18" customFormat="1" ht="15.75" customHeight="1">
      <c r="B897" s="663"/>
      <c r="C897" s="663"/>
      <c r="E897" s="663"/>
      <c r="N897" s="667"/>
      <c r="O897" s="667"/>
      <c r="P897" s="667"/>
      <c r="Q897" s="667"/>
      <c r="R897" s="667"/>
      <c r="S897" s="667"/>
      <c r="T897" s="667"/>
    </row>
    <row r="898" spans="2:20" s="18" customFormat="1" ht="15.75" customHeight="1">
      <c r="B898" s="663"/>
      <c r="C898" s="663"/>
      <c r="E898" s="663"/>
      <c r="N898" s="667"/>
      <c r="O898" s="667"/>
      <c r="P898" s="667"/>
      <c r="Q898" s="667"/>
      <c r="R898" s="667"/>
      <c r="S898" s="667"/>
      <c r="T898" s="667"/>
    </row>
    <row r="899" spans="2:20" s="18" customFormat="1" ht="15.75" customHeight="1">
      <c r="B899" s="663"/>
      <c r="C899" s="663"/>
      <c r="E899" s="663"/>
      <c r="N899" s="667"/>
      <c r="O899" s="667"/>
      <c r="P899" s="667"/>
      <c r="Q899" s="667"/>
      <c r="R899" s="667"/>
      <c r="S899" s="667"/>
      <c r="T899" s="667"/>
    </row>
    <row r="900" spans="2:20" s="18" customFormat="1" ht="15.75" customHeight="1">
      <c r="B900" s="663"/>
      <c r="C900" s="663"/>
      <c r="E900" s="663"/>
      <c r="N900" s="667"/>
      <c r="O900" s="667"/>
      <c r="P900" s="667"/>
      <c r="Q900" s="667"/>
      <c r="R900" s="667"/>
      <c r="S900" s="667"/>
      <c r="T900" s="667"/>
    </row>
    <row r="901" spans="2:20" s="18" customFormat="1" ht="15.75" customHeight="1">
      <c r="B901" s="663"/>
      <c r="C901" s="663"/>
      <c r="E901" s="663"/>
      <c r="N901" s="667"/>
      <c r="O901" s="667"/>
      <c r="P901" s="667"/>
      <c r="Q901" s="667"/>
      <c r="R901" s="667"/>
      <c r="S901" s="667"/>
      <c r="T901" s="667"/>
    </row>
    <row r="902" spans="2:20" s="18" customFormat="1" ht="15.75" customHeight="1">
      <c r="B902" s="663"/>
      <c r="C902" s="663"/>
      <c r="E902" s="663"/>
      <c r="N902" s="667"/>
      <c r="O902" s="667"/>
      <c r="P902" s="667"/>
      <c r="Q902" s="667"/>
      <c r="R902" s="667"/>
      <c r="S902" s="667"/>
      <c r="T902" s="667"/>
    </row>
    <row r="903" spans="2:20" s="18" customFormat="1" ht="15.75" customHeight="1">
      <c r="B903" s="663"/>
      <c r="C903" s="663"/>
      <c r="E903" s="663"/>
      <c r="N903" s="667"/>
      <c r="O903" s="667"/>
      <c r="P903" s="667"/>
      <c r="Q903" s="667"/>
      <c r="R903" s="667"/>
      <c r="S903" s="667"/>
      <c r="T903" s="667"/>
    </row>
    <row r="904" spans="2:20" s="18" customFormat="1" ht="15.75" customHeight="1">
      <c r="B904" s="663"/>
      <c r="C904" s="663"/>
      <c r="E904" s="663"/>
      <c r="N904" s="667"/>
      <c r="O904" s="667"/>
      <c r="P904" s="667"/>
      <c r="Q904" s="667"/>
      <c r="R904" s="667"/>
      <c r="S904" s="667"/>
      <c r="T904" s="667"/>
    </row>
    <row r="905" spans="2:20" s="18" customFormat="1" ht="15.75" customHeight="1">
      <c r="B905" s="663"/>
      <c r="C905" s="663"/>
      <c r="E905" s="663"/>
      <c r="N905" s="667"/>
      <c r="O905" s="667"/>
      <c r="P905" s="667"/>
      <c r="Q905" s="667"/>
      <c r="R905" s="667"/>
      <c r="S905" s="667"/>
      <c r="T905" s="667"/>
    </row>
    <row r="906" spans="2:20" s="18" customFormat="1" ht="15.75" customHeight="1">
      <c r="B906" s="663"/>
      <c r="C906" s="663"/>
      <c r="E906" s="663"/>
      <c r="N906" s="667"/>
      <c r="O906" s="667"/>
      <c r="P906" s="667"/>
      <c r="Q906" s="667"/>
      <c r="R906" s="667"/>
      <c r="S906" s="667"/>
      <c r="T906" s="667"/>
    </row>
    <row r="907" spans="2:20" s="18" customFormat="1" ht="15.75" customHeight="1">
      <c r="B907" s="663"/>
      <c r="C907" s="663"/>
      <c r="E907" s="663"/>
      <c r="N907" s="667"/>
      <c r="O907" s="667"/>
      <c r="P907" s="667"/>
      <c r="Q907" s="667"/>
      <c r="R907" s="667"/>
      <c r="S907" s="667"/>
      <c r="T907" s="667"/>
    </row>
    <row r="908" spans="2:20" s="18" customFormat="1" ht="15.75" customHeight="1">
      <c r="B908" s="663"/>
      <c r="C908" s="663"/>
      <c r="E908" s="663"/>
      <c r="N908" s="667"/>
      <c r="O908" s="667"/>
      <c r="P908" s="667"/>
      <c r="Q908" s="667"/>
      <c r="R908" s="667"/>
      <c r="S908" s="667"/>
      <c r="T908" s="667"/>
    </row>
    <row r="909" spans="2:20" s="18" customFormat="1" ht="15.75" customHeight="1">
      <c r="B909" s="663"/>
      <c r="C909" s="663"/>
      <c r="E909" s="663"/>
      <c r="N909" s="667"/>
      <c r="O909" s="667"/>
      <c r="P909" s="667"/>
      <c r="Q909" s="667"/>
      <c r="R909" s="667"/>
      <c r="S909" s="667"/>
      <c r="T909" s="667"/>
    </row>
    <row r="910" spans="2:20" s="18" customFormat="1" ht="15.75" customHeight="1">
      <c r="B910" s="663"/>
      <c r="C910" s="663"/>
      <c r="E910" s="663"/>
      <c r="N910" s="667"/>
      <c r="O910" s="667"/>
      <c r="P910" s="667"/>
      <c r="Q910" s="667"/>
      <c r="R910" s="667"/>
      <c r="S910" s="667"/>
      <c r="T910" s="667"/>
    </row>
    <row r="911" spans="2:20" s="18" customFormat="1" ht="15.75" customHeight="1">
      <c r="B911" s="663"/>
      <c r="C911" s="663"/>
      <c r="E911" s="663"/>
      <c r="N911" s="667"/>
      <c r="O911" s="667"/>
      <c r="P911" s="667"/>
      <c r="Q911" s="667"/>
      <c r="R911" s="667"/>
      <c r="S911" s="667"/>
      <c r="T911" s="667"/>
    </row>
    <row r="912" spans="2:20" s="18" customFormat="1" ht="15.75" customHeight="1">
      <c r="B912" s="663"/>
      <c r="C912" s="663"/>
      <c r="E912" s="663"/>
      <c r="N912" s="667"/>
      <c r="O912" s="667"/>
      <c r="P912" s="667"/>
      <c r="Q912" s="667"/>
      <c r="R912" s="667"/>
      <c r="S912" s="667"/>
      <c r="T912" s="667"/>
    </row>
    <row r="913" spans="2:20" s="18" customFormat="1" ht="15.75" customHeight="1">
      <c r="B913" s="663"/>
      <c r="C913" s="663"/>
      <c r="E913" s="663"/>
      <c r="N913" s="667"/>
      <c r="O913" s="667"/>
      <c r="P913" s="667"/>
      <c r="Q913" s="667"/>
      <c r="R913" s="667"/>
      <c r="S913" s="667"/>
      <c r="T913" s="667"/>
    </row>
    <row r="914" spans="2:20" s="18" customFormat="1" ht="15.75" customHeight="1">
      <c r="B914" s="663"/>
      <c r="C914" s="663"/>
      <c r="E914" s="663"/>
      <c r="N914" s="667"/>
      <c r="O914" s="667"/>
      <c r="P914" s="667"/>
      <c r="Q914" s="667"/>
      <c r="R914" s="667"/>
      <c r="S914" s="667"/>
      <c r="T914" s="667"/>
    </row>
    <row r="915" spans="2:20" s="18" customFormat="1" ht="15.75" customHeight="1">
      <c r="B915" s="663"/>
      <c r="C915" s="663"/>
      <c r="E915" s="663"/>
      <c r="N915" s="667"/>
      <c r="O915" s="667"/>
      <c r="P915" s="667"/>
      <c r="Q915" s="667"/>
      <c r="R915" s="667"/>
      <c r="S915" s="667"/>
      <c r="T915" s="667"/>
    </row>
    <row r="916" spans="2:20" s="18" customFormat="1" ht="15.75" customHeight="1">
      <c r="B916" s="663"/>
      <c r="C916" s="663"/>
      <c r="E916" s="663"/>
      <c r="N916" s="667"/>
      <c r="O916" s="667"/>
      <c r="P916" s="667"/>
      <c r="Q916" s="667"/>
      <c r="R916" s="667"/>
      <c r="S916" s="667"/>
      <c r="T916" s="667"/>
    </row>
    <row r="917" spans="2:20" s="18" customFormat="1" ht="15.75" customHeight="1">
      <c r="B917" s="663"/>
      <c r="C917" s="663"/>
      <c r="E917" s="663"/>
      <c r="N917" s="667"/>
      <c r="O917" s="667"/>
      <c r="P917" s="667"/>
      <c r="Q917" s="667"/>
      <c r="R917" s="667"/>
      <c r="S917" s="667"/>
      <c r="T917" s="667"/>
    </row>
    <row r="918" spans="2:20" s="18" customFormat="1" ht="15.75" customHeight="1">
      <c r="B918" s="663"/>
      <c r="C918" s="663"/>
      <c r="E918" s="663"/>
      <c r="N918" s="667"/>
      <c r="O918" s="667"/>
      <c r="P918" s="667"/>
      <c r="Q918" s="667"/>
      <c r="R918" s="667"/>
      <c r="S918" s="667"/>
      <c r="T918" s="667"/>
    </row>
    <row r="919" spans="2:20" s="18" customFormat="1" ht="15.75" customHeight="1">
      <c r="B919" s="663"/>
      <c r="C919" s="663"/>
      <c r="E919" s="663"/>
      <c r="N919" s="667"/>
      <c r="O919" s="667"/>
      <c r="P919" s="667"/>
      <c r="Q919" s="667"/>
      <c r="R919" s="667"/>
      <c r="S919" s="667"/>
      <c r="T919" s="667"/>
    </row>
    <row r="920" spans="2:20" s="18" customFormat="1" ht="15.75" customHeight="1">
      <c r="B920" s="663"/>
      <c r="C920" s="663"/>
      <c r="E920" s="663"/>
      <c r="N920" s="667"/>
      <c r="O920" s="667"/>
      <c r="P920" s="667"/>
      <c r="Q920" s="667"/>
      <c r="R920" s="667"/>
      <c r="S920" s="667"/>
      <c r="T920" s="667"/>
    </row>
    <row r="921" spans="2:20" s="18" customFormat="1" ht="15.75" customHeight="1">
      <c r="B921" s="663"/>
      <c r="C921" s="663"/>
      <c r="E921" s="663"/>
      <c r="N921" s="667"/>
      <c r="O921" s="667"/>
      <c r="P921" s="667"/>
      <c r="Q921" s="667"/>
      <c r="R921" s="667"/>
      <c r="S921" s="667"/>
      <c r="T921" s="667"/>
    </row>
    <row r="922" spans="2:20" s="18" customFormat="1" ht="15.75" customHeight="1">
      <c r="B922" s="663"/>
      <c r="C922" s="663"/>
      <c r="E922" s="663"/>
      <c r="N922" s="667"/>
      <c r="O922" s="667"/>
      <c r="P922" s="667"/>
      <c r="Q922" s="667"/>
      <c r="R922" s="667"/>
      <c r="S922" s="667"/>
      <c r="T922" s="667"/>
    </row>
    <row r="923" spans="2:20" s="18" customFormat="1" ht="15.75" customHeight="1">
      <c r="B923" s="663"/>
      <c r="C923" s="663"/>
      <c r="E923" s="663"/>
      <c r="N923" s="667"/>
      <c r="O923" s="667"/>
      <c r="P923" s="667"/>
      <c r="Q923" s="667"/>
      <c r="R923" s="667"/>
      <c r="S923" s="667"/>
      <c r="T923" s="667"/>
    </row>
    <row r="924" spans="2:20" s="18" customFormat="1" ht="15.75" customHeight="1">
      <c r="B924" s="663"/>
      <c r="C924" s="663"/>
      <c r="E924" s="663"/>
      <c r="N924" s="667"/>
      <c r="O924" s="667"/>
      <c r="P924" s="667"/>
      <c r="Q924" s="667"/>
      <c r="R924" s="667"/>
      <c r="S924" s="667"/>
      <c r="T924" s="667"/>
    </row>
    <row r="925" spans="2:20" s="18" customFormat="1" ht="15.75" customHeight="1">
      <c r="B925" s="663"/>
      <c r="C925" s="663"/>
      <c r="E925" s="663"/>
      <c r="N925" s="667"/>
      <c r="O925" s="667"/>
      <c r="P925" s="667"/>
      <c r="Q925" s="667"/>
      <c r="R925" s="667"/>
      <c r="S925" s="667"/>
      <c r="T925" s="667"/>
    </row>
    <row r="926" spans="2:20" s="18" customFormat="1" ht="15.75" customHeight="1">
      <c r="B926" s="663"/>
      <c r="C926" s="663"/>
      <c r="E926" s="663"/>
      <c r="N926" s="667"/>
      <c r="O926" s="667"/>
      <c r="P926" s="667"/>
      <c r="Q926" s="667"/>
      <c r="R926" s="667"/>
      <c r="S926" s="667"/>
      <c r="T926" s="667"/>
    </row>
    <row r="927" spans="2:20" s="18" customFormat="1" ht="15.75" customHeight="1">
      <c r="B927" s="663"/>
      <c r="C927" s="663"/>
      <c r="E927" s="663"/>
      <c r="N927" s="667"/>
      <c r="O927" s="667"/>
      <c r="P927" s="667"/>
      <c r="Q927" s="667"/>
      <c r="R927" s="667"/>
      <c r="S927" s="667"/>
      <c r="T927" s="667"/>
    </row>
    <row r="928" spans="2:20" s="18" customFormat="1" ht="15.75" customHeight="1">
      <c r="B928" s="663"/>
      <c r="C928" s="663"/>
      <c r="E928" s="663"/>
      <c r="N928" s="667"/>
      <c r="O928" s="667"/>
      <c r="P928" s="667"/>
      <c r="Q928" s="667"/>
      <c r="R928" s="667"/>
      <c r="S928" s="667"/>
      <c r="T928" s="667"/>
    </row>
    <row r="929" spans="2:20" s="18" customFormat="1" ht="15.75" customHeight="1">
      <c r="B929" s="663"/>
      <c r="C929" s="663"/>
      <c r="E929" s="663"/>
      <c r="N929" s="667"/>
      <c r="O929" s="667"/>
      <c r="P929" s="667"/>
      <c r="Q929" s="667"/>
      <c r="R929" s="667"/>
      <c r="S929" s="667"/>
      <c r="T929" s="667"/>
    </row>
    <row r="930" spans="2:20" s="18" customFormat="1" ht="15.75" customHeight="1">
      <c r="B930" s="663"/>
      <c r="C930" s="663"/>
      <c r="E930" s="663"/>
      <c r="N930" s="667"/>
      <c r="O930" s="667"/>
      <c r="P930" s="667"/>
      <c r="Q930" s="667"/>
      <c r="R930" s="667"/>
      <c r="S930" s="667"/>
      <c r="T930" s="667"/>
    </row>
    <row r="931" spans="2:20" s="18" customFormat="1" ht="15.75" customHeight="1">
      <c r="B931" s="663"/>
      <c r="C931" s="663"/>
      <c r="E931" s="663"/>
      <c r="N931" s="667"/>
      <c r="O931" s="667"/>
      <c r="P931" s="667"/>
      <c r="Q931" s="667"/>
      <c r="R931" s="667"/>
      <c r="S931" s="667"/>
      <c r="T931" s="667"/>
    </row>
    <row r="932" spans="2:20" s="18" customFormat="1" ht="15.75" customHeight="1">
      <c r="B932" s="663"/>
      <c r="C932" s="663"/>
      <c r="E932" s="663"/>
      <c r="N932" s="667"/>
      <c r="O932" s="667"/>
      <c r="P932" s="667"/>
      <c r="Q932" s="667"/>
      <c r="R932" s="667"/>
      <c r="S932" s="667"/>
      <c r="T932" s="667"/>
    </row>
    <row r="933" spans="2:20" s="18" customFormat="1" ht="15.75" customHeight="1">
      <c r="B933" s="663"/>
      <c r="C933" s="663"/>
      <c r="E933" s="663"/>
      <c r="N933" s="667"/>
      <c r="O933" s="667"/>
      <c r="P933" s="667"/>
      <c r="Q933" s="667"/>
      <c r="R933" s="667"/>
      <c r="S933" s="667"/>
      <c r="T933" s="667"/>
    </row>
    <row r="934" spans="2:20" s="18" customFormat="1" ht="15.75" customHeight="1">
      <c r="B934" s="663"/>
      <c r="C934" s="663"/>
      <c r="E934" s="663"/>
      <c r="N934" s="667"/>
      <c r="O934" s="667"/>
      <c r="P934" s="667"/>
      <c r="Q934" s="667"/>
      <c r="R934" s="667"/>
      <c r="S934" s="667"/>
      <c r="T934" s="667"/>
    </row>
    <row r="935" spans="2:20" s="18" customFormat="1" ht="15.75" customHeight="1">
      <c r="B935" s="663"/>
      <c r="C935" s="663"/>
      <c r="E935" s="663"/>
      <c r="N935" s="667"/>
      <c r="O935" s="667"/>
      <c r="P935" s="667"/>
      <c r="Q935" s="667"/>
      <c r="R935" s="667"/>
      <c r="S935" s="667"/>
      <c r="T935" s="667"/>
    </row>
    <row r="936" spans="2:20" s="18" customFormat="1" ht="15.75" customHeight="1">
      <c r="B936" s="663"/>
      <c r="C936" s="663"/>
      <c r="E936" s="663"/>
      <c r="N936" s="667"/>
      <c r="O936" s="667"/>
      <c r="P936" s="667"/>
      <c r="Q936" s="667"/>
      <c r="R936" s="667"/>
      <c r="S936" s="667"/>
      <c r="T936" s="667"/>
    </row>
    <row r="937" spans="2:20" s="18" customFormat="1" ht="15.75" customHeight="1">
      <c r="B937" s="663"/>
      <c r="C937" s="663"/>
      <c r="E937" s="663"/>
      <c r="N937" s="667"/>
      <c r="O937" s="667"/>
      <c r="P937" s="667"/>
      <c r="Q937" s="667"/>
      <c r="R937" s="667"/>
      <c r="S937" s="667"/>
      <c r="T937" s="667"/>
    </row>
    <row r="938" spans="2:20" s="18" customFormat="1" ht="15.75" customHeight="1">
      <c r="B938" s="663"/>
      <c r="C938" s="663"/>
      <c r="E938" s="663"/>
      <c r="N938" s="667"/>
      <c r="O938" s="667"/>
      <c r="P938" s="667"/>
      <c r="Q938" s="667"/>
      <c r="R938" s="667"/>
      <c r="S938" s="667"/>
      <c r="T938" s="667"/>
    </row>
    <row r="939" spans="2:20" s="18" customFormat="1" ht="15.75" customHeight="1">
      <c r="B939" s="663"/>
      <c r="C939" s="663"/>
      <c r="E939" s="663"/>
      <c r="N939" s="667"/>
      <c r="O939" s="667"/>
      <c r="P939" s="667"/>
      <c r="Q939" s="667"/>
      <c r="R939" s="667"/>
      <c r="S939" s="667"/>
      <c r="T939" s="667"/>
    </row>
    <row r="940" spans="2:20" s="18" customFormat="1" ht="15.75" customHeight="1">
      <c r="B940" s="663"/>
      <c r="C940" s="663"/>
      <c r="E940" s="663"/>
      <c r="N940" s="667"/>
      <c r="O940" s="667"/>
      <c r="P940" s="667"/>
      <c r="Q940" s="667"/>
      <c r="R940" s="667"/>
      <c r="S940" s="667"/>
      <c r="T940" s="667"/>
    </row>
    <row r="941" spans="2:20" s="18" customFormat="1" ht="15.75" customHeight="1">
      <c r="B941" s="663"/>
      <c r="C941" s="663"/>
      <c r="E941" s="663"/>
      <c r="N941" s="667"/>
      <c r="O941" s="667"/>
      <c r="P941" s="667"/>
      <c r="Q941" s="667"/>
      <c r="R941" s="667"/>
      <c r="S941" s="667"/>
      <c r="T941" s="667"/>
    </row>
    <row r="942" spans="2:20" s="18" customFormat="1" ht="15.75" customHeight="1">
      <c r="B942" s="663"/>
      <c r="C942" s="663"/>
      <c r="E942" s="663"/>
      <c r="N942" s="667"/>
      <c r="O942" s="667"/>
      <c r="P942" s="667"/>
      <c r="Q942" s="667"/>
      <c r="R942" s="667"/>
      <c r="S942" s="667"/>
      <c r="T942" s="667"/>
    </row>
    <row r="943" spans="2:20" s="18" customFormat="1" ht="15.75" customHeight="1">
      <c r="B943" s="663"/>
      <c r="C943" s="663"/>
      <c r="E943" s="663"/>
      <c r="N943" s="667"/>
      <c r="O943" s="667"/>
      <c r="P943" s="667"/>
      <c r="Q943" s="667"/>
      <c r="R943" s="667"/>
      <c r="S943" s="667"/>
      <c r="T943" s="667"/>
    </row>
    <row r="944" spans="2:20" s="18" customFormat="1" ht="15.75" customHeight="1">
      <c r="B944" s="663"/>
      <c r="C944" s="663"/>
      <c r="E944" s="663"/>
      <c r="N944" s="667"/>
      <c r="O944" s="667"/>
      <c r="P944" s="667"/>
      <c r="Q944" s="667"/>
      <c r="R944" s="667"/>
      <c r="S944" s="667"/>
      <c r="T944" s="667"/>
    </row>
    <row r="945" spans="2:20" s="18" customFormat="1" ht="15.75" customHeight="1">
      <c r="B945" s="663"/>
      <c r="C945" s="663"/>
      <c r="E945" s="663"/>
      <c r="N945" s="667"/>
      <c r="O945" s="667"/>
      <c r="P945" s="667"/>
      <c r="Q945" s="667"/>
      <c r="R945" s="667"/>
      <c r="S945" s="667"/>
      <c r="T945" s="667"/>
    </row>
    <row r="946" spans="2:20" s="18" customFormat="1" ht="15.75" customHeight="1">
      <c r="B946" s="663"/>
      <c r="C946" s="663"/>
      <c r="E946" s="663"/>
      <c r="N946" s="667"/>
      <c r="O946" s="667"/>
      <c r="P946" s="667"/>
      <c r="Q946" s="667"/>
      <c r="R946" s="667"/>
      <c r="S946" s="667"/>
      <c r="T946" s="667"/>
    </row>
    <row r="947" spans="2:20" s="18" customFormat="1" ht="15.75" customHeight="1">
      <c r="B947" s="663"/>
      <c r="C947" s="663"/>
      <c r="E947" s="663"/>
      <c r="N947" s="667"/>
      <c r="O947" s="667"/>
      <c r="P947" s="667"/>
      <c r="Q947" s="667"/>
      <c r="R947" s="667"/>
      <c r="S947" s="667"/>
      <c r="T947" s="667"/>
    </row>
    <row r="948" spans="2:20" s="18" customFormat="1" ht="15.75" customHeight="1">
      <c r="B948" s="663"/>
      <c r="C948" s="663"/>
      <c r="E948" s="663"/>
      <c r="N948" s="667"/>
      <c r="O948" s="667"/>
      <c r="P948" s="667"/>
      <c r="Q948" s="667"/>
      <c r="R948" s="667"/>
      <c r="S948" s="667"/>
      <c r="T948" s="667"/>
    </row>
    <row r="949" spans="2:20" s="18" customFormat="1" ht="15.75" customHeight="1">
      <c r="B949" s="663"/>
      <c r="C949" s="663"/>
      <c r="E949" s="663"/>
      <c r="N949" s="667"/>
      <c r="O949" s="667"/>
      <c r="P949" s="667"/>
      <c r="Q949" s="667"/>
      <c r="R949" s="667"/>
      <c r="S949" s="667"/>
      <c r="T949" s="667"/>
    </row>
    <row r="950" spans="2:20" s="18" customFormat="1" ht="15.75" customHeight="1">
      <c r="B950" s="663"/>
      <c r="C950" s="663"/>
      <c r="E950" s="663"/>
      <c r="N950" s="667"/>
      <c r="O950" s="667"/>
      <c r="P950" s="667"/>
      <c r="Q950" s="667"/>
      <c r="R950" s="667"/>
      <c r="S950" s="667"/>
      <c r="T950" s="667"/>
    </row>
    <row r="951" spans="2:20" s="18" customFormat="1" ht="15.75" customHeight="1">
      <c r="B951" s="663"/>
      <c r="C951" s="663"/>
      <c r="E951" s="663"/>
      <c r="N951" s="667"/>
      <c r="O951" s="667"/>
      <c r="P951" s="667"/>
      <c r="Q951" s="667"/>
      <c r="R951" s="667"/>
      <c r="S951" s="667"/>
      <c r="T951" s="667"/>
    </row>
    <row r="952" spans="2:20" s="18" customFormat="1" ht="15.75" customHeight="1">
      <c r="B952" s="663"/>
      <c r="C952" s="663"/>
      <c r="E952" s="663"/>
      <c r="N952" s="667"/>
      <c r="O952" s="667"/>
      <c r="P952" s="667"/>
      <c r="Q952" s="667"/>
      <c r="R952" s="667"/>
      <c r="S952" s="667"/>
      <c r="T952" s="667"/>
    </row>
    <row r="953" spans="2:20" s="18" customFormat="1" ht="15.75" customHeight="1">
      <c r="B953" s="663"/>
      <c r="C953" s="663"/>
      <c r="E953" s="663"/>
      <c r="N953" s="667"/>
      <c r="O953" s="667"/>
      <c r="P953" s="667"/>
      <c r="Q953" s="667"/>
      <c r="R953" s="667"/>
      <c r="S953" s="667"/>
      <c r="T953" s="667"/>
    </row>
    <row r="954" spans="2:20" s="18" customFormat="1" ht="15.75" customHeight="1">
      <c r="B954" s="663"/>
      <c r="C954" s="663"/>
      <c r="E954" s="663"/>
      <c r="N954" s="667"/>
      <c r="O954" s="667"/>
      <c r="P954" s="667"/>
      <c r="Q954" s="667"/>
      <c r="R954" s="667"/>
      <c r="S954" s="667"/>
      <c r="T954" s="667"/>
    </row>
    <row r="955" spans="2:20" s="18" customFormat="1" ht="15.75" customHeight="1">
      <c r="B955" s="663"/>
      <c r="C955" s="663"/>
      <c r="E955" s="663"/>
      <c r="N955" s="667"/>
      <c r="O955" s="667"/>
      <c r="P955" s="667"/>
      <c r="Q955" s="667"/>
      <c r="R955" s="667"/>
      <c r="S955" s="667"/>
      <c r="T955" s="667"/>
    </row>
    <row r="956" spans="2:20" s="18" customFormat="1" ht="15.75" customHeight="1">
      <c r="B956" s="663"/>
      <c r="C956" s="663"/>
      <c r="E956" s="663"/>
      <c r="N956" s="667"/>
      <c r="O956" s="667"/>
      <c r="P956" s="667"/>
      <c r="Q956" s="667"/>
      <c r="R956" s="667"/>
      <c r="S956" s="667"/>
      <c r="T956" s="667"/>
    </row>
    <row r="957" spans="2:20" s="18" customFormat="1" ht="15.75" customHeight="1">
      <c r="B957" s="663"/>
      <c r="C957" s="663"/>
      <c r="E957" s="663"/>
      <c r="N957" s="667"/>
      <c r="O957" s="667"/>
      <c r="P957" s="667"/>
      <c r="Q957" s="667"/>
      <c r="R957" s="667"/>
      <c r="S957" s="667"/>
      <c r="T957" s="667"/>
    </row>
    <row r="958" spans="2:20" s="18" customFormat="1" ht="15.75" customHeight="1">
      <c r="B958" s="663"/>
      <c r="C958" s="663"/>
      <c r="E958" s="663"/>
      <c r="N958" s="667"/>
      <c r="O958" s="667"/>
      <c r="P958" s="667"/>
      <c r="Q958" s="667"/>
      <c r="R958" s="667"/>
      <c r="S958" s="667"/>
      <c r="T958" s="667"/>
    </row>
    <row r="959" spans="2:20" s="18" customFormat="1" ht="15.75" customHeight="1">
      <c r="B959" s="663"/>
      <c r="C959" s="663"/>
      <c r="E959" s="663"/>
      <c r="N959" s="667"/>
      <c r="O959" s="667"/>
      <c r="P959" s="667"/>
      <c r="Q959" s="667"/>
      <c r="R959" s="667"/>
      <c r="S959" s="667"/>
      <c r="T959" s="667"/>
    </row>
    <row r="960" spans="2:20" s="18" customFormat="1" ht="15.75" customHeight="1">
      <c r="B960" s="663"/>
      <c r="C960" s="663"/>
      <c r="E960" s="663"/>
      <c r="N960" s="667"/>
      <c r="O960" s="667"/>
      <c r="P960" s="667"/>
      <c r="Q960" s="667"/>
      <c r="R960" s="667"/>
      <c r="S960" s="667"/>
      <c r="T960" s="667"/>
    </row>
    <row r="961" spans="2:20" s="18" customFormat="1" ht="15.75" customHeight="1">
      <c r="B961" s="663"/>
      <c r="C961" s="663"/>
      <c r="E961" s="663"/>
      <c r="N961" s="667"/>
      <c r="O961" s="667"/>
      <c r="P961" s="667"/>
      <c r="Q961" s="667"/>
      <c r="R961" s="667"/>
      <c r="S961" s="667"/>
      <c r="T961" s="667"/>
    </row>
    <row r="962" spans="2:20" s="18" customFormat="1" ht="15.75" customHeight="1">
      <c r="B962" s="663"/>
      <c r="C962" s="663"/>
      <c r="E962" s="663"/>
      <c r="N962" s="667"/>
      <c r="O962" s="667"/>
      <c r="P962" s="667"/>
      <c r="Q962" s="667"/>
      <c r="R962" s="667"/>
      <c r="S962" s="667"/>
      <c r="T962" s="667"/>
    </row>
    <row r="963" spans="2:20" s="18" customFormat="1" ht="15.75" customHeight="1">
      <c r="B963" s="663"/>
      <c r="C963" s="663"/>
      <c r="E963" s="663"/>
      <c r="N963" s="667"/>
      <c r="O963" s="667"/>
      <c r="P963" s="667"/>
      <c r="Q963" s="667"/>
      <c r="R963" s="667"/>
      <c r="S963" s="667"/>
      <c r="T963" s="667"/>
    </row>
    <row r="964" spans="2:20" s="18" customFormat="1" ht="15.75" customHeight="1">
      <c r="B964" s="663"/>
      <c r="C964" s="663"/>
      <c r="E964" s="663"/>
      <c r="N964" s="667"/>
      <c r="O964" s="667"/>
      <c r="P964" s="667"/>
      <c r="Q964" s="667"/>
      <c r="R964" s="667"/>
      <c r="S964" s="667"/>
      <c r="T964" s="667"/>
    </row>
    <row r="965" spans="2:20" s="18" customFormat="1" ht="15.75" customHeight="1">
      <c r="B965" s="663"/>
      <c r="C965" s="663"/>
      <c r="E965" s="663"/>
      <c r="N965" s="667"/>
      <c r="O965" s="667"/>
      <c r="P965" s="667"/>
      <c r="Q965" s="667"/>
      <c r="R965" s="667"/>
      <c r="S965" s="667"/>
      <c r="T965" s="667"/>
    </row>
    <row r="966" spans="2:20" s="18" customFormat="1" ht="15.75" customHeight="1">
      <c r="B966" s="663"/>
      <c r="C966" s="663"/>
      <c r="E966" s="663"/>
      <c r="N966" s="667"/>
      <c r="O966" s="667"/>
      <c r="P966" s="667"/>
      <c r="Q966" s="667"/>
      <c r="R966" s="667"/>
      <c r="S966" s="667"/>
      <c r="T966" s="667"/>
    </row>
    <row r="967" spans="2:20" s="18" customFormat="1" ht="15.75" customHeight="1">
      <c r="B967" s="663"/>
      <c r="C967" s="663"/>
      <c r="E967" s="663"/>
      <c r="N967" s="667"/>
      <c r="O967" s="667"/>
      <c r="P967" s="667"/>
      <c r="Q967" s="667"/>
      <c r="R967" s="667"/>
      <c r="S967" s="667"/>
      <c r="T967" s="667"/>
    </row>
    <row r="968" spans="2:20" s="18" customFormat="1" ht="15.75" customHeight="1">
      <c r="B968" s="663"/>
      <c r="C968" s="663"/>
      <c r="E968" s="663"/>
      <c r="N968" s="667"/>
      <c r="O968" s="667"/>
      <c r="P968" s="667"/>
      <c r="Q968" s="667"/>
      <c r="R968" s="667"/>
      <c r="S968" s="667"/>
      <c r="T968" s="667"/>
    </row>
    <row r="969" spans="2:20" s="18" customFormat="1" ht="15.75" customHeight="1">
      <c r="B969" s="663"/>
      <c r="C969" s="663"/>
      <c r="E969" s="663"/>
      <c r="N969" s="667"/>
      <c r="O969" s="667"/>
      <c r="P969" s="667"/>
      <c r="Q969" s="667"/>
      <c r="R969" s="667"/>
      <c r="S969" s="667"/>
      <c r="T969" s="667"/>
    </row>
    <row r="970" spans="2:20" s="18" customFormat="1" ht="15.75" customHeight="1">
      <c r="B970" s="663"/>
      <c r="C970" s="663"/>
      <c r="E970" s="663"/>
      <c r="N970" s="667"/>
      <c r="O970" s="667"/>
      <c r="P970" s="667"/>
      <c r="Q970" s="667"/>
      <c r="R970" s="667"/>
      <c r="S970" s="667"/>
      <c r="T970" s="667"/>
    </row>
    <row r="971" spans="2:20" s="18" customFormat="1" ht="15.75" customHeight="1">
      <c r="B971" s="663"/>
      <c r="C971" s="663"/>
      <c r="E971" s="663"/>
      <c r="N971" s="667"/>
      <c r="O971" s="667"/>
      <c r="P971" s="667"/>
      <c r="Q971" s="667"/>
      <c r="R971" s="667"/>
      <c r="S971" s="667"/>
      <c r="T971" s="667"/>
    </row>
    <row r="972" spans="2:20" s="18" customFormat="1" ht="15.75" customHeight="1">
      <c r="B972" s="663"/>
      <c r="C972" s="663"/>
      <c r="E972" s="663"/>
      <c r="N972" s="667"/>
      <c r="O972" s="667"/>
      <c r="P972" s="667"/>
      <c r="Q972" s="667"/>
      <c r="R972" s="667"/>
      <c r="S972" s="667"/>
      <c r="T972" s="667"/>
    </row>
    <row r="973" spans="2:20" s="18" customFormat="1" ht="15.75" customHeight="1">
      <c r="B973" s="663"/>
      <c r="C973" s="663"/>
      <c r="E973" s="663"/>
      <c r="N973" s="667"/>
      <c r="O973" s="667"/>
      <c r="P973" s="667"/>
      <c r="Q973" s="667"/>
      <c r="R973" s="667"/>
      <c r="S973" s="667"/>
      <c r="T973" s="667"/>
    </row>
    <row r="974" spans="2:20" s="18" customFormat="1" ht="15.75" customHeight="1">
      <c r="B974" s="663"/>
      <c r="C974" s="663"/>
      <c r="E974" s="663"/>
      <c r="N974" s="667"/>
      <c r="O974" s="667"/>
      <c r="P974" s="667"/>
      <c r="Q974" s="667"/>
      <c r="R974" s="667"/>
      <c r="S974" s="667"/>
      <c r="T974" s="667"/>
    </row>
    <row r="975" spans="2:20" s="18" customFormat="1" ht="15.75" customHeight="1">
      <c r="B975" s="663"/>
      <c r="C975" s="663"/>
      <c r="E975" s="663"/>
      <c r="N975" s="667"/>
      <c r="O975" s="667"/>
      <c r="P975" s="667"/>
      <c r="Q975" s="667"/>
      <c r="R975" s="667"/>
      <c r="S975" s="667"/>
      <c r="T975" s="667"/>
    </row>
    <row r="976" spans="2:20" s="18" customFormat="1" ht="15.75" customHeight="1">
      <c r="B976" s="663"/>
      <c r="C976" s="663"/>
      <c r="E976" s="663"/>
      <c r="N976" s="667"/>
      <c r="O976" s="667"/>
      <c r="P976" s="667"/>
      <c r="Q976" s="667"/>
      <c r="R976" s="667"/>
      <c r="S976" s="667"/>
      <c r="T976" s="667"/>
    </row>
    <row r="977" spans="2:20" s="18" customFormat="1" ht="15.75" customHeight="1">
      <c r="B977" s="663"/>
      <c r="C977" s="663"/>
      <c r="E977" s="663"/>
      <c r="N977" s="667"/>
      <c r="O977" s="667"/>
      <c r="P977" s="667"/>
      <c r="Q977" s="667"/>
      <c r="R977" s="667"/>
      <c r="S977" s="667"/>
      <c r="T977" s="667"/>
    </row>
    <row r="978" spans="2:20" s="18" customFormat="1" ht="15.75" customHeight="1">
      <c r="B978" s="663"/>
      <c r="C978" s="663"/>
      <c r="E978" s="663"/>
      <c r="N978" s="667"/>
      <c r="O978" s="667"/>
      <c r="P978" s="667"/>
      <c r="Q978" s="667"/>
      <c r="R978" s="667"/>
      <c r="S978" s="667"/>
      <c r="T978" s="667"/>
    </row>
    <row r="979" spans="2:20" s="18" customFormat="1" ht="15.75" customHeight="1">
      <c r="B979" s="663"/>
      <c r="C979" s="663"/>
      <c r="E979" s="663"/>
      <c r="N979" s="667"/>
      <c r="O979" s="667"/>
      <c r="P979" s="667"/>
      <c r="Q979" s="667"/>
      <c r="R979" s="667"/>
      <c r="S979" s="667"/>
      <c r="T979" s="667"/>
    </row>
    <row r="980" spans="2:20" s="18" customFormat="1" ht="15.75" customHeight="1">
      <c r="B980" s="663"/>
      <c r="C980" s="663"/>
      <c r="E980" s="663"/>
      <c r="N980" s="667"/>
      <c r="O980" s="667"/>
      <c r="P980" s="667"/>
      <c r="Q980" s="667"/>
      <c r="R980" s="667"/>
      <c r="S980" s="667"/>
      <c r="T980" s="667"/>
    </row>
    <row r="981" spans="2:20" s="18" customFormat="1" ht="15.75" customHeight="1">
      <c r="B981" s="663"/>
      <c r="C981" s="663"/>
      <c r="E981" s="663"/>
      <c r="N981" s="667"/>
      <c r="O981" s="667"/>
      <c r="P981" s="667"/>
      <c r="Q981" s="667"/>
      <c r="R981" s="667"/>
      <c r="S981" s="667"/>
      <c r="T981" s="667"/>
    </row>
    <row r="982" spans="2:20" s="18" customFormat="1" ht="15.75" customHeight="1">
      <c r="B982" s="663"/>
      <c r="C982" s="663"/>
      <c r="E982" s="663"/>
      <c r="N982" s="667"/>
      <c r="O982" s="667"/>
      <c r="P982" s="667"/>
      <c r="Q982" s="667"/>
      <c r="R982" s="667"/>
      <c r="S982" s="667"/>
      <c r="T982" s="667"/>
    </row>
    <row r="983" spans="2:20" s="18" customFormat="1" ht="15.75" customHeight="1">
      <c r="B983" s="663"/>
      <c r="C983" s="663"/>
      <c r="E983" s="663"/>
      <c r="N983" s="667"/>
      <c r="O983" s="667"/>
      <c r="P983" s="667"/>
      <c r="Q983" s="667"/>
      <c r="R983" s="667"/>
      <c r="S983" s="667"/>
      <c r="T983" s="667"/>
    </row>
    <row r="984" spans="2:20" s="18" customFormat="1" ht="15.75" customHeight="1">
      <c r="B984" s="663"/>
      <c r="C984" s="663"/>
      <c r="E984" s="663"/>
      <c r="N984" s="667"/>
      <c r="O984" s="667"/>
      <c r="P984" s="667"/>
      <c r="Q984" s="667"/>
      <c r="R984" s="667"/>
      <c r="S984" s="667"/>
      <c r="T984" s="667"/>
    </row>
    <row r="985" spans="2:20" s="18" customFormat="1" ht="15.75" customHeight="1">
      <c r="B985" s="663"/>
      <c r="C985" s="663"/>
      <c r="E985" s="663"/>
      <c r="N985" s="667"/>
      <c r="O985" s="667"/>
      <c r="P985" s="667"/>
      <c r="Q985" s="667"/>
      <c r="R985" s="667"/>
      <c r="S985" s="667"/>
      <c r="T985" s="667"/>
    </row>
    <row r="986" spans="2:20" s="18" customFormat="1" ht="15.75" customHeight="1">
      <c r="B986" s="663"/>
      <c r="C986" s="663"/>
      <c r="E986" s="663"/>
      <c r="N986" s="667"/>
      <c r="O986" s="667"/>
      <c r="P986" s="667"/>
      <c r="Q986" s="667"/>
      <c r="R986" s="667"/>
      <c r="S986" s="667"/>
      <c r="T986" s="667"/>
    </row>
    <row r="987" spans="2:20" s="18" customFormat="1" ht="15.75" customHeight="1">
      <c r="B987" s="663"/>
      <c r="C987" s="663"/>
      <c r="E987" s="663"/>
      <c r="N987" s="667"/>
      <c r="O987" s="667"/>
      <c r="P987" s="667"/>
      <c r="Q987" s="667"/>
      <c r="R987" s="667"/>
      <c r="S987" s="667"/>
      <c r="T987" s="667"/>
    </row>
    <row r="988" spans="2:20" s="18" customFormat="1" ht="15.75" customHeight="1">
      <c r="B988" s="663"/>
      <c r="C988" s="663"/>
      <c r="E988" s="663"/>
      <c r="N988" s="667"/>
      <c r="O988" s="667"/>
      <c r="P988" s="667"/>
      <c r="Q988" s="667"/>
      <c r="R988" s="667"/>
      <c r="S988" s="667"/>
      <c r="T988" s="667"/>
    </row>
    <row r="989" spans="2:20" s="18" customFormat="1" ht="15.75" customHeight="1">
      <c r="B989" s="663"/>
      <c r="C989" s="663"/>
      <c r="E989" s="663"/>
      <c r="N989" s="667"/>
      <c r="O989" s="667"/>
      <c r="P989" s="667"/>
      <c r="Q989" s="667"/>
      <c r="R989" s="667"/>
      <c r="S989" s="667"/>
      <c r="T989" s="667"/>
    </row>
    <row r="990" spans="2:20" s="18" customFormat="1" ht="15.75" customHeight="1">
      <c r="B990" s="663"/>
      <c r="C990" s="663"/>
      <c r="E990" s="663"/>
      <c r="N990" s="667"/>
      <c r="O990" s="667"/>
      <c r="P990" s="667"/>
      <c r="Q990" s="667"/>
      <c r="R990" s="667"/>
      <c r="S990" s="667"/>
      <c r="T990" s="667"/>
    </row>
    <row r="991" spans="2:20" s="18" customFormat="1" ht="15.75" customHeight="1">
      <c r="B991" s="663"/>
      <c r="C991" s="663"/>
      <c r="E991" s="663"/>
      <c r="N991" s="667"/>
      <c r="O991" s="667"/>
      <c r="P991" s="667"/>
      <c r="Q991" s="667"/>
      <c r="R991" s="667"/>
      <c r="S991" s="667"/>
      <c r="T991" s="667"/>
    </row>
    <row r="992" spans="2:20" s="18" customFormat="1" ht="15.75" customHeight="1">
      <c r="B992" s="663"/>
      <c r="C992" s="663"/>
      <c r="E992" s="663"/>
      <c r="N992" s="667"/>
      <c r="O992" s="667"/>
      <c r="P992" s="667"/>
      <c r="Q992" s="667"/>
      <c r="R992" s="667"/>
      <c r="S992" s="667"/>
      <c r="T992" s="667"/>
    </row>
    <row r="993" spans="2:20" s="18" customFormat="1" ht="15.75" customHeight="1">
      <c r="B993" s="663"/>
      <c r="C993" s="663"/>
      <c r="E993" s="663"/>
      <c r="N993" s="667"/>
      <c r="O993" s="667"/>
      <c r="P993" s="667"/>
      <c r="Q993" s="667"/>
      <c r="R993" s="667"/>
      <c r="S993" s="667"/>
      <c r="T993" s="667"/>
    </row>
    <row r="994" spans="2:20" s="18" customFormat="1" ht="15.75" customHeight="1">
      <c r="B994" s="663"/>
      <c r="C994" s="663"/>
      <c r="E994" s="663"/>
      <c r="N994" s="667"/>
      <c r="O994" s="667"/>
      <c r="P994" s="667"/>
      <c r="Q994" s="667"/>
      <c r="R994" s="667"/>
      <c r="S994" s="667"/>
      <c r="T994" s="667"/>
    </row>
    <row r="995" spans="2:20" s="18" customFormat="1" ht="15.75" customHeight="1">
      <c r="B995" s="663"/>
      <c r="C995" s="663"/>
      <c r="E995" s="663"/>
      <c r="N995" s="667"/>
      <c r="O995" s="667"/>
      <c r="P995" s="667"/>
      <c r="Q995" s="667"/>
      <c r="R995" s="667"/>
      <c r="S995" s="667"/>
      <c r="T995" s="667"/>
    </row>
    <row r="996" spans="2:20" s="18" customFormat="1" ht="15.75" customHeight="1">
      <c r="B996" s="663"/>
      <c r="C996" s="663"/>
      <c r="E996" s="663"/>
      <c r="N996" s="667"/>
      <c r="O996" s="667"/>
      <c r="P996" s="667"/>
      <c r="Q996" s="667"/>
      <c r="R996" s="667"/>
      <c r="S996" s="667"/>
      <c r="T996" s="667"/>
    </row>
    <row r="997" spans="2:20" s="18" customFormat="1" ht="15.75" customHeight="1">
      <c r="B997" s="663"/>
      <c r="C997" s="663"/>
      <c r="E997" s="663"/>
      <c r="N997" s="667"/>
      <c r="O997" s="667"/>
      <c r="P997" s="667"/>
      <c r="Q997" s="667"/>
      <c r="R997" s="667"/>
      <c r="S997" s="667"/>
      <c r="T997" s="667"/>
    </row>
    <row r="998" spans="2:20" s="18" customFormat="1" ht="15.75" customHeight="1">
      <c r="B998" s="663"/>
      <c r="C998" s="663"/>
      <c r="E998" s="663"/>
      <c r="N998" s="667"/>
      <c r="O998" s="667"/>
      <c r="P998" s="667"/>
      <c r="Q998" s="667"/>
      <c r="R998" s="667"/>
      <c r="S998" s="667"/>
      <c r="T998" s="667"/>
    </row>
    <row r="999" spans="2:20" s="18" customFormat="1" ht="15.75" customHeight="1">
      <c r="B999" s="663"/>
      <c r="C999" s="663"/>
      <c r="E999" s="663"/>
      <c r="N999" s="667"/>
      <c r="O999" s="667"/>
      <c r="P999" s="667"/>
      <c r="Q999" s="667"/>
      <c r="R999" s="667"/>
      <c r="S999" s="667"/>
      <c r="T999" s="667"/>
    </row>
    <row r="1000" spans="2:20" s="18" customFormat="1" ht="15.75" customHeight="1">
      <c r="B1000" s="663"/>
      <c r="C1000" s="663"/>
      <c r="E1000" s="663"/>
      <c r="N1000" s="667"/>
      <c r="O1000" s="667"/>
      <c r="P1000" s="667"/>
      <c r="Q1000" s="667"/>
      <c r="R1000" s="667"/>
      <c r="S1000" s="667"/>
      <c r="T1000" s="667"/>
    </row>
    <row r="1001" spans="2:20" s="18" customFormat="1" ht="15.75" customHeight="1">
      <c r="B1001" s="663"/>
      <c r="C1001" s="663"/>
      <c r="E1001" s="663"/>
      <c r="N1001" s="667"/>
      <c r="O1001" s="667"/>
      <c r="P1001" s="667"/>
      <c r="Q1001" s="667"/>
      <c r="R1001" s="667"/>
      <c r="S1001" s="667"/>
      <c r="T1001" s="667"/>
    </row>
  </sheetData>
  <mergeCells count="38">
    <mergeCell ref="T19:T22"/>
    <mergeCell ref="S19:S22"/>
    <mergeCell ref="P21:P22"/>
    <mergeCell ref="R21:R22"/>
    <mergeCell ref="R23:S23"/>
    <mergeCell ref="J27:J28"/>
    <mergeCell ref="J29:J32"/>
    <mergeCell ref="J33:J36"/>
    <mergeCell ref="N21:N22"/>
    <mergeCell ref="Q21:Q22"/>
    <mergeCell ref="O21:O22"/>
    <mergeCell ref="I21:I22"/>
    <mergeCell ref="J21:J22"/>
    <mergeCell ref="K21:K22"/>
    <mergeCell ref="L21:L22"/>
    <mergeCell ref="M21:M22"/>
    <mergeCell ref="F21:F22"/>
    <mergeCell ref="G21:G22"/>
    <mergeCell ref="H21:H22"/>
    <mergeCell ref="A8:T8"/>
    <mergeCell ref="A10:A11"/>
    <mergeCell ref="B10:B11"/>
    <mergeCell ref="C10:T10"/>
    <mergeCell ref="A12:A15"/>
    <mergeCell ref="B12:B15"/>
    <mergeCell ref="S12:S15"/>
    <mergeCell ref="T12:T15"/>
    <mergeCell ref="A19:A22"/>
    <mergeCell ref="B19:B22"/>
    <mergeCell ref="C21:C22"/>
    <mergeCell ref="D21:D22"/>
    <mergeCell ref="E21:E22"/>
    <mergeCell ref="A7:S7"/>
    <mergeCell ref="A1:S1"/>
    <mergeCell ref="A2:S2"/>
    <mergeCell ref="A3:S3"/>
    <mergeCell ref="A4:S4"/>
    <mergeCell ref="A5:S5"/>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994"/>
  <sheetViews>
    <sheetView topLeftCell="W12" zoomScale="66" zoomScaleNormal="66" workbookViewId="0">
      <selection activeCell="W16" sqref="W16"/>
    </sheetView>
  </sheetViews>
  <sheetFormatPr baseColWidth="10" defaultColWidth="14.42578125" defaultRowHeight="15"/>
  <cols>
    <col min="1" max="1" width="2.85546875" style="114" customWidth="1"/>
    <col min="2" max="2" width="15" style="114" customWidth="1"/>
    <col min="3" max="3" width="12.7109375" style="114" customWidth="1"/>
    <col min="4" max="4" width="17" style="114" customWidth="1"/>
    <col min="5" max="5" width="22.140625" style="114" customWidth="1"/>
    <col min="6" max="6" width="17" style="114" customWidth="1"/>
    <col min="7" max="7" width="48.85546875" style="114" bestFit="1" customWidth="1"/>
    <col min="8" max="8" width="91" style="114" customWidth="1"/>
    <col min="9" max="10" width="40.7109375" style="114" customWidth="1"/>
    <col min="11" max="12" width="18.42578125" style="114" customWidth="1"/>
    <col min="13" max="14" width="21.85546875" style="114" customWidth="1"/>
    <col min="15" max="16" width="18.42578125" style="114" customWidth="1"/>
    <col min="17" max="17" width="20.5703125" style="114" customWidth="1"/>
    <col min="18" max="18" width="20.7109375" style="114" customWidth="1"/>
    <col min="19" max="20" width="36.85546875" style="114" customWidth="1"/>
    <col min="21" max="21" width="28.42578125" style="114" customWidth="1"/>
    <col min="22" max="24" width="26.140625" style="114" customWidth="1"/>
    <col min="25" max="25" width="34" style="114" customWidth="1"/>
    <col min="26" max="26" width="26.140625" style="114" customWidth="1"/>
    <col min="27" max="27" width="39.5703125" style="114" bestFit="1" customWidth="1"/>
    <col min="28" max="28" width="33.140625" style="15" customWidth="1"/>
    <col min="29" max="29" width="74.28515625" style="114" customWidth="1"/>
    <col min="30" max="16384" width="14.42578125" style="114"/>
  </cols>
  <sheetData>
    <row r="1" spans="1:29" ht="18" customHeight="1">
      <c r="A1" s="3"/>
      <c r="B1" s="1037" t="s">
        <v>0</v>
      </c>
      <c r="C1" s="1037"/>
      <c r="D1" s="1037"/>
      <c r="E1" s="1037"/>
      <c r="F1" s="1037"/>
      <c r="G1" s="1037"/>
      <c r="H1" s="1037"/>
      <c r="I1" s="1037"/>
      <c r="K1" s="1037" t="s">
        <v>0</v>
      </c>
      <c r="L1" s="1037"/>
      <c r="M1" s="1037"/>
      <c r="N1" s="1037"/>
      <c r="O1" s="1037"/>
      <c r="P1" s="1037"/>
      <c r="Q1" s="1037"/>
      <c r="R1" s="1037"/>
      <c r="U1" s="1037" t="s">
        <v>0</v>
      </c>
      <c r="V1" s="1037"/>
      <c r="W1" s="1037"/>
      <c r="X1" s="1037"/>
      <c r="Y1" s="1037"/>
      <c r="Z1" s="1037"/>
      <c r="AA1" s="1037"/>
      <c r="AB1" s="1037"/>
      <c r="AC1" s="1037"/>
    </row>
    <row r="2" spans="1:29" ht="12.75" customHeight="1">
      <c r="A2" s="3"/>
      <c r="B2" s="1037" t="s">
        <v>1</v>
      </c>
      <c r="C2" s="1037"/>
      <c r="D2" s="1037"/>
      <c r="E2" s="1037"/>
      <c r="F2" s="1037"/>
      <c r="G2" s="1037"/>
      <c r="H2" s="1037"/>
      <c r="I2" s="1037"/>
      <c r="K2" s="1037" t="s">
        <v>1</v>
      </c>
      <c r="L2" s="1037"/>
      <c r="M2" s="1037"/>
      <c r="N2" s="1037"/>
      <c r="O2" s="1037"/>
      <c r="P2" s="1037"/>
      <c r="Q2" s="1037"/>
      <c r="R2" s="1037"/>
      <c r="U2" s="1037" t="s">
        <v>1</v>
      </c>
      <c r="V2" s="1037"/>
      <c r="W2" s="1037"/>
      <c r="X2" s="1037"/>
      <c r="Y2" s="1037"/>
      <c r="Z2" s="1037"/>
      <c r="AA2" s="1037"/>
      <c r="AB2" s="1037"/>
      <c r="AC2" s="1037"/>
    </row>
    <row r="3" spans="1:29" ht="36.75" customHeight="1">
      <c r="A3" s="3"/>
      <c r="B3" s="1037" t="s">
        <v>2</v>
      </c>
      <c r="C3" s="1037"/>
      <c r="D3" s="1037"/>
      <c r="E3" s="1037"/>
      <c r="F3" s="1037"/>
      <c r="G3" s="1037"/>
      <c r="H3" s="1037"/>
      <c r="I3" s="1037"/>
      <c r="K3" s="1037" t="s">
        <v>2</v>
      </c>
      <c r="L3" s="1037"/>
      <c r="M3" s="1037"/>
      <c r="N3" s="1037"/>
      <c r="O3" s="1037"/>
      <c r="P3" s="1037"/>
      <c r="Q3" s="1037"/>
      <c r="R3" s="1037"/>
      <c r="U3" s="1037" t="s">
        <v>2</v>
      </c>
      <c r="V3" s="1037"/>
      <c r="W3" s="1037"/>
      <c r="X3" s="1037"/>
      <c r="Y3" s="1037"/>
      <c r="Z3" s="1037"/>
      <c r="AA3" s="1037"/>
      <c r="AB3" s="1037"/>
      <c r="AC3" s="1037"/>
    </row>
    <row r="4" spans="1:29" ht="21" customHeight="1">
      <c r="A4" s="5"/>
      <c r="B4" s="1037" t="s">
        <v>48</v>
      </c>
      <c r="C4" s="1037"/>
      <c r="D4" s="1037"/>
      <c r="E4" s="1037"/>
      <c r="F4" s="1037"/>
      <c r="G4" s="1037"/>
      <c r="H4" s="1037"/>
      <c r="I4" s="1037"/>
      <c r="K4" s="1037" t="s">
        <v>48</v>
      </c>
      <c r="L4" s="1037"/>
      <c r="M4" s="1037"/>
      <c r="N4" s="1037"/>
      <c r="O4" s="1037"/>
      <c r="P4" s="1037"/>
      <c r="Q4" s="1037"/>
      <c r="R4" s="1037"/>
      <c r="U4" s="1037" t="s">
        <v>48</v>
      </c>
      <c r="V4" s="1037"/>
      <c r="W4" s="1037"/>
      <c r="X4" s="1037"/>
      <c r="Y4" s="1037"/>
      <c r="Z4" s="1037"/>
      <c r="AA4" s="1037"/>
      <c r="AB4" s="1037"/>
      <c r="AC4" s="1037"/>
    </row>
    <row r="5" spans="1:29" ht="23.25" customHeight="1">
      <c r="A5" s="6"/>
      <c r="B5" s="1037" t="s">
        <v>56</v>
      </c>
      <c r="C5" s="1037"/>
      <c r="D5" s="1037"/>
      <c r="E5" s="1037"/>
      <c r="F5" s="1037"/>
      <c r="G5" s="1037"/>
      <c r="H5" s="1037"/>
      <c r="I5" s="1037"/>
      <c r="K5" s="1037" t="s">
        <v>56</v>
      </c>
      <c r="L5" s="1037"/>
      <c r="M5" s="1037"/>
      <c r="N5" s="1037"/>
      <c r="O5" s="1037"/>
      <c r="P5" s="1037"/>
      <c r="Q5" s="1037"/>
      <c r="R5" s="1037"/>
      <c r="S5" s="1037"/>
      <c r="U5" s="1037" t="s">
        <v>56</v>
      </c>
      <c r="V5" s="1037"/>
      <c r="W5" s="1037"/>
      <c r="X5" s="1037"/>
      <c r="Y5" s="1037"/>
      <c r="Z5" s="1037"/>
      <c r="AA5" s="1037"/>
      <c r="AB5" s="1037"/>
      <c r="AC5" s="1037"/>
    </row>
    <row r="6" spans="1:29" ht="18.75" customHeight="1">
      <c r="A6" s="1"/>
      <c r="B6" s="1037" t="s">
        <v>51</v>
      </c>
      <c r="C6" s="1037"/>
      <c r="D6" s="1037"/>
      <c r="E6" s="1037"/>
      <c r="F6" s="1037"/>
      <c r="G6" s="1037" t="s">
        <v>376</v>
      </c>
      <c r="H6" s="1037"/>
      <c r="I6" s="1037"/>
      <c r="J6" s="1"/>
      <c r="K6" s="1037" t="s">
        <v>51</v>
      </c>
      <c r="L6" s="1037"/>
      <c r="M6" s="1037"/>
      <c r="N6" s="1037"/>
      <c r="O6" s="1037"/>
      <c r="P6" s="1037" t="str">
        <f>G6</f>
        <v>VISION &amp; PROYECTOS LTDA</v>
      </c>
      <c r="Q6" s="1037"/>
      <c r="R6" s="1037"/>
      <c r="S6" s="1"/>
      <c r="T6" s="1"/>
      <c r="U6" s="1037" t="s">
        <v>51</v>
      </c>
      <c r="V6" s="1037"/>
      <c r="W6" s="1037"/>
      <c r="X6" s="1037"/>
      <c r="Y6" s="1037"/>
      <c r="Z6" s="1037"/>
      <c r="AA6" s="1037"/>
      <c r="AB6" s="1037"/>
      <c r="AC6" s="1037"/>
    </row>
    <row r="7" spans="1:29" s="15" customFormat="1" ht="18" customHeight="1">
      <c r="A7" s="7"/>
      <c r="B7" s="14"/>
      <c r="C7" s="7"/>
      <c r="D7" s="7"/>
      <c r="E7" s="7"/>
      <c r="F7" s="7"/>
      <c r="G7" s="7" t="s">
        <v>54</v>
      </c>
      <c r="H7" s="7" t="s">
        <v>53</v>
      </c>
      <c r="I7" s="7"/>
      <c r="J7" s="7"/>
      <c r="K7" s="7"/>
      <c r="L7" s="7"/>
      <c r="M7" s="7"/>
      <c r="N7" s="7"/>
      <c r="O7" s="7"/>
      <c r="P7" s="7"/>
      <c r="Q7" s="7"/>
      <c r="R7" s="7"/>
      <c r="S7" s="7" t="s">
        <v>52</v>
      </c>
      <c r="T7" s="7" t="s">
        <v>52</v>
      </c>
      <c r="U7" s="7"/>
      <c r="V7" s="7"/>
      <c r="W7" s="7"/>
      <c r="X7" s="7"/>
      <c r="Y7" s="7"/>
      <c r="Z7" s="7"/>
      <c r="AA7" s="7"/>
      <c r="AB7" s="7"/>
      <c r="AC7" s="7"/>
    </row>
    <row r="8" spans="1:29" s="17" customFormat="1" ht="198.75" customHeight="1">
      <c r="A8" s="8"/>
      <c r="B8" s="9" t="s">
        <v>3</v>
      </c>
      <c r="C8" s="9" t="s">
        <v>1031</v>
      </c>
      <c r="D8" s="9" t="s">
        <v>5</v>
      </c>
      <c r="E8" s="9" t="s">
        <v>1032</v>
      </c>
      <c r="F8" s="9" t="s">
        <v>116</v>
      </c>
      <c r="G8" s="9" t="s">
        <v>57</v>
      </c>
      <c r="H8" s="9" t="s">
        <v>47</v>
      </c>
      <c r="I8" s="9" t="s">
        <v>6</v>
      </c>
      <c r="J8" s="9" t="s">
        <v>49</v>
      </c>
      <c r="K8" s="9" t="s">
        <v>50</v>
      </c>
      <c r="L8" s="9" t="s">
        <v>111</v>
      </c>
      <c r="M8" s="9" t="s">
        <v>7</v>
      </c>
      <c r="N8" s="9" t="s">
        <v>119</v>
      </c>
      <c r="O8" s="9" t="s">
        <v>8</v>
      </c>
      <c r="P8" s="130" t="s">
        <v>9</v>
      </c>
      <c r="Q8" s="9" t="s">
        <v>118</v>
      </c>
      <c r="R8" s="9" t="s">
        <v>120</v>
      </c>
      <c r="S8" s="9" t="s">
        <v>121</v>
      </c>
      <c r="T8" s="130" t="s">
        <v>115</v>
      </c>
      <c r="U8" s="109" t="s">
        <v>108</v>
      </c>
      <c r="V8" s="109" t="s">
        <v>55</v>
      </c>
      <c r="W8" s="109" t="s">
        <v>150</v>
      </c>
      <c r="X8" s="109" t="s">
        <v>112</v>
      </c>
      <c r="Y8" s="109" t="s">
        <v>151</v>
      </c>
      <c r="Z8" s="109" t="s">
        <v>668</v>
      </c>
      <c r="AA8" s="109" t="s">
        <v>445</v>
      </c>
      <c r="AB8" s="109" t="s">
        <v>669</v>
      </c>
      <c r="AC8" s="109" t="s">
        <v>10</v>
      </c>
    </row>
    <row r="9" spans="1:29" ht="263.25" customHeight="1">
      <c r="A9" s="10"/>
      <c r="B9" s="110">
        <v>1</v>
      </c>
      <c r="C9" s="16">
        <v>21</v>
      </c>
      <c r="D9" s="16">
        <v>25</v>
      </c>
      <c r="E9" s="16">
        <v>2</v>
      </c>
      <c r="F9" s="16" t="s">
        <v>1033</v>
      </c>
      <c r="G9" s="16" t="s">
        <v>1034</v>
      </c>
      <c r="H9" s="16" t="s">
        <v>1035</v>
      </c>
      <c r="I9" s="16" t="s">
        <v>162</v>
      </c>
      <c r="J9" s="16" t="s">
        <v>1036</v>
      </c>
      <c r="K9" s="16" t="s">
        <v>1037</v>
      </c>
      <c r="L9" s="16" t="s">
        <v>1038</v>
      </c>
      <c r="M9" s="212" t="s">
        <v>1039</v>
      </c>
      <c r="N9" s="236"/>
      <c r="O9" s="213" t="s">
        <v>1040</v>
      </c>
      <c r="P9" s="213" t="s">
        <v>1041</v>
      </c>
      <c r="Q9" s="236" t="s">
        <v>254</v>
      </c>
      <c r="R9" s="236">
        <v>43151</v>
      </c>
      <c r="S9" s="236" t="s">
        <v>162</v>
      </c>
      <c r="T9" s="235" t="s">
        <v>173</v>
      </c>
      <c r="U9" s="16">
        <v>2015</v>
      </c>
      <c r="V9" s="121">
        <v>385000000</v>
      </c>
      <c r="W9" s="175">
        <f>V9/VLOOKUP(U9,lov_smmlv,2)*sm_2019</f>
        <v>494800434.54644215</v>
      </c>
      <c r="X9" s="124">
        <v>1</v>
      </c>
      <c r="Y9" s="175">
        <f>X9*W9</f>
        <v>494800434.54644215</v>
      </c>
      <c r="Z9" s="124">
        <v>1</v>
      </c>
      <c r="AA9" s="175">
        <f>(PPTO_oficial*Z9)</f>
        <v>868283941</v>
      </c>
      <c r="AB9" s="836"/>
      <c r="AC9" s="16"/>
    </row>
    <row r="10" spans="1:29" ht="278.25" customHeight="1">
      <c r="A10" s="10"/>
      <c r="B10" s="110">
        <v>2</v>
      </c>
      <c r="C10" s="16" t="s">
        <v>1042</v>
      </c>
      <c r="D10" s="16">
        <v>26</v>
      </c>
      <c r="E10" s="16">
        <v>7</v>
      </c>
      <c r="F10" s="16" t="s">
        <v>1043</v>
      </c>
      <c r="G10" s="16" t="s">
        <v>1044</v>
      </c>
      <c r="H10" s="16" t="s">
        <v>1045</v>
      </c>
      <c r="I10" s="16" t="s">
        <v>162</v>
      </c>
      <c r="J10" s="16" t="s">
        <v>1046</v>
      </c>
      <c r="K10" s="16">
        <v>7026710</v>
      </c>
      <c r="L10" s="16" t="s">
        <v>1047</v>
      </c>
      <c r="M10" s="212" t="s">
        <v>1048</v>
      </c>
      <c r="N10" s="236"/>
      <c r="O10" s="213" t="s">
        <v>1049</v>
      </c>
      <c r="P10" s="213" t="s">
        <v>1050</v>
      </c>
      <c r="Q10" s="236" t="s">
        <v>254</v>
      </c>
      <c r="R10" s="236">
        <v>42726</v>
      </c>
      <c r="S10" s="236" t="s">
        <v>162</v>
      </c>
      <c r="T10" s="235" t="s">
        <v>173</v>
      </c>
      <c r="U10" s="16">
        <v>2016</v>
      </c>
      <c r="V10" s="121">
        <v>260000000</v>
      </c>
      <c r="W10" s="175">
        <f>V10/VLOOKUP(U10,lov_smmlv,2)*sm_2019</f>
        <v>312290827.23430425</v>
      </c>
      <c r="X10" s="124">
        <v>1</v>
      </c>
      <c r="Y10" s="175">
        <f>X10*W10</f>
        <v>312290827.23430425</v>
      </c>
      <c r="Z10" s="124">
        <v>1</v>
      </c>
      <c r="AA10" s="175">
        <f>(PPTO_oficial*Z10)</f>
        <v>868283941</v>
      </c>
      <c r="AB10" s="836"/>
      <c r="AC10" s="16"/>
    </row>
    <row r="11" spans="1:29" ht="243" customHeight="1">
      <c r="A11" s="10"/>
      <c r="B11" s="110">
        <v>3</v>
      </c>
      <c r="C11" s="16">
        <v>22</v>
      </c>
      <c r="D11" s="16">
        <v>27</v>
      </c>
      <c r="E11" s="16">
        <v>9</v>
      </c>
      <c r="F11" s="16" t="s">
        <v>1051</v>
      </c>
      <c r="G11" s="16" t="s">
        <v>1044</v>
      </c>
      <c r="H11" s="16" t="s">
        <v>1052</v>
      </c>
      <c r="I11" s="16" t="s">
        <v>162</v>
      </c>
      <c r="J11" s="236" t="s">
        <v>1082</v>
      </c>
      <c r="K11" s="236" t="s">
        <v>1083</v>
      </c>
      <c r="L11" s="16" t="s">
        <v>1053</v>
      </c>
      <c r="M11" s="212" t="s">
        <v>1054</v>
      </c>
      <c r="N11" s="236"/>
      <c r="O11" s="236">
        <v>41816</v>
      </c>
      <c r="P11" s="236">
        <v>42360</v>
      </c>
      <c r="Q11" s="236" t="s">
        <v>254</v>
      </c>
      <c r="R11" s="236">
        <v>43312</v>
      </c>
      <c r="S11" s="236" t="s">
        <v>162</v>
      </c>
      <c r="T11" s="235" t="s">
        <v>173</v>
      </c>
      <c r="U11" s="16">
        <v>2015</v>
      </c>
      <c r="V11" s="121">
        <v>295000000</v>
      </c>
      <c r="W11" s="175">
        <f>V11/VLOOKUP(U11,lov_smmlv,2)*sm_2019</f>
        <v>379132800.49662453</v>
      </c>
      <c r="X11" s="414">
        <v>1</v>
      </c>
      <c r="Y11" s="175">
        <f>X11*W11</f>
        <v>379132800.49662453</v>
      </c>
      <c r="Z11" s="124">
        <v>1</v>
      </c>
      <c r="AA11" s="175">
        <f>PPTO_oficial*Z11</f>
        <v>868283941</v>
      </c>
      <c r="AB11" s="694"/>
      <c r="AC11" s="16" t="s">
        <v>1429</v>
      </c>
    </row>
    <row r="12" spans="1:29" ht="18.75" customHeight="1">
      <c r="A12" s="1"/>
      <c r="B12" s="11" t="s">
        <v>11</v>
      </c>
      <c r="C12" s="1"/>
      <c r="D12" s="1"/>
      <c r="E12" s="1"/>
      <c r="F12" s="1"/>
      <c r="G12" s="1"/>
      <c r="H12" s="1"/>
      <c r="I12" s="1"/>
      <c r="J12" s="1"/>
      <c r="K12" s="1"/>
      <c r="L12" s="1"/>
      <c r="M12" s="1"/>
      <c r="N12" s="1"/>
      <c r="O12" s="1"/>
      <c r="P12" s="1250" t="s">
        <v>665</v>
      </c>
      <c r="Q12" s="1251"/>
      <c r="R12" s="1251"/>
      <c r="S12" s="1251"/>
      <c r="T12" s="1251"/>
      <c r="U12" s="1251"/>
      <c r="V12" s="1251"/>
      <c r="W12" s="1251"/>
      <c r="X12" s="1251"/>
      <c r="Y12" s="697">
        <f>SUM(Y9:Y11)</f>
        <v>1186224062.2773709</v>
      </c>
      <c r="Z12" s="696"/>
      <c r="AA12" s="697">
        <f>1048.5*(sm_2019)</f>
        <v>868279626</v>
      </c>
      <c r="AB12" s="696"/>
      <c r="AC12" s="1"/>
    </row>
    <row r="13" spans="1:29" ht="12.7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7"/>
      <c r="AC13" s="1"/>
    </row>
    <row r="14" spans="1:29" ht="12.75" customHeight="1">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7"/>
      <c r="AC14" s="1"/>
    </row>
    <row r="15" spans="1:29" ht="12.75" customHeight="1">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7"/>
      <c r="AC15" s="1"/>
    </row>
    <row r="16" spans="1:29" ht="12.75" customHeight="1">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7"/>
      <c r="AC16" s="1"/>
    </row>
    <row r="17" spans="1:29" ht="12.75" customHeight="1">
      <c r="A17" s="1"/>
      <c r="B17" s="1"/>
      <c r="C17" s="1"/>
      <c r="D17" s="1"/>
      <c r="E17" s="1"/>
      <c r="F17" s="1"/>
      <c r="G17" s="1"/>
      <c r="H17" s="1"/>
      <c r="I17" s="1"/>
      <c r="J17" s="1"/>
      <c r="K17" s="1"/>
      <c r="L17" s="1"/>
      <c r="M17" s="1"/>
      <c r="N17" s="1"/>
      <c r="O17" s="1"/>
      <c r="P17" s="1"/>
      <c r="Q17" s="1"/>
      <c r="R17" s="1"/>
      <c r="S17" s="1"/>
      <c r="T17" s="1"/>
      <c r="U17" s="12"/>
      <c r="V17" s="12"/>
      <c r="W17" s="12"/>
      <c r="X17" s="12"/>
      <c r="Y17" s="12"/>
      <c r="Z17" s="12"/>
      <c r="AA17" s="12"/>
      <c r="AB17" s="691"/>
      <c r="AC17" s="1"/>
    </row>
    <row r="18" spans="1:29" ht="12.75" customHeight="1">
      <c r="A18" s="1"/>
      <c r="B18" s="1"/>
      <c r="C18" s="1"/>
      <c r="D18" s="1"/>
      <c r="E18" s="1"/>
      <c r="F18" s="1"/>
      <c r="G18" s="1"/>
      <c r="H18" s="1"/>
      <c r="I18" s="1"/>
      <c r="J18" s="1"/>
      <c r="K18" s="1"/>
      <c r="L18" s="1"/>
      <c r="M18" s="1"/>
      <c r="N18" s="1"/>
      <c r="O18" s="1"/>
      <c r="P18" s="1"/>
      <c r="Q18" s="1"/>
      <c r="R18" s="1"/>
      <c r="S18" s="1"/>
      <c r="T18" s="1"/>
      <c r="U18" s="12"/>
      <c r="V18" s="12"/>
      <c r="W18" s="12"/>
      <c r="X18" s="12"/>
      <c r="Y18" s="12"/>
      <c r="Z18" s="12"/>
      <c r="AA18" s="12"/>
      <c r="AB18" s="691"/>
      <c r="AC18" s="1"/>
    </row>
    <row r="19" spans="1:29" ht="12.75" customHeight="1">
      <c r="A19" s="1"/>
      <c r="B19" s="1"/>
      <c r="C19" s="1"/>
      <c r="D19" s="1"/>
      <c r="E19" s="1"/>
      <c r="F19" s="1"/>
      <c r="G19" s="1"/>
      <c r="H19" s="1"/>
      <c r="I19" s="1"/>
      <c r="J19" s="1"/>
      <c r="K19" s="1"/>
      <c r="L19" s="1"/>
      <c r="M19" s="1"/>
      <c r="N19" s="1"/>
      <c r="O19" s="1"/>
      <c r="P19" s="1"/>
      <c r="Q19" s="1"/>
      <c r="R19" s="1"/>
      <c r="S19" s="1"/>
      <c r="T19" s="1"/>
      <c r="U19" s="12"/>
      <c r="V19" s="12"/>
      <c r="W19" s="12"/>
      <c r="X19" s="12"/>
      <c r="Y19" s="12"/>
      <c r="Z19" s="12"/>
      <c r="AA19" s="12"/>
      <c r="AB19" s="691"/>
      <c r="AC19" s="1"/>
    </row>
    <row r="20" spans="1:29" ht="12.75" customHeight="1">
      <c r="A20" s="1"/>
      <c r="B20" s="1"/>
      <c r="C20" s="1"/>
      <c r="D20" s="1"/>
      <c r="E20" s="1"/>
      <c r="F20" s="1"/>
      <c r="G20" s="1"/>
      <c r="H20" s="1"/>
      <c r="I20" s="1"/>
      <c r="J20" s="1"/>
      <c r="K20" s="1"/>
      <c r="L20" s="1"/>
      <c r="M20" s="1"/>
      <c r="N20" s="1"/>
      <c r="O20" s="1"/>
      <c r="P20" s="1"/>
      <c r="Q20" s="1"/>
      <c r="R20" s="1"/>
      <c r="S20" s="1"/>
      <c r="T20" s="1"/>
      <c r="U20" s="12"/>
      <c r="V20" s="12"/>
      <c r="W20" s="12"/>
      <c r="X20" s="12"/>
      <c r="Y20" s="12"/>
      <c r="Z20" s="12"/>
      <c r="AA20" s="12"/>
      <c r="AB20" s="691"/>
      <c r="AC20" s="1"/>
    </row>
    <row r="21" spans="1:29" ht="12.75" customHeight="1">
      <c r="A21" s="1"/>
      <c r="B21" s="1"/>
      <c r="C21" s="1"/>
      <c r="D21" s="1"/>
      <c r="E21" s="1"/>
      <c r="F21" s="1"/>
      <c r="G21" s="1"/>
      <c r="H21" s="1"/>
      <c r="I21" s="1"/>
      <c r="J21" s="1"/>
      <c r="K21" s="1"/>
      <c r="L21" s="1"/>
      <c r="M21" s="1"/>
      <c r="N21" s="1"/>
      <c r="O21" s="1"/>
      <c r="P21" s="1"/>
      <c r="Q21" s="1"/>
      <c r="R21" s="1"/>
      <c r="S21" s="1"/>
      <c r="T21" s="1"/>
      <c r="U21" s="12"/>
      <c r="V21" s="12"/>
      <c r="W21" s="12"/>
      <c r="X21" s="12"/>
      <c r="Y21" s="12"/>
      <c r="Z21" s="12"/>
      <c r="AA21" s="12"/>
      <c r="AB21" s="691"/>
      <c r="AC21" s="1"/>
    </row>
    <row r="22" spans="1:29" ht="12.75" customHeight="1">
      <c r="A22" s="1"/>
      <c r="B22" s="1"/>
      <c r="C22" s="1"/>
      <c r="D22" s="1"/>
      <c r="E22" s="1"/>
      <c r="F22" s="1"/>
      <c r="G22" s="1"/>
      <c r="H22" s="1"/>
      <c r="I22" s="1"/>
      <c r="J22" s="1"/>
      <c r="K22" s="1"/>
      <c r="L22" s="1"/>
      <c r="M22" s="1"/>
      <c r="N22" s="1"/>
      <c r="O22" s="1"/>
      <c r="P22" s="1"/>
      <c r="Q22" s="1"/>
      <c r="R22" s="1"/>
      <c r="S22" s="1"/>
      <c r="T22" s="1"/>
      <c r="U22" s="12"/>
      <c r="V22" s="12"/>
      <c r="W22" s="12"/>
      <c r="X22" s="12"/>
      <c r="Y22" s="12"/>
      <c r="Z22" s="12"/>
      <c r="AA22" s="12"/>
      <c r="AB22" s="691"/>
      <c r="AC22" s="1"/>
    </row>
    <row r="23" spans="1:29" ht="12.75" customHeight="1">
      <c r="A23" s="1"/>
      <c r="B23" s="1"/>
      <c r="C23" s="1"/>
      <c r="D23" s="1"/>
      <c r="E23" s="1"/>
      <c r="F23" s="1"/>
      <c r="G23" s="1"/>
      <c r="H23" s="1"/>
      <c r="I23" s="1"/>
      <c r="J23" s="1"/>
      <c r="K23" s="1"/>
      <c r="L23" s="1"/>
      <c r="M23" s="1"/>
      <c r="N23" s="1"/>
      <c r="O23" s="1"/>
      <c r="P23" s="1"/>
      <c r="Q23" s="1"/>
      <c r="R23" s="1"/>
      <c r="S23" s="1"/>
      <c r="T23" s="1"/>
      <c r="U23" s="12"/>
      <c r="V23" s="12"/>
      <c r="W23" s="12"/>
      <c r="X23" s="12"/>
      <c r="Y23" s="12"/>
      <c r="Z23" s="12"/>
      <c r="AA23" s="12"/>
      <c r="AB23" s="691"/>
      <c r="AC23" s="1"/>
    </row>
    <row r="24" spans="1:29" ht="12.7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7"/>
      <c r="AC24" s="1"/>
    </row>
    <row r="25" spans="1:29"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7"/>
      <c r="AC25" s="1"/>
    </row>
    <row r="26" spans="1:29"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7"/>
      <c r="AC26" s="1"/>
    </row>
    <row r="27" spans="1:29"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7"/>
      <c r="AC27" s="1"/>
    </row>
    <row r="28" spans="1:29"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7"/>
      <c r="AC28" s="1"/>
    </row>
    <row r="29" spans="1: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7"/>
      <c r="AC29" s="1"/>
    </row>
    <row r="30" spans="1:29"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7"/>
      <c r="AC30" s="1"/>
    </row>
    <row r="31" spans="1:29"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7"/>
      <c r="AC31" s="1"/>
    </row>
    <row r="32" spans="1:29"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7"/>
      <c r="AC32" s="1"/>
    </row>
    <row r="33" spans="1:29" ht="12.75" customHeight="1">
      <c r="A33" s="1"/>
      <c r="B33" s="13"/>
      <c r="C33" s="1"/>
      <c r="D33" s="1"/>
      <c r="E33" s="1"/>
      <c r="F33" s="1"/>
      <c r="G33" s="1"/>
      <c r="H33" s="1"/>
      <c r="I33" s="1"/>
      <c r="J33" s="1"/>
      <c r="K33" s="1"/>
      <c r="L33" s="1"/>
      <c r="M33" s="1"/>
      <c r="N33" s="1"/>
      <c r="O33" s="1"/>
      <c r="P33" s="1"/>
      <c r="Q33" s="1"/>
      <c r="R33" s="1"/>
      <c r="S33" s="1"/>
      <c r="T33" s="1"/>
      <c r="U33" s="1"/>
      <c r="V33" s="1"/>
      <c r="W33" s="1"/>
      <c r="X33" s="1"/>
      <c r="Y33" s="1"/>
      <c r="Z33" s="1"/>
      <c r="AA33" s="1"/>
      <c r="AB33" s="7"/>
      <c r="AC33" s="1"/>
    </row>
    <row r="34" spans="1:29"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7"/>
      <c r="AC34" s="1"/>
    </row>
    <row r="35" spans="1:29"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7"/>
      <c r="AC35" s="1"/>
    </row>
    <row r="36" spans="1:29"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7"/>
      <c r="AC36" s="1"/>
    </row>
    <row r="37" spans="1:29"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7"/>
      <c r="AC37" s="1"/>
    </row>
    <row r="38" spans="1:29"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7"/>
      <c r="AC38" s="1"/>
    </row>
    <row r="39" spans="1:2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7"/>
      <c r="AC39" s="1"/>
    </row>
    <row r="40" spans="1:29"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7"/>
      <c r="AC40" s="1"/>
    </row>
    <row r="41" spans="1:29"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7"/>
      <c r="AC41" s="1"/>
    </row>
    <row r="42" spans="1:29"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7"/>
      <c r="AC42" s="1"/>
    </row>
    <row r="43" spans="1:29" ht="12.75" hidden="1" customHeight="1">
      <c r="A43" s="1"/>
      <c r="B43" s="8" t="s">
        <v>12</v>
      </c>
      <c r="C43" s="8" t="s">
        <v>13</v>
      </c>
      <c r="D43" s="8" t="s">
        <v>14</v>
      </c>
      <c r="E43" s="8"/>
      <c r="F43" s="8"/>
      <c r="G43" s="8"/>
      <c r="H43" s="8"/>
      <c r="I43" s="8"/>
      <c r="J43" s="8"/>
      <c r="K43" s="8"/>
      <c r="L43" s="8"/>
      <c r="M43" s="8"/>
      <c r="N43" s="8"/>
      <c r="O43" s="8"/>
      <c r="P43" s="8"/>
      <c r="Q43" s="8"/>
      <c r="R43" s="8"/>
      <c r="S43" s="8"/>
      <c r="T43" s="8"/>
      <c r="U43" s="1"/>
      <c r="V43" s="1"/>
      <c r="W43" s="1"/>
      <c r="X43" s="1"/>
      <c r="Y43" s="1"/>
      <c r="Z43" s="1"/>
      <c r="AA43" s="1"/>
      <c r="AB43" s="7"/>
      <c r="AC43" s="1"/>
    </row>
    <row r="44" spans="1:29" ht="12.75" hidden="1" customHeight="1">
      <c r="A44" s="1"/>
      <c r="B44" s="13" t="s">
        <v>15</v>
      </c>
      <c r="C44" s="13"/>
      <c r="D44" s="13" t="s">
        <v>16</v>
      </c>
      <c r="E44" s="13"/>
      <c r="F44" s="13"/>
      <c r="G44" s="13"/>
      <c r="H44" s="13"/>
      <c r="I44" s="13"/>
      <c r="J44" s="13"/>
      <c r="K44" s="13"/>
      <c r="L44" s="13"/>
      <c r="M44" s="13"/>
      <c r="N44" s="13"/>
      <c r="O44" s="13"/>
      <c r="P44" s="13"/>
      <c r="Q44" s="13"/>
      <c r="R44" s="13"/>
      <c r="S44" s="13"/>
      <c r="T44" s="13"/>
      <c r="U44" s="1"/>
      <c r="V44" s="1"/>
      <c r="W44" s="1"/>
      <c r="X44" s="1"/>
      <c r="Y44" s="1"/>
      <c r="Z44" s="1"/>
      <c r="AA44" s="1"/>
      <c r="AB44" s="7"/>
      <c r="AC44" s="1"/>
    </row>
    <row r="45" spans="1:29" ht="12.75" hidden="1" customHeight="1">
      <c r="A45" s="1"/>
      <c r="B45" s="13">
        <v>80101500</v>
      </c>
      <c r="C45" s="13" t="s">
        <v>17</v>
      </c>
      <c r="D45" s="13" t="s">
        <v>18</v>
      </c>
      <c r="E45" s="13"/>
      <c r="F45" s="13"/>
      <c r="G45" s="13"/>
      <c r="H45" s="13"/>
      <c r="I45" s="13"/>
      <c r="J45" s="13"/>
      <c r="K45" s="13"/>
      <c r="L45" s="13"/>
      <c r="M45" s="13"/>
      <c r="N45" s="13"/>
      <c r="O45" s="13"/>
      <c r="P45" s="13"/>
      <c r="Q45" s="13"/>
      <c r="R45" s="13"/>
      <c r="S45" s="13"/>
      <c r="T45" s="13"/>
      <c r="U45" s="1"/>
      <c r="V45" s="1"/>
      <c r="W45" s="1"/>
      <c r="X45" s="1"/>
      <c r="Y45" s="1"/>
      <c r="Z45" s="1"/>
      <c r="AA45" s="1"/>
      <c r="AB45" s="7"/>
      <c r="AC45" s="1"/>
    </row>
    <row r="46" spans="1:29" ht="12.75" hidden="1" customHeight="1">
      <c r="A46" s="1"/>
      <c r="B46" s="13">
        <v>80101509</v>
      </c>
      <c r="C46" s="13" t="s">
        <v>19</v>
      </c>
      <c r="D46" s="13" t="s">
        <v>20</v>
      </c>
      <c r="E46" s="13"/>
      <c r="F46" s="13"/>
      <c r="G46" s="13"/>
      <c r="H46" s="13"/>
      <c r="I46" s="13"/>
      <c r="J46" s="13"/>
      <c r="K46" s="13"/>
      <c r="L46" s="13"/>
      <c r="M46" s="13"/>
      <c r="N46" s="13"/>
      <c r="O46" s="13"/>
      <c r="P46" s="13"/>
      <c r="Q46" s="13"/>
      <c r="R46" s="13"/>
      <c r="S46" s="13"/>
      <c r="T46" s="13"/>
      <c r="U46" s="1"/>
      <c r="V46" s="1"/>
      <c r="W46" s="1"/>
      <c r="X46" s="1"/>
      <c r="Y46" s="1"/>
      <c r="Z46" s="1"/>
      <c r="AA46" s="1"/>
      <c r="AB46" s="7"/>
      <c r="AC46" s="1"/>
    </row>
    <row r="47" spans="1:29" ht="12.75" hidden="1" customHeight="1">
      <c r="A47" s="1"/>
      <c r="B47" s="13">
        <v>80101600</v>
      </c>
      <c r="C47" s="13" t="s">
        <v>21</v>
      </c>
      <c r="D47" s="13" t="s">
        <v>22</v>
      </c>
      <c r="E47" s="13"/>
      <c r="F47" s="13"/>
      <c r="G47" s="13"/>
      <c r="H47" s="13"/>
      <c r="I47" s="13"/>
      <c r="J47" s="13"/>
      <c r="K47" s="13"/>
      <c r="L47" s="13"/>
      <c r="M47" s="13"/>
      <c r="N47" s="13"/>
      <c r="O47" s="13"/>
      <c r="P47" s="13"/>
      <c r="Q47" s="13"/>
      <c r="R47" s="13"/>
      <c r="S47" s="13"/>
      <c r="T47" s="13"/>
      <c r="U47" s="1"/>
      <c r="V47" s="1"/>
      <c r="W47" s="1"/>
      <c r="X47" s="1"/>
      <c r="Y47" s="1"/>
      <c r="Z47" s="1"/>
      <c r="AA47" s="1"/>
      <c r="AB47" s="7"/>
      <c r="AC47" s="1"/>
    </row>
    <row r="48" spans="1:29" ht="12.75" hidden="1" customHeight="1">
      <c r="A48" s="1"/>
      <c r="B48" s="13">
        <v>80101604</v>
      </c>
      <c r="C48" s="13" t="s">
        <v>23</v>
      </c>
      <c r="D48" s="13" t="s">
        <v>24</v>
      </c>
      <c r="E48" s="13"/>
      <c r="F48" s="13"/>
      <c r="G48" s="13"/>
      <c r="H48" s="13"/>
      <c r="I48" s="13"/>
      <c r="J48" s="13"/>
      <c r="K48" s="13"/>
      <c r="L48" s="13"/>
      <c r="M48" s="13"/>
      <c r="N48" s="13"/>
      <c r="O48" s="13"/>
      <c r="P48" s="13"/>
      <c r="Q48" s="13"/>
      <c r="R48" s="13"/>
      <c r="S48" s="13"/>
      <c r="T48" s="13"/>
      <c r="U48" s="1"/>
      <c r="V48" s="1"/>
      <c r="W48" s="1"/>
      <c r="X48" s="1"/>
      <c r="Y48" s="1"/>
      <c r="Z48" s="1"/>
      <c r="AA48" s="1"/>
      <c r="AB48" s="7"/>
      <c r="AC48" s="1"/>
    </row>
    <row r="49" spans="1:29" ht="12.75" hidden="1" customHeight="1">
      <c r="A49" s="1"/>
      <c r="B49" s="13">
        <v>81131500</v>
      </c>
      <c r="C49" s="13" t="s">
        <v>25</v>
      </c>
      <c r="D49" s="13" t="s">
        <v>26</v>
      </c>
      <c r="E49" s="13"/>
      <c r="F49" s="13"/>
      <c r="G49" s="13"/>
      <c r="H49" s="13"/>
      <c r="I49" s="13"/>
      <c r="J49" s="13"/>
      <c r="K49" s="13"/>
      <c r="L49" s="13"/>
      <c r="M49" s="13"/>
      <c r="N49" s="13"/>
      <c r="O49" s="13"/>
      <c r="P49" s="13"/>
      <c r="Q49" s="13"/>
      <c r="R49" s="13"/>
      <c r="S49" s="13"/>
      <c r="T49" s="13"/>
      <c r="U49" s="1"/>
      <c r="V49" s="1"/>
      <c r="W49" s="1"/>
      <c r="X49" s="1"/>
      <c r="Y49" s="1"/>
      <c r="Z49" s="1"/>
      <c r="AA49" s="1"/>
      <c r="AB49" s="7"/>
      <c r="AC49" s="1"/>
    </row>
    <row r="50" spans="1:29" ht="12.75" hidden="1" customHeight="1">
      <c r="A50" s="1"/>
      <c r="B50" s="13">
        <v>81131501</v>
      </c>
      <c r="C50" s="13" t="s">
        <v>27</v>
      </c>
      <c r="D50" s="13" t="s">
        <v>28</v>
      </c>
      <c r="E50" s="13"/>
      <c r="F50" s="13"/>
      <c r="G50" s="13"/>
      <c r="H50" s="13"/>
      <c r="I50" s="13"/>
      <c r="J50" s="13"/>
      <c r="K50" s="13"/>
      <c r="L50" s="13"/>
      <c r="M50" s="13"/>
      <c r="N50" s="13"/>
      <c r="O50" s="13"/>
      <c r="P50" s="13"/>
      <c r="Q50" s="13"/>
      <c r="R50" s="13"/>
      <c r="S50" s="13"/>
      <c r="T50" s="13"/>
      <c r="U50" s="1"/>
      <c r="V50" s="1"/>
      <c r="W50" s="1"/>
      <c r="X50" s="1"/>
      <c r="Y50" s="1"/>
      <c r="Z50" s="1"/>
      <c r="AA50" s="1"/>
      <c r="AB50" s="7"/>
      <c r="AC50" s="1"/>
    </row>
    <row r="51" spans="1:29" ht="12.75" hidden="1" customHeight="1">
      <c r="A51" s="1"/>
      <c r="B51" s="13">
        <v>81131502</v>
      </c>
      <c r="C51" s="13" t="s">
        <v>29</v>
      </c>
      <c r="D51" s="13" t="s">
        <v>30</v>
      </c>
      <c r="E51" s="13"/>
      <c r="F51" s="13"/>
      <c r="G51" s="13"/>
      <c r="H51" s="13"/>
      <c r="I51" s="13"/>
      <c r="J51" s="13"/>
      <c r="K51" s="13"/>
      <c r="L51" s="13"/>
      <c r="M51" s="13"/>
      <c r="N51" s="13"/>
      <c r="O51" s="13"/>
      <c r="P51" s="13"/>
      <c r="Q51" s="13"/>
      <c r="R51" s="13"/>
      <c r="S51" s="13"/>
      <c r="T51" s="13"/>
      <c r="U51" s="1"/>
      <c r="V51" s="1"/>
      <c r="W51" s="1"/>
      <c r="X51" s="1"/>
      <c r="Y51" s="1"/>
      <c r="Z51" s="1"/>
      <c r="AA51" s="1"/>
      <c r="AB51" s="7"/>
      <c r="AC51" s="1"/>
    </row>
    <row r="52" spans="1:29" ht="12.75" hidden="1" customHeight="1">
      <c r="A52" s="1"/>
      <c r="B52" s="13">
        <v>81131503</v>
      </c>
      <c r="C52" s="13" t="s">
        <v>31</v>
      </c>
      <c r="D52" s="13" t="s">
        <v>32</v>
      </c>
      <c r="E52" s="13"/>
      <c r="F52" s="13"/>
      <c r="G52" s="13"/>
      <c r="H52" s="13"/>
      <c r="I52" s="13"/>
      <c r="J52" s="13"/>
      <c r="K52" s="13"/>
      <c r="L52" s="13"/>
      <c r="M52" s="13"/>
      <c r="N52" s="13"/>
      <c r="O52" s="13"/>
      <c r="P52" s="13"/>
      <c r="Q52" s="13"/>
      <c r="R52" s="13"/>
      <c r="S52" s="13"/>
      <c r="T52" s="13"/>
      <c r="U52" s="1"/>
      <c r="V52" s="1"/>
      <c r="W52" s="1"/>
      <c r="X52" s="1"/>
      <c r="Y52" s="1"/>
      <c r="Z52" s="1"/>
      <c r="AA52" s="1"/>
      <c r="AB52" s="7"/>
      <c r="AC52" s="1"/>
    </row>
    <row r="53" spans="1:29" ht="12.75" hidden="1" customHeight="1">
      <c r="A53" s="1"/>
      <c r="B53" s="13">
        <v>81131504</v>
      </c>
      <c r="C53" s="13" t="s">
        <v>33</v>
      </c>
      <c r="D53" s="13" t="s">
        <v>34</v>
      </c>
      <c r="E53" s="13"/>
      <c r="F53" s="13"/>
      <c r="G53" s="13"/>
      <c r="H53" s="13"/>
      <c r="I53" s="13"/>
      <c r="J53" s="13"/>
      <c r="K53" s="13"/>
      <c r="L53" s="13"/>
      <c r="M53" s="13"/>
      <c r="N53" s="13"/>
      <c r="O53" s="13"/>
      <c r="P53" s="13"/>
      <c r="Q53" s="13"/>
      <c r="R53" s="13"/>
      <c r="S53" s="13"/>
      <c r="T53" s="13"/>
      <c r="U53" s="1"/>
      <c r="V53" s="1"/>
      <c r="W53" s="1"/>
      <c r="X53" s="1"/>
      <c r="Y53" s="1"/>
      <c r="Z53" s="1"/>
      <c r="AA53" s="1"/>
      <c r="AB53" s="7"/>
      <c r="AC53" s="1"/>
    </row>
    <row r="54" spans="1:29" ht="12.75" hidden="1" customHeight="1">
      <c r="A54" s="1"/>
      <c r="B54" s="13">
        <v>81131505</v>
      </c>
      <c r="C54" s="13" t="s">
        <v>35</v>
      </c>
      <c r="D54" s="13" t="s">
        <v>36</v>
      </c>
      <c r="E54" s="13"/>
      <c r="F54" s="13"/>
      <c r="G54" s="13"/>
      <c r="H54" s="13"/>
      <c r="I54" s="13"/>
      <c r="J54" s="13"/>
      <c r="K54" s="13"/>
      <c r="L54" s="13"/>
      <c r="M54" s="13"/>
      <c r="N54" s="13"/>
      <c r="O54" s="13"/>
      <c r="P54" s="13"/>
      <c r="Q54" s="13"/>
      <c r="R54" s="13"/>
      <c r="S54" s="13"/>
      <c r="T54" s="13"/>
      <c r="U54" s="1"/>
      <c r="V54" s="1"/>
      <c r="W54" s="1"/>
      <c r="X54" s="1"/>
      <c r="Y54" s="1"/>
      <c r="Z54" s="1"/>
      <c r="AA54" s="1"/>
      <c r="AB54" s="7"/>
      <c r="AC54" s="1"/>
    </row>
    <row r="55" spans="1:29" ht="12.75" hidden="1" customHeight="1">
      <c r="A55" s="1"/>
      <c r="B55" s="13">
        <v>84111600</v>
      </c>
      <c r="C55" s="13" t="s">
        <v>37</v>
      </c>
      <c r="D55" s="13" t="s">
        <v>38</v>
      </c>
      <c r="E55" s="13"/>
      <c r="F55" s="13"/>
      <c r="G55" s="13"/>
      <c r="H55" s="13"/>
      <c r="I55" s="13"/>
      <c r="J55" s="13"/>
      <c r="K55" s="13"/>
      <c r="L55" s="13"/>
      <c r="M55" s="13"/>
      <c r="N55" s="13"/>
      <c r="O55" s="13"/>
      <c r="P55" s="13"/>
      <c r="Q55" s="13"/>
      <c r="R55" s="13"/>
      <c r="S55" s="13"/>
      <c r="T55" s="13"/>
      <c r="U55" s="1"/>
      <c r="V55" s="1"/>
      <c r="W55" s="1"/>
      <c r="X55" s="1"/>
      <c r="Y55" s="1"/>
      <c r="Z55" s="1"/>
      <c r="AA55" s="1"/>
      <c r="AB55" s="7"/>
      <c r="AC55" s="1"/>
    </row>
    <row r="56" spans="1:29" ht="12.75" hidden="1" customHeight="1">
      <c r="A56" s="1"/>
      <c r="B56" s="13">
        <v>84111601</v>
      </c>
      <c r="C56" s="13" t="s">
        <v>39</v>
      </c>
      <c r="D56" s="13" t="s">
        <v>40</v>
      </c>
      <c r="E56" s="13"/>
      <c r="F56" s="13"/>
      <c r="G56" s="13"/>
      <c r="H56" s="13"/>
      <c r="I56" s="13"/>
      <c r="J56" s="13"/>
      <c r="K56" s="13"/>
      <c r="L56" s="13"/>
      <c r="M56" s="13"/>
      <c r="N56" s="13"/>
      <c r="O56" s="13"/>
      <c r="P56" s="13"/>
      <c r="Q56" s="13"/>
      <c r="R56" s="13"/>
      <c r="S56" s="13"/>
      <c r="T56" s="13"/>
      <c r="U56" s="1"/>
      <c r="V56" s="1"/>
      <c r="W56" s="1"/>
      <c r="X56" s="1"/>
      <c r="Y56" s="1"/>
      <c r="Z56" s="1"/>
      <c r="AA56" s="1"/>
      <c r="AB56" s="7"/>
      <c r="AC56" s="1"/>
    </row>
    <row r="57" spans="1:29" ht="12.75" hidden="1" customHeight="1">
      <c r="A57" s="1"/>
      <c r="B57" s="13">
        <v>84111602</v>
      </c>
      <c r="C57" s="13" t="s">
        <v>41</v>
      </c>
      <c r="D57" s="13" t="s">
        <v>42</v>
      </c>
      <c r="E57" s="13"/>
      <c r="F57" s="13"/>
      <c r="G57" s="13"/>
      <c r="H57" s="13"/>
      <c r="I57" s="13"/>
      <c r="J57" s="13"/>
      <c r="K57" s="13"/>
      <c r="L57" s="13"/>
      <c r="M57" s="13"/>
      <c r="N57" s="13"/>
      <c r="O57" s="13"/>
      <c r="P57" s="13"/>
      <c r="Q57" s="13"/>
      <c r="R57" s="13"/>
      <c r="S57" s="13"/>
      <c r="T57" s="13"/>
      <c r="U57" s="1"/>
      <c r="V57" s="1"/>
      <c r="W57" s="1"/>
      <c r="X57" s="1"/>
      <c r="Y57" s="1"/>
      <c r="Z57" s="1"/>
      <c r="AA57" s="1"/>
      <c r="AB57" s="7"/>
      <c r="AC57" s="1"/>
    </row>
    <row r="58" spans="1:29" ht="12.75" hidden="1" customHeight="1">
      <c r="A58" s="1"/>
      <c r="B58" s="13">
        <v>93151600</v>
      </c>
      <c r="C58" s="13" t="s">
        <v>43</v>
      </c>
      <c r="D58" s="13" t="s">
        <v>44</v>
      </c>
      <c r="E58" s="13"/>
      <c r="F58" s="13"/>
      <c r="G58" s="13"/>
      <c r="H58" s="13"/>
      <c r="I58" s="13"/>
      <c r="J58" s="13"/>
      <c r="K58" s="13"/>
      <c r="L58" s="13"/>
      <c r="M58" s="13"/>
      <c r="N58" s="13"/>
      <c r="O58" s="13"/>
      <c r="P58" s="13"/>
      <c r="Q58" s="13"/>
      <c r="R58" s="13"/>
      <c r="S58" s="13"/>
      <c r="T58" s="13"/>
      <c r="U58" s="1"/>
      <c r="V58" s="1"/>
      <c r="W58" s="1"/>
      <c r="X58" s="1"/>
      <c r="Y58" s="1"/>
      <c r="Z58" s="1"/>
      <c r="AA58" s="1"/>
      <c r="AB58" s="7"/>
      <c r="AC58" s="1"/>
    </row>
    <row r="59" spans="1:29" ht="12.75" hidden="1" customHeight="1">
      <c r="A59" s="1"/>
      <c r="B59" s="13">
        <v>93151607</v>
      </c>
      <c r="C59" s="13" t="s">
        <v>45</v>
      </c>
      <c r="D59" s="13" t="s">
        <v>46</v>
      </c>
      <c r="E59" s="13"/>
      <c r="F59" s="13"/>
      <c r="G59" s="13"/>
      <c r="H59" s="13"/>
      <c r="I59" s="13"/>
      <c r="J59" s="13"/>
      <c r="K59" s="13"/>
      <c r="L59" s="13"/>
      <c r="M59" s="13"/>
      <c r="N59" s="13"/>
      <c r="O59" s="13"/>
      <c r="P59" s="13"/>
      <c r="Q59" s="13"/>
      <c r="R59" s="13"/>
      <c r="S59" s="13"/>
      <c r="T59" s="13"/>
      <c r="U59" s="1"/>
      <c r="V59" s="1"/>
      <c r="W59" s="1"/>
      <c r="X59" s="1"/>
      <c r="Y59" s="1"/>
      <c r="Z59" s="1"/>
      <c r="AA59" s="1"/>
      <c r="AB59" s="7"/>
      <c r="AC59" s="1"/>
    </row>
    <row r="60" spans="1:29" ht="12.75" hidden="1"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7"/>
      <c r="AC60" s="1"/>
    </row>
    <row r="61" spans="1:29"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7"/>
      <c r="AC61" s="1"/>
    </row>
    <row r="62" spans="1:29"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7"/>
      <c r="AC62" s="1"/>
    </row>
    <row r="63" spans="1:29"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7"/>
      <c r="AC63" s="1"/>
    </row>
    <row r="64" spans="1:29"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7"/>
      <c r="AC64" s="1"/>
    </row>
    <row r="65" spans="1:29"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7"/>
      <c r="AC65" s="1"/>
    </row>
    <row r="66" spans="1:29"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7"/>
      <c r="AC66" s="1"/>
    </row>
    <row r="67" spans="1:29"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7"/>
      <c r="AC67" s="1"/>
    </row>
    <row r="68" spans="1:29"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7"/>
      <c r="AC68" s="1"/>
    </row>
    <row r="69" spans="1:2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7"/>
      <c r="AC69" s="1"/>
    </row>
    <row r="70" spans="1:29"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7"/>
      <c r="AC70" s="1"/>
    </row>
    <row r="71" spans="1:29"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7"/>
      <c r="AC71" s="1"/>
    </row>
    <row r="72" spans="1:29"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7"/>
      <c r="AC72" s="1"/>
    </row>
    <row r="73" spans="1:29"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7"/>
      <c r="AC73" s="1"/>
    </row>
    <row r="74" spans="1:29"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7"/>
      <c r="AC74" s="1"/>
    </row>
    <row r="75" spans="1:29"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7"/>
      <c r="AC75" s="1"/>
    </row>
    <row r="76" spans="1:29"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7"/>
      <c r="AC76" s="1"/>
    </row>
    <row r="77" spans="1:29"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7"/>
      <c r="AC77" s="1"/>
    </row>
    <row r="78" spans="1:29"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7"/>
      <c r="AC78" s="1"/>
    </row>
    <row r="79" spans="1:2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7"/>
      <c r="AC79" s="1"/>
    </row>
    <row r="80" spans="1:29"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7"/>
      <c r="AC80" s="1"/>
    </row>
    <row r="81" spans="1:29"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7"/>
      <c r="AC81" s="1"/>
    </row>
    <row r="82" spans="1:29"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7"/>
      <c r="AC82" s="1"/>
    </row>
    <row r="83" spans="1:29"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7"/>
      <c r="AC83" s="1"/>
    </row>
    <row r="84" spans="1:29"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7"/>
      <c r="AC84" s="1"/>
    </row>
    <row r="85" spans="1:29"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7"/>
      <c r="AC85" s="1"/>
    </row>
    <row r="86" spans="1:29"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7"/>
      <c r="AC86" s="1"/>
    </row>
    <row r="87" spans="1:29"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7"/>
      <c r="AC87" s="1"/>
    </row>
    <row r="88" spans="1:29"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7"/>
      <c r="AC88" s="1"/>
    </row>
    <row r="89" spans="1:2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7"/>
      <c r="AC89" s="1"/>
    </row>
    <row r="90" spans="1:29"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7"/>
      <c r="AC90" s="1"/>
    </row>
    <row r="91" spans="1:29"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7"/>
      <c r="AC91" s="1"/>
    </row>
    <row r="92" spans="1:29"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7"/>
      <c r="AC92" s="1"/>
    </row>
    <row r="93" spans="1:29"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7"/>
      <c r="AC93" s="1"/>
    </row>
    <row r="94" spans="1:29"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7"/>
      <c r="AC94" s="1"/>
    </row>
    <row r="95" spans="1:29"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7"/>
      <c r="AC95" s="1"/>
    </row>
    <row r="96" spans="1:29"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7"/>
      <c r="AC96" s="1"/>
    </row>
    <row r="97" spans="1:29"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7"/>
      <c r="AC97" s="1"/>
    </row>
    <row r="98" spans="1:29"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7"/>
      <c r="AC98" s="1"/>
    </row>
    <row r="99" spans="1:2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7"/>
      <c r="AC99" s="1"/>
    </row>
    <row r="100" spans="1:29"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7"/>
      <c r="AC100" s="1"/>
    </row>
    <row r="101" spans="1:29"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7"/>
      <c r="AC101" s="1"/>
    </row>
    <row r="102" spans="1:29"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7"/>
      <c r="AC102" s="1"/>
    </row>
    <row r="103" spans="1:29"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7"/>
      <c r="AC103" s="1"/>
    </row>
    <row r="104" spans="1:29"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7"/>
      <c r="AC104" s="1"/>
    </row>
    <row r="105" spans="1:29"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7"/>
      <c r="AC105" s="1"/>
    </row>
    <row r="106" spans="1:29"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7"/>
      <c r="AC106" s="1"/>
    </row>
    <row r="107" spans="1:29"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7"/>
      <c r="AC107" s="1"/>
    </row>
    <row r="108" spans="1:29"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7"/>
      <c r="AC108" s="1"/>
    </row>
    <row r="109" spans="1:2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7"/>
      <c r="AC109" s="1"/>
    </row>
    <row r="110" spans="1:29"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7"/>
      <c r="AC110" s="1"/>
    </row>
    <row r="111" spans="1:29"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7"/>
      <c r="AC111" s="1"/>
    </row>
    <row r="112" spans="1:29"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7"/>
      <c r="AC112" s="1"/>
    </row>
    <row r="113" spans="1:29"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7"/>
      <c r="AC113" s="1"/>
    </row>
    <row r="114" spans="1:29"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7"/>
      <c r="AC114" s="1"/>
    </row>
    <row r="115" spans="1:29"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7"/>
      <c r="AC115" s="1"/>
    </row>
    <row r="116" spans="1:29"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7"/>
      <c r="AC116" s="1"/>
    </row>
    <row r="117" spans="1:29"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7"/>
      <c r="AC117" s="1"/>
    </row>
    <row r="118" spans="1:29"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7"/>
      <c r="AC118" s="1"/>
    </row>
    <row r="119" spans="1:2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7"/>
      <c r="AC119" s="1"/>
    </row>
    <row r="120" spans="1:29"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7"/>
      <c r="AC120" s="1"/>
    </row>
    <row r="121" spans="1:29"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7"/>
      <c r="AC121" s="1"/>
    </row>
    <row r="122" spans="1:29"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7"/>
      <c r="AC122" s="1"/>
    </row>
    <row r="123" spans="1:29"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7"/>
      <c r="AC123" s="1"/>
    </row>
    <row r="124" spans="1:29"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7"/>
      <c r="AC124" s="1"/>
    </row>
    <row r="125" spans="1:29"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7"/>
      <c r="AC125" s="1"/>
    </row>
    <row r="126" spans="1:29"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7"/>
      <c r="AC126" s="1"/>
    </row>
    <row r="127" spans="1:29"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7"/>
      <c r="AC127" s="1"/>
    </row>
    <row r="128" spans="1:29"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7"/>
      <c r="AC128" s="1"/>
    </row>
    <row r="129" spans="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7"/>
      <c r="AC129" s="1"/>
    </row>
    <row r="130" spans="1:29"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7"/>
      <c r="AC130" s="1"/>
    </row>
    <row r="131" spans="1:29"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7"/>
      <c r="AC131" s="1"/>
    </row>
    <row r="132" spans="1:29"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7"/>
      <c r="AC132" s="1"/>
    </row>
    <row r="133" spans="1:29"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7"/>
      <c r="AC133" s="1"/>
    </row>
    <row r="134" spans="1:29"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7"/>
      <c r="AC134" s="1"/>
    </row>
    <row r="135" spans="1:29"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7"/>
      <c r="AC135" s="1"/>
    </row>
    <row r="136" spans="1:29"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7"/>
      <c r="AC136" s="1"/>
    </row>
    <row r="137" spans="1:29"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7"/>
      <c r="AC137" s="1"/>
    </row>
    <row r="138" spans="1:29"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7"/>
      <c r="AC138" s="1"/>
    </row>
    <row r="139" spans="1:2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7"/>
      <c r="AC139" s="1"/>
    </row>
    <row r="140" spans="1:29"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7"/>
      <c r="AC140" s="1"/>
    </row>
    <row r="141" spans="1:29"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7"/>
      <c r="AC141" s="1"/>
    </row>
    <row r="142" spans="1:29"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7"/>
      <c r="AC142" s="1"/>
    </row>
    <row r="143" spans="1:29"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7"/>
      <c r="AC143" s="1"/>
    </row>
    <row r="144" spans="1:29"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7"/>
      <c r="AC144" s="1"/>
    </row>
    <row r="145" spans="1:29"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7"/>
      <c r="AC145" s="1"/>
    </row>
    <row r="146" spans="1:29"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7"/>
      <c r="AC146" s="1"/>
    </row>
    <row r="147" spans="1:29"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7"/>
      <c r="AC147" s="1"/>
    </row>
    <row r="148" spans="1:29"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7"/>
      <c r="AC148" s="1"/>
    </row>
    <row r="149" spans="1:2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7"/>
      <c r="AC149" s="1"/>
    </row>
    <row r="150" spans="1:29"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7"/>
      <c r="AC150" s="1"/>
    </row>
    <row r="151" spans="1:29"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7"/>
      <c r="AC151" s="1"/>
    </row>
    <row r="152" spans="1:29"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7"/>
      <c r="AC152" s="1"/>
    </row>
    <row r="153" spans="1:29"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7"/>
      <c r="AC153" s="1"/>
    </row>
    <row r="154" spans="1:29"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7"/>
      <c r="AC154" s="1"/>
    </row>
    <row r="155" spans="1:29"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7"/>
      <c r="AC155" s="1"/>
    </row>
    <row r="156" spans="1:29"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7"/>
      <c r="AC156" s="1"/>
    </row>
    <row r="157" spans="1:29"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7"/>
      <c r="AC157" s="1"/>
    </row>
    <row r="158" spans="1:29"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7"/>
      <c r="AC158" s="1"/>
    </row>
    <row r="159" spans="1:2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7"/>
      <c r="AC159" s="1"/>
    </row>
    <row r="160" spans="1:29"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7"/>
      <c r="AC160" s="1"/>
    </row>
    <row r="161" spans="1:29"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7"/>
      <c r="AC161" s="1"/>
    </row>
    <row r="162" spans="1:29"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7"/>
      <c r="AC162" s="1"/>
    </row>
    <row r="163" spans="1:29"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7"/>
      <c r="AC163" s="1"/>
    </row>
    <row r="164" spans="1:29"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7"/>
      <c r="AC164" s="1"/>
    </row>
    <row r="165" spans="1:29"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7"/>
      <c r="AC165" s="1"/>
    </row>
    <row r="166" spans="1:29"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7"/>
      <c r="AC166" s="1"/>
    </row>
    <row r="167" spans="1:29"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7"/>
      <c r="AC167" s="1"/>
    </row>
    <row r="168" spans="1:29"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7"/>
      <c r="AC168" s="1"/>
    </row>
    <row r="169" spans="1:2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7"/>
      <c r="AC169" s="1"/>
    </row>
    <row r="170" spans="1:29"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7"/>
      <c r="AC170" s="1"/>
    </row>
    <row r="171" spans="1:29"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7"/>
      <c r="AC171" s="1"/>
    </row>
    <row r="172" spans="1:29"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7"/>
      <c r="AC172" s="1"/>
    </row>
    <row r="173" spans="1:29"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7"/>
      <c r="AC173" s="1"/>
    </row>
    <row r="174" spans="1:29"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7"/>
      <c r="AC174" s="1"/>
    </row>
    <row r="175" spans="1:29"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7"/>
      <c r="AC175" s="1"/>
    </row>
    <row r="176" spans="1:29"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7"/>
      <c r="AC176" s="1"/>
    </row>
    <row r="177" spans="1:29"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7"/>
      <c r="AC177" s="1"/>
    </row>
    <row r="178" spans="1:29"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7"/>
      <c r="AC178" s="1"/>
    </row>
    <row r="179" spans="1:2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7"/>
      <c r="AC179" s="1"/>
    </row>
    <row r="180" spans="1:29"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7"/>
      <c r="AC180" s="1"/>
    </row>
    <row r="181" spans="1:29"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7"/>
      <c r="AC181" s="1"/>
    </row>
    <row r="182" spans="1:29"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7"/>
      <c r="AC182" s="1"/>
    </row>
    <row r="183" spans="1:29"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7"/>
      <c r="AC183" s="1"/>
    </row>
    <row r="184" spans="1:29"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7"/>
      <c r="AC184" s="1"/>
    </row>
    <row r="185" spans="1:29"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7"/>
      <c r="AC185" s="1"/>
    </row>
    <row r="186" spans="1:29"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7"/>
      <c r="AC186" s="1"/>
    </row>
    <row r="187" spans="1:29"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7"/>
      <c r="AC187" s="1"/>
    </row>
    <row r="188" spans="1:29"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7"/>
      <c r="AC188" s="1"/>
    </row>
    <row r="189" spans="1:2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7"/>
      <c r="AC189" s="1"/>
    </row>
    <row r="190" spans="1:29"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7"/>
      <c r="AC190" s="1"/>
    </row>
    <row r="191" spans="1:29"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7"/>
      <c r="AC191" s="1"/>
    </row>
    <row r="192" spans="1:29"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7"/>
      <c r="AC192" s="1"/>
    </row>
    <row r="193" spans="1:29"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7"/>
      <c r="AC193" s="1"/>
    </row>
    <row r="194" spans="1:29"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7"/>
      <c r="AC194" s="1"/>
    </row>
    <row r="195" spans="1:29"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7"/>
      <c r="AC195" s="1"/>
    </row>
    <row r="196" spans="1:29"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7"/>
      <c r="AC196" s="1"/>
    </row>
    <row r="197" spans="1:29"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7"/>
      <c r="AC197" s="1"/>
    </row>
    <row r="198" spans="1:29"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7"/>
      <c r="AC198" s="1"/>
    </row>
    <row r="199" spans="1:2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7"/>
      <c r="AC199" s="1"/>
    </row>
    <row r="200" spans="1:29"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7"/>
      <c r="AC200" s="1"/>
    </row>
    <row r="201" spans="1:29"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7"/>
      <c r="AC201" s="1"/>
    </row>
    <row r="202" spans="1:29"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7"/>
      <c r="AC202" s="1"/>
    </row>
    <row r="203" spans="1:29"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7"/>
      <c r="AC203" s="1"/>
    </row>
    <row r="204" spans="1:29"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7"/>
      <c r="AC204" s="1"/>
    </row>
    <row r="205" spans="1:29"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7"/>
      <c r="AC205" s="1"/>
    </row>
    <row r="206" spans="1:29"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7"/>
      <c r="AC206" s="1"/>
    </row>
    <row r="207" spans="1:29"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7"/>
      <c r="AC207" s="1"/>
    </row>
    <row r="208" spans="1:29"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7"/>
      <c r="AC208" s="1"/>
    </row>
    <row r="209" spans="1:2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7"/>
      <c r="AC209" s="1"/>
    </row>
    <row r="210" spans="1:29"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7"/>
      <c r="AC210" s="1"/>
    </row>
    <row r="211" spans="1:29"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7"/>
      <c r="AC211" s="1"/>
    </row>
    <row r="212" spans="1:29"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7"/>
      <c r="AC212" s="1"/>
    </row>
    <row r="213" spans="1:29"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7"/>
      <c r="AC213" s="1"/>
    </row>
    <row r="214" spans="1:29"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7"/>
      <c r="AC214" s="1"/>
    </row>
    <row r="215" spans="1:29"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7"/>
      <c r="AC215" s="1"/>
    </row>
    <row r="216" spans="1:29"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7"/>
      <c r="AC216" s="1"/>
    </row>
    <row r="217" spans="1:29"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7"/>
      <c r="AC217" s="1"/>
    </row>
    <row r="218" spans="1:29"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7"/>
      <c r="AC218" s="1"/>
    </row>
    <row r="219" spans="1:2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7"/>
      <c r="AC219" s="1"/>
    </row>
    <row r="220" spans="1:29"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7"/>
      <c r="AC220" s="1"/>
    </row>
    <row r="221" spans="1:29"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7"/>
      <c r="AC221" s="1"/>
    </row>
    <row r="222" spans="1:29"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7"/>
      <c r="AC222" s="1"/>
    </row>
    <row r="223" spans="1:29"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7"/>
      <c r="AC223" s="1"/>
    </row>
    <row r="224" spans="1:29"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7"/>
      <c r="AC224" s="1"/>
    </row>
    <row r="225" spans="1:29"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7"/>
      <c r="AC225" s="1"/>
    </row>
    <row r="226" spans="1:29"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7"/>
      <c r="AC226" s="1"/>
    </row>
    <row r="227" spans="1:29"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7"/>
      <c r="AC227" s="1"/>
    </row>
    <row r="228" spans="1:29"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7"/>
      <c r="AC228" s="1"/>
    </row>
    <row r="229" spans="1: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7"/>
      <c r="AC229" s="1"/>
    </row>
    <row r="230" spans="1:29"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7"/>
      <c r="AC230" s="1"/>
    </row>
    <row r="231" spans="1:29"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7"/>
      <c r="AC231" s="1"/>
    </row>
    <row r="232" spans="1:29"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7"/>
      <c r="AC232" s="1"/>
    </row>
    <row r="233" spans="1:29"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7"/>
      <c r="AC233" s="1"/>
    </row>
    <row r="234" spans="1:29"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7"/>
      <c r="AC234" s="1"/>
    </row>
    <row r="235" spans="1:29"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7"/>
      <c r="AC235" s="1"/>
    </row>
    <row r="236" spans="1:29"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7"/>
      <c r="AC236" s="1"/>
    </row>
    <row r="237" spans="1:29"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7"/>
      <c r="AC237" s="1"/>
    </row>
    <row r="238" spans="1:29"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7"/>
      <c r="AC238" s="1"/>
    </row>
    <row r="239" spans="1:2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7"/>
      <c r="AC239" s="1"/>
    </row>
    <row r="240" spans="1:29"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7"/>
      <c r="AC240" s="1"/>
    </row>
    <row r="241" spans="1:29"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7"/>
      <c r="AC241" s="1"/>
    </row>
    <row r="242" spans="1:29"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7"/>
      <c r="AC242" s="1"/>
    </row>
    <row r="243" spans="1:29"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7"/>
      <c r="AC243" s="1"/>
    </row>
    <row r="244" spans="1:29"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7"/>
      <c r="AC244" s="1"/>
    </row>
    <row r="245" spans="1:29"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7"/>
      <c r="AC245" s="1"/>
    </row>
    <row r="246" spans="1:29"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7"/>
      <c r="AC246" s="1"/>
    </row>
    <row r="247" spans="1:29"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7"/>
      <c r="AC247" s="1"/>
    </row>
    <row r="248" spans="1:29"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7"/>
      <c r="AC248" s="1"/>
    </row>
    <row r="249" spans="1:2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7"/>
      <c r="AC249" s="1"/>
    </row>
    <row r="250" spans="1:29"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7"/>
      <c r="AC250" s="1"/>
    </row>
    <row r="251" spans="1:29"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7"/>
      <c r="AC251" s="1"/>
    </row>
    <row r="252" spans="1:29"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7"/>
      <c r="AC252" s="1"/>
    </row>
    <row r="253" spans="1:29"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7"/>
      <c r="AC253" s="1"/>
    </row>
    <row r="254" spans="1:29"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7"/>
      <c r="AC254" s="1"/>
    </row>
    <row r="255" spans="1:29"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7"/>
      <c r="AC255" s="1"/>
    </row>
    <row r="256" spans="1:29"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7"/>
      <c r="AC256" s="1"/>
    </row>
    <row r="257" spans="1:29"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7"/>
      <c r="AC257" s="1"/>
    </row>
    <row r="258" spans="1:29"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7"/>
      <c r="AC258" s="1"/>
    </row>
    <row r="259" spans="1:2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7"/>
      <c r="AC259" s="1"/>
    </row>
    <row r="260" spans="1:29"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7"/>
      <c r="AC260" s="1"/>
    </row>
    <row r="261" spans="1:29"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7"/>
      <c r="AC261" s="1"/>
    </row>
    <row r="262" spans="1:29"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7"/>
      <c r="AC262" s="1"/>
    </row>
    <row r="263" spans="1:29"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7"/>
      <c r="AC263" s="1"/>
    </row>
    <row r="264" spans="1:29"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7"/>
      <c r="AC264" s="1"/>
    </row>
    <row r="265" spans="1:29"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7"/>
      <c r="AC265" s="1"/>
    </row>
    <row r="266" spans="1:29"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7"/>
      <c r="AC266" s="1"/>
    </row>
    <row r="267" spans="1:29"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7"/>
      <c r="AC267" s="1"/>
    </row>
    <row r="268" spans="1:29"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7"/>
      <c r="AC268" s="1"/>
    </row>
    <row r="269" spans="1:2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7"/>
      <c r="AC269" s="1"/>
    </row>
    <row r="270" spans="1:29"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7"/>
      <c r="AC270" s="1"/>
    </row>
    <row r="271" spans="1:29"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7"/>
      <c r="AC271" s="1"/>
    </row>
    <row r="272" spans="1:29"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7"/>
      <c r="AC272" s="1"/>
    </row>
    <row r="273" spans="1:29"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7"/>
      <c r="AC273" s="1"/>
    </row>
    <row r="274" spans="1:29"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7"/>
      <c r="AC274" s="1"/>
    </row>
    <row r="275" spans="1:29"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7"/>
      <c r="AC275" s="1"/>
    </row>
    <row r="276" spans="1:29"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7"/>
      <c r="AC276" s="1"/>
    </row>
    <row r="277" spans="1:29"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7"/>
      <c r="AC277" s="1"/>
    </row>
    <row r="278" spans="1:29"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7"/>
      <c r="AC278" s="1"/>
    </row>
    <row r="279" spans="1:2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7"/>
      <c r="AC279" s="1"/>
    </row>
    <row r="280" spans="1:29"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7"/>
      <c r="AC280" s="1"/>
    </row>
    <row r="281" spans="1:29"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7"/>
      <c r="AC281" s="1"/>
    </row>
    <row r="282" spans="1:29"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7"/>
      <c r="AC282" s="1"/>
    </row>
    <row r="283" spans="1:29"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7"/>
      <c r="AC283" s="1"/>
    </row>
    <row r="284" spans="1:29"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7"/>
      <c r="AC284" s="1"/>
    </row>
    <row r="285" spans="1:29"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7"/>
      <c r="AC285" s="1"/>
    </row>
    <row r="286" spans="1:29"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7"/>
      <c r="AC286" s="1"/>
    </row>
    <row r="287" spans="1:29"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7"/>
      <c r="AC287" s="1"/>
    </row>
    <row r="288" spans="1:29"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7"/>
      <c r="AC288" s="1"/>
    </row>
    <row r="289" spans="1:2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7"/>
      <c r="AC289" s="1"/>
    </row>
    <row r="290" spans="1:29"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7"/>
      <c r="AC290" s="1"/>
    </row>
    <row r="291" spans="1:29"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7"/>
      <c r="AC291" s="1"/>
    </row>
    <row r="292" spans="1:29"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7"/>
      <c r="AC292" s="1"/>
    </row>
    <row r="293" spans="1:29"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7"/>
      <c r="AC293" s="1"/>
    </row>
    <row r="294" spans="1:29"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7"/>
      <c r="AC294" s="1"/>
    </row>
    <row r="295" spans="1:29"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7"/>
      <c r="AC295" s="1"/>
    </row>
    <row r="296" spans="1:29"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7"/>
      <c r="AC296" s="1"/>
    </row>
    <row r="297" spans="1:29"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7"/>
      <c r="AC297" s="1"/>
    </row>
    <row r="298" spans="1:29"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7"/>
      <c r="AC298" s="1"/>
    </row>
    <row r="299" spans="1:2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7"/>
      <c r="AC299" s="1"/>
    </row>
    <row r="300" spans="1:29"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7"/>
      <c r="AC300" s="1"/>
    </row>
    <row r="301" spans="1:29"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7"/>
      <c r="AC301" s="1"/>
    </row>
    <row r="302" spans="1:29"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7"/>
      <c r="AC302" s="1"/>
    </row>
    <row r="303" spans="1:29"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7"/>
      <c r="AC303" s="1"/>
    </row>
    <row r="304" spans="1:29"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7"/>
      <c r="AC304" s="1"/>
    </row>
    <row r="305" spans="1:29"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7"/>
      <c r="AC305" s="1"/>
    </row>
    <row r="306" spans="1:29"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7"/>
      <c r="AC306" s="1"/>
    </row>
    <row r="307" spans="1:29"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7"/>
      <c r="AC307" s="1"/>
    </row>
    <row r="308" spans="1:29"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7"/>
      <c r="AC308" s="1"/>
    </row>
    <row r="309" spans="1:2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7"/>
      <c r="AC309" s="1"/>
    </row>
    <row r="310" spans="1:29"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7"/>
      <c r="AC310" s="1"/>
    </row>
    <row r="311" spans="1:29"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7"/>
      <c r="AC311" s="1"/>
    </row>
    <row r="312" spans="1:29"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7"/>
      <c r="AC312" s="1"/>
    </row>
    <row r="313" spans="1:29"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7"/>
      <c r="AC313" s="1"/>
    </row>
    <row r="314" spans="1:29"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7"/>
      <c r="AC314" s="1"/>
    </row>
    <row r="315" spans="1:29"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7"/>
      <c r="AC315" s="1"/>
    </row>
    <row r="316" spans="1:29"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7"/>
      <c r="AC316" s="1"/>
    </row>
    <row r="317" spans="1:29"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7"/>
      <c r="AC317" s="1"/>
    </row>
    <row r="318" spans="1:29"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7"/>
      <c r="AC318" s="1"/>
    </row>
    <row r="319" spans="1:2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7"/>
      <c r="AC319" s="1"/>
    </row>
    <row r="320" spans="1:29"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7"/>
      <c r="AC320" s="1"/>
    </row>
    <row r="321" spans="1:29"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7"/>
      <c r="AC321" s="1"/>
    </row>
    <row r="322" spans="1:29"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7"/>
      <c r="AC322" s="1"/>
    </row>
    <row r="323" spans="1:29"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7"/>
      <c r="AC323" s="1"/>
    </row>
    <row r="324" spans="1:29"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7"/>
      <c r="AC324" s="1"/>
    </row>
    <row r="325" spans="1:29"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7"/>
      <c r="AC325" s="1"/>
    </row>
    <row r="326" spans="1:29"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7"/>
      <c r="AC326" s="1"/>
    </row>
    <row r="327" spans="1:29"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7"/>
      <c r="AC327" s="1"/>
    </row>
    <row r="328" spans="1:29"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7"/>
      <c r="AC328" s="1"/>
    </row>
    <row r="329" spans="1: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7"/>
      <c r="AC329" s="1"/>
    </row>
    <row r="330" spans="1:29"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7"/>
      <c r="AC330" s="1"/>
    </row>
    <row r="331" spans="1:29"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7"/>
      <c r="AC331" s="1"/>
    </row>
    <row r="332" spans="1:29"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7"/>
      <c r="AC332" s="1"/>
    </row>
    <row r="333" spans="1:29"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7"/>
      <c r="AC333" s="1"/>
    </row>
    <row r="334" spans="1:29"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7"/>
      <c r="AC334" s="1"/>
    </row>
    <row r="335" spans="1:29"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7"/>
      <c r="AC335" s="1"/>
    </row>
    <row r="336" spans="1:29"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7"/>
      <c r="AC336" s="1"/>
    </row>
    <row r="337" spans="1:29"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7"/>
      <c r="AC337" s="1"/>
    </row>
    <row r="338" spans="1:29"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7"/>
      <c r="AC338" s="1"/>
    </row>
    <row r="339" spans="1:2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7"/>
      <c r="AC339" s="1"/>
    </row>
    <row r="340" spans="1:29"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7"/>
      <c r="AC340" s="1"/>
    </row>
    <row r="341" spans="1:29"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7"/>
      <c r="AC341" s="1"/>
    </row>
    <row r="342" spans="1:29"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7"/>
      <c r="AC342" s="1"/>
    </row>
    <row r="343" spans="1:29"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7"/>
      <c r="AC343" s="1"/>
    </row>
    <row r="344" spans="1:29"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7"/>
      <c r="AC344" s="1"/>
    </row>
    <row r="345" spans="1:29"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7"/>
      <c r="AC345" s="1"/>
    </row>
    <row r="346" spans="1:29"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7"/>
      <c r="AC346" s="1"/>
    </row>
    <row r="347" spans="1:29"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7"/>
      <c r="AC347" s="1"/>
    </row>
    <row r="348" spans="1:29"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7"/>
      <c r="AC348" s="1"/>
    </row>
    <row r="349" spans="1:2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7"/>
      <c r="AC349" s="1"/>
    </row>
    <row r="350" spans="1:29"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7"/>
      <c r="AC350" s="1"/>
    </row>
    <row r="351" spans="1:29"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7"/>
      <c r="AC351" s="1"/>
    </row>
    <row r="352" spans="1:29"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7"/>
      <c r="AC352" s="1"/>
    </row>
    <row r="353" spans="1:29"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7"/>
      <c r="AC353" s="1"/>
    </row>
    <row r="354" spans="1:29"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7"/>
      <c r="AC354" s="1"/>
    </row>
    <row r="355" spans="1:29"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7"/>
      <c r="AC355" s="1"/>
    </row>
    <row r="356" spans="1:29"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7"/>
      <c r="AC356" s="1"/>
    </row>
    <row r="357" spans="1:29"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7"/>
      <c r="AC357" s="1"/>
    </row>
    <row r="358" spans="1:29"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7"/>
      <c r="AC358" s="1"/>
    </row>
    <row r="359" spans="1:2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7"/>
      <c r="AC359" s="1"/>
    </row>
    <row r="360" spans="1:29"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7"/>
      <c r="AC360" s="1"/>
    </row>
    <row r="361" spans="1:29"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7"/>
      <c r="AC361" s="1"/>
    </row>
    <row r="362" spans="1:29"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7"/>
      <c r="AC362" s="1"/>
    </row>
    <row r="363" spans="1:29"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7"/>
      <c r="AC363" s="1"/>
    </row>
    <row r="364" spans="1:29"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7"/>
      <c r="AC364" s="1"/>
    </row>
    <row r="365" spans="1:29"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7"/>
      <c r="AC365" s="1"/>
    </row>
    <row r="366" spans="1:29"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7"/>
      <c r="AC366" s="1"/>
    </row>
    <row r="367" spans="1:29"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7"/>
      <c r="AC367" s="1"/>
    </row>
    <row r="368" spans="1:29"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7"/>
      <c r="AC368" s="1"/>
    </row>
    <row r="369" spans="1:2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7"/>
      <c r="AC369" s="1"/>
    </row>
    <row r="370" spans="1:29"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7"/>
      <c r="AC370" s="1"/>
    </row>
    <row r="371" spans="1:29"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7"/>
      <c r="AC371" s="1"/>
    </row>
    <row r="372" spans="1:29"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7"/>
      <c r="AC372" s="1"/>
    </row>
    <row r="373" spans="1:29"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7"/>
      <c r="AC373" s="1"/>
    </row>
    <row r="374" spans="1:29"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7"/>
      <c r="AC374" s="1"/>
    </row>
    <row r="375" spans="1:29"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7"/>
      <c r="AC375" s="1"/>
    </row>
    <row r="376" spans="1:29"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7"/>
      <c r="AC376" s="1"/>
    </row>
    <row r="377" spans="1:29"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7"/>
      <c r="AC377" s="1"/>
    </row>
    <row r="378" spans="1:29"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7"/>
      <c r="AC378" s="1"/>
    </row>
    <row r="379" spans="1:2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7"/>
      <c r="AC379" s="1"/>
    </row>
    <row r="380" spans="1:29"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7"/>
      <c r="AC380" s="1"/>
    </row>
    <row r="381" spans="1:29"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7"/>
      <c r="AC381" s="1"/>
    </row>
    <row r="382" spans="1:29"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7"/>
      <c r="AC382" s="1"/>
    </row>
    <row r="383" spans="1:29"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7"/>
      <c r="AC383" s="1"/>
    </row>
    <row r="384" spans="1:29"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7"/>
      <c r="AC384" s="1"/>
    </row>
    <row r="385" spans="1:29"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7"/>
      <c r="AC385" s="1"/>
    </row>
    <row r="386" spans="1:29"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7"/>
      <c r="AC386" s="1"/>
    </row>
    <row r="387" spans="1:29"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7"/>
      <c r="AC387" s="1"/>
    </row>
    <row r="388" spans="1:29"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7"/>
      <c r="AC388" s="1"/>
    </row>
    <row r="389" spans="1:2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7"/>
      <c r="AC389" s="1"/>
    </row>
    <row r="390" spans="1:29"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7"/>
      <c r="AC390" s="1"/>
    </row>
    <row r="391" spans="1:29"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7"/>
      <c r="AC391" s="1"/>
    </row>
    <row r="392" spans="1:29"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7"/>
      <c r="AC392" s="1"/>
    </row>
    <row r="393" spans="1:29"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7"/>
      <c r="AC393" s="1"/>
    </row>
    <row r="394" spans="1:29"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7"/>
      <c r="AC394" s="1"/>
    </row>
    <row r="395" spans="1:29"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7"/>
      <c r="AC395" s="1"/>
    </row>
    <row r="396" spans="1:29"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7"/>
      <c r="AC396" s="1"/>
    </row>
    <row r="397" spans="1:29"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7"/>
      <c r="AC397" s="1"/>
    </row>
    <row r="398" spans="1:29"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7"/>
      <c r="AC398" s="1"/>
    </row>
    <row r="399" spans="1:2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7"/>
      <c r="AC399" s="1"/>
    </row>
    <row r="400" spans="1:29"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7"/>
      <c r="AC400" s="1"/>
    </row>
    <row r="401" spans="1:29"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7"/>
      <c r="AC401" s="1"/>
    </row>
    <row r="402" spans="1:29"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7"/>
      <c r="AC402" s="1"/>
    </row>
    <row r="403" spans="1:29"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7"/>
      <c r="AC403" s="1"/>
    </row>
    <row r="404" spans="1:29"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7"/>
      <c r="AC404" s="1"/>
    </row>
    <row r="405" spans="1:29"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7"/>
      <c r="AC405" s="1"/>
    </row>
    <row r="406" spans="1:29"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7"/>
      <c r="AC406" s="1"/>
    </row>
    <row r="407" spans="1:29"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7"/>
      <c r="AC407" s="1"/>
    </row>
    <row r="408" spans="1:29"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7"/>
      <c r="AC408" s="1"/>
    </row>
    <row r="409" spans="1:2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7"/>
      <c r="AC409" s="1"/>
    </row>
    <row r="410" spans="1:29"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7"/>
      <c r="AC410" s="1"/>
    </row>
    <row r="411" spans="1:29"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7"/>
      <c r="AC411" s="1"/>
    </row>
    <row r="412" spans="1:29"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7"/>
      <c r="AC412" s="1"/>
    </row>
    <row r="413" spans="1:29"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7"/>
      <c r="AC413" s="1"/>
    </row>
    <row r="414" spans="1:29"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7"/>
      <c r="AC414" s="1"/>
    </row>
    <row r="415" spans="1:29"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7"/>
      <c r="AC415" s="1"/>
    </row>
    <row r="416" spans="1:29"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7"/>
      <c r="AC416" s="1"/>
    </row>
    <row r="417" spans="1:29"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7"/>
      <c r="AC417" s="1"/>
    </row>
    <row r="418" spans="1:29"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7"/>
      <c r="AC418" s="1"/>
    </row>
    <row r="419" spans="1:2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7"/>
      <c r="AC419" s="1"/>
    </row>
    <row r="420" spans="1:29"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7"/>
      <c r="AC420" s="1"/>
    </row>
    <row r="421" spans="1:29"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7"/>
      <c r="AC421" s="1"/>
    </row>
    <row r="422" spans="1:29"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7"/>
      <c r="AC422" s="1"/>
    </row>
    <row r="423" spans="1:29"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7"/>
      <c r="AC423" s="1"/>
    </row>
    <row r="424" spans="1:29"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7"/>
      <c r="AC424" s="1"/>
    </row>
    <row r="425" spans="1:29"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7"/>
      <c r="AC425" s="1"/>
    </row>
    <row r="426" spans="1:29"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7"/>
      <c r="AC426" s="1"/>
    </row>
    <row r="427" spans="1:29"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7"/>
      <c r="AC427" s="1"/>
    </row>
    <row r="428" spans="1:29"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7"/>
      <c r="AC428" s="1"/>
    </row>
    <row r="429" spans="1: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7"/>
      <c r="AC429" s="1"/>
    </row>
    <row r="430" spans="1:29"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7"/>
      <c r="AC430" s="1"/>
    </row>
    <row r="431" spans="1:29"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7"/>
      <c r="AC431" s="1"/>
    </row>
    <row r="432" spans="1:29"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7"/>
      <c r="AC432" s="1"/>
    </row>
    <row r="433" spans="1:29"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7"/>
      <c r="AC433" s="1"/>
    </row>
    <row r="434" spans="1:29"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7"/>
      <c r="AC434" s="1"/>
    </row>
    <row r="435" spans="1:29"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7"/>
      <c r="AC435" s="1"/>
    </row>
    <row r="436" spans="1:29"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7"/>
      <c r="AC436" s="1"/>
    </row>
    <row r="437" spans="1:29"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7"/>
      <c r="AC437" s="1"/>
    </row>
    <row r="438" spans="1:29"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7"/>
      <c r="AC438" s="1"/>
    </row>
    <row r="439" spans="1:2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7"/>
      <c r="AC439" s="1"/>
    </row>
    <row r="440" spans="1:29"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7"/>
      <c r="AC440" s="1"/>
    </row>
    <row r="441" spans="1:29"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7"/>
      <c r="AC441" s="1"/>
    </row>
    <row r="442" spans="1:29"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7"/>
      <c r="AC442" s="1"/>
    </row>
    <row r="443" spans="1:29"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7"/>
      <c r="AC443" s="1"/>
    </row>
    <row r="444" spans="1:29"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7"/>
      <c r="AC444" s="1"/>
    </row>
    <row r="445" spans="1:29"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7"/>
      <c r="AC445" s="1"/>
    </row>
    <row r="446" spans="1:29"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7"/>
      <c r="AC446" s="1"/>
    </row>
    <row r="447" spans="1:29"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7"/>
      <c r="AC447" s="1"/>
    </row>
    <row r="448" spans="1:29"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7"/>
      <c r="AC448" s="1"/>
    </row>
    <row r="449" spans="1:2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7"/>
      <c r="AC449" s="1"/>
    </row>
    <row r="450" spans="1:29"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7"/>
      <c r="AC450" s="1"/>
    </row>
    <row r="451" spans="1:29"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7"/>
      <c r="AC451" s="1"/>
    </row>
    <row r="452" spans="1:29"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7"/>
      <c r="AC452" s="1"/>
    </row>
    <row r="453" spans="1:29"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7"/>
      <c r="AC453" s="1"/>
    </row>
    <row r="454" spans="1:29"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7"/>
      <c r="AC454" s="1"/>
    </row>
    <row r="455" spans="1:29"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7"/>
      <c r="AC455" s="1"/>
    </row>
    <row r="456" spans="1:29"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7"/>
      <c r="AC456" s="1"/>
    </row>
    <row r="457" spans="1:29"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7"/>
      <c r="AC457" s="1"/>
    </row>
    <row r="458" spans="1:29"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7"/>
      <c r="AC458" s="1"/>
    </row>
    <row r="459" spans="1:2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7"/>
      <c r="AC459" s="1"/>
    </row>
    <row r="460" spans="1:29"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7"/>
      <c r="AC460" s="1"/>
    </row>
    <row r="461" spans="1:29"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7"/>
      <c r="AC461" s="1"/>
    </row>
    <row r="462" spans="1:29"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7"/>
      <c r="AC462" s="1"/>
    </row>
    <row r="463" spans="1:29"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7"/>
      <c r="AC463" s="1"/>
    </row>
    <row r="464" spans="1:29"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7"/>
      <c r="AC464" s="1"/>
    </row>
    <row r="465" spans="1:29"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7"/>
      <c r="AC465" s="1"/>
    </row>
    <row r="466" spans="1:29"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7"/>
      <c r="AC466" s="1"/>
    </row>
    <row r="467" spans="1:29"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7"/>
      <c r="AC467" s="1"/>
    </row>
    <row r="468" spans="1:29"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7"/>
      <c r="AC468" s="1"/>
    </row>
    <row r="469" spans="1:2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7"/>
      <c r="AC469" s="1"/>
    </row>
    <row r="470" spans="1:29"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7"/>
      <c r="AC470" s="1"/>
    </row>
    <row r="471" spans="1:29"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7"/>
      <c r="AC471" s="1"/>
    </row>
    <row r="472" spans="1:29"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7"/>
      <c r="AC472" s="1"/>
    </row>
    <row r="473" spans="1:29"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7"/>
      <c r="AC473" s="1"/>
    </row>
    <row r="474" spans="1:29"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7"/>
      <c r="AC474" s="1"/>
    </row>
    <row r="475" spans="1:29"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7"/>
      <c r="AC475" s="1"/>
    </row>
    <row r="476" spans="1:29"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7"/>
      <c r="AC476" s="1"/>
    </row>
    <row r="477" spans="1:29"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7"/>
      <c r="AC477" s="1"/>
    </row>
    <row r="478" spans="1:29"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7"/>
      <c r="AC478" s="1"/>
    </row>
    <row r="479" spans="1:2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7"/>
      <c r="AC479" s="1"/>
    </row>
    <row r="480" spans="1:29"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7"/>
      <c r="AC480" s="1"/>
    </row>
    <row r="481" spans="1:29"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7"/>
      <c r="AC481" s="1"/>
    </row>
    <row r="482" spans="1:29"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7"/>
      <c r="AC482" s="1"/>
    </row>
    <row r="483" spans="1:29"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7"/>
      <c r="AC483" s="1"/>
    </row>
    <row r="484" spans="1:29"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7"/>
      <c r="AC484" s="1"/>
    </row>
    <row r="485" spans="1:29"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7"/>
      <c r="AC485" s="1"/>
    </row>
    <row r="486" spans="1:29"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7"/>
      <c r="AC486" s="1"/>
    </row>
    <row r="487" spans="1:29"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7"/>
      <c r="AC487" s="1"/>
    </row>
    <row r="488" spans="1:29"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7"/>
      <c r="AC488" s="1"/>
    </row>
    <row r="489" spans="1:2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7"/>
      <c r="AC489" s="1"/>
    </row>
    <row r="490" spans="1:29"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7"/>
      <c r="AC490" s="1"/>
    </row>
    <row r="491" spans="1:29"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7"/>
      <c r="AC491" s="1"/>
    </row>
    <row r="492" spans="1:29"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7"/>
      <c r="AC492" s="1"/>
    </row>
    <row r="493" spans="1:29"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7"/>
      <c r="AC493" s="1"/>
    </row>
    <row r="494" spans="1:29"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7"/>
      <c r="AC494" s="1"/>
    </row>
    <row r="495" spans="1:29"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7"/>
      <c r="AC495" s="1"/>
    </row>
    <row r="496" spans="1:29"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7"/>
      <c r="AC496" s="1"/>
    </row>
    <row r="497" spans="1:29"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7"/>
      <c r="AC497" s="1"/>
    </row>
    <row r="498" spans="1:29"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7"/>
      <c r="AC498" s="1"/>
    </row>
    <row r="499" spans="1:2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7"/>
      <c r="AC499" s="1"/>
    </row>
    <row r="500" spans="1:29"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7"/>
      <c r="AC500" s="1"/>
    </row>
    <row r="501" spans="1:29"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7"/>
      <c r="AC501" s="1"/>
    </row>
    <row r="502" spans="1:29"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7"/>
      <c r="AC502" s="1"/>
    </row>
    <row r="503" spans="1:29"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7"/>
      <c r="AC503" s="1"/>
    </row>
    <row r="504" spans="1:29"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7"/>
      <c r="AC504" s="1"/>
    </row>
    <row r="505" spans="1:29"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7"/>
      <c r="AC505" s="1"/>
    </row>
    <row r="506" spans="1:29"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7"/>
      <c r="AC506" s="1"/>
    </row>
    <row r="507" spans="1:29"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7"/>
      <c r="AC507" s="1"/>
    </row>
    <row r="508" spans="1:29"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7"/>
      <c r="AC508" s="1"/>
    </row>
    <row r="509" spans="1:2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7"/>
      <c r="AC509" s="1"/>
    </row>
    <row r="510" spans="1:29"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7"/>
      <c r="AC510" s="1"/>
    </row>
    <row r="511" spans="1:29"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7"/>
      <c r="AC511" s="1"/>
    </row>
    <row r="512" spans="1:29"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7"/>
      <c r="AC512" s="1"/>
    </row>
    <row r="513" spans="1:29"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7"/>
      <c r="AC513" s="1"/>
    </row>
    <row r="514" spans="1:29"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7"/>
      <c r="AC514" s="1"/>
    </row>
    <row r="515" spans="1:29"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7"/>
      <c r="AC515" s="1"/>
    </row>
    <row r="516" spans="1:29"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7"/>
      <c r="AC516" s="1"/>
    </row>
    <row r="517" spans="1:29"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7"/>
      <c r="AC517" s="1"/>
    </row>
    <row r="518" spans="1:29"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7"/>
      <c r="AC518" s="1"/>
    </row>
    <row r="519" spans="1:2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7"/>
      <c r="AC519" s="1"/>
    </row>
    <row r="520" spans="1:29"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7"/>
      <c r="AC520" s="1"/>
    </row>
    <row r="521" spans="1:29"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7"/>
      <c r="AC521" s="1"/>
    </row>
    <row r="522" spans="1:29"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7"/>
      <c r="AC522" s="1"/>
    </row>
    <row r="523" spans="1:29"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7"/>
      <c r="AC523" s="1"/>
    </row>
    <row r="524" spans="1:29"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7"/>
      <c r="AC524" s="1"/>
    </row>
    <row r="525" spans="1:29"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7"/>
      <c r="AC525" s="1"/>
    </row>
    <row r="526" spans="1:29"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7"/>
      <c r="AC526" s="1"/>
    </row>
    <row r="527" spans="1:29"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7"/>
      <c r="AC527" s="1"/>
    </row>
    <row r="528" spans="1:29"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7"/>
      <c r="AC528" s="1"/>
    </row>
    <row r="529" spans="1: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7"/>
      <c r="AC529" s="1"/>
    </row>
    <row r="530" spans="1:29"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7"/>
      <c r="AC530" s="1"/>
    </row>
    <row r="531" spans="1:29"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7"/>
      <c r="AC531" s="1"/>
    </row>
    <row r="532" spans="1:29"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7"/>
      <c r="AC532" s="1"/>
    </row>
    <row r="533" spans="1:29"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7"/>
      <c r="AC533" s="1"/>
    </row>
    <row r="534" spans="1:29"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7"/>
      <c r="AC534" s="1"/>
    </row>
    <row r="535" spans="1:29"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7"/>
      <c r="AC535" s="1"/>
    </row>
    <row r="536" spans="1:29"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7"/>
      <c r="AC536" s="1"/>
    </row>
    <row r="537" spans="1:29"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7"/>
      <c r="AC537" s="1"/>
    </row>
    <row r="538" spans="1:29"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7"/>
      <c r="AC538" s="1"/>
    </row>
    <row r="539" spans="1:2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7"/>
      <c r="AC539" s="1"/>
    </row>
    <row r="540" spans="1:29"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7"/>
      <c r="AC540" s="1"/>
    </row>
    <row r="541" spans="1:29"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7"/>
      <c r="AC541" s="1"/>
    </row>
    <row r="542" spans="1:29"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7"/>
      <c r="AC542" s="1"/>
    </row>
    <row r="543" spans="1:29"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7"/>
      <c r="AC543" s="1"/>
    </row>
    <row r="544" spans="1:29"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7"/>
      <c r="AC544" s="1"/>
    </row>
    <row r="545" spans="1:29"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7"/>
      <c r="AC545" s="1"/>
    </row>
    <row r="546" spans="1:29"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7"/>
      <c r="AC546" s="1"/>
    </row>
    <row r="547" spans="1:29"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7"/>
      <c r="AC547" s="1"/>
    </row>
    <row r="548" spans="1:29"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7"/>
      <c r="AC548" s="1"/>
    </row>
    <row r="549" spans="1:2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7"/>
      <c r="AC549" s="1"/>
    </row>
    <row r="550" spans="1:29"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7"/>
      <c r="AC550" s="1"/>
    </row>
    <row r="551" spans="1:29"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7"/>
      <c r="AC551" s="1"/>
    </row>
    <row r="552" spans="1:29"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7"/>
      <c r="AC552" s="1"/>
    </row>
    <row r="553" spans="1:29"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7"/>
      <c r="AC553" s="1"/>
    </row>
    <row r="554" spans="1:29"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7"/>
      <c r="AC554" s="1"/>
    </row>
    <row r="555" spans="1:29"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7"/>
      <c r="AC555" s="1"/>
    </row>
    <row r="556" spans="1:29"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7"/>
      <c r="AC556" s="1"/>
    </row>
    <row r="557" spans="1:29"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7"/>
      <c r="AC557" s="1"/>
    </row>
    <row r="558" spans="1:29"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7"/>
      <c r="AC558" s="1"/>
    </row>
    <row r="559" spans="1:2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7"/>
      <c r="AC559" s="1"/>
    </row>
    <row r="560" spans="1:29"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7"/>
      <c r="AC560" s="1"/>
    </row>
    <row r="561" spans="1:29"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7"/>
      <c r="AC561" s="1"/>
    </row>
    <row r="562" spans="1:29"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7"/>
      <c r="AC562" s="1"/>
    </row>
    <row r="563" spans="1:29"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7"/>
      <c r="AC563" s="1"/>
    </row>
    <row r="564" spans="1:29"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7"/>
      <c r="AC564" s="1"/>
    </row>
    <row r="565" spans="1:29"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7"/>
      <c r="AC565" s="1"/>
    </row>
    <row r="566" spans="1:29"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7"/>
      <c r="AC566" s="1"/>
    </row>
    <row r="567" spans="1:29"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7"/>
      <c r="AC567" s="1"/>
    </row>
    <row r="568" spans="1:29"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7"/>
      <c r="AC568" s="1"/>
    </row>
    <row r="569" spans="1:2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7"/>
      <c r="AC569" s="1"/>
    </row>
    <row r="570" spans="1:29"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7"/>
      <c r="AC570" s="1"/>
    </row>
    <row r="571" spans="1:29"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7"/>
      <c r="AC571" s="1"/>
    </row>
    <row r="572" spans="1:29"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7"/>
      <c r="AC572" s="1"/>
    </row>
    <row r="573" spans="1:29"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7"/>
      <c r="AC573" s="1"/>
    </row>
    <row r="574" spans="1:29"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7"/>
      <c r="AC574" s="1"/>
    </row>
    <row r="575" spans="1:29"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7"/>
      <c r="AC575" s="1"/>
    </row>
    <row r="576" spans="1:29"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7"/>
      <c r="AC576" s="1"/>
    </row>
    <row r="577" spans="1:29"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7"/>
      <c r="AC577" s="1"/>
    </row>
    <row r="578" spans="1:29"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7"/>
      <c r="AC578" s="1"/>
    </row>
    <row r="579" spans="1:2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7"/>
      <c r="AC579" s="1"/>
    </row>
    <row r="580" spans="1:29"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7"/>
      <c r="AC580" s="1"/>
    </row>
    <row r="581" spans="1:29"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7"/>
      <c r="AC581" s="1"/>
    </row>
    <row r="582" spans="1:29"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7"/>
      <c r="AC582" s="1"/>
    </row>
    <row r="583" spans="1:29"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7"/>
      <c r="AC583" s="1"/>
    </row>
    <row r="584" spans="1:29"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7"/>
      <c r="AC584" s="1"/>
    </row>
    <row r="585" spans="1:29"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7"/>
      <c r="AC585" s="1"/>
    </row>
    <row r="586" spans="1:29"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7"/>
      <c r="AC586" s="1"/>
    </row>
    <row r="587" spans="1:29"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7"/>
      <c r="AC587" s="1"/>
    </row>
    <row r="588" spans="1:29"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7"/>
      <c r="AC588" s="1"/>
    </row>
    <row r="589" spans="1:2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7"/>
      <c r="AC589" s="1"/>
    </row>
    <row r="590" spans="1:29"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7"/>
      <c r="AC590" s="1"/>
    </row>
    <row r="591" spans="1:29"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7"/>
      <c r="AC591" s="1"/>
    </row>
    <row r="592" spans="1:29"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7"/>
      <c r="AC592" s="1"/>
    </row>
    <row r="593" spans="1:29"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7"/>
      <c r="AC593" s="1"/>
    </row>
    <row r="594" spans="1:29"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7"/>
      <c r="AC594" s="1"/>
    </row>
    <row r="595" spans="1:29"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7"/>
      <c r="AC595" s="1"/>
    </row>
    <row r="596" spans="1:29"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7"/>
      <c r="AC596" s="1"/>
    </row>
    <row r="597" spans="1:29"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7"/>
      <c r="AC597" s="1"/>
    </row>
    <row r="598" spans="1:29"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7"/>
      <c r="AC598" s="1"/>
    </row>
    <row r="599" spans="1:2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7"/>
      <c r="AC599" s="1"/>
    </row>
    <row r="600" spans="1:29"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7"/>
      <c r="AC600" s="1"/>
    </row>
    <row r="601" spans="1:29"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7"/>
      <c r="AC601" s="1"/>
    </row>
    <row r="602" spans="1:29"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7"/>
      <c r="AC602" s="1"/>
    </row>
    <row r="603" spans="1:29"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7"/>
      <c r="AC603" s="1"/>
    </row>
    <row r="604" spans="1:29"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7"/>
      <c r="AC604" s="1"/>
    </row>
    <row r="605" spans="1:29"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7"/>
      <c r="AC605" s="1"/>
    </row>
    <row r="606" spans="1:29"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7"/>
      <c r="AC606" s="1"/>
    </row>
    <row r="607" spans="1:29"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7"/>
      <c r="AC607" s="1"/>
    </row>
    <row r="608" spans="1:29"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7"/>
      <c r="AC608" s="1"/>
    </row>
    <row r="609" spans="1:2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7"/>
      <c r="AC609" s="1"/>
    </row>
    <row r="610" spans="1:29"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7"/>
      <c r="AC610" s="1"/>
    </row>
    <row r="611" spans="1:29"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7"/>
      <c r="AC611" s="1"/>
    </row>
    <row r="612" spans="1:29"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7"/>
      <c r="AC612" s="1"/>
    </row>
    <row r="613" spans="1:29"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7"/>
      <c r="AC613" s="1"/>
    </row>
    <row r="614" spans="1:29"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7"/>
      <c r="AC614" s="1"/>
    </row>
    <row r="615" spans="1:29"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7"/>
      <c r="AC615" s="1"/>
    </row>
    <row r="616" spans="1:29"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7"/>
      <c r="AC616" s="1"/>
    </row>
    <row r="617" spans="1:29"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7"/>
      <c r="AC617" s="1"/>
    </row>
    <row r="618" spans="1:29"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7"/>
      <c r="AC618" s="1"/>
    </row>
    <row r="619" spans="1:2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7"/>
      <c r="AC619" s="1"/>
    </row>
    <row r="620" spans="1:29"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7"/>
      <c r="AC620" s="1"/>
    </row>
    <row r="621" spans="1:29"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7"/>
      <c r="AC621" s="1"/>
    </row>
    <row r="622" spans="1:29"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7"/>
      <c r="AC622" s="1"/>
    </row>
    <row r="623" spans="1:29"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7"/>
      <c r="AC623" s="1"/>
    </row>
    <row r="624" spans="1:29"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7"/>
      <c r="AC624" s="1"/>
    </row>
    <row r="625" spans="1:29"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7"/>
      <c r="AC625" s="1"/>
    </row>
    <row r="626" spans="1:29"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7"/>
      <c r="AC626" s="1"/>
    </row>
    <row r="627" spans="1:29"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7"/>
      <c r="AC627" s="1"/>
    </row>
    <row r="628" spans="1:29"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7"/>
      <c r="AC628" s="1"/>
    </row>
    <row r="629" spans="1: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7"/>
      <c r="AC629" s="1"/>
    </row>
    <row r="630" spans="1:29"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7"/>
      <c r="AC630" s="1"/>
    </row>
    <row r="631" spans="1:29"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7"/>
      <c r="AC631" s="1"/>
    </row>
    <row r="632" spans="1:29"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7"/>
      <c r="AC632" s="1"/>
    </row>
    <row r="633" spans="1:29"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7"/>
      <c r="AC633" s="1"/>
    </row>
    <row r="634" spans="1:29"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7"/>
      <c r="AC634" s="1"/>
    </row>
    <row r="635" spans="1:29"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7"/>
      <c r="AC635" s="1"/>
    </row>
    <row r="636" spans="1:29"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7"/>
      <c r="AC636" s="1"/>
    </row>
    <row r="637" spans="1:29"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7"/>
      <c r="AC637" s="1"/>
    </row>
    <row r="638" spans="1:29"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7"/>
      <c r="AC638" s="1"/>
    </row>
    <row r="639" spans="1:2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7"/>
      <c r="AC639" s="1"/>
    </row>
    <row r="640" spans="1:29"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7"/>
      <c r="AC640" s="1"/>
    </row>
    <row r="641" spans="1:29"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7"/>
      <c r="AC641" s="1"/>
    </row>
    <row r="642" spans="1:29"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7"/>
      <c r="AC642" s="1"/>
    </row>
    <row r="643" spans="1:29"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7"/>
      <c r="AC643" s="1"/>
    </row>
    <row r="644" spans="1:29"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7"/>
      <c r="AC644" s="1"/>
    </row>
    <row r="645" spans="1:29"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7"/>
      <c r="AC645" s="1"/>
    </row>
    <row r="646" spans="1:29"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7"/>
      <c r="AC646" s="1"/>
    </row>
    <row r="647" spans="1:29"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7"/>
      <c r="AC647" s="1"/>
    </row>
    <row r="648" spans="1:29"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7"/>
      <c r="AC648" s="1"/>
    </row>
    <row r="649" spans="1:2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7"/>
      <c r="AC649" s="1"/>
    </row>
    <row r="650" spans="1:29"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7"/>
      <c r="AC650" s="1"/>
    </row>
    <row r="651" spans="1:29"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7"/>
      <c r="AC651" s="1"/>
    </row>
    <row r="652" spans="1:29"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7"/>
      <c r="AC652" s="1"/>
    </row>
    <row r="653" spans="1:29"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7"/>
      <c r="AC653" s="1"/>
    </row>
    <row r="654" spans="1:29"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7"/>
      <c r="AC654" s="1"/>
    </row>
    <row r="655" spans="1:29"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7"/>
      <c r="AC655" s="1"/>
    </row>
    <row r="656" spans="1:29"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7"/>
      <c r="AC656" s="1"/>
    </row>
    <row r="657" spans="1:29"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7"/>
      <c r="AC657" s="1"/>
    </row>
    <row r="658" spans="1:29"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7"/>
      <c r="AC658" s="1"/>
    </row>
    <row r="659" spans="1:2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7"/>
      <c r="AC659" s="1"/>
    </row>
    <row r="660" spans="1:29"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7"/>
      <c r="AC660" s="1"/>
    </row>
    <row r="661" spans="1:29"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7"/>
      <c r="AC661" s="1"/>
    </row>
    <row r="662" spans="1:29"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7"/>
      <c r="AC662" s="1"/>
    </row>
    <row r="663" spans="1:29"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7"/>
      <c r="AC663" s="1"/>
    </row>
    <row r="664" spans="1:29"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7"/>
      <c r="AC664" s="1"/>
    </row>
    <row r="665" spans="1:29"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7"/>
      <c r="AC665" s="1"/>
    </row>
    <row r="666" spans="1:29"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7"/>
      <c r="AC666" s="1"/>
    </row>
    <row r="667" spans="1:29"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7"/>
      <c r="AC667" s="1"/>
    </row>
    <row r="668" spans="1:29"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7"/>
      <c r="AC668" s="1"/>
    </row>
    <row r="669" spans="1:2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7"/>
      <c r="AC669" s="1"/>
    </row>
    <row r="670" spans="1:29"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7"/>
      <c r="AC670" s="1"/>
    </row>
    <row r="671" spans="1:29"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7"/>
      <c r="AC671" s="1"/>
    </row>
    <row r="672" spans="1:29"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7"/>
      <c r="AC672" s="1"/>
    </row>
    <row r="673" spans="1:29"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7"/>
      <c r="AC673" s="1"/>
    </row>
    <row r="674" spans="1:29"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7"/>
      <c r="AC674" s="1"/>
    </row>
    <row r="675" spans="1:29"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7"/>
      <c r="AC675" s="1"/>
    </row>
    <row r="676" spans="1:29"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7"/>
      <c r="AC676" s="1"/>
    </row>
    <row r="677" spans="1:29"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7"/>
      <c r="AC677" s="1"/>
    </row>
    <row r="678" spans="1:29"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7"/>
      <c r="AC678" s="1"/>
    </row>
    <row r="679" spans="1:2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7"/>
      <c r="AC679" s="1"/>
    </row>
    <row r="680" spans="1:29"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7"/>
      <c r="AC680" s="1"/>
    </row>
    <row r="681" spans="1:29"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7"/>
      <c r="AC681" s="1"/>
    </row>
    <row r="682" spans="1:29"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7"/>
      <c r="AC682" s="1"/>
    </row>
    <row r="683" spans="1:29"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7"/>
      <c r="AC683" s="1"/>
    </row>
    <row r="684" spans="1:29"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7"/>
      <c r="AC684" s="1"/>
    </row>
    <row r="685" spans="1:29"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7"/>
      <c r="AC685" s="1"/>
    </row>
    <row r="686" spans="1:29"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7"/>
      <c r="AC686" s="1"/>
    </row>
    <row r="687" spans="1:29"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7"/>
      <c r="AC687" s="1"/>
    </row>
    <row r="688" spans="1:29"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7"/>
      <c r="AC688" s="1"/>
    </row>
    <row r="689" spans="1:2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7"/>
      <c r="AC689" s="1"/>
    </row>
    <row r="690" spans="1:29"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7"/>
      <c r="AC690" s="1"/>
    </row>
    <row r="691" spans="1:29"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7"/>
      <c r="AC691" s="1"/>
    </row>
    <row r="692" spans="1:29"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7"/>
      <c r="AC692" s="1"/>
    </row>
    <row r="693" spans="1:29"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7"/>
      <c r="AC693" s="1"/>
    </row>
    <row r="694" spans="1:29"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7"/>
      <c r="AC694" s="1"/>
    </row>
    <row r="695" spans="1:29"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7"/>
      <c r="AC695" s="1"/>
    </row>
    <row r="696" spans="1:29"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7"/>
      <c r="AC696" s="1"/>
    </row>
    <row r="697" spans="1:29"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7"/>
      <c r="AC697" s="1"/>
    </row>
    <row r="698" spans="1:29"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7"/>
      <c r="AC698" s="1"/>
    </row>
    <row r="699" spans="1:2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7"/>
      <c r="AC699" s="1"/>
    </row>
    <row r="700" spans="1:29"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7"/>
      <c r="AC700" s="1"/>
    </row>
    <row r="701" spans="1:29"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7"/>
      <c r="AC701" s="1"/>
    </row>
    <row r="702" spans="1:29"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7"/>
      <c r="AC702" s="1"/>
    </row>
    <row r="703" spans="1:29"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7"/>
      <c r="AC703" s="1"/>
    </row>
    <row r="704" spans="1:29"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7"/>
      <c r="AC704" s="1"/>
    </row>
    <row r="705" spans="1:29"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7"/>
      <c r="AC705" s="1"/>
    </row>
    <row r="706" spans="1:29"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7"/>
      <c r="AC706" s="1"/>
    </row>
    <row r="707" spans="1:29"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7"/>
      <c r="AC707" s="1"/>
    </row>
    <row r="708" spans="1:29"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7"/>
      <c r="AC708" s="1"/>
    </row>
    <row r="709" spans="1:2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7"/>
      <c r="AC709" s="1"/>
    </row>
    <row r="710" spans="1:29"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7"/>
      <c r="AC710" s="1"/>
    </row>
    <row r="711" spans="1:29"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7"/>
      <c r="AC711" s="1"/>
    </row>
    <row r="712" spans="1:29"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7"/>
      <c r="AC712" s="1"/>
    </row>
    <row r="713" spans="1:29"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7"/>
      <c r="AC713" s="1"/>
    </row>
    <row r="714" spans="1:29"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7"/>
      <c r="AC714" s="1"/>
    </row>
    <row r="715" spans="1:29"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7"/>
      <c r="AC715" s="1"/>
    </row>
    <row r="716" spans="1:29"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7"/>
      <c r="AC716" s="1"/>
    </row>
    <row r="717" spans="1:29"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7"/>
      <c r="AC717" s="1"/>
    </row>
    <row r="718" spans="1:29"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7"/>
      <c r="AC718" s="1"/>
    </row>
    <row r="719" spans="1:2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7"/>
      <c r="AC719" s="1"/>
    </row>
    <row r="720" spans="1:29"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7"/>
      <c r="AC720" s="1"/>
    </row>
    <row r="721" spans="1:29"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7"/>
      <c r="AC721" s="1"/>
    </row>
    <row r="722" spans="1:29"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7"/>
      <c r="AC722" s="1"/>
    </row>
    <row r="723" spans="1:29"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7"/>
      <c r="AC723" s="1"/>
    </row>
    <row r="724" spans="1:29"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7"/>
      <c r="AC724" s="1"/>
    </row>
    <row r="725" spans="1:29"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7"/>
      <c r="AC725" s="1"/>
    </row>
    <row r="726" spans="1:29"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7"/>
      <c r="AC726" s="1"/>
    </row>
    <row r="727" spans="1:29"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7"/>
      <c r="AC727" s="1"/>
    </row>
    <row r="728" spans="1:29"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7"/>
      <c r="AC728" s="1"/>
    </row>
    <row r="729" spans="1: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7"/>
      <c r="AC729" s="1"/>
    </row>
    <row r="730" spans="1:29"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7"/>
      <c r="AC730" s="1"/>
    </row>
    <row r="731" spans="1:29"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7"/>
      <c r="AC731" s="1"/>
    </row>
    <row r="732" spans="1:29"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7"/>
      <c r="AC732" s="1"/>
    </row>
    <row r="733" spans="1:29"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7"/>
      <c r="AC733" s="1"/>
    </row>
    <row r="734" spans="1:29"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7"/>
      <c r="AC734" s="1"/>
    </row>
    <row r="735" spans="1:29"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7"/>
      <c r="AC735" s="1"/>
    </row>
    <row r="736" spans="1:29"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7"/>
      <c r="AC736" s="1"/>
    </row>
    <row r="737" spans="1:29"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7"/>
      <c r="AC737" s="1"/>
    </row>
    <row r="738" spans="1:29"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7"/>
      <c r="AC738" s="1"/>
    </row>
    <row r="739" spans="1:2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7"/>
      <c r="AC739" s="1"/>
    </row>
    <row r="740" spans="1:29"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7"/>
      <c r="AC740" s="1"/>
    </row>
    <row r="741" spans="1:29"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7"/>
      <c r="AC741" s="1"/>
    </row>
    <row r="742" spans="1:29"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7"/>
      <c r="AC742" s="1"/>
    </row>
    <row r="743" spans="1:29"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7"/>
      <c r="AC743" s="1"/>
    </row>
    <row r="744" spans="1:29"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7"/>
      <c r="AC744" s="1"/>
    </row>
    <row r="745" spans="1:29"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7"/>
      <c r="AC745" s="1"/>
    </row>
    <row r="746" spans="1:29"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7"/>
      <c r="AC746" s="1"/>
    </row>
    <row r="747" spans="1:29"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7"/>
      <c r="AC747" s="1"/>
    </row>
    <row r="748" spans="1:29"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7"/>
      <c r="AC748" s="1"/>
    </row>
    <row r="749" spans="1:2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7"/>
      <c r="AC749" s="1"/>
    </row>
    <row r="750" spans="1:29"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7"/>
      <c r="AC750" s="1"/>
    </row>
    <row r="751" spans="1:29"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7"/>
      <c r="AC751" s="1"/>
    </row>
    <row r="752" spans="1:29"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7"/>
      <c r="AC752" s="1"/>
    </row>
    <row r="753" spans="1:29"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7"/>
      <c r="AC753" s="1"/>
    </row>
    <row r="754" spans="1:29"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7"/>
      <c r="AC754" s="1"/>
    </row>
    <row r="755" spans="1:29"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7"/>
      <c r="AC755" s="1"/>
    </row>
    <row r="756" spans="1:29"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7"/>
      <c r="AC756" s="1"/>
    </row>
    <row r="757" spans="1:29"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7"/>
      <c r="AC757" s="1"/>
    </row>
    <row r="758" spans="1:29"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7"/>
      <c r="AC758" s="1"/>
    </row>
    <row r="759" spans="1:2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7"/>
      <c r="AC759" s="1"/>
    </row>
    <row r="760" spans="1:29"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7"/>
      <c r="AC760" s="1"/>
    </row>
    <row r="761" spans="1:29"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7"/>
      <c r="AC761" s="1"/>
    </row>
    <row r="762" spans="1:29"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7"/>
      <c r="AC762" s="1"/>
    </row>
    <row r="763" spans="1:29"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7"/>
      <c r="AC763" s="1"/>
    </row>
    <row r="764" spans="1:29"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7"/>
      <c r="AC764" s="1"/>
    </row>
    <row r="765" spans="1:29"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7"/>
      <c r="AC765" s="1"/>
    </row>
    <row r="766" spans="1:29"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7"/>
      <c r="AC766" s="1"/>
    </row>
    <row r="767" spans="1:29"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7"/>
      <c r="AC767" s="1"/>
    </row>
    <row r="768" spans="1:29"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7"/>
      <c r="AC768" s="1"/>
    </row>
    <row r="769" spans="1:2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7"/>
      <c r="AC769" s="1"/>
    </row>
    <row r="770" spans="1:29"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7"/>
      <c r="AC770" s="1"/>
    </row>
    <row r="771" spans="1:29"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7"/>
      <c r="AC771" s="1"/>
    </row>
    <row r="772" spans="1:29"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7"/>
      <c r="AC772" s="1"/>
    </row>
    <row r="773" spans="1:29"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7"/>
      <c r="AC773" s="1"/>
    </row>
    <row r="774" spans="1:29"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7"/>
      <c r="AC774" s="1"/>
    </row>
    <row r="775" spans="1:29"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7"/>
      <c r="AC775" s="1"/>
    </row>
    <row r="776" spans="1:29"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7"/>
      <c r="AC776" s="1"/>
    </row>
    <row r="777" spans="1:29"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7"/>
      <c r="AC777" s="1"/>
    </row>
    <row r="778" spans="1:29"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7"/>
      <c r="AC778" s="1"/>
    </row>
    <row r="779" spans="1:2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7"/>
      <c r="AC779" s="1"/>
    </row>
    <row r="780" spans="1:29"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7"/>
      <c r="AC780" s="1"/>
    </row>
    <row r="781" spans="1:29"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7"/>
      <c r="AC781" s="1"/>
    </row>
    <row r="782" spans="1:29"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7"/>
      <c r="AC782" s="1"/>
    </row>
    <row r="783" spans="1:29"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7"/>
      <c r="AC783" s="1"/>
    </row>
    <row r="784" spans="1:29"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7"/>
      <c r="AC784" s="1"/>
    </row>
    <row r="785" spans="1:29"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7"/>
      <c r="AC785" s="1"/>
    </row>
    <row r="786" spans="1:29"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7"/>
      <c r="AC786" s="1"/>
    </row>
    <row r="787" spans="1:29"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7"/>
      <c r="AC787" s="1"/>
    </row>
    <row r="788" spans="1:29"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7"/>
      <c r="AC788" s="1"/>
    </row>
    <row r="789" spans="1:2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7"/>
      <c r="AC789" s="1"/>
    </row>
    <row r="790" spans="1:29"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7"/>
      <c r="AC790" s="1"/>
    </row>
    <row r="791" spans="1:29"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7"/>
      <c r="AC791" s="1"/>
    </row>
    <row r="792" spans="1:29"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7"/>
      <c r="AC792" s="1"/>
    </row>
    <row r="793" spans="1:29"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7"/>
      <c r="AC793" s="1"/>
    </row>
    <row r="794" spans="1:29"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7"/>
      <c r="AC794" s="1"/>
    </row>
    <row r="795" spans="1:29"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7"/>
      <c r="AC795" s="1"/>
    </row>
    <row r="796" spans="1:29"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7"/>
      <c r="AC796" s="1"/>
    </row>
    <row r="797" spans="1:29"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7"/>
      <c r="AC797" s="1"/>
    </row>
    <row r="798" spans="1:29"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7"/>
      <c r="AC798" s="1"/>
    </row>
    <row r="799" spans="1:2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7"/>
      <c r="AC799" s="1"/>
    </row>
    <row r="800" spans="1:29"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7"/>
      <c r="AC800" s="1"/>
    </row>
    <row r="801" spans="1:29"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7"/>
      <c r="AC801" s="1"/>
    </row>
    <row r="802" spans="1:29"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7"/>
      <c r="AC802" s="1"/>
    </row>
    <row r="803" spans="1:29"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7"/>
      <c r="AC803" s="1"/>
    </row>
    <row r="804" spans="1:29"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7"/>
      <c r="AC804" s="1"/>
    </row>
    <row r="805" spans="1:29"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7"/>
      <c r="AC805" s="1"/>
    </row>
    <row r="806" spans="1:29"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7"/>
      <c r="AC806" s="1"/>
    </row>
    <row r="807" spans="1:29"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7"/>
      <c r="AC807" s="1"/>
    </row>
    <row r="808" spans="1:29"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7"/>
      <c r="AC808" s="1"/>
    </row>
    <row r="809" spans="1:2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7"/>
      <c r="AC809" s="1"/>
    </row>
    <row r="810" spans="1:29"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7"/>
      <c r="AC810" s="1"/>
    </row>
    <row r="811" spans="1:29"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7"/>
      <c r="AC811" s="1"/>
    </row>
    <row r="812" spans="1:29"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7"/>
      <c r="AC812" s="1"/>
    </row>
    <row r="813" spans="1:29"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7"/>
      <c r="AC813" s="1"/>
    </row>
    <row r="814" spans="1:29"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7"/>
      <c r="AC814" s="1"/>
    </row>
    <row r="815" spans="1:29"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7"/>
      <c r="AC815" s="1"/>
    </row>
    <row r="816" spans="1:29"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7"/>
      <c r="AC816" s="1"/>
    </row>
    <row r="817" spans="1:29"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7"/>
      <c r="AC817" s="1"/>
    </row>
    <row r="818" spans="1:29"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7"/>
      <c r="AC818" s="1"/>
    </row>
    <row r="819" spans="1:2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7"/>
      <c r="AC819" s="1"/>
    </row>
    <row r="820" spans="1:29"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7"/>
      <c r="AC820" s="1"/>
    </row>
    <row r="821" spans="1:29"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7"/>
      <c r="AC821" s="1"/>
    </row>
    <row r="822" spans="1:29"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7"/>
      <c r="AC822" s="1"/>
    </row>
    <row r="823" spans="1:29"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7"/>
      <c r="AC823" s="1"/>
    </row>
    <row r="824" spans="1:29"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7"/>
      <c r="AC824" s="1"/>
    </row>
    <row r="825" spans="1:29"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7"/>
      <c r="AC825" s="1"/>
    </row>
    <row r="826" spans="1:29"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7"/>
      <c r="AC826" s="1"/>
    </row>
    <row r="827" spans="1:29"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7"/>
      <c r="AC827" s="1"/>
    </row>
    <row r="828" spans="1:29"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7"/>
      <c r="AC828" s="1"/>
    </row>
    <row r="829" spans="1: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7"/>
      <c r="AC829" s="1"/>
    </row>
    <row r="830" spans="1:29"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7"/>
      <c r="AC830" s="1"/>
    </row>
    <row r="831" spans="1:29"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7"/>
      <c r="AC831" s="1"/>
    </row>
    <row r="832" spans="1:29"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7"/>
      <c r="AC832" s="1"/>
    </row>
    <row r="833" spans="1:29"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7"/>
      <c r="AC833" s="1"/>
    </row>
    <row r="834" spans="1:29"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7"/>
      <c r="AC834" s="1"/>
    </row>
    <row r="835" spans="1:29"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7"/>
      <c r="AC835" s="1"/>
    </row>
    <row r="836" spans="1:29"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7"/>
      <c r="AC836" s="1"/>
    </row>
    <row r="837" spans="1:29"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7"/>
      <c r="AC837" s="1"/>
    </row>
    <row r="838" spans="1:29"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7"/>
      <c r="AC838" s="1"/>
    </row>
    <row r="839" spans="1:2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7"/>
      <c r="AC839" s="1"/>
    </row>
    <row r="840" spans="1:29"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7"/>
      <c r="AC840" s="1"/>
    </row>
    <row r="841" spans="1:29"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7"/>
      <c r="AC841" s="1"/>
    </row>
    <row r="842" spans="1:29"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7"/>
      <c r="AC842" s="1"/>
    </row>
    <row r="843" spans="1:29"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7"/>
      <c r="AC843" s="1"/>
    </row>
    <row r="844" spans="1:29"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7"/>
      <c r="AC844" s="1"/>
    </row>
    <row r="845" spans="1:29"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7"/>
      <c r="AC845" s="1"/>
    </row>
    <row r="846" spans="1:29"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7"/>
      <c r="AC846" s="1"/>
    </row>
    <row r="847" spans="1:29"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7"/>
      <c r="AC847" s="1"/>
    </row>
    <row r="848" spans="1:29"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7"/>
      <c r="AC848" s="1"/>
    </row>
    <row r="849" spans="1:2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7"/>
      <c r="AC849" s="1"/>
    </row>
    <row r="850" spans="1:29"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7"/>
      <c r="AC850" s="1"/>
    </row>
    <row r="851" spans="1:29"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7"/>
      <c r="AC851" s="1"/>
    </row>
    <row r="852" spans="1:29"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7"/>
      <c r="AC852" s="1"/>
    </row>
    <row r="853" spans="1:29"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7"/>
      <c r="AC853" s="1"/>
    </row>
    <row r="854" spans="1:29"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7"/>
      <c r="AC854" s="1"/>
    </row>
    <row r="855" spans="1:29"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7"/>
      <c r="AC855" s="1"/>
    </row>
    <row r="856" spans="1:29"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7"/>
      <c r="AC856" s="1"/>
    </row>
    <row r="857" spans="1:29"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7"/>
      <c r="AC857" s="1"/>
    </row>
    <row r="858" spans="1:29"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7"/>
      <c r="AC858" s="1"/>
    </row>
    <row r="859" spans="1:2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7"/>
      <c r="AC859" s="1"/>
    </row>
    <row r="860" spans="1:29"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7"/>
      <c r="AC860" s="1"/>
    </row>
    <row r="861" spans="1:29"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7"/>
      <c r="AC861" s="1"/>
    </row>
    <row r="862" spans="1:29"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7"/>
      <c r="AC862" s="1"/>
    </row>
    <row r="863" spans="1:29"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7"/>
      <c r="AC863" s="1"/>
    </row>
    <row r="864" spans="1:29"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7"/>
      <c r="AC864" s="1"/>
    </row>
    <row r="865" spans="1:29"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7"/>
      <c r="AC865" s="1"/>
    </row>
    <row r="866" spans="1:29"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7"/>
      <c r="AC866" s="1"/>
    </row>
    <row r="867" spans="1:29"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7"/>
      <c r="AC867" s="1"/>
    </row>
    <row r="868" spans="1:29"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7"/>
      <c r="AC868" s="1"/>
    </row>
    <row r="869" spans="1:2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7"/>
      <c r="AC869" s="1"/>
    </row>
    <row r="870" spans="1:29"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7"/>
      <c r="AC870" s="1"/>
    </row>
    <row r="871" spans="1:29"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7"/>
      <c r="AC871" s="1"/>
    </row>
    <row r="872" spans="1:29"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7"/>
      <c r="AC872" s="1"/>
    </row>
    <row r="873" spans="1:29"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7"/>
      <c r="AC873" s="1"/>
    </row>
    <row r="874" spans="1:29"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7"/>
      <c r="AC874" s="1"/>
    </row>
    <row r="875" spans="1:29"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7"/>
      <c r="AC875" s="1"/>
    </row>
    <row r="876" spans="1:29"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7"/>
      <c r="AC876" s="1"/>
    </row>
    <row r="877" spans="1:29"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7"/>
      <c r="AC877" s="1"/>
    </row>
    <row r="878" spans="1:29"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7"/>
      <c r="AC878" s="1"/>
    </row>
    <row r="879" spans="1:2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7"/>
      <c r="AC879" s="1"/>
    </row>
    <row r="880" spans="1:29"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7"/>
      <c r="AC880" s="1"/>
    </row>
    <row r="881" spans="1:29"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7"/>
      <c r="AC881" s="1"/>
    </row>
    <row r="882" spans="1:29"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7"/>
      <c r="AC882" s="1"/>
    </row>
    <row r="883" spans="1:29"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7"/>
      <c r="AC883" s="1"/>
    </row>
    <row r="884" spans="1:29"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7"/>
      <c r="AC884" s="1"/>
    </row>
    <row r="885" spans="1:29"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7"/>
      <c r="AC885" s="1"/>
    </row>
    <row r="886" spans="1:29"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7"/>
      <c r="AC886" s="1"/>
    </row>
    <row r="887" spans="1:29"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7"/>
      <c r="AC887" s="1"/>
    </row>
    <row r="888" spans="1:29"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7"/>
      <c r="AC888" s="1"/>
    </row>
    <row r="889" spans="1:2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7"/>
      <c r="AC889" s="1"/>
    </row>
    <row r="890" spans="1:29"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7"/>
      <c r="AC890" s="1"/>
    </row>
    <row r="891" spans="1:29"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7"/>
      <c r="AC891" s="1"/>
    </row>
    <row r="892" spans="1:29"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7"/>
      <c r="AC892" s="1"/>
    </row>
    <row r="893" spans="1:29"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7"/>
      <c r="AC893" s="1"/>
    </row>
    <row r="894" spans="1:29"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7"/>
      <c r="AC894" s="1"/>
    </row>
    <row r="895" spans="1:29"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7"/>
      <c r="AC895" s="1"/>
    </row>
    <row r="896" spans="1:29"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7"/>
      <c r="AC896" s="1"/>
    </row>
    <row r="897" spans="1:29"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7"/>
      <c r="AC897" s="1"/>
    </row>
    <row r="898" spans="1:29"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7"/>
      <c r="AC898" s="1"/>
    </row>
    <row r="899" spans="1:2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7"/>
      <c r="AC899" s="1"/>
    </row>
    <row r="900" spans="1:29"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7"/>
      <c r="AC900" s="1"/>
    </row>
    <row r="901" spans="1:29"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7"/>
      <c r="AC901" s="1"/>
    </row>
    <row r="902" spans="1:29"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7"/>
      <c r="AC902" s="1"/>
    </row>
    <row r="903" spans="1:29"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7"/>
      <c r="AC903" s="1"/>
    </row>
    <row r="904" spans="1:29"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7"/>
      <c r="AC904" s="1"/>
    </row>
    <row r="905" spans="1:29"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7"/>
      <c r="AC905" s="1"/>
    </row>
    <row r="906" spans="1:29"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7"/>
      <c r="AC906" s="1"/>
    </row>
    <row r="907" spans="1:29"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7"/>
      <c r="AC907" s="1"/>
    </row>
    <row r="908" spans="1:29"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7"/>
      <c r="AC908" s="1"/>
    </row>
    <row r="909" spans="1:2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7"/>
      <c r="AC909" s="1"/>
    </row>
    <row r="910" spans="1:29"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7"/>
      <c r="AC910" s="1"/>
    </row>
    <row r="911" spans="1:29"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7"/>
      <c r="AC911" s="1"/>
    </row>
    <row r="912" spans="1:29"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7"/>
      <c r="AC912" s="1"/>
    </row>
    <row r="913" spans="1:29"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7"/>
      <c r="AC913" s="1"/>
    </row>
    <row r="914" spans="1:29"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7"/>
      <c r="AC914" s="1"/>
    </row>
    <row r="915" spans="1:29"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7"/>
      <c r="AC915" s="1"/>
    </row>
    <row r="916" spans="1:29"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7"/>
      <c r="AC916" s="1"/>
    </row>
    <row r="917" spans="1:29"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7"/>
      <c r="AC917" s="1"/>
    </row>
    <row r="918" spans="1:29"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7"/>
      <c r="AC918" s="1"/>
    </row>
    <row r="919" spans="1:2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7"/>
      <c r="AC919" s="1"/>
    </row>
    <row r="920" spans="1:29"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7"/>
      <c r="AC920" s="1"/>
    </row>
    <row r="921" spans="1:29"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7"/>
      <c r="AC921" s="1"/>
    </row>
    <row r="922" spans="1:29"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7"/>
      <c r="AC922" s="1"/>
    </row>
    <row r="923" spans="1:29"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7"/>
      <c r="AC923" s="1"/>
    </row>
    <row r="924" spans="1:29"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7"/>
      <c r="AC924" s="1"/>
    </row>
    <row r="925" spans="1:29"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7"/>
      <c r="AC925" s="1"/>
    </row>
    <row r="926" spans="1:29"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7"/>
      <c r="AC926" s="1"/>
    </row>
    <row r="927" spans="1:29"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7"/>
      <c r="AC927" s="1"/>
    </row>
    <row r="928" spans="1:29"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7"/>
      <c r="AC928" s="1"/>
    </row>
    <row r="929" spans="1: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7"/>
      <c r="AC929" s="1"/>
    </row>
    <row r="930" spans="1:29"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7"/>
      <c r="AC930" s="1"/>
    </row>
    <row r="931" spans="1:29"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7"/>
      <c r="AC931" s="1"/>
    </row>
    <row r="932" spans="1:29"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7"/>
      <c r="AC932" s="1"/>
    </row>
    <row r="933" spans="1:29"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7"/>
      <c r="AC933" s="1"/>
    </row>
    <row r="934" spans="1:29"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7"/>
      <c r="AC934" s="1"/>
    </row>
    <row r="935" spans="1:29"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7"/>
      <c r="AC935" s="1"/>
    </row>
    <row r="936" spans="1:29"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7"/>
      <c r="AC936" s="1"/>
    </row>
    <row r="937" spans="1:29"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7"/>
      <c r="AC937" s="1"/>
    </row>
    <row r="938" spans="1:29"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7"/>
      <c r="AC938" s="1"/>
    </row>
    <row r="939" spans="1:2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7"/>
      <c r="AC939" s="1"/>
    </row>
    <row r="940" spans="1:29"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7"/>
      <c r="AC940" s="1"/>
    </row>
    <row r="941" spans="1:29"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7"/>
      <c r="AC941" s="1"/>
    </row>
    <row r="942" spans="1:29"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7"/>
      <c r="AC942" s="1"/>
    </row>
    <row r="943" spans="1:29"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7"/>
      <c r="AC943" s="1"/>
    </row>
    <row r="944" spans="1:29"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7"/>
      <c r="AC944" s="1"/>
    </row>
    <row r="945" spans="1:29"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7"/>
      <c r="AC945" s="1"/>
    </row>
    <row r="946" spans="1:29"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7"/>
      <c r="AC946" s="1"/>
    </row>
    <row r="947" spans="1:29"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7"/>
      <c r="AC947" s="1"/>
    </row>
    <row r="948" spans="1:29"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7"/>
      <c r="AC948" s="1"/>
    </row>
    <row r="949" spans="1:2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7"/>
      <c r="AC949" s="1"/>
    </row>
    <row r="950" spans="1:29"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7"/>
      <c r="AC950" s="1"/>
    </row>
    <row r="951" spans="1:29"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7"/>
      <c r="AC951" s="1"/>
    </row>
    <row r="952" spans="1:29"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7"/>
      <c r="AC952" s="1"/>
    </row>
    <row r="953" spans="1:29"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7"/>
      <c r="AC953" s="1"/>
    </row>
    <row r="954" spans="1:29"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7"/>
      <c r="AC954" s="1"/>
    </row>
    <row r="955" spans="1:29"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7"/>
      <c r="AC955" s="1"/>
    </row>
    <row r="956" spans="1:29"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7"/>
      <c r="AC956" s="1"/>
    </row>
    <row r="957" spans="1:29"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7"/>
      <c r="AC957" s="1"/>
    </row>
    <row r="958" spans="1:29"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7"/>
      <c r="AC958" s="1"/>
    </row>
    <row r="959" spans="1:2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7"/>
      <c r="AC959" s="1"/>
    </row>
    <row r="960" spans="1:29"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7"/>
      <c r="AC960" s="1"/>
    </row>
    <row r="961" spans="1:29"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7"/>
      <c r="AC961" s="1"/>
    </row>
    <row r="962" spans="1:29"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7"/>
      <c r="AC962" s="1"/>
    </row>
    <row r="963" spans="1:29"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7"/>
      <c r="AC963" s="1"/>
    </row>
    <row r="964" spans="1:29"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7"/>
      <c r="AC964" s="1"/>
    </row>
    <row r="965" spans="1:29"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7"/>
      <c r="AC965" s="1"/>
    </row>
    <row r="966" spans="1:29"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7"/>
      <c r="AC966" s="1"/>
    </row>
    <row r="967" spans="1:29"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7"/>
      <c r="AC967" s="1"/>
    </row>
    <row r="968" spans="1:29"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7"/>
      <c r="AC968" s="1"/>
    </row>
    <row r="969" spans="1:2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7"/>
      <c r="AC969" s="1"/>
    </row>
    <row r="970" spans="1:29"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7"/>
      <c r="AC970" s="1"/>
    </row>
    <row r="971" spans="1:29"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7"/>
      <c r="AC971" s="1"/>
    </row>
    <row r="972" spans="1:29"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7"/>
      <c r="AC972" s="1"/>
    </row>
    <row r="973" spans="1:29"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7"/>
      <c r="AC973" s="1"/>
    </row>
    <row r="974" spans="1:29"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7"/>
      <c r="AC974" s="1"/>
    </row>
    <row r="975" spans="1:29"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7"/>
      <c r="AC975" s="1"/>
    </row>
    <row r="976" spans="1:29"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7"/>
      <c r="AC976" s="1"/>
    </row>
    <row r="977" spans="1:29"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7"/>
      <c r="AC977" s="1"/>
    </row>
    <row r="978" spans="1:29"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7"/>
      <c r="AC978" s="1"/>
    </row>
    <row r="979" spans="1:2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7"/>
      <c r="AC979" s="1"/>
    </row>
    <row r="980" spans="1:29"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7"/>
      <c r="AC980" s="1"/>
    </row>
    <row r="981" spans="1:29"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7"/>
      <c r="AC981" s="1"/>
    </row>
    <row r="982" spans="1:29"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7"/>
      <c r="AC982" s="1"/>
    </row>
    <row r="983" spans="1:29"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7"/>
      <c r="AC983" s="1"/>
    </row>
    <row r="984" spans="1:29"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7"/>
      <c r="AC984" s="1"/>
    </row>
    <row r="985" spans="1:29"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7"/>
      <c r="AC985" s="1"/>
    </row>
    <row r="986" spans="1:29"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7"/>
      <c r="AC986" s="1"/>
    </row>
    <row r="987" spans="1:29"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7"/>
      <c r="AC987" s="1"/>
    </row>
    <row r="988" spans="1:29"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7"/>
      <c r="AC988" s="1"/>
    </row>
    <row r="989" spans="1:2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7"/>
      <c r="AC989" s="1"/>
    </row>
    <row r="990" spans="1:29"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7"/>
      <c r="AC990" s="1"/>
    </row>
    <row r="991" spans="1:29"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7"/>
      <c r="AC991" s="1"/>
    </row>
    <row r="992" spans="1:29"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7"/>
      <c r="AC992" s="1"/>
    </row>
    <row r="993" spans="1:29"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7"/>
      <c r="AC993" s="1"/>
    </row>
    <row r="994" spans="1:29"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7"/>
      <c r="AC994" s="1"/>
    </row>
  </sheetData>
  <mergeCells count="22">
    <mergeCell ref="P12:X12"/>
    <mergeCell ref="B5:I5"/>
    <mergeCell ref="K5:S5"/>
    <mergeCell ref="U5:AC5"/>
    <mergeCell ref="B6:F6"/>
    <mergeCell ref="G6:I6"/>
    <mergeCell ref="K6:O6"/>
    <mergeCell ref="P6:R6"/>
    <mergeCell ref="U6:Y6"/>
    <mergeCell ref="Z6:AC6"/>
    <mergeCell ref="B3:I3"/>
    <mergeCell ref="K3:R3"/>
    <mergeCell ref="U3:AC3"/>
    <mergeCell ref="B4:I4"/>
    <mergeCell ref="K4:R4"/>
    <mergeCell ref="U4:AC4"/>
    <mergeCell ref="B1:I1"/>
    <mergeCell ref="K1:R1"/>
    <mergeCell ref="U1:AC1"/>
    <mergeCell ref="B2:I2"/>
    <mergeCell ref="K2:R2"/>
    <mergeCell ref="U2:AC2"/>
  </mergeCells>
  <conditionalFormatting sqref="U9:X9 U10 W10:X11">
    <cfRule type="containsText" dxfId="185" priority="17" operator="containsText" text="NO">
      <formula>NOT(ISERROR(SEARCH(("NO"),(U9))))</formula>
    </cfRule>
  </conditionalFormatting>
  <conditionalFormatting sqref="U9:X9 U10 W10:X11">
    <cfRule type="cellIs" dxfId="184" priority="18" operator="equal">
      <formula>"""no"""</formula>
    </cfRule>
  </conditionalFormatting>
  <conditionalFormatting sqref="Z9:Z10">
    <cfRule type="containsText" dxfId="183" priority="15" operator="containsText" text="NO">
      <formula>NOT(ISERROR(SEARCH(("NO"),(Z9))))</formula>
    </cfRule>
  </conditionalFormatting>
  <conditionalFormatting sqref="Z9:Z10">
    <cfRule type="cellIs" dxfId="182" priority="16" operator="equal">
      <formula>"""no"""</formula>
    </cfRule>
  </conditionalFormatting>
  <conditionalFormatting sqref="Y9:Y11">
    <cfRule type="containsText" dxfId="181" priority="13" operator="containsText" text="NO">
      <formula>NOT(ISERROR(SEARCH(("NO"),(Y9))))</formula>
    </cfRule>
  </conditionalFormatting>
  <conditionalFormatting sqref="Y9:Y11">
    <cfRule type="cellIs" dxfId="180" priority="14" operator="equal">
      <formula>"""no"""</formula>
    </cfRule>
  </conditionalFormatting>
  <conditionalFormatting sqref="AA9:AA11">
    <cfRule type="containsText" dxfId="179" priority="11" operator="containsText" text="NO">
      <formula>NOT(ISERROR(SEARCH(("NO"),(AA9))))</formula>
    </cfRule>
  </conditionalFormatting>
  <conditionalFormatting sqref="AA9:AA11">
    <cfRule type="cellIs" dxfId="178" priority="12" operator="equal">
      <formula>"""no"""</formula>
    </cfRule>
  </conditionalFormatting>
  <conditionalFormatting sqref="AB9">
    <cfRule type="containsText" dxfId="177" priority="9" operator="containsText" text="NO">
      <formula>NOT(ISERROR(SEARCH(("NO"),(AB9))))</formula>
    </cfRule>
  </conditionalFormatting>
  <conditionalFormatting sqref="AB9">
    <cfRule type="cellIs" dxfId="176" priority="10" operator="equal">
      <formula>"""no"""</formula>
    </cfRule>
  </conditionalFormatting>
  <conditionalFormatting sqref="V10">
    <cfRule type="containsText" dxfId="175" priority="7" operator="containsText" text="NO">
      <formula>NOT(ISERROR(SEARCH(("NO"),(V10))))</formula>
    </cfRule>
  </conditionalFormatting>
  <conditionalFormatting sqref="V10">
    <cfRule type="cellIs" dxfId="174" priority="8" operator="equal">
      <formula>"""no"""</formula>
    </cfRule>
  </conditionalFormatting>
  <conditionalFormatting sqref="U11">
    <cfRule type="containsText" dxfId="173" priority="5" operator="containsText" text="NO">
      <formula>NOT(ISERROR(SEARCH(("NO"),(U11))))</formula>
    </cfRule>
  </conditionalFormatting>
  <conditionalFormatting sqref="U11">
    <cfRule type="cellIs" dxfId="172" priority="6" operator="equal">
      <formula>"""no"""</formula>
    </cfRule>
  </conditionalFormatting>
  <conditionalFormatting sqref="V11">
    <cfRule type="containsText" dxfId="171" priority="3" operator="containsText" text="NO">
      <formula>NOT(ISERROR(SEARCH(("NO"),(V11))))</formula>
    </cfRule>
  </conditionalFormatting>
  <conditionalFormatting sqref="V11">
    <cfRule type="cellIs" dxfId="170" priority="4" operator="equal">
      <formula>"""no"""</formula>
    </cfRule>
  </conditionalFormatting>
  <conditionalFormatting sqref="Z11">
    <cfRule type="containsText" dxfId="169" priority="1" operator="containsText" text="NO">
      <formula>NOT(ISERROR(SEARCH(("NO"),(Z11))))</formula>
    </cfRule>
  </conditionalFormatting>
  <conditionalFormatting sqref="Z11">
    <cfRule type="cellIs" dxfId="168" priority="2" operator="equal">
      <formula>"""no"""</formula>
    </cfRule>
  </conditionalFormatting>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900"/>
  <sheetViews>
    <sheetView topLeftCell="AO21" workbookViewId="0">
      <selection activeCell="AP25" sqref="AP25"/>
    </sheetView>
  </sheetViews>
  <sheetFormatPr baseColWidth="10" defaultColWidth="14.42578125" defaultRowHeight="15"/>
  <cols>
    <col min="1" max="1" width="17.42578125" style="56" customWidth="1"/>
    <col min="2" max="4" width="19.5703125" style="56" customWidth="1"/>
    <col min="5" max="5" width="20.5703125" style="56" customWidth="1"/>
    <col min="6" max="6" width="9.7109375" style="56" bestFit="1" customWidth="1"/>
    <col min="7" max="7" width="24.28515625" style="56" customWidth="1"/>
    <col min="8" max="8" width="9.7109375" style="56" bestFit="1" customWidth="1"/>
    <col min="9" max="9" width="11.85546875" style="56" customWidth="1"/>
    <col min="10" max="12" width="24.28515625" style="56" customWidth="1"/>
    <col min="13" max="13" width="11.28515625" style="56" customWidth="1"/>
    <col min="14" max="14" width="26" style="56" customWidth="1"/>
    <col min="15" max="15" width="8.5703125" style="56" bestFit="1" customWidth="1"/>
    <col min="16" max="18" width="19.5703125" style="56" customWidth="1"/>
    <col min="19" max="19" width="13.85546875" style="56" customWidth="1"/>
    <col min="20" max="20" width="10.28515625" style="56" customWidth="1"/>
    <col min="21" max="22" width="15.7109375" style="56" bestFit="1" customWidth="1"/>
    <col min="23" max="23" width="14.28515625" style="56" customWidth="1"/>
    <col min="24" max="24" width="17.140625" style="56" customWidth="1"/>
    <col min="25" max="25" width="11.42578125" style="56" customWidth="1"/>
    <col min="26" max="26" width="14.28515625" style="56" customWidth="1"/>
    <col min="27" max="27" width="10" style="56" customWidth="1"/>
    <col min="28" max="28" width="23.7109375" style="56" customWidth="1"/>
    <col min="29" max="29" width="27.140625" style="56" customWidth="1"/>
    <col min="30" max="30" width="28" style="56" bestFit="1" customWidth="1"/>
    <col min="31" max="31" width="13.140625" style="56" customWidth="1"/>
    <col min="32" max="32" width="16.7109375" style="56" customWidth="1"/>
    <col min="33" max="33" width="23.28515625" style="56" customWidth="1"/>
    <col min="34" max="34" width="29.7109375" style="56" customWidth="1"/>
    <col min="35" max="35" width="40.5703125" style="56" customWidth="1"/>
    <col min="36" max="36" width="13.5703125" style="56" customWidth="1"/>
    <col min="37" max="37" width="14.42578125" style="56" bestFit="1" customWidth="1"/>
    <col min="38" max="38" width="12.140625" style="56" customWidth="1"/>
    <col min="39" max="40" width="12.28515625" style="56" customWidth="1"/>
    <col min="41" max="41" width="11.5703125" style="57" customWidth="1"/>
    <col min="42" max="42" width="20.28515625" style="57" customWidth="1"/>
    <col min="43" max="43" width="32.85546875" style="56" customWidth="1"/>
    <col min="44" max="44" width="17.5703125" style="56" customWidth="1"/>
    <col min="45" max="45" width="23" style="56" customWidth="1"/>
    <col min="46" max="46" width="28.28515625" style="57" customWidth="1"/>
    <col min="47" max="16384" width="14.42578125" style="56"/>
  </cols>
  <sheetData>
    <row r="1" spans="1:46" ht="12.75" customHeigh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8"/>
      <c r="AP1" s="38"/>
      <c r="AQ1" s="36"/>
      <c r="AR1" s="37"/>
      <c r="AS1" s="37"/>
      <c r="AT1" s="38"/>
    </row>
    <row r="2" spans="1:46" ht="12.7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c r="AO2" s="38"/>
      <c r="AP2" s="38"/>
      <c r="AQ2" s="36"/>
      <c r="AR2" s="37"/>
      <c r="AS2" s="37"/>
      <c r="AT2" s="38"/>
    </row>
    <row r="3" spans="1:46"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8"/>
      <c r="AP3" s="38"/>
      <c r="AQ3" s="36"/>
      <c r="AR3" s="37"/>
      <c r="AS3" s="37"/>
      <c r="AT3" s="38"/>
    </row>
    <row r="4" spans="1:46" ht="12.75" customHeight="1">
      <c r="A4" s="36"/>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36"/>
      <c r="AD4" s="36"/>
      <c r="AE4" s="36"/>
      <c r="AF4" s="36"/>
      <c r="AG4" s="36"/>
      <c r="AH4" s="36"/>
      <c r="AI4" s="36"/>
      <c r="AJ4" s="36"/>
      <c r="AK4" s="36"/>
      <c r="AL4" s="36"/>
      <c r="AM4" s="36"/>
      <c r="AN4" s="36"/>
      <c r="AO4" s="38"/>
      <c r="AP4" s="38"/>
      <c r="AQ4" s="36"/>
      <c r="AR4" s="37"/>
      <c r="AS4" s="37"/>
      <c r="AT4" s="38"/>
    </row>
    <row r="5" spans="1:46" ht="12.75" customHeight="1">
      <c r="A5" s="1041" t="s">
        <v>58</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38"/>
    </row>
    <row r="6" spans="1:46" ht="12.75" customHeight="1">
      <c r="A6" s="1043" t="s">
        <v>2</v>
      </c>
      <c r="B6" s="1042"/>
      <c r="C6" s="1042"/>
      <c r="D6" s="1042"/>
      <c r="E6" s="1042"/>
      <c r="F6" s="1042"/>
      <c r="G6" s="1042"/>
      <c r="H6" s="1042"/>
      <c r="I6" s="1042"/>
      <c r="J6" s="1042"/>
      <c r="K6" s="1042"/>
      <c r="L6" s="1042"/>
      <c r="M6" s="1042"/>
      <c r="N6" s="1042"/>
      <c r="O6" s="1042"/>
      <c r="P6" s="1042"/>
      <c r="Q6" s="1042"/>
      <c r="R6" s="1042"/>
      <c r="S6" s="1042"/>
      <c r="T6" s="1042"/>
      <c r="U6" s="1042"/>
      <c r="V6" s="1042"/>
      <c r="W6" s="1042"/>
      <c r="X6" s="1042"/>
      <c r="Y6" s="1042"/>
      <c r="Z6" s="1042"/>
      <c r="AA6" s="1042"/>
      <c r="AB6" s="1042"/>
      <c r="AC6" s="1042"/>
      <c r="AD6" s="1042"/>
      <c r="AE6" s="1042"/>
      <c r="AF6" s="1042"/>
      <c r="AG6" s="1042"/>
      <c r="AH6" s="1042"/>
      <c r="AI6" s="1042"/>
      <c r="AJ6" s="1042"/>
      <c r="AK6" s="1042"/>
      <c r="AL6" s="1042"/>
      <c r="AM6" s="1042"/>
      <c r="AN6" s="1042"/>
      <c r="AO6" s="1042"/>
      <c r="AP6" s="1042"/>
      <c r="AQ6" s="1042"/>
      <c r="AR6" s="1042"/>
      <c r="AS6" s="1042"/>
      <c r="AT6" s="38"/>
    </row>
    <row r="7" spans="1:46" ht="12.75" customHeight="1">
      <c r="A7" s="39"/>
      <c r="B7" s="526"/>
      <c r="C7" s="526"/>
      <c r="D7" s="526"/>
      <c r="E7" s="526"/>
      <c r="F7" s="526"/>
      <c r="G7" s="526"/>
      <c r="H7" s="526"/>
      <c r="I7" s="526"/>
      <c r="J7" s="526"/>
      <c r="K7" s="526"/>
      <c r="L7" s="526"/>
      <c r="M7" s="526"/>
      <c r="N7" s="526"/>
      <c r="O7" s="526"/>
      <c r="P7" s="526"/>
      <c r="Q7" s="526"/>
      <c r="R7" s="526"/>
      <c r="S7" s="526"/>
      <c r="T7" s="526"/>
      <c r="U7" s="526"/>
      <c r="V7" s="526"/>
      <c r="W7" s="526"/>
      <c r="X7" s="526"/>
      <c r="Y7" s="526"/>
      <c r="Z7" s="526"/>
      <c r="AA7" s="526"/>
      <c r="AB7" s="526"/>
      <c r="AC7" s="526"/>
      <c r="AD7" s="526"/>
      <c r="AE7" s="526"/>
      <c r="AF7" s="526"/>
      <c r="AG7" s="526"/>
      <c r="AH7" s="526"/>
      <c r="AI7" s="526"/>
      <c r="AJ7" s="526"/>
      <c r="AK7" s="526"/>
      <c r="AL7" s="526"/>
      <c r="AM7" s="526"/>
      <c r="AN7" s="526"/>
      <c r="AO7" s="51"/>
      <c r="AP7" s="51"/>
      <c r="AQ7" s="526"/>
      <c r="AR7" s="37"/>
      <c r="AS7" s="37"/>
      <c r="AT7" s="38"/>
    </row>
    <row r="8" spans="1:46" ht="12.75" customHeight="1">
      <c r="A8" s="1043" t="s">
        <v>48</v>
      </c>
      <c r="B8" s="1042"/>
      <c r="C8" s="1042"/>
      <c r="D8" s="1042"/>
      <c r="E8" s="1042"/>
      <c r="F8" s="1042"/>
      <c r="G8" s="1042"/>
      <c r="H8" s="1042"/>
      <c r="I8" s="1042"/>
      <c r="J8" s="1042"/>
      <c r="K8" s="1042"/>
      <c r="L8" s="1042"/>
      <c r="M8" s="1042"/>
      <c r="N8" s="1042"/>
      <c r="O8" s="1042"/>
      <c r="P8" s="1042"/>
      <c r="Q8" s="1042"/>
      <c r="R8" s="1042"/>
      <c r="S8" s="1042"/>
      <c r="T8" s="1042"/>
      <c r="U8" s="1042"/>
      <c r="V8" s="1042"/>
      <c r="W8" s="1042"/>
      <c r="X8" s="1042"/>
      <c r="Y8" s="1042"/>
      <c r="Z8" s="1042"/>
      <c r="AA8" s="1042"/>
      <c r="AB8" s="1042"/>
      <c r="AC8" s="1042"/>
      <c r="AD8" s="1042"/>
      <c r="AE8" s="1042"/>
      <c r="AF8" s="1042"/>
      <c r="AG8" s="1042"/>
      <c r="AH8" s="1042"/>
      <c r="AI8" s="1042"/>
      <c r="AJ8" s="1042"/>
      <c r="AK8" s="1042"/>
      <c r="AL8" s="1042"/>
      <c r="AM8" s="1042"/>
      <c r="AN8" s="1042"/>
      <c r="AO8" s="1042"/>
      <c r="AP8" s="1042"/>
      <c r="AQ8" s="1042"/>
      <c r="AR8" s="1042"/>
      <c r="AS8" s="1042"/>
      <c r="AT8" s="38"/>
    </row>
    <row r="9" spans="1:46" ht="12.75" customHeight="1">
      <c r="A9" s="1043" t="s">
        <v>63</v>
      </c>
      <c r="B9" s="1042"/>
      <c r="C9" s="1042"/>
      <c r="D9" s="1042"/>
      <c r="E9" s="1042"/>
      <c r="F9" s="1042"/>
      <c r="G9" s="1042"/>
      <c r="H9" s="1042"/>
      <c r="I9" s="1042"/>
      <c r="J9" s="1042"/>
      <c r="K9" s="1042"/>
      <c r="L9" s="1042"/>
      <c r="M9" s="1042"/>
      <c r="N9" s="1042"/>
      <c r="O9" s="1042"/>
      <c r="P9" s="1042"/>
      <c r="Q9" s="1042"/>
      <c r="R9" s="1042"/>
      <c r="S9" s="1042"/>
      <c r="T9" s="1042"/>
      <c r="U9" s="1042"/>
      <c r="V9" s="1042"/>
      <c r="W9" s="1042"/>
      <c r="X9" s="1042"/>
      <c r="Y9" s="1042"/>
      <c r="Z9" s="1042"/>
      <c r="AA9" s="1042"/>
      <c r="AB9" s="1042"/>
      <c r="AC9" s="1042"/>
      <c r="AD9" s="1042"/>
      <c r="AE9" s="1042"/>
      <c r="AF9" s="1042"/>
      <c r="AG9" s="1042"/>
      <c r="AH9" s="1042"/>
      <c r="AI9" s="1042"/>
      <c r="AJ9" s="1042"/>
      <c r="AK9" s="1042"/>
      <c r="AL9" s="1042"/>
      <c r="AM9" s="1042"/>
      <c r="AN9" s="1042"/>
      <c r="AO9" s="1042"/>
      <c r="AP9" s="1042"/>
      <c r="AQ9" s="1042"/>
      <c r="AR9" s="1042"/>
      <c r="AS9" s="1042"/>
      <c r="AT9" s="38"/>
    </row>
    <row r="10" spans="1:46" ht="12.75" customHeight="1">
      <c r="A10" s="36"/>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8"/>
      <c r="AP10" s="38"/>
      <c r="AQ10" s="36"/>
      <c r="AR10" s="37"/>
      <c r="AS10" s="37"/>
      <c r="AT10" s="38"/>
    </row>
    <row r="11" spans="1:46" ht="12.75" customHeight="1">
      <c r="A11" s="39" t="s">
        <v>83</v>
      </c>
      <c r="B11" s="36"/>
      <c r="C11" s="689" t="s">
        <v>376</v>
      </c>
      <c r="D11" s="36"/>
      <c r="E11" s="36"/>
      <c r="F11" s="36"/>
      <c r="G11" s="36"/>
      <c r="H11" s="36"/>
      <c r="I11" s="36"/>
      <c r="J11" s="36"/>
      <c r="K11" s="36"/>
      <c r="L11" s="36"/>
      <c r="M11" s="36"/>
      <c r="N11" s="36"/>
      <c r="O11" s="36"/>
      <c r="P11" s="36"/>
      <c r="Q11" s="36"/>
      <c r="R11" s="36"/>
      <c r="S11" s="36"/>
      <c r="T11" s="37"/>
      <c r="U11" s="40"/>
      <c r="V11" s="40"/>
      <c r="W11" s="40"/>
      <c r="X11" s="40"/>
      <c r="Y11" s="40"/>
      <c r="Z11" s="40"/>
      <c r="AA11" s="41"/>
      <c r="AB11" s="41"/>
      <c r="AC11" s="41"/>
      <c r="AD11" s="41"/>
      <c r="AE11" s="41"/>
      <c r="AF11" s="41"/>
      <c r="AG11" s="41"/>
      <c r="AH11" s="41"/>
      <c r="AI11" s="41"/>
      <c r="AJ11" s="41"/>
      <c r="AK11" s="41"/>
      <c r="AL11" s="41"/>
      <c r="AM11" s="41"/>
      <c r="AN11" s="41"/>
      <c r="AO11" s="50"/>
      <c r="AP11" s="50"/>
      <c r="AQ11" s="41"/>
      <c r="AR11" s="37"/>
      <c r="AS11" s="37"/>
      <c r="AT11" s="38"/>
    </row>
    <row r="12" spans="1:46" ht="12.75" customHeight="1">
      <c r="A12" s="61" t="s">
        <v>64</v>
      </c>
      <c r="B12" s="62"/>
      <c r="C12" s="62"/>
      <c r="D12" s="62"/>
      <c r="E12" s="62"/>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62"/>
      <c r="AQ12" s="62"/>
      <c r="AR12" s="62"/>
      <c r="AS12" s="62"/>
      <c r="AT12" s="62"/>
    </row>
    <row r="13" spans="1:46" ht="12.75" customHeight="1">
      <c r="A13" s="63" t="s">
        <v>84</v>
      </c>
      <c r="B13" s="36"/>
      <c r="C13" s="63" t="s">
        <v>84</v>
      </c>
      <c r="D13" s="63" t="s">
        <v>84</v>
      </c>
      <c r="E13" s="63" t="s">
        <v>85</v>
      </c>
      <c r="F13" s="36"/>
      <c r="G13" s="63" t="s">
        <v>87</v>
      </c>
      <c r="H13" s="63"/>
      <c r="I13" s="63"/>
      <c r="J13" s="63" t="s">
        <v>85</v>
      </c>
      <c r="K13" s="63" t="s">
        <v>84</v>
      </c>
      <c r="L13" s="63" t="s">
        <v>85</v>
      </c>
      <c r="M13" s="36"/>
      <c r="N13" s="63" t="s">
        <v>87</v>
      </c>
      <c r="O13" s="36"/>
      <c r="P13" s="36"/>
      <c r="Q13" s="63" t="s">
        <v>87</v>
      </c>
      <c r="R13" s="63" t="s">
        <v>87</v>
      </c>
      <c r="S13" s="63"/>
      <c r="T13" s="36"/>
      <c r="U13" s="63" t="s">
        <v>87</v>
      </c>
      <c r="V13" s="36"/>
      <c r="W13" s="63" t="s">
        <v>87</v>
      </c>
      <c r="X13" s="63" t="s">
        <v>87</v>
      </c>
      <c r="Y13" s="63"/>
      <c r="Z13" s="63" t="s">
        <v>87</v>
      </c>
      <c r="AA13" s="36"/>
      <c r="AB13" s="63" t="s">
        <v>87</v>
      </c>
      <c r="AC13" s="63" t="s">
        <v>87</v>
      </c>
      <c r="AD13" s="63" t="s">
        <v>87</v>
      </c>
      <c r="AE13" s="63" t="s">
        <v>87</v>
      </c>
      <c r="AF13" s="63" t="s">
        <v>87</v>
      </c>
      <c r="AG13" s="63" t="s">
        <v>87</v>
      </c>
      <c r="AH13" s="63" t="s">
        <v>87</v>
      </c>
      <c r="AI13" s="63" t="s">
        <v>87</v>
      </c>
      <c r="AJ13" s="63" t="s">
        <v>87</v>
      </c>
      <c r="AK13" s="63" t="s">
        <v>87</v>
      </c>
      <c r="AL13" s="63" t="s">
        <v>87</v>
      </c>
      <c r="AM13" s="63" t="s">
        <v>87</v>
      </c>
      <c r="AN13" s="63"/>
      <c r="AO13" s="64" t="s">
        <v>84</v>
      </c>
      <c r="AP13" s="64" t="s">
        <v>87</v>
      </c>
      <c r="AQ13" s="36"/>
      <c r="AR13" s="37"/>
      <c r="AS13" s="37"/>
      <c r="AT13" s="38"/>
    </row>
    <row r="14" spans="1:46" ht="12.75" customHeight="1">
      <c r="A14" s="65"/>
      <c r="B14" s="65"/>
      <c r="C14" s="1135" t="s">
        <v>65</v>
      </c>
      <c r="D14" s="1135"/>
      <c r="E14" s="1135"/>
      <c r="F14" s="1135"/>
      <c r="G14" s="1135"/>
      <c r="H14" s="1135"/>
      <c r="I14" s="1135"/>
      <c r="J14" s="1136" t="s">
        <v>66</v>
      </c>
      <c r="K14" s="1136"/>
      <c r="L14" s="1136"/>
      <c r="M14" s="1136"/>
      <c r="N14" s="1136"/>
      <c r="O14" s="1136"/>
      <c r="P14" s="1136"/>
      <c r="Q14" s="1137" t="s">
        <v>67</v>
      </c>
      <c r="R14" s="1137"/>
      <c r="S14" s="1137"/>
      <c r="T14" s="1137"/>
      <c r="U14" s="1137"/>
      <c r="V14" s="1137"/>
      <c r="W14" s="75" t="s">
        <v>68</v>
      </c>
      <c r="X14" s="75"/>
      <c r="Y14" s="75"/>
      <c r="Z14" s="75"/>
      <c r="AA14" s="75"/>
      <c r="AB14" s="1138" t="s">
        <v>69</v>
      </c>
      <c r="AC14" s="1138"/>
      <c r="AD14" s="1138"/>
      <c r="AE14" s="1138"/>
      <c r="AF14" s="1138"/>
      <c r="AG14" s="1138"/>
      <c r="AH14" s="1138"/>
      <c r="AI14" s="1138"/>
      <c r="AJ14" s="1138"/>
      <c r="AK14" s="1138"/>
      <c r="AL14" s="1138"/>
      <c r="AM14" s="1138"/>
      <c r="AN14" s="1138"/>
      <c r="AO14" s="1138"/>
      <c r="AP14" s="535"/>
      <c r="AQ14" s="447" t="s">
        <v>103</v>
      </c>
      <c r="AR14" s="76"/>
      <c r="AS14" s="77"/>
      <c r="AT14" s="78"/>
    </row>
    <row r="15" spans="1:46" ht="102">
      <c r="A15" s="66" t="s">
        <v>61</v>
      </c>
      <c r="B15" s="66" t="s">
        <v>59</v>
      </c>
      <c r="C15" s="67" t="s">
        <v>86</v>
      </c>
      <c r="D15" s="67" t="s">
        <v>122</v>
      </c>
      <c r="E15" s="67" t="s">
        <v>90</v>
      </c>
      <c r="F15" s="137" t="s">
        <v>70</v>
      </c>
      <c r="G15" s="137" t="s">
        <v>92</v>
      </c>
      <c r="H15" s="137" t="s">
        <v>70</v>
      </c>
      <c r="I15" s="67" t="s">
        <v>71</v>
      </c>
      <c r="J15" s="68" t="s">
        <v>88</v>
      </c>
      <c r="K15" s="68" t="s">
        <v>123</v>
      </c>
      <c r="L15" s="68" t="s">
        <v>89</v>
      </c>
      <c r="M15" s="68" t="s">
        <v>70</v>
      </c>
      <c r="N15" s="68" t="s">
        <v>91</v>
      </c>
      <c r="O15" s="68" t="s">
        <v>70</v>
      </c>
      <c r="P15" s="68" t="s">
        <v>71</v>
      </c>
      <c r="Q15" s="69" t="s">
        <v>101</v>
      </c>
      <c r="R15" s="69" t="s">
        <v>93</v>
      </c>
      <c r="S15" s="69" t="s">
        <v>72</v>
      </c>
      <c r="T15" s="69" t="s">
        <v>73</v>
      </c>
      <c r="U15" s="69" t="s">
        <v>94</v>
      </c>
      <c r="V15" s="69" t="s">
        <v>70</v>
      </c>
      <c r="W15" s="70" t="s">
        <v>96</v>
      </c>
      <c r="X15" s="70" t="s">
        <v>95</v>
      </c>
      <c r="Y15" s="70" t="s">
        <v>73</v>
      </c>
      <c r="Z15" s="70" t="s">
        <v>74</v>
      </c>
      <c r="AA15" s="70" t="s">
        <v>73</v>
      </c>
      <c r="AB15" s="71" t="s">
        <v>60</v>
      </c>
      <c r="AC15" s="71" t="s">
        <v>75</v>
      </c>
      <c r="AD15" s="71" t="s">
        <v>76</v>
      </c>
      <c r="AE15" s="71" t="s">
        <v>77</v>
      </c>
      <c r="AF15" s="71" t="s">
        <v>124</v>
      </c>
      <c r="AG15" s="71" t="s">
        <v>78</v>
      </c>
      <c r="AH15" s="71" t="s">
        <v>79</v>
      </c>
      <c r="AI15" s="71" t="s">
        <v>62</v>
      </c>
      <c r="AJ15" s="71" t="s">
        <v>73</v>
      </c>
      <c r="AK15" s="71" t="s">
        <v>97</v>
      </c>
      <c r="AL15" s="71" t="s">
        <v>98</v>
      </c>
      <c r="AM15" s="71" t="s">
        <v>154</v>
      </c>
      <c r="AN15" s="71" t="s">
        <v>155</v>
      </c>
      <c r="AO15" s="71" t="s">
        <v>99</v>
      </c>
      <c r="AP15" s="71" t="s">
        <v>80</v>
      </c>
      <c r="AQ15" s="72" t="s">
        <v>81</v>
      </c>
      <c r="AR15" s="72" t="s">
        <v>100</v>
      </c>
      <c r="AS15" s="73" t="s">
        <v>82</v>
      </c>
      <c r="AT15" s="72" t="s">
        <v>681</v>
      </c>
    </row>
    <row r="16" spans="1:46" ht="25.5" customHeight="1">
      <c r="A16" s="1081" t="s">
        <v>105</v>
      </c>
      <c r="B16" s="1063" t="s">
        <v>1055</v>
      </c>
      <c r="C16" s="1063" t="s">
        <v>1056</v>
      </c>
      <c r="D16" s="1063" t="s">
        <v>1057</v>
      </c>
      <c r="E16" s="1063" t="s">
        <v>162</v>
      </c>
      <c r="F16" s="1063">
        <v>7</v>
      </c>
      <c r="G16" s="1063" t="s">
        <v>184</v>
      </c>
      <c r="H16" s="1063" t="s">
        <v>184</v>
      </c>
      <c r="I16" s="1063" t="s">
        <v>162</v>
      </c>
      <c r="J16" s="1063" t="s">
        <v>1058</v>
      </c>
      <c r="K16" s="1063" t="s">
        <v>468</v>
      </c>
      <c r="L16" s="1063" t="s">
        <v>162</v>
      </c>
      <c r="M16" s="1063">
        <v>10</v>
      </c>
      <c r="N16" s="1063" t="s">
        <v>184</v>
      </c>
      <c r="O16" s="1063" t="s">
        <v>184</v>
      </c>
      <c r="P16" s="1063" t="s">
        <v>162</v>
      </c>
      <c r="Q16" s="1063" t="s">
        <v>1059</v>
      </c>
      <c r="R16" s="1063" t="s">
        <v>162</v>
      </c>
      <c r="S16" s="1085">
        <v>33073</v>
      </c>
      <c r="T16" s="1063">
        <v>9</v>
      </c>
      <c r="U16" s="1063" t="s">
        <v>162</v>
      </c>
      <c r="V16" s="1063">
        <v>9</v>
      </c>
      <c r="W16" s="1063" t="s">
        <v>188</v>
      </c>
      <c r="X16" s="1063" t="s">
        <v>162</v>
      </c>
      <c r="Y16" s="1063">
        <v>5</v>
      </c>
      <c r="Z16" s="1063" t="s">
        <v>1060</v>
      </c>
      <c r="AA16" s="1111">
        <v>4</v>
      </c>
      <c r="AB16" s="1182" t="s">
        <v>1061</v>
      </c>
      <c r="AC16" s="1173">
        <v>8600660939</v>
      </c>
      <c r="AD16" s="1173" t="s">
        <v>1062</v>
      </c>
      <c r="AE16" s="1173">
        <v>3487171</v>
      </c>
      <c r="AF16" s="1173" t="s">
        <v>184</v>
      </c>
      <c r="AG16" s="1173" t="s">
        <v>1085</v>
      </c>
      <c r="AH16" s="1252" t="s">
        <v>184</v>
      </c>
      <c r="AI16" s="1061" t="s">
        <v>1084</v>
      </c>
      <c r="AJ16" s="1254">
        <v>12</v>
      </c>
      <c r="AK16" s="1256">
        <v>36357</v>
      </c>
      <c r="AL16" s="1216">
        <v>39752</v>
      </c>
      <c r="AM16" s="1048">
        <f t="shared" ref="AM16" si="0">_xlfn.DAYS(AL16,AK16)/365*12</f>
        <v>111.61643835616439</v>
      </c>
      <c r="AN16" s="1082">
        <f>SUM(AM16:AM17)</f>
        <v>111.61643835616439</v>
      </c>
      <c r="AO16" s="1133" t="s">
        <v>102</v>
      </c>
      <c r="AP16" s="1069" t="s">
        <v>173</v>
      </c>
      <c r="AQ16" s="1074" t="s">
        <v>1086</v>
      </c>
      <c r="AR16" s="1074" t="s">
        <v>184</v>
      </c>
      <c r="AS16" s="1074" t="s">
        <v>1086</v>
      </c>
      <c r="AT16" s="1074" t="s">
        <v>173</v>
      </c>
    </row>
    <row r="17" spans="1:46" ht="198.75" customHeight="1">
      <c r="A17" s="1081"/>
      <c r="B17" s="1063"/>
      <c r="C17" s="1063"/>
      <c r="D17" s="1063"/>
      <c r="E17" s="1063"/>
      <c r="F17" s="1063"/>
      <c r="G17" s="1063"/>
      <c r="H17" s="1063"/>
      <c r="I17" s="1063"/>
      <c r="J17" s="1063"/>
      <c r="K17" s="1063"/>
      <c r="L17" s="1063"/>
      <c r="M17" s="1063"/>
      <c r="N17" s="1063"/>
      <c r="O17" s="1063"/>
      <c r="P17" s="1063"/>
      <c r="Q17" s="1063"/>
      <c r="R17" s="1063"/>
      <c r="S17" s="1063"/>
      <c r="T17" s="1063"/>
      <c r="U17" s="1063"/>
      <c r="V17" s="1063"/>
      <c r="W17" s="1063"/>
      <c r="X17" s="1063"/>
      <c r="Y17" s="1063"/>
      <c r="Z17" s="1063"/>
      <c r="AA17" s="1111"/>
      <c r="AB17" s="1183"/>
      <c r="AC17" s="1184"/>
      <c r="AD17" s="1184"/>
      <c r="AE17" s="1184"/>
      <c r="AF17" s="1184"/>
      <c r="AG17" s="1184"/>
      <c r="AH17" s="1253"/>
      <c r="AI17" s="1176"/>
      <c r="AJ17" s="1255"/>
      <c r="AK17" s="1257"/>
      <c r="AL17" s="1218"/>
      <c r="AM17" s="1050"/>
      <c r="AN17" s="1084"/>
      <c r="AO17" s="1133"/>
      <c r="AP17" s="1166"/>
      <c r="AQ17" s="1076"/>
      <c r="AR17" s="1076"/>
      <c r="AS17" s="1076"/>
      <c r="AT17" s="1076"/>
    </row>
    <row r="18" spans="1:46" s="499" customFormat="1" ht="8.25" customHeight="1">
      <c r="A18" s="566"/>
      <c r="B18" s="567"/>
      <c r="C18" s="567"/>
      <c r="D18" s="567"/>
      <c r="E18" s="567"/>
      <c r="F18" s="567"/>
      <c r="G18" s="567"/>
      <c r="H18" s="567"/>
      <c r="I18" s="567"/>
      <c r="J18" s="567"/>
      <c r="K18" s="567"/>
      <c r="L18" s="567"/>
      <c r="M18" s="567"/>
      <c r="N18" s="567"/>
      <c r="O18" s="567"/>
      <c r="P18" s="567"/>
      <c r="Q18" s="567"/>
      <c r="R18" s="567"/>
      <c r="S18" s="568"/>
      <c r="T18" s="567"/>
      <c r="U18" s="567"/>
      <c r="V18" s="567"/>
      <c r="W18" s="567"/>
      <c r="X18" s="567"/>
      <c r="Y18" s="567"/>
      <c r="Z18" s="567"/>
      <c r="AA18" s="569"/>
      <c r="AB18" s="570"/>
      <c r="AC18" s="570"/>
      <c r="AD18" s="570"/>
      <c r="AE18" s="570"/>
      <c r="AF18" s="570"/>
      <c r="AG18" s="570"/>
      <c r="AH18" s="571"/>
      <c r="AI18" s="571"/>
      <c r="AJ18" s="571"/>
      <c r="AK18" s="571"/>
      <c r="AL18" s="571"/>
      <c r="AM18" s="573"/>
      <c r="AN18" s="573"/>
      <c r="AO18" s="574"/>
      <c r="AP18" s="574"/>
      <c r="AQ18" s="571"/>
      <c r="AR18" s="575"/>
      <c r="AS18" s="576"/>
      <c r="AT18" s="576"/>
    </row>
    <row r="19" spans="1:46" ht="30" customHeight="1">
      <c r="A19" s="1081" t="s">
        <v>104</v>
      </c>
      <c r="B19" s="1063" t="s">
        <v>1063</v>
      </c>
      <c r="C19" s="1063" t="s">
        <v>1064</v>
      </c>
      <c r="D19" s="1063" t="s">
        <v>1065</v>
      </c>
      <c r="E19" s="1063" t="s">
        <v>162</v>
      </c>
      <c r="F19" s="1063">
        <v>19</v>
      </c>
      <c r="G19" s="1063" t="s">
        <v>184</v>
      </c>
      <c r="H19" s="1063" t="s">
        <v>184</v>
      </c>
      <c r="I19" s="1063" t="s">
        <v>162</v>
      </c>
      <c r="J19" s="1063" t="s">
        <v>1066</v>
      </c>
      <c r="K19" s="1063" t="s">
        <v>468</v>
      </c>
      <c r="L19" s="1063" t="s">
        <v>184</v>
      </c>
      <c r="M19" s="1063" t="s">
        <v>184</v>
      </c>
      <c r="N19" s="1063" t="s">
        <v>1067</v>
      </c>
      <c r="O19" s="1063">
        <v>22</v>
      </c>
      <c r="P19" s="1086" t="s">
        <v>162</v>
      </c>
      <c r="Q19" s="1063" t="s">
        <v>1068</v>
      </c>
      <c r="R19" s="1085" t="s">
        <v>162</v>
      </c>
      <c r="S19" s="1085">
        <v>38645</v>
      </c>
      <c r="T19" s="1063">
        <v>19</v>
      </c>
      <c r="U19" s="1063" t="s">
        <v>162</v>
      </c>
      <c r="V19" s="1063">
        <v>20</v>
      </c>
      <c r="W19" s="1063" t="s">
        <v>188</v>
      </c>
      <c r="X19" s="1063" t="s">
        <v>162</v>
      </c>
      <c r="Y19" s="1063">
        <v>17</v>
      </c>
      <c r="Z19" s="1063" t="s">
        <v>162</v>
      </c>
      <c r="AA19" s="1111">
        <v>16</v>
      </c>
      <c r="AB19" s="1182" t="s">
        <v>1069</v>
      </c>
      <c r="AC19" s="1173" t="s">
        <v>1070</v>
      </c>
      <c r="AD19" s="1173" t="s">
        <v>1071</v>
      </c>
      <c r="AE19" s="1173">
        <v>3132294390</v>
      </c>
      <c r="AF19" s="1173" t="s">
        <v>184</v>
      </c>
      <c r="AG19" s="1173" t="s">
        <v>1072</v>
      </c>
      <c r="AH19" s="1252" t="s">
        <v>1087</v>
      </c>
      <c r="AI19" s="1061" t="s">
        <v>1088</v>
      </c>
      <c r="AJ19" s="1173" t="s">
        <v>1073</v>
      </c>
      <c r="AK19" s="1216">
        <v>39836</v>
      </c>
      <c r="AL19" s="1256">
        <v>41661</v>
      </c>
      <c r="AM19" s="1048">
        <f t="shared" ref="AM19" si="1">_xlfn.DAYS(AL19,AK19)/365*12</f>
        <v>60</v>
      </c>
      <c r="AN19" s="1139">
        <f>SUM(AM19:AM20)</f>
        <v>60</v>
      </c>
      <c r="AO19" s="1133" t="s">
        <v>106</v>
      </c>
      <c r="AP19" s="1069" t="s">
        <v>162</v>
      </c>
      <c r="AQ19" s="1144"/>
      <c r="AR19" s="1074" t="s">
        <v>184</v>
      </c>
      <c r="AS19" s="1074"/>
      <c r="AT19" s="1144" t="s">
        <v>162</v>
      </c>
    </row>
    <row r="20" spans="1:46" ht="117" customHeight="1">
      <c r="A20" s="1081"/>
      <c r="B20" s="1063"/>
      <c r="C20" s="1063"/>
      <c r="D20" s="1063"/>
      <c r="E20" s="1063"/>
      <c r="F20" s="1063"/>
      <c r="G20" s="1063"/>
      <c r="H20" s="1063"/>
      <c r="I20" s="1063"/>
      <c r="J20" s="1063"/>
      <c r="K20" s="1063"/>
      <c r="L20" s="1063"/>
      <c r="M20" s="1063"/>
      <c r="N20" s="1063"/>
      <c r="O20" s="1063"/>
      <c r="P20" s="1086"/>
      <c r="Q20" s="1063"/>
      <c r="R20" s="1063"/>
      <c r="S20" s="1063"/>
      <c r="T20" s="1063"/>
      <c r="U20" s="1063"/>
      <c r="V20" s="1063"/>
      <c r="W20" s="1063"/>
      <c r="X20" s="1063"/>
      <c r="Y20" s="1063"/>
      <c r="Z20" s="1063"/>
      <c r="AA20" s="1111"/>
      <c r="AB20" s="1183"/>
      <c r="AC20" s="1184"/>
      <c r="AD20" s="1184"/>
      <c r="AE20" s="1184"/>
      <c r="AF20" s="1184"/>
      <c r="AG20" s="1184"/>
      <c r="AH20" s="1253"/>
      <c r="AI20" s="1176"/>
      <c r="AJ20" s="1184"/>
      <c r="AK20" s="1218"/>
      <c r="AL20" s="1257"/>
      <c r="AM20" s="1050"/>
      <c r="AN20" s="1139"/>
      <c r="AO20" s="1133"/>
      <c r="AP20" s="1166"/>
      <c r="AQ20" s="1144"/>
      <c r="AR20" s="1076"/>
      <c r="AS20" s="1076"/>
      <c r="AT20" s="1144"/>
    </row>
    <row r="21" spans="1:46" s="499" customFormat="1" ht="12.75" customHeight="1">
      <c r="A21" s="543"/>
      <c r="B21" s="543"/>
      <c r="C21" s="543"/>
      <c r="D21" s="543"/>
      <c r="E21" s="543"/>
      <c r="F21" s="543"/>
      <c r="G21" s="543"/>
      <c r="H21" s="543"/>
      <c r="I21" s="543"/>
      <c r="J21" s="543"/>
      <c r="K21" s="543"/>
      <c r="L21" s="543"/>
      <c r="M21" s="543"/>
      <c r="N21" s="543"/>
      <c r="O21" s="543"/>
      <c r="P21" s="543"/>
      <c r="Q21" s="543"/>
      <c r="R21" s="543"/>
      <c r="S21" s="543"/>
      <c r="T21" s="543"/>
      <c r="U21" s="543"/>
      <c r="V21" s="543"/>
      <c r="W21" s="543"/>
      <c r="X21" s="543"/>
      <c r="Y21" s="543"/>
      <c r="Z21" s="543"/>
      <c r="AA21" s="543"/>
      <c r="AB21" s="543"/>
      <c r="AC21" s="543"/>
      <c r="AD21" s="543"/>
      <c r="AE21" s="543"/>
      <c r="AF21" s="543"/>
      <c r="AG21" s="543"/>
      <c r="AH21" s="543"/>
      <c r="AI21" s="543"/>
      <c r="AJ21" s="543"/>
      <c r="AK21" s="543"/>
      <c r="AL21" s="543"/>
      <c r="AM21" s="543"/>
      <c r="AN21" s="543"/>
      <c r="AO21" s="543"/>
      <c r="AP21" s="543"/>
      <c r="AQ21" s="543"/>
      <c r="AR21" s="543"/>
      <c r="AS21" s="543"/>
      <c r="AT21" s="543"/>
    </row>
    <row r="22" spans="1:46" ht="38.25" customHeight="1">
      <c r="A22" s="1081" t="s">
        <v>107</v>
      </c>
      <c r="B22" s="1063" t="s">
        <v>1074</v>
      </c>
      <c r="C22" s="1063" t="s">
        <v>1075</v>
      </c>
      <c r="D22" s="1063" t="s">
        <v>1076</v>
      </c>
      <c r="E22" s="1063" t="s">
        <v>162</v>
      </c>
      <c r="F22" s="1063">
        <v>33</v>
      </c>
      <c r="G22" s="1063" t="s">
        <v>184</v>
      </c>
      <c r="H22" s="1063" t="s">
        <v>184</v>
      </c>
      <c r="I22" s="1063"/>
      <c r="J22" s="1063" t="s">
        <v>1077</v>
      </c>
      <c r="K22" s="1063" t="s">
        <v>1076</v>
      </c>
      <c r="L22" s="1063" t="s">
        <v>162</v>
      </c>
      <c r="M22" s="1063">
        <v>34</v>
      </c>
      <c r="N22" s="1063" t="s">
        <v>184</v>
      </c>
      <c r="O22" s="1063" t="s">
        <v>184</v>
      </c>
      <c r="P22" s="1063" t="s">
        <v>184</v>
      </c>
      <c r="Q22" s="1063" t="s">
        <v>184</v>
      </c>
      <c r="R22" s="1063" t="s">
        <v>184</v>
      </c>
      <c r="S22" s="1063" t="s">
        <v>184</v>
      </c>
      <c r="T22" s="1063" t="s">
        <v>184</v>
      </c>
      <c r="U22" s="1063" t="s">
        <v>184</v>
      </c>
      <c r="V22" s="1063" t="s">
        <v>184</v>
      </c>
      <c r="W22" s="1063" t="s">
        <v>188</v>
      </c>
      <c r="X22" s="1063" t="s">
        <v>162</v>
      </c>
      <c r="Y22" s="1063">
        <v>31</v>
      </c>
      <c r="Z22" s="1063" t="s">
        <v>1060</v>
      </c>
      <c r="AA22" s="1111">
        <v>30</v>
      </c>
      <c r="AB22" s="1173" t="s">
        <v>1078</v>
      </c>
      <c r="AC22" s="1182" t="s">
        <v>1079</v>
      </c>
      <c r="AD22" s="1173" t="s">
        <v>1080</v>
      </c>
      <c r="AE22" s="1173">
        <v>2491457</v>
      </c>
      <c r="AF22" s="1063" t="s">
        <v>184</v>
      </c>
      <c r="AG22" s="1173" t="s">
        <v>1081</v>
      </c>
      <c r="AH22" s="1263" t="s">
        <v>184</v>
      </c>
      <c r="AI22" s="1061" t="s">
        <v>1430</v>
      </c>
      <c r="AJ22" s="1173">
        <v>36</v>
      </c>
      <c r="AK22" s="1258">
        <v>39278</v>
      </c>
      <c r="AL22" s="1260">
        <v>41670</v>
      </c>
      <c r="AM22" s="1048">
        <v>0</v>
      </c>
      <c r="AN22" s="1139">
        <f>SUM(AM22:AM23)</f>
        <v>0</v>
      </c>
      <c r="AO22" s="1133" t="s">
        <v>106</v>
      </c>
      <c r="AP22" s="1069" t="s">
        <v>173</v>
      </c>
      <c r="AQ22" s="1262" t="s">
        <v>1481</v>
      </c>
      <c r="AR22" s="1074" t="s">
        <v>184</v>
      </c>
      <c r="AS22" s="1144"/>
      <c r="AT22" s="1144" t="s">
        <v>173</v>
      </c>
    </row>
    <row r="23" spans="1:46" ht="179.25" customHeight="1">
      <c r="A23" s="1081"/>
      <c r="B23" s="1063"/>
      <c r="C23" s="1063"/>
      <c r="D23" s="1063"/>
      <c r="E23" s="1063"/>
      <c r="F23" s="1063"/>
      <c r="G23" s="1063"/>
      <c r="H23" s="1063"/>
      <c r="I23" s="1063"/>
      <c r="J23" s="1063"/>
      <c r="K23" s="1063"/>
      <c r="L23" s="1063"/>
      <c r="M23" s="1063"/>
      <c r="N23" s="1063"/>
      <c r="O23" s="1063"/>
      <c r="P23" s="1063"/>
      <c r="Q23" s="1063"/>
      <c r="R23" s="1063"/>
      <c r="S23" s="1063"/>
      <c r="T23" s="1063"/>
      <c r="U23" s="1063"/>
      <c r="V23" s="1063"/>
      <c r="W23" s="1063"/>
      <c r="X23" s="1063"/>
      <c r="Y23" s="1063"/>
      <c r="Z23" s="1063"/>
      <c r="AA23" s="1111"/>
      <c r="AB23" s="1184"/>
      <c r="AC23" s="1183"/>
      <c r="AD23" s="1184"/>
      <c r="AE23" s="1184"/>
      <c r="AF23" s="1063"/>
      <c r="AG23" s="1184"/>
      <c r="AH23" s="1264"/>
      <c r="AI23" s="1176"/>
      <c r="AJ23" s="1184"/>
      <c r="AK23" s="1259"/>
      <c r="AL23" s="1261"/>
      <c r="AM23" s="1050"/>
      <c r="AN23" s="1139"/>
      <c r="AO23" s="1133"/>
      <c r="AP23" s="1166"/>
      <c r="AQ23" s="1262"/>
      <c r="AR23" s="1076"/>
      <c r="AS23" s="1144"/>
      <c r="AT23" s="1144"/>
    </row>
    <row r="24" spans="1:46" ht="54.75" customHeight="1">
      <c r="A24" s="37"/>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8"/>
      <c r="AP24" s="38"/>
      <c r="AQ24" s="37"/>
      <c r="AR24" s="37"/>
      <c r="AS24" s="37"/>
      <c r="AT24" s="38"/>
    </row>
    <row r="25" spans="1:46" ht="12.75" customHeight="1">
      <c r="A25" s="37"/>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8"/>
      <c r="AP25" s="38"/>
      <c r="AQ25" s="37"/>
      <c r="AR25" s="37"/>
      <c r="AS25" s="37"/>
      <c r="AT25" s="38"/>
    </row>
    <row r="26" spans="1:46" ht="12.75" customHeight="1">
      <c r="A26" s="37"/>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8"/>
      <c r="AP26" s="38"/>
      <c r="AQ26" s="37"/>
      <c r="AR26" s="37"/>
      <c r="AS26" s="37"/>
      <c r="AT26" s="38"/>
    </row>
    <row r="27" spans="1:46" ht="12.75" customHeight="1">
      <c r="A27" s="37"/>
      <c r="B27" s="37"/>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8"/>
      <c r="AP27" s="38"/>
      <c r="AQ27" s="37"/>
      <c r="AR27" s="37"/>
      <c r="AS27" s="37"/>
      <c r="AT27" s="38"/>
    </row>
    <row r="28" spans="1:46" ht="12.75" customHeight="1">
      <c r="A28" s="37"/>
      <c r="B28" s="37"/>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c r="AN28" s="37"/>
      <c r="AO28" s="38"/>
      <c r="AP28" s="38"/>
      <c r="AQ28" s="37"/>
      <c r="AR28" s="37"/>
      <c r="AS28" s="37"/>
      <c r="AT28" s="38"/>
    </row>
    <row r="29" spans="1:46" ht="12.75" customHeight="1">
      <c r="A29" s="37"/>
      <c r="B29" s="37"/>
      <c r="C29" s="37"/>
      <c r="D29" s="37"/>
      <c r="E29" s="37"/>
      <c r="F29" s="37"/>
      <c r="G29" s="37"/>
      <c r="H29" s="37"/>
      <c r="I29" s="37"/>
      <c r="J29" s="37"/>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c r="AL29" s="37"/>
      <c r="AM29" s="37"/>
      <c r="AN29" s="37"/>
      <c r="AO29" s="38"/>
      <c r="AP29" s="38"/>
      <c r="AQ29" s="37"/>
      <c r="AR29" s="37"/>
      <c r="AS29" s="37"/>
      <c r="AT29" s="38"/>
    </row>
    <row r="30" spans="1:46" ht="12.75" customHeight="1">
      <c r="A30" s="37"/>
      <c r="B30" s="37"/>
      <c r="C30" s="37"/>
      <c r="D30" s="37"/>
      <c r="E30" s="37"/>
      <c r="F30" s="37"/>
      <c r="G30" s="37"/>
      <c r="H30" s="37"/>
      <c r="I30" s="37"/>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c r="AM30" s="37"/>
      <c r="AN30" s="37"/>
      <c r="AO30" s="38"/>
      <c r="AP30" s="38"/>
      <c r="AQ30" s="37"/>
      <c r="AR30" s="37"/>
      <c r="AS30" s="37"/>
      <c r="AT30" s="38"/>
    </row>
    <row r="31" spans="1:46" ht="12.75" customHeight="1">
      <c r="A31" s="37"/>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c r="AO31" s="38"/>
      <c r="AP31" s="38"/>
      <c r="AQ31" s="37"/>
      <c r="AR31" s="37"/>
      <c r="AS31" s="37"/>
      <c r="AT31" s="38"/>
    </row>
    <row r="32" spans="1:46" ht="12.75" customHeight="1">
      <c r="A32" s="37"/>
      <c r="B32" s="37"/>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8"/>
      <c r="AP32" s="38"/>
      <c r="AQ32" s="37"/>
      <c r="AR32" s="37"/>
      <c r="AS32" s="37"/>
      <c r="AT32" s="38"/>
    </row>
    <row r="33" spans="1:46" ht="12.75" customHeight="1">
      <c r="A33" s="37"/>
      <c r="B33" s="37"/>
      <c r="C33" s="37"/>
      <c r="D33" s="37"/>
      <c r="E33" s="37"/>
      <c r="F33" s="37"/>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8"/>
      <c r="AP33" s="38"/>
      <c r="AQ33" s="37"/>
      <c r="AR33" s="37"/>
      <c r="AS33" s="37"/>
      <c r="AT33" s="38"/>
    </row>
    <row r="34" spans="1:46" ht="12.75" customHeight="1">
      <c r="A34" s="37"/>
      <c r="B34" s="37"/>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8"/>
      <c r="AP34" s="38"/>
      <c r="AQ34" s="37"/>
      <c r="AR34" s="37"/>
      <c r="AS34" s="37"/>
      <c r="AT34" s="38"/>
    </row>
    <row r="35" spans="1:46" ht="12.75" customHeight="1">
      <c r="A35" s="37"/>
      <c r="B35" s="37"/>
      <c r="C35" s="37"/>
      <c r="D35" s="37"/>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c r="AN35" s="37"/>
      <c r="AO35" s="38"/>
      <c r="AP35" s="38"/>
      <c r="AQ35" s="37"/>
      <c r="AR35" s="37"/>
      <c r="AS35" s="37"/>
      <c r="AT35" s="38"/>
    </row>
    <row r="36" spans="1:46" ht="12.75" customHeight="1">
      <c r="A36" s="37"/>
      <c r="B36" s="37"/>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8"/>
      <c r="AP36" s="38"/>
      <c r="AQ36" s="37"/>
      <c r="AR36" s="37"/>
      <c r="AS36" s="37"/>
      <c r="AT36" s="38"/>
    </row>
    <row r="37" spans="1:46" ht="12.75" customHeight="1">
      <c r="A37" s="37"/>
      <c r="B37" s="37"/>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8"/>
      <c r="AP37" s="38"/>
      <c r="AQ37" s="37"/>
      <c r="AR37" s="37"/>
      <c r="AS37" s="37"/>
      <c r="AT37" s="38"/>
    </row>
    <row r="38" spans="1:46" ht="12.75" customHeight="1">
      <c r="A38" s="37"/>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8"/>
      <c r="AP38" s="38"/>
      <c r="AQ38" s="37"/>
      <c r="AR38" s="37"/>
      <c r="AS38" s="37"/>
      <c r="AT38" s="38"/>
    </row>
    <row r="39" spans="1:46" ht="12.75" customHeight="1">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7"/>
      <c r="AK39" s="37"/>
      <c r="AL39" s="37"/>
      <c r="AM39" s="37"/>
      <c r="AN39" s="37"/>
      <c r="AO39" s="38"/>
      <c r="AP39" s="38"/>
      <c r="AQ39" s="37"/>
      <c r="AR39" s="37"/>
      <c r="AS39" s="37"/>
      <c r="AT39" s="38"/>
    </row>
    <row r="40" spans="1:46" ht="12.75" customHeight="1">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37"/>
      <c r="AN40" s="37"/>
      <c r="AO40" s="38"/>
      <c r="AP40" s="38"/>
      <c r="AQ40" s="37"/>
      <c r="AR40" s="37"/>
      <c r="AS40" s="37"/>
      <c r="AT40" s="38"/>
    </row>
    <row r="41" spans="1:46" ht="12.75" customHeight="1">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7"/>
      <c r="AI41" s="37"/>
      <c r="AJ41" s="37"/>
      <c r="AK41" s="37"/>
      <c r="AL41" s="37"/>
      <c r="AM41" s="37"/>
      <c r="AN41" s="37"/>
      <c r="AO41" s="38"/>
      <c r="AP41" s="38"/>
      <c r="AQ41" s="37"/>
      <c r="AR41" s="37"/>
      <c r="AS41" s="37"/>
      <c r="AT41" s="38"/>
    </row>
    <row r="42" spans="1:46" ht="12.75" customHeight="1">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8"/>
      <c r="AP42" s="38"/>
      <c r="AQ42" s="37"/>
      <c r="AR42" s="37"/>
      <c r="AS42" s="37"/>
      <c r="AT42" s="38"/>
    </row>
    <row r="43" spans="1:46" ht="12.75" customHeight="1">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c r="AL43" s="37"/>
      <c r="AM43" s="37"/>
      <c r="AN43" s="37"/>
      <c r="AO43" s="38"/>
      <c r="AP43" s="38"/>
      <c r="AQ43" s="37"/>
      <c r="AR43" s="37"/>
      <c r="AS43" s="37"/>
      <c r="AT43" s="38"/>
    </row>
    <row r="44" spans="1:46" ht="12.75" customHeight="1">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c r="AM44" s="37"/>
      <c r="AN44" s="37"/>
      <c r="AO44" s="38"/>
      <c r="AP44" s="38"/>
      <c r="AQ44" s="37"/>
      <c r="AR44" s="37"/>
      <c r="AS44" s="37"/>
      <c r="AT44" s="38"/>
    </row>
    <row r="45" spans="1:46" ht="12.75" customHeight="1">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c r="AM45" s="37"/>
      <c r="AN45" s="37"/>
      <c r="AO45" s="38"/>
      <c r="AP45" s="38"/>
      <c r="AQ45" s="37"/>
      <c r="AR45" s="37"/>
      <c r="AS45" s="37"/>
      <c r="AT45" s="38"/>
    </row>
    <row r="46" spans="1:46" ht="12.75" customHeight="1">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c r="AN46" s="37"/>
      <c r="AO46" s="38"/>
      <c r="AP46" s="38"/>
      <c r="AQ46" s="37"/>
      <c r="AR46" s="37"/>
      <c r="AS46" s="37"/>
      <c r="AT46" s="38"/>
    </row>
    <row r="47" spans="1:46" ht="12.75" customHeight="1">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c r="AN47" s="37"/>
      <c r="AO47" s="38"/>
      <c r="AP47" s="38"/>
      <c r="AQ47" s="37"/>
      <c r="AR47" s="37"/>
      <c r="AS47" s="37"/>
      <c r="AT47" s="38"/>
    </row>
    <row r="48" spans="1:46" ht="12.75" customHeight="1">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8"/>
      <c r="AP48" s="38"/>
      <c r="AQ48" s="37"/>
      <c r="AR48" s="37"/>
      <c r="AS48" s="37"/>
      <c r="AT48" s="38"/>
    </row>
    <row r="49" spans="1:46" ht="12.75" customHeight="1">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37"/>
      <c r="AO49" s="38"/>
      <c r="AP49" s="38"/>
      <c r="AQ49" s="37"/>
      <c r="AR49" s="37"/>
      <c r="AS49" s="37"/>
      <c r="AT49" s="38"/>
    </row>
    <row r="50" spans="1:46" ht="12.75" customHeight="1">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c r="AN50" s="37"/>
      <c r="AO50" s="38"/>
      <c r="AP50" s="38"/>
      <c r="AQ50" s="37"/>
      <c r="AR50" s="37"/>
      <c r="AS50" s="37"/>
      <c r="AT50" s="38"/>
    </row>
    <row r="51" spans="1:46" ht="12.75" customHeight="1">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c r="AM51" s="37"/>
      <c r="AN51" s="37"/>
      <c r="AO51" s="38"/>
      <c r="AP51" s="38"/>
      <c r="AQ51" s="37"/>
      <c r="AR51" s="37"/>
      <c r="AS51" s="37"/>
      <c r="AT51" s="38"/>
    </row>
    <row r="52" spans="1:46" ht="12.75" customHeight="1">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8"/>
      <c r="AP52" s="38"/>
      <c r="AQ52" s="37"/>
      <c r="AR52" s="37"/>
      <c r="AS52" s="37"/>
      <c r="AT52" s="38"/>
    </row>
    <row r="53" spans="1:46" ht="12.75" customHeight="1">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8"/>
      <c r="AP53" s="38"/>
      <c r="AQ53" s="37"/>
      <c r="AR53" s="37"/>
      <c r="AS53" s="37"/>
      <c r="AT53" s="38"/>
    </row>
    <row r="54" spans="1:46" ht="12.75" customHeight="1">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c r="AM54" s="37"/>
      <c r="AN54" s="37"/>
      <c r="AO54" s="38"/>
      <c r="AP54" s="38"/>
      <c r="AQ54" s="37"/>
      <c r="AR54" s="37"/>
      <c r="AS54" s="37"/>
      <c r="AT54" s="38"/>
    </row>
    <row r="55" spans="1:46" ht="12.75" customHeight="1">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c r="AM55" s="37"/>
      <c r="AN55" s="37"/>
      <c r="AO55" s="38"/>
      <c r="AP55" s="38"/>
      <c r="AQ55" s="37"/>
      <c r="AR55" s="37"/>
      <c r="AS55" s="37"/>
      <c r="AT55" s="38"/>
    </row>
    <row r="56" spans="1:46" ht="12.75" customHeight="1">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c r="AM56" s="37"/>
      <c r="AN56" s="37"/>
      <c r="AO56" s="38"/>
      <c r="AP56" s="38"/>
      <c r="AQ56" s="37"/>
      <c r="AR56" s="37"/>
      <c r="AS56" s="37"/>
      <c r="AT56" s="38"/>
    </row>
    <row r="57" spans="1:46" ht="12.75" customHeight="1">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8"/>
      <c r="AP57" s="38"/>
      <c r="AQ57" s="37"/>
      <c r="AR57" s="37"/>
      <c r="AS57" s="37"/>
      <c r="AT57" s="38"/>
    </row>
    <row r="58" spans="1:46" ht="12.75" customHeight="1">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c r="AM58" s="37"/>
      <c r="AN58" s="37"/>
      <c r="AO58" s="38"/>
      <c r="AP58" s="38"/>
      <c r="AQ58" s="37"/>
      <c r="AR58" s="37"/>
      <c r="AS58" s="37"/>
      <c r="AT58" s="38"/>
    </row>
    <row r="59" spans="1:46" ht="12.75" customHeight="1">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c r="AM59" s="37"/>
      <c r="AN59" s="37"/>
      <c r="AO59" s="38"/>
      <c r="AP59" s="38"/>
      <c r="AQ59" s="37"/>
      <c r="AR59" s="37"/>
      <c r="AS59" s="37"/>
      <c r="AT59" s="38"/>
    </row>
    <row r="60" spans="1:46" ht="12.75" customHeight="1">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c r="AM60" s="37"/>
      <c r="AN60" s="37"/>
      <c r="AO60" s="38"/>
      <c r="AP60" s="38"/>
      <c r="AQ60" s="37"/>
      <c r="AR60" s="37"/>
      <c r="AS60" s="37"/>
      <c r="AT60" s="38"/>
    </row>
    <row r="61" spans="1:46" ht="12.75" customHeight="1">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c r="AM61" s="37"/>
      <c r="AN61" s="37"/>
      <c r="AO61" s="38"/>
      <c r="AP61" s="38"/>
      <c r="AQ61" s="37"/>
      <c r="AR61" s="37"/>
      <c r="AS61" s="37"/>
      <c r="AT61" s="38"/>
    </row>
    <row r="62" spans="1:46" ht="12.75" customHeight="1">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c r="AM62" s="37"/>
      <c r="AN62" s="37"/>
      <c r="AO62" s="38"/>
      <c r="AP62" s="38"/>
      <c r="AQ62" s="37"/>
      <c r="AR62" s="37"/>
      <c r="AS62" s="37"/>
      <c r="AT62" s="38"/>
    </row>
    <row r="63" spans="1:46" ht="12.75" customHeight="1">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c r="AM63" s="37"/>
      <c r="AN63" s="37"/>
      <c r="AO63" s="38"/>
      <c r="AP63" s="38"/>
      <c r="AQ63" s="37"/>
      <c r="AR63" s="37"/>
      <c r="AS63" s="37"/>
      <c r="AT63" s="38"/>
    </row>
    <row r="64" spans="1:46" ht="12.75" customHeight="1">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8"/>
      <c r="AP64" s="38"/>
      <c r="AQ64" s="37"/>
      <c r="AR64" s="37"/>
      <c r="AS64" s="37"/>
      <c r="AT64" s="38"/>
    </row>
    <row r="65" spans="1:46" ht="12.75" customHeight="1">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c r="AM65" s="37"/>
      <c r="AN65" s="37"/>
      <c r="AO65" s="38"/>
      <c r="AP65" s="38"/>
      <c r="AQ65" s="37"/>
      <c r="AR65" s="37"/>
      <c r="AS65" s="37"/>
      <c r="AT65" s="38"/>
    </row>
    <row r="66" spans="1:46" ht="12.75" customHeight="1">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8"/>
      <c r="AP66" s="38"/>
      <c r="AQ66" s="37"/>
      <c r="AR66" s="37"/>
      <c r="AS66" s="37"/>
      <c r="AT66" s="38"/>
    </row>
    <row r="67" spans="1:46" ht="12.75" customHeight="1">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8"/>
      <c r="AP67" s="38"/>
      <c r="AQ67" s="37"/>
      <c r="AR67" s="37"/>
      <c r="AS67" s="37"/>
      <c r="AT67" s="38"/>
    </row>
    <row r="68" spans="1:46" ht="12.75" customHeight="1">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c r="AM68" s="37"/>
      <c r="AN68" s="37"/>
      <c r="AO68" s="38"/>
      <c r="AP68" s="38"/>
      <c r="AQ68" s="37"/>
      <c r="AR68" s="37"/>
      <c r="AS68" s="37"/>
      <c r="AT68" s="38"/>
    </row>
    <row r="69" spans="1:46" ht="12.75" customHeight="1">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8"/>
      <c r="AP69" s="38"/>
      <c r="AQ69" s="37"/>
      <c r="AR69" s="37"/>
      <c r="AS69" s="37"/>
      <c r="AT69" s="38"/>
    </row>
    <row r="70" spans="1:46" ht="12.75" customHeight="1">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c r="AM70" s="37"/>
      <c r="AN70" s="37"/>
      <c r="AO70" s="38"/>
      <c r="AP70" s="38"/>
      <c r="AQ70" s="37"/>
      <c r="AR70" s="37"/>
      <c r="AS70" s="37"/>
      <c r="AT70" s="38"/>
    </row>
    <row r="71" spans="1:46" ht="12.75" customHeight="1">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c r="AN71" s="37"/>
      <c r="AO71" s="38"/>
      <c r="AP71" s="38"/>
      <c r="AQ71" s="37"/>
      <c r="AR71" s="37"/>
      <c r="AS71" s="37"/>
      <c r="AT71" s="38"/>
    </row>
    <row r="72" spans="1:46" ht="12.75" customHeight="1">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c r="AM72" s="37"/>
      <c r="AN72" s="37"/>
      <c r="AO72" s="38"/>
      <c r="AP72" s="38"/>
      <c r="AQ72" s="37"/>
      <c r="AR72" s="37"/>
      <c r="AS72" s="37"/>
      <c r="AT72" s="38"/>
    </row>
    <row r="73" spans="1:46" ht="12.75" customHeight="1">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c r="AM73" s="37"/>
      <c r="AN73" s="37"/>
      <c r="AO73" s="38"/>
      <c r="AP73" s="38"/>
      <c r="AQ73" s="37"/>
      <c r="AR73" s="37"/>
      <c r="AS73" s="37"/>
      <c r="AT73" s="38"/>
    </row>
    <row r="74" spans="1:46" ht="12.75" customHeight="1">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c r="AM74" s="37"/>
      <c r="AN74" s="37"/>
      <c r="AO74" s="38"/>
      <c r="AP74" s="38"/>
      <c r="AQ74" s="37"/>
      <c r="AR74" s="37"/>
      <c r="AS74" s="37"/>
      <c r="AT74" s="38"/>
    </row>
    <row r="75" spans="1:46" ht="12.75" customHeight="1">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c r="AM75" s="37"/>
      <c r="AN75" s="37"/>
      <c r="AO75" s="38"/>
      <c r="AP75" s="38"/>
      <c r="AQ75" s="37"/>
      <c r="AR75" s="37"/>
      <c r="AS75" s="37"/>
      <c r="AT75" s="38"/>
    </row>
    <row r="76" spans="1:46" ht="12.75" customHeight="1">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8"/>
      <c r="AP76" s="38"/>
      <c r="AQ76" s="37"/>
      <c r="AR76" s="37"/>
      <c r="AS76" s="37"/>
      <c r="AT76" s="38"/>
    </row>
    <row r="77" spans="1:46" ht="12.75" customHeight="1">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8"/>
      <c r="AP77" s="38"/>
      <c r="AQ77" s="37"/>
      <c r="AR77" s="37"/>
      <c r="AS77" s="37"/>
      <c r="AT77" s="38"/>
    </row>
    <row r="78" spans="1:46" ht="12.75" customHeight="1">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8"/>
      <c r="AP78" s="38"/>
      <c r="AQ78" s="37"/>
      <c r="AR78" s="37"/>
      <c r="AS78" s="37"/>
      <c r="AT78" s="38"/>
    </row>
    <row r="79" spans="1:46" ht="12.75" customHeight="1">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8"/>
      <c r="AP79" s="38"/>
      <c r="AQ79" s="37"/>
      <c r="AR79" s="37"/>
      <c r="AS79" s="37"/>
      <c r="AT79" s="38"/>
    </row>
    <row r="80" spans="1:46" ht="12.75" customHeight="1">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c r="AM80" s="37"/>
      <c r="AN80" s="37"/>
      <c r="AO80" s="38"/>
      <c r="AP80" s="38"/>
      <c r="AQ80" s="37"/>
      <c r="AR80" s="37"/>
      <c r="AS80" s="37"/>
      <c r="AT80" s="38"/>
    </row>
    <row r="81" spans="1:46" ht="12.75" customHeight="1">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c r="AM81" s="37"/>
      <c r="AN81" s="37"/>
      <c r="AO81" s="38"/>
      <c r="AP81" s="38"/>
      <c r="AQ81" s="37"/>
      <c r="AR81" s="37"/>
      <c r="AS81" s="37"/>
      <c r="AT81" s="38"/>
    </row>
    <row r="82" spans="1:46" ht="12.75" customHeight="1">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8"/>
      <c r="AP82" s="38"/>
      <c r="AQ82" s="37"/>
      <c r="AR82" s="37"/>
      <c r="AS82" s="37"/>
      <c r="AT82" s="38"/>
    </row>
    <row r="83" spans="1:46" ht="12.75" customHeight="1">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8"/>
      <c r="AP83" s="38"/>
      <c r="AQ83" s="37"/>
      <c r="AR83" s="37"/>
      <c r="AS83" s="37"/>
      <c r="AT83" s="38"/>
    </row>
    <row r="84" spans="1:46" ht="12.75" customHeight="1">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8"/>
      <c r="AP84" s="38"/>
      <c r="AQ84" s="37"/>
      <c r="AR84" s="37"/>
      <c r="AS84" s="37"/>
      <c r="AT84" s="38"/>
    </row>
    <row r="85" spans="1:46" ht="12.75" customHeight="1">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c r="AM85" s="37"/>
      <c r="AN85" s="37"/>
      <c r="AO85" s="38"/>
      <c r="AP85" s="38"/>
      <c r="AQ85" s="37"/>
      <c r="AR85" s="37"/>
      <c r="AS85" s="37"/>
      <c r="AT85" s="38"/>
    </row>
    <row r="86" spans="1:46" ht="12.75" customHeight="1">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8"/>
      <c r="AP86" s="38"/>
      <c r="AQ86" s="37"/>
      <c r="AR86" s="37"/>
      <c r="AS86" s="37"/>
      <c r="AT86" s="38"/>
    </row>
    <row r="87" spans="1:46" ht="12.75" customHeight="1">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c r="AM87" s="37"/>
      <c r="AN87" s="37"/>
      <c r="AO87" s="38"/>
      <c r="AP87" s="38"/>
      <c r="AQ87" s="37"/>
      <c r="AR87" s="37"/>
      <c r="AS87" s="37"/>
      <c r="AT87" s="38"/>
    </row>
    <row r="88" spans="1:46" ht="12.75" customHeight="1">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8"/>
      <c r="AP88" s="38"/>
      <c r="AQ88" s="37"/>
      <c r="AR88" s="37"/>
      <c r="AS88" s="37"/>
      <c r="AT88" s="38"/>
    </row>
    <row r="89" spans="1:46" ht="12.75" customHeight="1">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c r="AM89" s="37"/>
      <c r="AN89" s="37"/>
      <c r="AO89" s="38"/>
      <c r="AP89" s="38"/>
      <c r="AQ89" s="37"/>
      <c r="AR89" s="37"/>
      <c r="AS89" s="37"/>
      <c r="AT89" s="38"/>
    </row>
    <row r="90" spans="1:46" ht="12.75" customHeight="1">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c r="AM90" s="37"/>
      <c r="AN90" s="37"/>
      <c r="AO90" s="38"/>
      <c r="AP90" s="38"/>
      <c r="AQ90" s="37"/>
      <c r="AR90" s="37"/>
      <c r="AS90" s="37"/>
      <c r="AT90" s="38"/>
    </row>
    <row r="91" spans="1:46" ht="12.75" customHeight="1">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c r="AN91" s="37"/>
      <c r="AO91" s="38"/>
      <c r="AP91" s="38"/>
      <c r="AQ91" s="37"/>
      <c r="AR91" s="37"/>
      <c r="AS91" s="37"/>
      <c r="AT91" s="38"/>
    </row>
    <row r="92" spans="1:46" ht="12.75" customHeight="1">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c r="AN92" s="37"/>
      <c r="AO92" s="38"/>
      <c r="AP92" s="38"/>
      <c r="AQ92" s="37"/>
      <c r="AR92" s="37"/>
      <c r="AS92" s="37"/>
      <c r="AT92" s="38"/>
    </row>
    <row r="93" spans="1:46" ht="12.7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c r="AN93" s="37"/>
      <c r="AO93" s="38"/>
      <c r="AP93" s="38"/>
      <c r="AQ93" s="37"/>
      <c r="AR93" s="37"/>
      <c r="AS93" s="37"/>
      <c r="AT93" s="38"/>
    </row>
    <row r="94" spans="1:46" ht="12.7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8"/>
      <c r="AP94" s="38"/>
      <c r="AQ94" s="37"/>
      <c r="AR94" s="37"/>
      <c r="AS94" s="37"/>
      <c r="AT94" s="38"/>
    </row>
    <row r="95" spans="1:46" ht="12.7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c r="AM95" s="37"/>
      <c r="AN95" s="37"/>
      <c r="AO95" s="38"/>
      <c r="AP95" s="38"/>
      <c r="AQ95" s="37"/>
      <c r="AR95" s="37"/>
      <c r="AS95" s="37"/>
      <c r="AT95" s="38"/>
    </row>
    <row r="96" spans="1:46" ht="12.7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c r="AM96" s="37"/>
      <c r="AN96" s="37"/>
      <c r="AO96" s="38"/>
      <c r="AP96" s="38"/>
      <c r="AQ96" s="37"/>
      <c r="AR96" s="37"/>
      <c r="AS96" s="37"/>
      <c r="AT96" s="38"/>
    </row>
    <row r="97" spans="1:46" ht="12.7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c r="AM97" s="37"/>
      <c r="AN97" s="37"/>
      <c r="AO97" s="38"/>
      <c r="AP97" s="38"/>
      <c r="AQ97" s="37"/>
      <c r="AR97" s="37"/>
      <c r="AS97" s="37"/>
      <c r="AT97" s="38"/>
    </row>
    <row r="98" spans="1:46" ht="12.7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c r="AM98" s="37"/>
      <c r="AN98" s="37"/>
      <c r="AO98" s="38"/>
      <c r="AP98" s="38"/>
      <c r="AQ98" s="37"/>
      <c r="AR98" s="37"/>
      <c r="AS98" s="37"/>
      <c r="AT98" s="38"/>
    </row>
    <row r="99" spans="1:46" ht="12.7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c r="AM99" s="37"/>
      <c r="AN99" s="37"/>
      <c r="AO99" s="38"/>
      <c r="AP99" s="38"/>
      <c r="AQ99" s="37"/>
      <c r="AR99" s="37"/>
      <c r="AS99" s="37"/>
      <c r="AT99" s="38"/>
    </row>
    <row r="100" spans="1:46" ht="12.7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8"/>
      <c r="AP100" s="38"/>
      <c r="AQ100" s="37"/>
      <c r="AR100" s="37"/>
      <c r="AS100" s="37"/>
      <c r="AT100" s="38"/>
    </row>
    <row r="101" spans="1:46" ht="12.7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c r="AM101" s="37"/>
      <c r="AN101" s="37"/>
      <c r="AO101" s="38"/>
      <c r="AP101" s="38"/>
      <c r="AQ101" s="37"/>
      <c r="AR101" s="37"/>
      <c r="AS101" s="37"/>
      <c r="AT101" s="38"/>
    </row>
    <row r="102" spans="1:46" ht="12.7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c r="AM102" s="37"/>
      <c r="AN102" s="37"/>
      <c r="AO102" s="38"/>
      <c r="AP102" s="38"/>
      <c r="AQ102" s="37"/>
      <c r="AR102" s="37"/>
      <c r="AS102" s="37"/>
      <c r="AT102" s="38"/>
    </row>
    <row r="103" spans="1:46" ht="12.7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c r="AM103" s="37"/>
      <c r="AN103" s="37"/>
      <c r="AO103" s="38"/>
      <c r="AP103" s="38"/>
      <c r="AQ103" s="37"/>
      <c r="AR103" s="37"/>
      <c r="AS103" s="37"/>
      <c r="AT103" s="38"/>
    </row>
    <row r="104" spans="1:46" ht="12.7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c r="AM104" s="37"/>
      <c r="AN104" s="37"/>
      <c r="AO104" s="38"/>
      <c r="AP104" s="38"/>
      <c r="AQ104" s="37"/>
      <c r="AR104" s="37"/>
      <c r="AS104" s="37"/>
      <c r="AT104" s="38"/>
    </row>
    <row r="105" spans="1:46" ht="12.7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c r="AM105" s="37"/>
      <c r="AN105" s="37"/>
      <c r="AO105" s="38"/>
      <c r="AP105" s="38"/>
      <c r="AQ105" s="37"/>
      <c r="AR105" s="37"/>
      <c r="AS105" s="37"/>
      <c r="AT105" s="38"/>
    </row>
    <row r="106" spans="1:46" ht="12.7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c r="AM106" s="37"/>
      <c r="AN106" s="37"/>
      <c r="AO106" s="38"/>
      <c r="AP106" s="38"/>
      <c r="AQ106" s="37"/>
      <c r="AR106" s="37"/>
      <c r="AS106" s="37"/>
      <c r="AT106" s="38"/>
    </row>
    <row r="107" spans="1:46" ht="12.7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c r="AM107" s="37"/>
      <c r="AN107" s="37"/>
      <c r="AO107" s="38"/>
      <c r="AP107" s="38"/>
      <c r="AQ107" s="37"/>
      <c r="AR107" s="37"/>
      <c r="AS107" s="37"/>
      <c r="AT107" s="38"/>
    </row>
    <row r="108" spans="1:46" ht="12.7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c r="AM108" s="37"/>
      <c r="AN108" s="37"/>
      <c r="AO108" s="38"/>
      <c r="AP108" s="38"/>
      <c r="AQ108" s="37"/>
      <c r="AR108" s="37"/>
      <c r="AS108" s="37"/>
      <c r="AT108" s="38"/>
    </row>
    <row r="109" spans="1:46" ht="12.7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c r="AM109" s="37"/>
      <c r="AN109" s="37"/>
      <c r="AO109" s="38"/>
      <c r="AP109" s="38"/>
      <c r="AQ109" s="37"/>
      <c r="AR109" s="37"/>
      <c r="AS109" s="37"/>
      <c r="AT109" s="38"/>
    </row>
    <row r="110" spans="1:46" ht="12.7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c r="AM110" s="37"/>
      <c r="AN110" s="37"/>
      <c r="AO110" s="38"/>
      <c r="AP110" s="38"/>
      <c r="AQ110" s="37"/>
      <c r="AR110" s="37"/>
      <c r="AS110" s="37"/>
      <c r="AT110" s="38"/>
    </row>
    <row r="111" spans="1:46" ht="12.7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c r="AM111" s="37"/>
      <c r="AN111" s="37"/>
      <c r="AO111" s="38"/>
      <c r="AP111" s="38"/>
      <c r="AQ111" s="37"/>
      <c r="AR111" s="37"/>
      <c r="AS111" s="37"/>
      <c r="AT111" s="38"/>
    </row>
    <row r="112" spans="1:46" ht="12.7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c r="AM112" s="37"/>
      <c r="AN112" s="37"/>
      <c r="AO112" s="38"/>
      <c r="AP112" s="38"/>
      <c r="AQ112" s="37"/>
      <c r="AR112" s="37"/>
      <c r="AS112" s="37"/>
      <c r="AT112" s="38"/>
    </row>
    <row r="113" spans="1:46" ht="12.7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c r="AN113" s="37"/>
      <c r="AO113" s="38"/>
      <c r="AP113" s="38"/>
      <c r="AQ113" s="37"/>
      <c r="AR113" s="37"/>
      <c r="AS113" s="37"/>
      <c r="AT113" s="38"/>
    </row>
    <row r="114" spans="1:46" ht="12.7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c r="AM114" s="37"/>
      <c r="AN114" s="37"/>
      <c r="AO114" s="38"/>
      <c r="AP114" s="38"/>
      <c r="AQ114" s="37"/>
      <c r="AR114" s="37"/>
      <c r="AS114" s="37"/>
      <c r="AT114" s="38"/>
    </row>
    <row r="115" spans="1:46" ht="12.7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c r="AM115" s="37"/>
      <c r="AN115" s="37"/>
      <c r="AO115" s="38"/>
      <c r="AP115" s="38"/>
      <c r="AQ115" s="37"/>
      <c r="AR115" s="37"/>
      <c r="AS115" s="37"/>
      <c r="AT115" s="38"/>
    </row>
    <row r="116" spans="1:46" ht="12.7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c r="AM116" s="37"/>
      <c r="AN116" s="37"/>
      <c r="AO116" s="38"/>
      <c r="AP116" s="38"/>
      <c r="AQ116" s="37"/>
      <c r="AR116" s="37"/>
      <c r="AS116" s="37"/>
      <c r="AT116" s="38"/>
    </row>
    <row r="117" spans="1:46" ht="12.7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c r="AM117" s="37"/>
      <c r="AN117" s="37"/>
      <c r="AO117" s="38"/>
      <c r="AP117" s="38"/>
      <c r="AQ117" s="37"/>
      <c r="AR117" s="37"/>
      <c r="AS117" s="37"/>
      <c r="AT117" s="38"/>
    </row>
    <row r="118" spans="1:46" ht="12.7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c r="AM118" s="37"/>
      <c r="AN118" s="37"/>
      <c r="AO118" s="38"/>
      <c r="AP118" s="38"/>
      <c r="AQ118" s="37"/>
      <c r="AR118" s="37"/>
      <c r="AS118" s="37"/>
      <c r="AT118" s="38"/>
    </row>
    <row r="119" spans="1:46" ht="12.7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c r="AM119" s="37"/>
      <c r="AN119" s="37"/>
      <c r="AO119" s="38"/>
      <c r="AP119" s="38"/>
      <c r="AQ119" s="37"/>
      <c r="AR119" s="37"/>
      <c r="AS119" s="37"/>
      <c r="AT119" s="38"/>
    </row>
    <row r="120" spans="1:46" ht="12.7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c r="AM120" s="37"/>
      <c r="AN120" s="37"/>
      <c r="AO120" s="38"/>
      <c r="AP120" s="38"/>
      <c r="AQ120" s="37"/>
      <c r="AR120" s="37"/>
      <c r="AS120" s="37"/>
      <c r="AT120" s="38"/>
    </row>
    <row r="121" spans="1:46" ht="12.7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c r="AM121" s="37"/>
      <c r="AN121" s="37"/>
      <c r="AO121" s="38"/>
      <c r="AP121" s="38"/>
      <c r="AQ121" s="37"/>
      <c r="AR121" s="37"/>
      <c r="AS121" s="37"/>
      <c r="AT121" s="38"/>
    </row>
    <row r="122" spans="1:46" ht="12.7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c r="AM122" s="37"/>
      <c r="AN122" s="37"/>
      <c r="AO122" s="38"/>
      <c r="AP122" s="38"/>
      <c r="AQ122" s="37"/>
      <c r="AR122" s="37"/>
      <c r="AS122" s="37"/>
      <c r="AT122" s="38"/>
    </row>
    <row r="123" spans="1:46" ht="12.7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c r="AM123" s="37"/>
      <c r="AN123" s="37"/>
      <c r="AO123" s="38"/>
      <c r="AP123" s="38"/>
      <c r="AQ123" s="37"/>
      <c r="AR123" s="37"/>
      <c r="AS123" s="37"/>
      <c r="AT123" s="38"/>
    </row>
    <row r="124" spans="1:46" ht="12.7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c r="AM124" s="37"/>
      <c r="AN124" s="37"/>
      <c r="AO124" s="38"/>
      <c r="AP124" s="38"/>
      <c r="AQ124" s="37"/>
      <c r="AR124" s="37"/>
      <c r="AS124" s="37"/>
      <c r="AT124" s="38"/>
    </row>
    <row r="125" spans="1:46" ht="12.7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c r="AM125" s="37"/>
      <c r="AN125" s="37"/>
      <c r="AO125" s="38"/>
      <c r="AP125" s="38"/>
      <c r="AQ125" s="37"/>
      <c r="AR125" s="37"/>
      <c r="AS125" s="37"/>
      <c r="AT125" s="38"/>
    </row>
    <row r="126" spans="1:46" ht="12.7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c r="AM126" s="37"/>
      <c r="AN126" s="37"/>
      <c r="AO126" s="38"/>
      <c r="AP126" s="38"/>
      <c r="AQ126" s="37"/>
      <c r="AR126" s="37"/>
      <c r="AS126" s="37"/>
      <c r="AT126" s="38"/>
    </row>
    <row r="127" spans="1:46" ht="12.7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c r="AM127" s="37"/>
      <c r="AN127" s="37"/>
      <c r="AO127" s="38"/>
      <c r="AP127" s="38"/>
      <c r="AQ127" s="37"/>
      <c r="AR127" s="37"/>
      <c r="AS127" s="37"/>
      <c r="AT127" s="38"/>
    </row>
    <row r="128" spans="1:46" ht="12.7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c r="AM128" s="37"/>
      <c r="AN128" s="37"/>
      <c r="AO128" s="38"/>
      <c r="AP128" s="38"/>
      <c r="AQ128" s="37"/>
      <c r="AR128" s="37"/>
      <c r="AS128" s="37"/>
      <c r="AT128" s="38"/>
    </row>
    <row r="129" spans="1:46" ht="12.7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c r="AM129" s="37"/>
      <c r="AN129" s="37"/>
      <c r="AO129" s="38"/>
      <c r="AP129" s="38"/>
      <c r="AQ129" s="37"/>
      <c r="AR129" s="37"/>
      <c r="AS129" s="37"/>
      <c r="AT129" s="38"/>
    </row>
    <row r="130" spans="1:46" ht="12.7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c r="AM130" s="37"/>
      <c r="AN130" s="37"/>
      <c r="AO130" s="38"/>
      <c r="AP130" s="38"/>
      <c r="AQ130" s="37"/>
      <c r="AR130" s="37"/>
      <c r="AS130" s="37"/>
      <c r="AT130" s="38"/>
    </row>
    <row r="131" spans="1:46" ht="12.7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c r="AM131" s="37"/>
      <c r="AN131" s="37"/>
      <c r="AO131" s="38"/>
      <c r="AP131" s="38"/>
      <c r="AQ131" s="37"/>
      <c r="AR131" s="37"/>
      <c r="AS131" s="37"/>
      <c r="AT131" s="38"/>
    </row>
    <row r="132" spans="1:46" ht="12.7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c r="AM132" s="37"/>
      <c r="AN132" s="37"/>
      <c r="AO132" s="38"/>
      <c r="AP132" s="38"/>
      <c r="AQ132" s="37"/>
      <c r="AR132" s="37"/>
      <c r="AS132" s="37"/>
      <c r="AT132" s="38"/>
    </row>
    <row r="133" spans="1:46" ht="12.7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8"/>
      <c r="AP133" s="38"/>
      <c r="AQ133" s="37"/>
      <c r="AR133" s="37"/>
      <c r="AS133" s="37"/>
      <c r="AT133" s="38"/>
    </row>
    <row r="134" spans="1:46" ht="12.7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c r="AM134" s="37"/>
      <c r="AN134" s="37"/>
      <c r="AO134" s="38"/>
      <c r="AP134" s="38"/>
      <c r="AQ134" s="37"/>
      <c r="AR134" s="37"/>
      <c r="AS134" s="37"/>
      <c r="AT134" s="38"/>
    </row>
    <row r="135" spans="1:46" ht="12.7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8"/>
      <c r="AP135" s="38"/>
      <c r="AQ135" s="37"/>
      <c r="AR135" s="37"/>
      <c r="AS135" s="37"/>
      <c r="AT135" s="38"/>
    </row>
    <row r="136" spans="1:46" ht="12.7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c r="AM136" s="37"/>
      <c r="AN136" s="37"/>
      <c r="AO136" s="38"/>
      <c r="AP136" s="38"/>
      <c r="AQ136" s="37"/>
      <c r="AR136" s="37"/>
      <c r="AS136" s="37"/>
      <c r="AT136" s="38"/>
    </row>
    <row r="137" spans="1:46" ht="12.7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8"/>
      <c r="AP137" s="38"/>
      <c r="AQ137" s="37"/>
      <c r="AR137" s="37"/>
      <c r="AS137" s="37"/>
      <c r="AT137" s="38"/>
    </row>
    <row r="138" spans="1:46" ht="12.7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c r="AM138" s="37"/>
      <c r="AN138" s="37"/>
      <c r="AO138" s="38"/>
      <c r="AP138" s="38"/>
      <c r="AQ138" s="37"/>
      <c r="AR138" s="37"/>
      <c r="AS138" s="37"/>
      <c r="AT138" s="38"/>
    </row>
    <row r="139" spans="1:46" ht="12.7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8"/>
      <c r="AP139" s="38"/>
      <c r="AQ139" s="37"/>
      <c r="AR139" s="37"/>
      <c r="AS139" s="37"/>
      <c r="AT139" s="38"/>
    </row>
    <row r="140" spans="1:46" ht="12.7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c r="AM140" s="37"/>
      <c r="AN140" s="37"/>
      <c r="AO140" s="38"/>
      <c r="AP140" s="38"/>
      <c r="AQ140" s="37"/>
      <c r="AR140" s="37"/>
      <c r="AS140" s="37"/>
      <c r="AT140" s="38"/>
    </row>
    <row r="141" spans="1:46" ht="12.7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c r="AM141" s="37"/>
      <c r="AN141" s="37"/>
      <c r="AO141" s="38"/>
      <c r="AP141" s="38"/>
      <c r="AQ141" s="37"/>
      <c r="AR141" s="37"/>
      <c r="AS141" s="37"/>
      <c r="AT141" s="38"/>
    </row>
    <row r="142" spans="1:46" ht="12.7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c r="AM142" s="37"/>
      <c r="AN142" s="37"/>
      <c r="AO142" s="38"/>
      <c r="AP142" s="38"/>
      <c r="AQ142" s="37"/>
      <c r="AR142" s="37"/>
      <c r="AS142" s="37"/>
      <c r="AT142" s="38"/>
    </row>
    <row r="143" spans="1:46" ht="12.7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c r="AM143" s="37"/>
      <c r="AN143" s="37"/>
      <c r="AO143" s="38"/>
      <c r="AP143" s="38"/>
      <c r="AQ143" s="37"/>
      <c r="AR143" s="37"/>
      <c r="AS143" s="37"/>
      <c r="AT143" s="38"/>
    </row>
    <row r="144" spans="1:46" ht="12.7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c r="AM144" s="37"/>
      <c r="AN144" s="37"/>
      <c r="AO144" s="38"/>
      <c r="AP144" s="38"/>
      <c r="AQ144" s="37"/>
      <c r="AR144" s="37"/>
      <c r="AS144" s="37"/>
      <c r="AT144" s="38"/>
    </row>
    <row r="145" spans="1:46" ht="12.7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c r="AM145" s="37"/>
      <c r="AN145" s="37"/>
      <c r="AO145" s="38"/>
      <c r="AP145" s="38"/>
      <c r="AQ145" s="37"/>
      <c r="AR145" s="37"/>
      <c r="AS145" s="37"/>
      <c r="AT145" s="38"/>
    </row>
    <row r="146" spans="1:46" ht="12.7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c r="AM146" s="37"/>
      <c r="AN146" s="37"/>
      <c r="AO146" s="38"/>
      <c r="AP146" s="38"/>
      <c r="AQ146" s="37"/>
      <c r="AR146" s="37"/>
      <c r="AS146" s="37"/>
      <c r="AT146" s="38"/>
    </row>
    <row r="147" spans="1:46" ht="12.7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c r="AM147" s="37"/>
      <c r="AN147" s="37"/>
      <c r="AO147" s="38"/>
      <c r="AP147" s="38"/>
      <c r="AQ147" s="37"/>
      <c r="AR147" s="37"/>
      <c r="AS147" s="37"/>
      <c r="AT147" s="38"/>
    </row>
    <row r="148" spans="1:46" ht="12.7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c r="AM148" s="37"/>
      <c r="AN148" s="37"/>
      <c r="AO148" s="38"/>
      <c r="AP148" s="38"/>
      <c r="AQ148" s="37"/>
      <c r="AR148" s="37"/>
      <c r="AS148" s="37"/>
      <c r="AT148" s="38"/>
    </row>
    <row r="149" spans="1:46" ht="12.7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c r="AM149" s="37"/>
      <c r="AN149" s="37"/>
      <c r="AO149" s="38"/>
      <c r="AP149" s="38"/>
      <c r="AQ149" s="37"/>
      <c r="AR149" s="37"/>
      <c r="AS149" s="37"/>
      <c r="AT149" s="38"/>
    </row>
    <row r="150" spans="1:46" ht="12.7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c r="AM150" s="37"/>
      <c r="AN150" s="37"/>
      <c r="AO150" s="38"/>
      <c r="AP150" s="38"/>
      <c r="AQ150" s="37"/>
      <c r="AR150" s="37"/>
      <c r="AS150" s="37"/>
      <c r="AT150" s="38"/>
    </row>
    <row r="151" spans="1:46" ht="12.7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c r="AM151" s="37"/>
      <c r="AN151" s="37"/>
      <c r="AO151" s="38"/>
      <c r="AP151" s="38"/>
      <c r="AQ151" s="37"/>
      <c r="AR151" s="37"/>
      <c r="AS151" s="37"/>
      <c r="AT151" s="38"/>
    </row>
    <row r="152" spans="1:46" ht="12.7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c r="AM152" s="37"/>
      <c r="AN152" s="37"/>
      <c r="AO152" s="38"/>
      <c r="AP152" s="38"/>
      <c r="AQ152" s="37"/>
      <c r="AR152" s="37"/>
      <c r="AS152" s="37"/>
      <c r="AT152" s="38"/>
    </row>
    <row r="153" spans="1:46" ht="12.7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c r="AM153" s="37"/>
      <c r="AN153" s="37"/>
      <c r="AO153" s="38"/>
      <c r="AP153" s="38"/>
      <c r="AQ153" s="37"/>
      <c r="AR153" s="37"/>
      <c r="AS153" s="37"/>
      <c r="AT153" s="38"/>
    </row>
    <row r="154" spans="1:46" ht="12.7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c r="AM154" s="37"/>
      <c r="AN154" s="37"/>
      <c r="AO154" s="38"/>
      <c r="AP154" s="38"/>
      <c r="AQ154" s="37"/>
      <c r="AR154" s="37"/>
      <c r="AS154" s="37"/>
      <c r="AT154" s="38"/>
    </row>
    <row r="155" spans="1:46" ht="12.7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c r="AM155" s="37"/>
      <c r="AN155" s="37"/>
      <c r="AO155" s="38"/>
      <c r="AP155" s="38"/>
      <c r="AQ155" s="37"/>
      <c r="AR155" s="37"/>
      <c r="AS155" s="37"/>
      <c r="AT155" s="38"/>
    </row>
    <row r="156" spans="1:46" ht="12.7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c r="AM156" s="37"/>
      <c r="AN156" s="37"/>
      <c r="AO156" s="38"/>
      <c r="AP156" s="38"/>
      <c r="AQ156" s="37"/>
      <c r="AR156" s="37"/>
      <c r="AS156" s="37"/>
      <c r="AT156" s="38"/>
    </row>
    <row r="157" spans="1:46" ht="12.7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c r="AM157" s="37"/>
      <c r="AN157" s="37"/>
      <c r="AO157" s="38"/>
      <c r="AP157" s="38"/>
      <c r="AQ157" s="37"/>
      <c r="AR157" s="37"/>
      <c r="AS157" s="37"/>
      <c r="AT157" s="38"/>
    </row>
    <row r="158" spans="1:46" ht="12.7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c r="AM158" s="37"/>
      <c r="AN158" s="37"/>
      <c r="AO158" s="38"/>
      <c r="AP158" s="38"/>
      <c r="AQ158" s="37"/>
      <c r="AR158" s="37"/>
      <c r="AS158" s="37"/>
      <c r="AT158" s="38"/>
    </row>
    <row r="159" spans="1:46" ht="12.7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c r="AM159" s="37"/>
      <c r="AN159" s="37"/>
      <c r="AO159" s="38"/>
      <c r="AP159" s="38"/>
      <c r="AQ159" s="37"/>
      <c r="AR159" s="37"/>
      <c r="AS159" s="37"/>
      <c r="AT159" s="38"/>
    </row>
    <row r="160" spans="1:46" ht="12.7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c r="AM160" s="37"/>
      <c r="AN160" s="37"/>
      <c r="AO160" s="38"/>
      <c r="AP160" s="38"/>
      <c r="AQ160" s="37"/>
      <c r="AR160" s="37"/>
      <c r="AS160" s="37"/>
      <c r="AT160" s="38"/>
    </row>
    <row r="161" spans="1:46" ht="12.7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c r="AM161" s="37"/>
      <c r="AN161" s="37"/>
      <c r="AO161" s="38"/>
      <c r="AP161" s="38"/>
      <c r="AQ161" s="37"/>
      <c r="AR161" s="37"/>
      <c r="AS161" s="37"/>
      <c r="AT161" s="38"/>
    </row>
    <row r="162" spans="1:46" ht="12.7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c r="AM162" s="37"/>
      <c r="AN162" s="37"/>
      <c r="AO162" s="38"/>
      <c r="AP162" s="38"/>
      <c r="AQ162" s="37"/>
      <c r="AR162" s="37"/>
      <c r="AS162" s="37"/>
      <c r="AT162" s="38"/>
    </row>
    <row r="163" spans="1:46" ht="12.7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c r="AM163" s="37"/>
      <c r="AN163" s="37"/>
      <c r="AO163" s="38"/>
      <c r="AP163" s="38"/>
      <c r="AQ163" s="37"/>
      <c r="AR163" s="37"/>
      <c r="AS163" s="37"/>
      <c r="AT163" s="38"/>
    </row>
    <row r="164" spans="1:46" ht="12.7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c r="AM164" s="37"/>
      <c r="AN164" s="37"/>
      <c r="AO164" s="38"/>
      <c r="AP164" s="38"/>
      <c r="AQ164" s="37"/>
      <c r="AR164" s="37"/>
      <c r="AS164" s="37"/>
      <c r="AT164" s="38"/>
    </row>
    <row r="165" spans="1:46" ht="12.7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c r="AM165" s="37"/>
      <c r="AN165" s="37"/>
      <c r="AO165" s="38"/>
      <c r="AP165" s="38"/>
      <c r="AQ165" s="37"/>
      <c r="AR165" s="37"/>
      <c r="AS165" s="37"/>
      <c r="AT165" s="38"/>
    </row>
    <row r="166" spans="1:46" ht="12.7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c r="AM166" s="37"/>
      <c r="AN166" s="37"/>
      <c r="AO166" s="38"/>
      <c r="AP166" s="38"/>
      <c r="AQ166" s="37"/>
      <c r="AR166" s="37"/>
      <c r="AS166" s="37"/>
      <c r="AT166" s="38"/>
    </row>
    <row r="167" spans="1:46" ht="12.7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c r="AM167" s="37"/>
      <c r="AN167" s="37"/>
      <c r="AO167" s="38"/>
      <c r="AP167" s="38"/>
      <c r="AQ167" s="37"/>
      <c r="AR167" s="37"/>
      <c r="AS167" s="37"/>
      <c r="AT167" s="38"/>
    </row>
    <row r="168" spans="1:46" ht="12.7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c r="AM168" s="37"/>
      <c r="AN168" s="37"/>
      <c r="AO168" s="38"/>
      <c r="AP168" s="38"/>
      <c r="AQ168" s="37"/>
      <c r="AR168" s="37"/>
      <c r="AS168" s="37"/>
      <c r="AT168" s="38"/>
    </row>
    <row r="169" spans="1:46" ht="12.7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c r="AM169" s="37"/>
      <c r="AN169" s="37"/>
      <c r="AO169" s="38"/>
      <c r="AP169" s="38"/>
      <c r="AQ169" s="37"/>
      <c r="AR169" s="37"/>
      <c r="AS169" s="37"/>
      <c r="AT169" s="38"/>
    </row>
    <row r="170" spans="1:46" ht="12.7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c r="AM170" s="37"/>
      <c r="AN170" s="37"/>
      <c r="AO170" s="38"/>
      <c r="AP170" s="38"/>
      <c r="AQ170" s="37"/>
      <c r="AR170" s="37"/>
      <c r="AS170" s="37"/>
      <c r="AT170" s="38"/>
    </row>
    <row r="171" spans="1:46" ht="12.7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c r="AM171" s="37"/>
      <c r="AN171" s="37"/>
      <c r="AO171" s="38"/>
      <c r="AP171" s="38"/>
      <c r="AQ171" s="37"/>
      <c r="AR171" s="37"/>
      <c r="AS171" s="37"/>
      <c r="AT171" s="38"/>
    </row>
    <row r="172" spans="1:46" ht="12.7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c r="AM172" s="37"/>
      <c r="AN172" s="37"/>
      <c r="AO172" s="38"/>
      <c r="AP172" s="38"/>
      <c r="AQ172" s="37"/>
      <c r="AR172" s="37"/>
      <c r="AS172" s="37"/>
      <c r="AT172" s="38"/>
    </row>
    <row r="173" spans="1:46" ht="12.7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c r="AM173" s="37"/>
      <c r="AN173" s="37"/>
      <c r="AO173" s="38"/>
      <c r="AP173" s="38"/>
      <c r="AQ173" s="37"/>
      <c r="AR173" s="37"/>
      <c r="AS173" s="37"/>
      <c r="AT173" s="38"/>
    </row>
    <row r="174" spans="1:46" ht="12.7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c r="AM174" s="37"/>
      <c r="AN174" s="37"/>
      <c r="AO174" s="38"/>
      <c r="AP174" s="38"/>
      <c r="AQ174" s="37"/>
      <c r="AR174" s="37"/>
      <c r="AS174" s="37"/>
      <c r="AT174" s="38"/>
    </row>
    <row r="175" spans="1:46" ht="12.7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c r="AM175" s="37"/>
      <c r="AN175" s="37"/>
      <c r="AO175" s="38"/>
      <c r="AP175" s="38"/>
      <c r="AQ175" s="37"/>
      <c r="AR175" s="37"/>
      <c r="AS175" s="37"/>
      <c r="AT175" s="38"/>
    </row>
    <row r="176" spans="1:46" ht="12.7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c r="AM176" s="37"/>
      <c r="AN176" s="37"/>
      <c r="AO176" s="38"/>
      <c r="AP176" s="38"/>
      <c r="AQ176" s="37"/>
      <c r="AR176" s="37"/>
      <c r="AS176" s="37"/>
      <c r="AT176" s="38"/>
    </row>
    <row r="177" spans="1:46" ht="12.7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c r="AM177" s="37"/>
      <c r="AN177" s="37"/>
      <c r="AO177" s="38"/>
      <c r="AP177" s="38"/>
      <c r="AQ177" s="37"/>
      <c r="AR177" s="37"/>
      <c r="AS177" s="37"/>
      <c r="AT177" s="38"/>
    </row>
    <row r="178" spans="1:46" ht="12.7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c r="AM178" s="37"/>
      <c r="AN178" s="37"/>
      <c r="AO178" s="38"/>
      <c r="AP178" s="38"/>
      <c r="AQ178" s="37"/>
      <c r="AR178" s="37"/>
      <c r="AS178" s="37"/>
      <c r="AT178" s="38"/>
    </row>
    <row r="179" spans="1:46" ht="12.7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c r="AM179" s="37"/>
      <c r="AN179" s="37"/>
      <c r="AO179" s="38"/>
      <c r="AP179" s="38"/>
      <c r="AQ179" s="37"/>
      <c r="AR179" s="37"/>
      <c r="AS179" s="37"/>
      <c r="AT179" s="38"/>
    </row>
    <row r="180" spans="1:46" ht="12.7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c r="AM180" s="37"/>
      <c r="AN180" s="37"/>
      <c r="AO180" s="38"/>
      <c r="AP180" s="38"/>
      <c r="AQ180" s="37"/>
      <c r="AR180" s="37"/>
      <c r="AS180" s="37"/>
      <c r="AT180" s="38"/>
    </row>
    <row r="181" spans="1:46" ht="12.7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c r="AM181" s="37"/>
      <c r="AN181" s="37"/>
      <c r="AO181" s="38"/>
      <c r="AP181" s="38"/>
      <c r="AQ181" s="37"/>
      <c r="AR181" s="37"/>
      <c r="AS181" s="37"/>
      <c r="AT181" s="38"/>
    </row>
    <row r="182" spans="1:46" ht="12.7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c r="AM182" s="37"/>
      <c r="AN182" s="37"/>
      <c r="AO182" s="38"/>
      <c r="AP182" s="38"/>
      <c r="AQ182" s="37"/>
      <c r="AR182" s="37"/>
      <c r="AS182" s="37"/>
      <c r="AT182" s="38"/>
    </row>
    <row r="183" spans="1:46" ht="12.7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c r="AM183" s="37"/>
      <c r="AN183" s="37"/>
      <c r="AO183" s="38"/>
      <c r="AP183" s="38"/>
      <c r="AQ183" s="37"/>
      <c r="AR183" s="37"/>
      <c r="AS183" s="37"/>
      <c r="AT183" s="38"/>
    </row>
    <row r="184" spans="1:46" ht="12.7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c r="AM184" s="37"/>
      <c r="AN184" s="37"/>
      <c r="AO184" s="38"/>
      <c r="AP184" s="38"/>
      <c r="AQ184" s="37"/>
      <c r="AR184" s="37"/>
      <c r="AS184" s="37"/>
      <c r="AT184" s="38"/>
    </row>
    <row r="185" spans="1:46" ht="12.7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c r="AM185" s="37"/>
      <c r="AN185" s="37"/>
      <c r="AO185" s="38"/>
      <c r="AP185" s="38"/>
      <c r="AQ185" s="37"/>
      <c r="AR185" s="37"/>
      <c r="AS185" s="37"/>
      <c r="AT185" s="38"/>
    </row>
    <row r="186" spans="1:46" ht="12.7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c r="AM186" s="37"/>
      <c r="AN186" s="37"/>
      <c r="AO186" s="38"/>
      <c r="AP186" s="38"/>
      <c r="AQ186" s="37"/>
      <c r="AR186" s="37"/>
      <c r="AS186" s="37"/>
      <c r="AT186" s="38"/>
    </row>
    <row r="187" spans="1:46" ht="12.7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c r="AM187" s="37"/>
      <c r="AN187" s="37"/>
      <c r="AO187" s="38"/>
      <c r="AP187" s="38"/>
      <c r="AQ187" s="37"/>
      <c r="AR187" s="37"/>
      <c r="AS187" s="37"/>
      <c r="AT187" s="38"/>
    </row>
    <row r="188" spans="1:46" ht="12.7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c r="AM188" s="37"/>
      <c r="AN188" s="37"/>
      <c r="AO188" s="38"/>
      <c r="AP188" s="38"/>
      <c r="AQ188" s="37"/>
      <c r="AR188" s="37"/>
      <c r="AS188" s="37"/>
      <c r="AT188" s="38"/>
    </row>
    <row r="189" spans="1:46" ht="12.7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c r="AM189" s="37"/>
      <c r="AN189" s="37"/>
      <c r="AO189" s="38"/>
      <c r="AP189" s="38"/>
      <c r="AQ189" s="37"/>
      <c r="AR189" s="37"/>
      <c r="AS189" s="37"/>
      <c r="AT189" s="38"/>
    </row>
    <row r="190" spans="1:46" ht="12.7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c r="AM190" s="37"/>
      <c r="AN190" s="37"/>
      <c r="AO190" s="38"/>
      <c r="AP190" s="38"/>
      <c r="AQ190" s="37"/>
      <c r="AR190" s="37"/>
      <c r="AS190" s="37"/>
      <c r="AT190" s="38"/>
    </row>
    <row r="191" spans="1:46" ht="12.7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c r="AM191" s="37"/>
      <c r="AN191" s="37"/>
      <c r="AO191" s="38"/>
      <c r="AP191" s="38"/>
      <c r="AQ191" s="37"/>
      <c r="AR191" s="37"/>
      <c r="AS191" s="37"/>
      <c r="AT191" s="38"/>
    </row>
    <row r="192" spans="1:46" ht="12.7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c r="AM192" s="37"/>
      <c r="AN192" s="37"/>
      <c r="AO192" s="38"/>
      <c r="AP192" s="38"/>
      <c r="AQ192" s="37"/>
      <c r="AR192" s="37"/>
      <c r="AS192" s="37"/>
      <c r="AT192" s="38"/>
    </row>
    <row r="193" spans="1:46" ht="12.7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37"/>
      <c r="AK193" s="37"/>
      <c r="AL193" s="37"/>
      <c r="AM193" s="37"/>
      <c r="AN193" s="37"/>
      <c r="AO193" s="38"/>
      <c r="AP193" s="38"/>
      <c r="AQ193" s="37"/>
      <c r="AR193" s="37"/>
      <c r="AS193" s="37"/>
      <c r="AT193" s="38"/>
    </row>
    <row r="194" spans="1:46" ht="12.7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37"/>
      <c r="AK194" s="37"/>
      <c r="AL194" s="37"/>
      <c r="AM194" s="37"/>
      <c r="AN194" s="37"/>
      <c r="AO194" s="38"/>
      <c r="AP194" s="38"/>
      <c r="AQ194" s="37"/>
      <c r="AR194" s="37"/>
      <c r="AS194" s="37"/>
      <c r="AT194" s="38"/>
    </row>
    <row r="195" spans="1:46" ht="12.7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37"/>
      <c r="AK195" s="37"/>
      <c r="AL195" s="37"/>
      <c r="AM195" s="37"/>
      <c r="AN195" s="37"/>
      <c r="AO195" s="38"/>
      <c r="AP195" s="38"/>
      <c r="AQ195" s="37"/>
      <c r="AR195" s="37"/>
      <c r="AS195" s="37"/>
      <c r="AT195" s="38"/>
    </row>
    <row r="196" spans="1:46" ht="12.7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c r="AK196" s="37"/>
      <c r="AL196" s="37"/>
      <c r="AM196" s="37"/>
      <c r="AN196" s="37"/>
      <c r="AO196" s="38"/>
      <c r="AP196" s="38"/>
      <c r="AQ196" s="37"/>
      <c r="AR196" s="37"/>
      <c r="AS196" s="37"/>
      <c r="AT196" s="38"/>
    </row>
    <row r="197" spans="1:46" ht="12.7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c r="AK197" s="37"/>
      <c r="AL197" s="37"/>
      <c r="AM197" s="37"/>
      <c r="AN197" s="37"/>
      <c r="AO197" s="38"/>
      <c r="AP197" s="38"/>
      <c r="AQ197" s="37"/>
      <c r="AR197" s="37"/>
      <c r="AS197" s="37"/>
      <c r="AT197" s="38"/>
    </row>
    <row r="198" spans="1:46" ht="12.7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c r="AM198" s="37"/>
      <c r="AN198" s="37"/>
      <c r="AO198" s="38"/>
      <c r="AP198" s="38"/>
      <c r="AQ198" s="37"/>
      <c r="AR198" s="37"/>
      <c r="AS198" s="37"/>
      <c r="AT198" s="38"/>
    </row>
    <row r="199" spans="1:46" ht="12.7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c r="AK199" s="37"/>
      <c r="AL199" s="37"/>
      <c r="AM199" s="37"/>
      <c r="AN199" s="37"/>
      <c r="AO199" s="38"/>
      <c r="AP199" s="38"/>
      <c r="AQ199" s="37"/>
      <c r="AR199" s="37"/>
      <c r="AS199" s="37"/>
      <c r="AT199" s="38"/>
    </row>
    <row r="200" spans="1:46" ht="12.7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c r="AM200" s="37"/>
      <c r="AN200" s="37"/>
      <c r="AO200" s="38"/>
      <c r="AP200" s="38"/>
      <c r="AQ200" s="37"/>
      <c r="AR200" s="37"/>
      <c r="AS200" s="37"/>
      <c r="AT200" s="38"/>
    </row>
    <row r="201" spans="1:46" ht="12.7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c r="AM201" s="37"/>
      <c r="AN201" s="37"/>
      <c r="AO201" s="38"/>
      <c r="AP201" s="38"/>
      <c r="AQ201" s="37"/>
      <c r="AR201" s="37"/>
      <c r="AS201" s="37"/>
      <c r="AT201" s="38"/>
    </row>
    <row r="202" spans="1:46" ht="12.7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c r="AM202" s="37"/>
      <c r="AN202" s="37"/>
      <c r="AO202" s="38"/>
      <c r="AP202" s="38"/>
      <c r="AQ202" s="37"/>
      <c r="AR202" s="37"/>
      <c r="AS202" s="37"/>
      <c r="AT202" s="38"/>
    </row>
    <row r="203" spans="1:46" ht="12.7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c r="AM203" s="37"/>
      <c r="AN203" s="37"/>
      <c r="AO203" s="38"/>
      <c r="AP203" s="38"/>
      <c r="AQ203" s="37"/>
      <c r="AR203" s="37"/>
      <c r="AS203" s="37"/>
      <c r="AT203" s="38"/>
    </row>
    <row r="204" spans="1:46" ht="12.7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c r="AM204" s="37"/>
      <c r="AN204" s="37"/>
      <c r="AO204" s="38"/>
      <c r="AP204" s="38"/>
      <c r="AQ204" s="37"/>
      <c r="AR204" s="37"/>
      <c r="AS204" s="37"/>
      <c r="AT204" s="38"/>
    </row>
    <row r="205" spans="1:46" ht="12.7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c r="AM205" s="37"/>
      <c r="AN205" s="37"/>
      <c r="AO205" s="38"/>
      <c r="AP205" s="38"/>
      <c r="AQ205" s="37"/>
      <c r="AR205" s="37"/>
      <c r="AS205" s="37"/>
      <c r="AT205" s="38"/>
    </row>
    <row r="206" spans="1:46" ht="12.7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c r="AM206" s="37"/>
      <c r="AN206" s="37"/>
      <c r="AO206" s="38"/>
      <c r="AP206" s="38"/>
      <c r="AQ206" s="37"/>
      <c r="AR206" s="37"/>
      <c r="AS206" s="37"/>
      <c r="AT206" s="38"/>
    </row>
    <row r="207" spans="1:46" ht="12.7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c r="AM207" s="37"/>
      <c r="AN207" s="37"/>
      <c r="AO207" s="38"/>
      <c r="AP207" s="38"/>
      <c r="AQ207" s="37"/>
      <c r="AR207" s="37"/>
      <c r="AS207" s="37"/>
      <c r="AT207" s="38"/>
    </row>
    <row r="208" spans="1:46" ht="12.7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c r="AM208" s="37"/>
      <c r="AN208" s="37"/>
      <c r="AO208" s="38"/>
      <c r="AP208" s="38"/>
      <c r="AQ208" s="37"/>
      <c r="AR208" s="37"/>
      <c r="AS208" s="37"/>
      <c r="AT208" s="38"/>
    </row>
    <row r="209" spans="1:46" ht="12.7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c r="AM209" s="37"/>
      <c r="AN209" s="37"/>
      <c r="AO209" s="38"/>
      <c r="AP209" s="38"/>
      <c r="AQ209" s="37"/>
      <c r="AR209" s="37"/>
      <c r="AS209" s="37"/>
      <c r="AT209" s="38"/>
    </row>
    <row r="210" spans="1:46" ht="12.7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37"/>
      <c r="AK210" s="37"/>
      <c r="AL210" s="37"/>
      <c r="AM210" s="37"/>
      <c r="AN210" s="37"/>
      <c r="AO210" s="38"/>
      <c r="AP210" s="38"/>
      <c r="AQ210" s="37"/>
      <c r="AR210" s="37"/>
      <c r="AS210" s="37"/>
      <c r="AT210" s="38"/>
    </row>
    <row r="211" spans="1:46" ht="12.7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37"/>
      <c r="AK211" s="37"/>
      <c r="AL211" s="37"/>
      <c r="AM211" s="37"/>
      <c r="AN211" s="37"/>
      <c r="AO211" s="38"/>
      <c r="AP211" s="38"/>
      <c r="AQ211" s="37"/>
      <c r="AR211" s="37"/>
      <c r="AS211" s="37"/>
      <c r="AT211" s="38"/>
    </row>
    <row r="212" spans="1:46" ht="12.7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37"/>
      <c r="AK212" s="37"/>
      <c r="AL212" s="37"/>
      <c r="AM212" s="37"/>
      <c r="AN212" s="37"/>
      <c r="AO212" s="38"/>
      <c r="AP212" s="38"/>
      <c r="AQ212" s="37"/>
      <c r="AR212" s="37"/>
      <c r="AS212" s="37"/>
      <c r="AT212" s="38"/>
    </row>
    <row r="213" spans="1:46" ht="12.75"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37"/>
      <c r="AK213" s="37"/>
      <c r="AL213" s="37"/>
      <c r="AM213" s="37"/>
      <c r="AN213" s="37"/>
      <c r="AO213" s="38"/>
      <c r="AP213" s="38"/>
      <c r="AQ213" s="37"/>
      <c r="AR213" s="37"/>
      <c r="AS213" s="37"/>
      <c r="AT213" s="38"/>
    </row>
    <row r="214" spans="1:46" ht="12.75"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37"/>
      <c r="AK214" s="37"/>
      <c r="AL214" s="37"/>
      <c r="AM214" s="37"/>
      <c r="AN214" s="37"/>
      <c r="AO214" s="38"/>
      <c r="AP214" s="38"/>
      <c r="AQ214" s="37"/>
      <c r="AR214" s="37"/>
      <c r="AS214" s="37"/>
      <c r="AT214" s="38"/>
    </row>
    <row r="215" spans="1:46" ht="12.75"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37"/>
      <c r="AK215" s="37"/>
      <c r="AL215" s="37"/>
      <c r="AM215" s="37"/>
      <c r="AN215" s="37"/>
      <c r="AO215" s="38"/>
      <c r="AP215" s="38"/>
      <c r="AQ215" s="37"/>
      <c r="AR215" s="37"/>
      <c r="AS215" s="37"/>
      <c r="AT215" s="38"/>
    </row>
    <row r="216" spans="1:46" ht="12.75"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c r="AM216" s="37"/>
      <c r="AN216" s="37"/>
      <c r="AO216" s="38"/>
      <c r="AP216" s="38"/>
      <c r="AQ216" s="37"/>
      <c r="AR216" s="37"/>
      <c r="AS216" s="37"/>
      <c r="AT216" s="38"/>
    </row>
    <row r="217" spans="1:46" ht="12.75"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37"/>
      <c r="AK217" s="37"/>
      <c r="AL217" s="37"/>
      <c r="AM217" s="37"/>
      <c r="AN217" s="37"/>
      <c r="AO217" s="38"/>
      <c r="AP217" s="38"/>
      <c r="AQ217" s="37"/>
      <c r="AR217" s="37"/>
      <c r="AS217" s="37"/>
      <c r="AT217" s="38"/>
    </row>
    <row r="218" spans="1:46" ht="12.75"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37"/>
      <c r="AK218" s="37"/>
      <c r="AL218" s="37"/>
      <c r="AM218" s="37"/>
      <c r="AN218" s="37"/>
      <c r="AO218" s="38"/>
      <c r="AP218" s="38"/>
      <c r="AQ218" s="37"/>
      <c r="AR218" s="37"/>
      <c r="AS218" s="37"/>
      <c r="AT218" s="38"/>
    </row>
    <row r="219" spans="1:46" ht="12.75"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37"/>
      <c r="AK219" s="37"/>
      <c r="AL219" s="37"/>
      <c r="AM219" s="37"/>
      <c r="AN219" s="37"/>
      <c r="AO219" s="38"/>
      <c r="AP219" s="38"/>
      <c r="AQ219" s="37"/>
      <c r="AR219" s="37"/>
      <c r="AS219" s="37"/>
      <c r="AT219" s="38"/>
    </row>
    <row r="220" spans="1:46" ht="12.75"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37"/>
      <c r="AK220" s="37"/>
      <c r="AL220" s="37"/>
      <c r="AM220" s="37"/>
      <c r="AN220" s="37"/>
      <c r="AO220" s="38"/>
      <c r="AP220" s="38"/>
      <c r="AQ220" s="37"/>
      <c r="AR220" s="37"/>
      <c r="AS220" s="37"/>
      <c r="AT220" s="38"/>
    </row>
    <row r="221" spans="1:46" ht="12.75"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37"/>
      <c r="AK221" s="37"/>
      <c r="AL221" s="37"/>
      <c r="AM221" s="37"/>
      <c r="AN221" s="37"/>
      <c r="AO221" s="38"/>
      <c r="AP221" s="38"/>
      <c r="AQ221" s="37"/>
      <c r="AR221" s="37"/>
      <c r="AS221" s="37"/>
      <c r="AT221" s="38"/>
    </row>
    <row r="222" spans="1:46" ht="12.75"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37"/>
      <c r="AK222" s="37"/>
      <c r="AL222" s="37"/>
      <c r="AM222" s="37"/>
      <c r="AN222" s="37"/>
      <c r="AO222" s="38"/>
      <c r="AP222" s="38"/>
      <c r="AQ222" s="37"/>
      <c r="AR222" s="37"/>
      <c r="AS222" s="37"/>
      <c r="AT222" s="38"/>
    </row>
    <row r="223" spans="1:46" ht="12.75"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37"/>
      <c r="AK223" s="37"/>
      <c r="AL223" s="37"/>
      <c r="AM223" s="37"/>
      <c r="AN223" s="37"/>
      <c r="AO223" s="38"/>
      <c r="AP223" s="38"/>
      <c r="AQ223" s="37"/>
      <c r="AR223" s="37"/>
      <c r="AS223" s="37"/>
      <c r="AT223" s="38"/>
    </row>
    <row r="224" spans="1:46" ht="12.75"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c r="AM224" s="37"/>
      <c r="AN224" s="37"/>
      <c r="AO224" s="38"/>
      <c r="AP224" s="38"/>
      <c r="AQ224" s="37"/>
      <c r="AR224" s="37"/>
      <c r="AS224" s="37"/>
      <c r="AT224" s="38"/>
    </row>
    <row r="225" spans="1:46" ht="12.75"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37"/>
      <c r="AK225" s="37"/>
      <c r="AL225" s="37"/>
      <c r="AM225" s="37"/>
      <c r="AN225" s="37"/>
      <c r="AO225" s="38"/>
      <c r="AP225" s="38"/>
      <c r="AQ225" s="37"/>
      <c r="AR225" s="37"/>
      <c r="AS225" s="37"/>
      <c r="AT225" s="38"/>
    </row>
    <row r="226" spans="1:46" ht="12.75"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37"/>
      <c r="AK226" s="37"/>
      <c r="AL226" s="37"/>
      <c r="AM226" s="37"/>
      <c r="AN226" s="37"/>
      <c r="AO226" s="38"/>
      <c r="AP226" s="38"/>
      <c r="AQ226" s="37"/>
      <c r="AR226" s="37"/>
      <c r="AS226" s="37"/>
      <c r="AT226" s="38"/>
    </row>
    <row r="227" spans="1:46" ht="12.75"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37"/>
      <c r="AK227" s="37"/>
      <c r="AL227" s="37"/>
      <c r="AM227" s="37"/>
      <c r="AN227" s="37"/>
      <c r="AO227" s="38"/>
      <c r="AP227" s="38"/>
      <c r="AQ227" s="37"/>
      <c r="AR227" s="37"/>
      <c r="AS227" s="37"/>
      <c r="AT227" s="38"/>
    </row>
    <row r="228" spans="1:46" ht="12.75"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37"/>
      <c r="AK228" s="37"/>
      <c r="AL228" s="37"/>
      <c r="AM228" s="37"/>
      <c r="AN228" s="37"/>
      <c r="AO228" s="38"/>
      <c r="AP228" s="38"/>
      <c r="AQ228" s="37"/>
      <c r="AR228" s="37"/>
      <c r="AS228" s="37"/>
      <c r="AT228" s="38"/>
    </row>
    <row r="229" spans="1:46" ht="12.75"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37"/>
      <c r="AK229" s="37"/>
      <c r="AL229" s="37"/>
      <c r="AM229" s="37"/>
      <c r="AN229" s="37"/>
      <c r="AO229" s="38"/>
      <c r="AP229" s="38"/>
      <c r="AQ229" s="37"/>
      <c r="AR229" s="37"/>
      <c r="AS229" s="37"/>
      <c r="AT229" s="38"/>
    </row>
    <row r="230" spans="1:46" ht="12.75"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37"/>
      <c r="AK230" s="37"/>
      <c r="AL230" s="37"/>
      <c r="AM230" s="37"/>
      <c r="AN230" s="37"/>
      <c r="AO230" s="38"/>
      <c r="AP230" s="38"/>
      <c r="AQ230" s="37"/>
      <c r="AR230" s="37"/>
      <c r="AS230" s="37"/>
      <c r="AT230" s="38"/>
    </row>
    <row r="231" spans="1:46" ht="12.75"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37"/>
      <c r="AK231" s="37"/>
      <c r="AL231" s="37"/>
      <c r="AM231" s="37"/>
      <c r="AN231" s="37"/>
      <c r="AO231" s="38"/>
      <c r="AP231" s="38"/>
      <c r="AQ231" s="37"/>
      <c r="AR231" s="37"/>
      <c r="AS231" s="37"/>
      <c r="AT231" s="38"/>
    </row>
    <row r="232" spans="1:46" ht="12.75"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37"/>
      <c r="AK232" s="37"/>
      <c r="AL232" s="37"/>
      <c r="AM232" s="37"/>
      <c r="AN232" s="37"/>
      <c r="AO232" s="38"/>
      <c r="AP232" s="38"/>
      <c r="AQ232" s="37"/>
      <c r="AR232" s="37"/>
      <c r="AS232" s="37"/>
      <c r="AT232" s="38"/>
    </row>
    <row r="233" spans="1:46" ht="12.75"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K233" s="37"/>
      <c r="AL233" s="37"/>
      <c r="AM233" s="37"/>
      <c r="AN233" s="37"/>
      <c r="AO233" s="38"/>
      <c r="AP233" s="38"/>
      <c r="AQ233" s="37"/>
      <c r="AR233" s="37"/>
      <c r="AS233" s="37"/>
      <c r="AT233" s="38"/>
    </row>
    <row r="234" spans="1:46" ht="12.75"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K234" s="37"/>
      <c r="AL234" s="37"/>
      <c r="AM234" s="37"/>
      <c r="AN234" s="37"/>
      <c r="AO234" s="38"/>
      <c r="AP234" s="38"/>
      <c r="AQ234" s="37"/>
      <c r="AR234" s="37"/>
      <c r="AS234" s="37"/>
      <c r="AT234" s="38"/>
    </row>
    <row r="235" spans="1:46" ht="12.75"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37"/>
      <c r="AK235" s="37"/>
      <c r="AL235" s="37"/>
      <c r="AM235" s="37"/>
      <c r="AN235" s="37"/>
      <c r="AO235" s="38"/>
      <c r="AP235" s="38"/>
      <c r="AQ235" s="37"/>
      <c r="AR235" s="37"/>
      <c r="AS235" s="37"/>
      <c r="AT235" s="38"/>
    </row>
    <row r="236" spans="1:46" ht="12.75"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37"/>
      <c r="AK236" s="37"/>
      <c r="AL236" s="37"/>
      <c r="AM236" s="37"/>
      <c r="AN236" s="37"/>
      <c r="AO236" s="38"/>
      <c r="AP236" s="38"/>
      <c r="AQ236" s="37"/>
      <c r="AR236" s="37"/>
      <c r="AS236" s="37"/>
      <c r="AT236" s="38"/>
    </row>
    <row r="237" spans="1:46" ht="12.75"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37"/>
      <c r="AK237" s="37"/>
      <c r="AL237" s="37"/>
      <c r="AM237" s="37"/>
      <c r="AN237" s="37"/>
      <c r="AO237" s="38"/>
      <c r="AP237" s="38"/>
      <c r="AQ237" s="37"/>
      <c r="AR237" s="37"/>
      <c r="AS237" s="37"/>
      <c r="AT237" s="38"/>
    </row>
    <row r="238" spans="1:46" ht="12.75"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37"/>
      <c r="AK238" s="37"/>
      <c r="AL238" s="37"/>
      <c r="AM238" s="37"/>
      <c r="AN238" s="37"/>
      <c r="AO238" s="38"/>
      <c r="AP238" s="38"/>
      <c r="AQ238" s="37"/>
      <c r="AR238" s="37"/>
      <c r="AS238" s="37"/>
      <c r="AT238" s="38"/>
    </row>
    <row r="239" spans="1:46" ht="12.75"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37"/>
      <c r="AK239" s="37"/>
      <c r="AL239" s="37"/>
      <c r="AM239" s="37"/>
      <c r="AN239" s="37"/>
      <c r="AO239" s="38"/>
      <c r="AP239" s="38"/>
      <c r="AQ239" s="37"/>
      <c r="AR239" s="37"/>
      <c r="AS239" s="37"/>
      <c r="AT239" s="38"/>
    </row>
    <row r="240" spans="1:46" ht="12.75"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37"/>
      <c r="AK240" s="37"/>
      <c r="AL240" s="37"/>
      <c r="AM240" s="37"/>
      <c r="AN240" s="37"/>
      <c r="AO240" s="38"/>
      <c r="AP240" s="38"/>
      <c r="AQ240" s="37"/>
      <c r="AR240" s="37"/>
      <c r="AS240" s="37"/>
      <c r="AT240" s="38"/>
    </row>
    <row r="241" spans="1:46" ht="12.75"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37"/>
      <c r="AK241" s="37"/>
      <c r="AL241" s="37"/>
      <c r="AM241" s="37"/>
      <c r="AN241" s="37"/>
      <c r="AO241" s="38"/>
      <c r="AP241" s="38"/>
      <c r="AQ241" s="37"/>
      <c r="AR241" s="37"/>
      <c r="AS241" s="37"/>
      <c r="AT241" s="38"/>
    </row>
    <row r="242" spans="1:46" ht="12.75"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c r="AM242" s="37"/>
      <c r="AN242" s="37"/>
      <c r="AO242" s="38"/>
      <c r="AP242" s="38"/>
      <c r="AQ242" s="37"/>
      <c r="AR242" s="37"/>
      <c r="AS242" s="37"/>
      <c r="AT242" s="38"/>
    </row>
    <row r="243" spans="1:46" ht="12.75"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37"/>
      <c r="AK243" s="37"/>
      <c r="AL243" s="37"/>
      <c r="AM243" s="37"/>
      <c r="AN243" s="37"/>
      <c r="AO243" s="38"/>
      <c r="AP243" s="38"/>
      <c r="AQ243" s="37"/>
      <c r="AR243" s="37"/>
      <c r="AS243" s="37"/>
      <c r="AT243" s="38"/>
    </row>
    <row r="244" spans="1:46" ht="12.75"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37"/>
      <c r="AK244" s="37"/>
      <c r="AL244" s="37"/>
      <c r="AM244" s="37"/>
      <c r="AN244" s="37"/>
      <c r="AO244" s="38"/>
      <c r="AP244" s="38"/>
      <c r="AQ244" s="37"/>
      <c r="AR244" s="37"/>
      <c r="AS244" s="37"/>
      <c r="AT244" s="38"/>
    </row>
    <row r="245" spans="1:46" ht="12.75"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37"/>
      <c r="AK245" s="37"/>
      <c r="AL245" s="37"/>
      <c r="AM245" s="37"/>
      <c r="AN245" s="37"/>
      <c r="AO245" s="38"/>
      <c r="AP245" s="38"/>
      <c r="AQ245" s="37"/>
      <c r="AR245" s="37"/>
      <c r="AS245" s="37"/>
      <c r="AT245" s="38"/>
    </row>
    <row r="246" spans="1:46" ht="12.75"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37"/>
      <c r="AK246" s="37"/>
      <c r="AL246" s="37"/>
      <c r="AM246" s="37"/>
      <c r="AN246" s="37"/>
      <c r="AO246" s="38"/>
      <c r="AP246" s="38"/>
      <c r="AQ246" s="37"/>
      <c r="AR246" s="37"/>
      <c r="AS246" s="37"/>
      <c r="AT246" s="38"/>
    </row>
    <row r="247" spans="1:46" ht="12.75"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37"/>
      <c r="AK247" s="37"/>
      <c r="AL247" s="37"/>
      <c r="AM247" s="37"/>
      <c r="AN247" s="37"/>
      <c r="AO247" s="38"/>
      <c r="AP247" s="38"/>
      <c r="AQ247" s="37"/>
      <c r="AR247" s="37"/>
      <c r="AS247" s="37"/>
      <c r="AT247" s="38"/>
    </row>
    <row r="248" spans="1:46" ht="12.75"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37"/>
      <c r="AK248" s="37"/>
      <c r="AL248" s="37"/>
      <c r="AM248" s="37"/>
      <c r="AN248" s="37"/>
      <c r="AO248" s="38"/>
      <c r="AP248" s="38"/>
      <c r="AQ248" s="37"/>
      <c r="AR248" s="37"/>
      <c r="AS248" s="37"/>
      <c r="AT248" s="38"/>
    </row>
    <row r="249" spans="1:46" ht="12.75"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37"/>
      <c r="AK249" s="37"/>
      <c r="AL249" s="37"/>
      <c r="AM249" s="37"/>
      <c r="AN249" s="37"/>
      <c r="AO249" s="38"/>
      <c r="AP249" s="38"/>
      <c r="AQ249" s="37"/>
      <c r="AR249" s="37"/>
      <c r="AS249" s="37"/>
      <c r="AT249" s="38"/>
    </row>
    <row r="250" spans="1:46" ht="12.75"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37"/>
      <c r="AK250" s="37"/>
      <c r="AL250" s="37"/>
      <c r="AM250" s="37"/>
      <c r="AN250" s="37"/>
      <c r="AO250" s="38"/>
      <c r="AP250" s="38"/>
      <c r="AQ250" s="37"/>
      <c r="AR250" s="37"/>
      <c r="AS250" s="37"/>
      <c r="AT250" s="38"/>
    </row>
    <row r="251" spans="1:46" ht="12.75"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37"/>
      <c r="AK251" s="37"/>
      <c r="AL251" s="37"/>
      <c r="AM251" s="37"/>
      <c r="AN251" s="37"/>
      <c r="AO251" s="38"/>
      <c r="AP251" s="38"/>
      <c r="AQ251" s="37"/>
      <c r="AR251" s="37"/>
      <c r="AS251" s="37"/>
      <c r="AT251" s="38"/>
    </row>
    <row r="252" spans="1:46" ht="12.75"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37"/>
      <c r="AK252" s="37"/>
      <c r="AL252" s="37"/>
      <c r="AM252" s="37"/>
      <c r="AN252" s="37"/>
      <c r="AO252" s="38"/>
      <c r="AP252" s="38"/>
      <c r="AQ252" s="37"/>
      <c r="AR252" s="37"/>
      <c r="AS252" s="37"/>
      <c r="AT252" s="38"/>
    </row>
    <row r="253" spans="1:46" ht="12.75"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37"/>
      <c r="AK253" s="37"/>
      <c r="AL253" s="37"/>
      <c r="AM253" s="37"/>
      <c r="AN253" s="37"/>
      <c r="AO253" s="38"/>
      <c r="AP253" s="38"/>
      <c r="AQ253" s="37"/>
      <c r="AR253" s="37"/>
      <c r="AS253" s="37"/>
      <c r="AT253" s="38"/>
    </row>
    <row r="254" spans="1:46" ht="12.75"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37"/>
      <c r="AK254" s="37"/>
      <c r="AL254" s="37"/>
      <c r="AM254" s="37"/>
      <c r="AN254" s="37"/>
      <c r="AO254" s="38"/>
      <c r="AP254" s="38"/>
      <c r="AQ254" s="37"/>
      <c r="AR254" s="37"/>
      <c r="AS254" s="37"/>
      <c r="AT254" s="38"/>
    </row>
    <row r="255" spans="1:46" ht="12.75"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37"/>
      <c r="AK255" s="37"/>
      <c r="AL255" s="37"/>
      <c r="AM255" s="37"/>
      <c r="AN255" s="37"/>
      <c r="AO255" s="38"/>
      <c r="AP255" s="38"/>
      <c r="AQ255" s="37"/>
      <c r="AR255" s="37"/>
      <c r="AS255" s="37"/>
      <c r="AT255" s="38"/>
    </row>
    <row r="256" spans="1:46" ht="12.75"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37"/>
      <c r="AK256" s="37"/>
      <c r="AL256" s="37"/>
      <c r="AM256" s="37"/>
      <c r="AN256" s="37"/>
      <c r="AO256" s="38"/>
      <c r="AP256" s="38"/>
      <c r="AQ256" s="37"/>
      <c r="AR256" s="37"/>
      <c r="AS256" s="37"/>
      <c r="AT256" s="38"/>
    </row>
    <row r="257" spans="1:46" ht="12.75"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37"/>
      <c r="AK257" s="37"/>
      <c r="AL257" s="37"/>
      <c r="AM257" s="37"/>
      <c r="AN257" s="37"/>
      <c r="AO257" s="38"/>
      <c r="AP257" s="38"/>
      <c r="AQ257" s="37"/>
      <c r="AR257" s="37"/>
      <c r="AS257" s="37"/>
      <c r="AT257" s="38"/>
    </row>
    <row r="258" spans="1:46" ht="12.75"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37"/>
      <c r="AK258" s="37"/>
      <c r="AL258" s="37"/>
      <c r="AM258" s="37"/>
      <c r="AN258" s="37"/>
      <c r="AO258" s="38"/>
      <c r="AP258" s="38"/>
      <c r="AQ258" s="37"/>
      <c r="AR258" s="37"/>
      <c r="AS258" s="37"/>
      <c r="AT258" s="38"/>
    </row>
    <row r="259" spans="1:46" ht="12.75"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37"/>
      <c r="AK259" s="37"/>
      <c r="AL259" s="37"/>
      <c r="AM259" s="37"/>
      <c r="AN259" s="37"/>
      <c r="AO259" s="38"/>
      <c r="AP259" s="38"/>
      <c r="AQ259" s="37"/>
      <c r="AR259" s="37"/>
      <c r="AS259" s="37"/>
      <c r="AT259" s="38"/>
    </row>
    <row r="260" spans="1:46" ht="12.75"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37"/>
      <c r="AK260" s="37"/>
      <c r="AL260" s="37"/>
      <c r="AM260" s="37"/>
      <c r="AN260" s="37"/>
      <c r="AO260" s="38"/>
      <c r="AP260" s="38"/>
      <c r="AQ260" s="37"/>
      <c r="AR260" s="37"/>
      <c r="AS260" s="37"/>
      <c r="AT260" s="38"/>
    </row>
    <row r="261" spans="1:46" ht="12.75"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37"/>
      <c r="AK261" s="37"/>
      <c r="AL261" s="37"/>
      <c r="AM261" s="37"/>
      <c r="AN261" s="37"/>
      <c r="AO261" s="38"/>
      <c r="AP261" s="38"/>
      <c r="AQ261" s="37"/>
      <c r="AR261" s="37"/>
      <c r="AS261" s="37"/>
      <c r="AT261" s="38"/>
    </row>
    <row r="262" spans="1:46" ht="12.75"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37"/>
      <c r="AK262" s="37"/>
      <c r="AL262" s="37"/>
      <c r="AM262" s="37"/>
      <c r="AN262" s="37"/>
      <c r="AO262" s="38"/>
      <c r="AP262" s="38"/>
      <c r="AQ262" s="37"/>
      <c r="AR262" s="37"/>
      <c r="AS262" s="37"/>
      <c r="AT262" s="38"/>
    </row>
    <row r="263" spans="1:46" ht="12.75"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37"/>
      <c r="AK263" s="37"/>
      <c r="AL263" s="37"/>
      <c r="AM263" s="37"/>
      <c r="AN263" s="37"/>
      <c r="AO263" s="38"/>
      <c r="AP263" s="38"/>
      <c r="AQ263" s="37"/>
      <c r="AR263" s="37"/>
      <c r="AS263" s="37"/>
      <c r="AT263" s="38"/>
    </row>
    <row r="264" spans="1:46" ht="12.75"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37"/>
      <c r="AK264" s="37"/>
      <c r="AL264" s="37"/>
      <c r="AM264" s="37"/>
      <c r="AN264" s="37"/>
      <c r="AO264" s="38"/>
      <c r="AP264" s="38"/>
      <c r="AQ264" s="37"/>
      <c r="AR264" s="37"/>
      <c r="AS264" s="37"/>
      <c r="AT264" s="38"/>
    </row>
    <row r="265" spans="1:46" ht="12.75"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37"/>
      <c r="AK265" s="37"/>
      <c r="AL265" s="37"/>
      <c r="AM265" s="37"/>
      <c r="AN265" s="37"/>
      <c r="AO265" s="38"/>
      <c r="AP265" s="38"/>
      <c r="AQ265" s="37"/>
      <c r="AR265" s="37"/>
      <c r="AS265" s="37"/>
      <c r="AT265" s="38"/>
    </row>
    <row r="266" spans="1:46" ht="12.75"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37"/>
      <c r="AK266" s="37"/>
      <c r="AL266" s="37"/>
      <c r="AM266" s="37"/>
      <c r="AN266" s="37"/>
      <c r="AO266" s="38"/>
      <c r="AP266" s="38"/>
      <c r="AQ266" s="37"/>
      <c r="AR266" s="37"/>
      <c r="AS266" s="37"/>
      <c r="AT266" s="38"/>
    </row>
    <row r="267" spans="1:46" ht="12.75"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37"/>
      <c r="AK267" s="37"/>
      <c r="AL267" s="37"/>
      <c r="AM267" s="37"/>
      <c r="AN267" s="37"/>
      <c r="AO267" s="38"/>
      <c r="AP267" s="38"/>
      <c r="AQ267" s="37"/>
      <c r="AR267" s="37"/>
      <c r="AS267" s="37"/>
      <c r="AT267" s="38"/>
    </row>
    <row r="268" spans="1:46" ht="12.75"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37"/>
      <c r="AK268" s="37"/>
      <c r="AL268" s="37"/>
      <c r="AM268" s="37"/>
      <c r="AN268" s="37"/>
      <c r="AO268" s="38"/>
      <c r="AP268" s="38"/>
      <c r="AQ268" s="37"/>
      <c r="AR268" s="37"/>
      <c r="AS268" s="37"/>
      <c r="AT268" s="38"/>
    </row>
    <row r="269" spans="1:46" ht="12.75"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37"/>
      <c r="AK269" s="37"/>
      <c r="AL269" s="37"/>
      <c r="AM269" s="37"/>
      <c r="AN269" s="37"/>
      <c r="AO269" s="38"/>
      <c r="AP269" s="38"/>
      <c r="AQ269" s="37"/>
      <c r="AR269" s="37"/>
      <c r="AS269" s="37"/>
      <c r="AT269" s="38"/>
    </row>
    <row r="270" spans="1:46" ht="12.75"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37"/>
      <c r="AK270" s="37"/>
      <c r="AL270" s="37"/>
      <c r="AM270" s="37"/>
      <c r="AN270" s="37"/>
      <c r="AO270" s="38"/>
      <c r="AP270" s="38"/>
      <c r="AQ270" s="37"/>
      <c r="AR270" s="37"/>
      <c r="AS270" s="37"/>
      <c r="AT270" s="38"/>
    </row>
    <row r="271" spans="1:46" ht="12.75"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c r="AM271" s="37"/>
      <c r="AN271" s="37"/>
      <c r="AO271" s="38"/>
      <c r="AP271" s="38"/>
      <c r="AQ271" s="37"/>
      <c r="AR271" s="37"/>
      <c r="AS271" s="37"/>
      <c r="AT271" s="38"/>
    </row>
    <row r="272" spans="1:46" ht="12.75"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37"/>
      <c r="AK272" s="37"/>
      <c r="AL272" s="37"/>
      <c r="AM272" s="37"/>
      <c r="AN272" s="37"/>
      <c r="AO272" s="38"/>
      <c r="AP272" s="38"/>
      <c r="AQ272" s="37"/>
      <c r="AR272" s="37"/>
      <c r="AS272" s="37"/>
      <c r="AT272" s="38"/>
    </row>
    <row r="273" spans="1:46" ht="12.75"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37"/>
      <c r="AK273" s="37"/>
      <c r="AL273" s="37"/>
      <c r="AM273" s="37"/>
      <c r="AN273" s="37"/>
      <c r="AO273" s="38"/>
      <c r="AP273" s="38"/>
      <c r="AQ273" s="37"/>
      <c r="AR273" s="37"/>
      <c r="AS273" s="37"/>
      <c r="AT273" s="38"/>
    </row>
    <row r="274" spans="1:46" ht="12.75"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37"/>
      <c r="AK274" s="37"/>
      <c r="AL274" s="37"/>
      <c r="AM274" s="37"/>
      <c r="AN274" s="37"/>
      <c r="AO274" s="38"/>
      <c r="AP274" s="38"/>
      <c r="AQ274" s="37"/>
      <c r="AR274" s="37"/>
      <c r="AS274" s="37"/>
      <c r="AT274" s="38"/>
    </row>
    <row r="275" spans="1:46" ht="12.75"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c r="AM275" s="37"/>
      <c r="AN275" s="37"/>
      <c r="AO275" s="38"/>
      <c r="AP275" s="38"/>
      <c r="AQ275" s="37"/>
      <c r="AR275" s="37"/>
      <c r="AS275" s="37"/>
      <c r="AT275" s="38"/>
    </row>
    <row r="276" spans="1:46" ht="12.75"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c r="AM276" s="37"/>
      <c r="AN276" s="37"/>
      <c r="AO276" s="38"/>
      <c r="AP276" s="38"/>
      <c r="AQ276" s="37"/>
      <c r="AR276" s="37"/>
      <c r="AS276" s="37"/>
      <c r="AT276" s="38"/>
    </row>
    <row r="277" spans="1:46" ht="12.75"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37"/>
      <c r="AK277" s="37"/>
      <c r="AL277" s="37"/>
      <c r="AM277" s="37"/>
      <c r="AN277" s="37"/>
      <c r="AO277" s="38"/>
      <c r="AP277" s="38"/>
      <c r="AQ277" s="37"/>
      <c r="AR277" s="37"/>
      <c r="AS277" s="37"/>
      <c r="AT277" s="38"/>
    </row>
    <row r="278" spans="1:46" ht="12.75"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c r="AM278" s="37"/>
      <c r="AN278" s="37"/>
      <c r="AO278" s="38"/>
      <c r="AP278" s="38"/>
      <c r="AQ278" s="37"/>
      <c r="AR278" s="37"/>
      <c r="AS278" s="37"/>
      <c r="AT278" s="38"/>
    </row>
    <row r="279" spans="1:46" ht="12.75"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37"/>
      <c r="AK279" s="37"/>
      <c r="AL279" s="37"/>
      <c r="AM279" s="37"/>
      <c r="AN279" s="37"/>
      <c r="AO279" s="38"/>
      <c r="AP279" s="38"/>
      <c r="AQ279" s="37"/>
      <c r="AR279" s="37"/>
      <c r="AS279" s="37"/>
      <c r="AT279" s="38"/>
    </row>
    <row r="280" spans="1:46" ht="12.75"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c r="AM280" s="37"/>
      <c r="AN280" s="37"/>
      <c r="AO280" s="38"/>
      <c r="AP280" s="38"/>
      <c r="AQ280" s="37"/>
      <c r="AR280" s="37"/>
      <c r="AS280" s="37"/>
      <c r="AT280" s="38"/>
    </row>
    <row r="281" spans="1:46" ht="12.75"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37"/>
      <c r="AK281" s="37"/>
      <c r="AL281" s="37"/>
      <c r="AM281" s="37"/>
      <c r="AN281" s="37"/>
      <c r="AO281" s="38"/>
      <c r="AP281" s="38"/>
      <c r="AQ281" s="37"/>
      <c r="AR281" s="37"/>
      <c r="AS281" s="37"/>
      <c r="AT281" s="38"/>
    </row>
    <row r="282" spans="1:46" ht="12.75"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c r="AM282" s="37"/>
      <c r="AN282" s="37"/>
      <c r="AO282" s="38"/>
      <c r="AP282" s="38"/>
      <c r="AQ282" s="37"/>
      <c r="AR282" s="37"/>
      <c r="AS282" s="37"/>
      <c r="AT282" s="38"/>
    </row>
    <row r="283" spans="1:46" ht="12.75"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37"/>
      <c r="AK283" s="37"/>
      <c r="AL283" s="37"/>
      <c r="AM283" s="37"/>
      <c r="AN283" s="37"/>
      <c r="AO283" s="38"/>
      <c r="AP283" s="38"/>
      <c r="AQ283" s="37"/>
      <c r="AR283" s="37"/>
      <c r="AS283" s="37"/>
      <c r="AT283" s="38"/>
    </row>
    <row r="284" spans="1:46" ht="12.75"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c r="AM284" s="37"/>
      <c r="AN284" s="37"/>
      <c r="AO284" s="38"/>
      <c r="AP284" s="38"/>
      <c r="AQ284" s="37"/>
      <c r="AR284" s="37"/>
      <c r="AS284" s="37"/>
      <c r="AT284" s="38"/>
    </row>
    <row r="285" spans="1:46" ht="12.75"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37"/>
      <c r="AK285" s="37"/>
      <c r="AL285" s="37"/>
      <c r="AM285" s="37"/>
      <c r="AN285" s="37"/>
      <c r="AO285" s="38"/>
      <c r="AP285" s="38"/>
      <c r="AQ285" s="37"/>
      <c r="AR285" s="37"/>
      <c r="AS285" s="37"/>
      <c r="AT285" s="38"/>
    </row>
    <row r="286" spans="1:46" ht="12.75"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c r="AM286" s="37"/>
      <c r="AN286" s="37"/>
      <c r="AO286" s="38"/>
      <c r="AP286" s="38"/>
      <c r="AQ286" s="37"/>
      <c r="AR286" s="37"/>
      <c r="AS286" s="37"/>
      <c r="AT286" s="38"/>
    </row>
    <row r="287" spans="1:46" ht="12.75"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AL287" s="37"/>
      <c r="AM287" s="37"/>
      <c r="AN287" s="37"/>
      <c r="AO287" s="38"/>
      <c r="AP287" s="38"/>
      <c r="AQ287" s="37"/>
      <c r="AR287" s="37"/>
      <c r="AS287" s="37"/>
      <c r="AT287" s="38"/>
    </row>
    <row r="288" spans="1:46" ht="12.75"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c r="AM288" s="37"/>
      <c r="AN288" s="37"/>
      <c r="AO288" s="38"/>
      <c r="AP288" s="38"/>
      <c r="AQ288" s="37"/>
      <c r="AR288" s="37"/>
      <c r="AS288" s="37"/>
      <c r="AT288" s="38"/>
    </row>
    <row r="289" spans="1:46" ht="12.75"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37"/>
      <c r="AK289" s="37"/>
      <c r="AL289" s="37"/>
      <c r="AM289" s="37"/>
      <c r="AN289" s="37"/>
      <c r="AO289" s="38"/>
      <c r="AP289" s="38"/>
      <c r="AQ289" s="37"/>
      <c r="AR289" s="37"/>
      <c r="AS289" s="37"/>
      <c r="AT289" s="38"/>
    </row>
    <row r="290" spans="1:46" ht="12.75"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c r="AM290" s="37"/>
      <c r="AN290" s="37"/>
      <c r="AO290" s="38"/>
      <c r="AP290" s="38"/>
      <c r="AQ290" s="37"/>
      <c r="AR290" s="37"/>
      <c r="AS290" s="37"/>
      <c r="AT290" s="38"/>
    </row>
    <row r="291" spans="1:46" ht="12.75"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37"/>
      <c r="AK291" s="37"/>
      <c r="AL291" s="37"/>
      <c r="AM291" s="37"/>
      <c r="AN291" s="37"/>
      <c r="AO291" s="38"/>
      <c r="AP291" s="38"/>
      <c r="AQ291" s="37"/>
      <c r="AR291" s="37"/>
      <c r="AS291" s="37"/>
      <c r="AT291" s="38"/>
    </row>
    <row r="292" spans="1:46" ht="12.75"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c r="AM292" s="37"/>
      <c r="AN292" s="37"/>
      <c r="AO292" s="38"/>
      <c r="AP292" s="38"/>
      <c r="AQ292" s="37"/>
      <c r="AR292" s="37"/>
      <c r="AS292" s="37"/>
      <c r="AT292" s="38"/>
    </row>
    <row r="293" spans="1:46" ht="12.75"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37"/>
      <c r="AK293" s="37"/>
      <c r="AL293" s="37"/>
      <c r="AM293" s="37"/>
      <c r="AN293" s="37"/>
      <c r="AO293" s="38"/>
      <c r="AP293" s="38"/>
      <c r="AQ293" s="37"/>
      <c r="AR293" s="37"/>
      <c r="AS293" s="37"/>
      <c r="AT293" s="38"/>
    </row>
    <row r="294" spans="1:46" ht="12.75"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c r="AM294" s="37"/>
      <c r="AN294" s="37"/>
      <c r="AO294" s="38"/>
      <c r="AP294" s="38"/>
      <c r="AQ294" s="37"/>
      <c r="AR294" s="37"/>
      <c r="AS294" s="37"/>
      <c r="AT294" s="38"/>
    </row>
    <row r="295" spans="1:46" ht="12.75"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37"/>
      <c r="AK295" s="37"/>
      <c r="AL295" s="37"/>
      <c r="AM295" s="37"/>
      <c r="AN295" s="37"/>
      <c r="AO295" s="38"/>
      <c r="AP295" s="38"/>
      <c r="AQ295" s="37"/>
      <c r="AR295" s="37"/>
      <c r="AS295" s="37"/>
      <c r="AT295" s="38"/>
    </row>
    <row r="296" spans="1:46" ht="12.75"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c r="AM296" s="37"/>
      <c r="AN296" s="37"/>
      <c r="AO296" s="38"/>
      <c r="AP296" s="38"/>
      <c r="AQ296" s="37"/>
      <c r="AR296" s="37"/>
      <c r="AS296" s="37"/>
      <c r="AT296" s="38"/>
    </row>
    <row r="297" spans="1:46" ht="12.75"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37"/>
      <c r="AK297" s="37"/>
      <c r="AL297" s="37"/>
      <c r="AM297" s="37"/>
      <c r="AN297" s="37"/>
      <c r="AO297" s="38"/>
      <c r="AP297" s="38"/>
      <c r="AQ297" s="37"/>
      <c r="AR297" s="37"/>
      <c r="AS297" s="37"/>
      <c r="AT297" s="38"/>
    </row>
    <row r="298" spans="1:46" ht="12.75"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c r="AM298" s="37"/>
      <c r="AN298" s="37"/>
      <c r="AO298" s="38"/>
      <c r="AP298" s="38"/>
      <c r="AQ298" s="37"/>
      <c r="AR298" s="37"/>
      <c r="AS298" s="37"/>
      <c r="AT298" s="38"/>
    </row>
    <row r="299" spans="1:46" ht="12.75"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c r="AM299" s="37"/>
      <c r="AN299" s="37"/>
      <c r="AO299" s="38"/>
      <c r="AP299" s="38"/>
      <c r="AQ299" s="37"/>
      <c r="AR299" s="37"/>
      <c r="AS299" s="37"/>
      <c r="AT299" s="38"/>
    </row>
    <row r="300" spans="1:46" ht="12.75"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c r="AM300" s="37"/>
      <c r="AN300" s="37"/>
      <c r="AO300" s="38"/>
      <c r="AP300" s="38"/>
      <c r="AQ300" s="37"/>
      <c r="AR300" s="37"/>
      <c r="AS300" s="37"/>
      <c r="AT300" s="38"/>
    </row>
    <row r="301" spans="1:46" ht="12.75"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37"/>
      <c r="AK301" s="37"/>
      <c r="AL301" s="37"/>
      <c r="AM301" s="37"/>
      <c r="AN301" s="37"/>
      <c r="AO301" s="38"/>
      <c r="AP301" s="38"/>
      <c r="AQ301" s="37"/>
      <c r="AR301" s="37"/>
      <c r="AS301" s="37"/>
      <c r="AT301" s="38"/>
    </row>
    <row r="302" spans="1:46" ht="12.75"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c r="AM302" s="37"/>
      <c r="AN302" s="37"/>
      <c r="AO302" s="38"/>
      <c r="AP302" s="38"/>
      <c r="AQ302" s="37"/>
      <c r="AR302" s="37"/>
      <c r="AS302" s="37"/>
      <c r="AT302" s="38"/>
    </row>
    <row r="303" spans="1:46" ht="12.75"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37"/>
      <c r="AK303" s="37"/>
      <c r="AL303" s="37"/>
      <c r="AM303" s="37"/>
      <c r="AN303" s="37"/>
      <c r="AO303" s="38"/>
      <c r="AP303" s="38"/>
      <c r="AQ303" s="37"/>
      <c r="AR303" s="37"/>
      <c r="AS303" s="37"/>
      <c r="AT303" s="38"/>
    </row>
    <row r="304" spans="1:46" ht="12.75"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c r="AM304" s="37"/>
      <c r="AN304" s="37"/>
      <c r="AO304" s="38"/>
      <c r="AP304" s="38"/>
      <c r="AQ304" s="37"/>
      <c r="AR304" s="37"/>
      <c r="AS304" s="37"/>
      <c r="AT304" s="38"/>
    </row>
    <row r="305" spans="1:46" ht="12.75"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37"/>
      <c r="AK305" s="37"/>
      <c r="AL305" s="37"/>
      <c r="AM305" s="37"/>
      <c r="AN305" s="37"/>
      <c r="AO305" s="38"/>
      <c r="AP305" s="38"/>
      <c r="AQ305" s="37"/>
      <c r="AR305" s="37"/>
      <c r="AS305" s="37"/>
      <c r="AT305" s="38"/>
    </row>
    <row r="306" spans="1:46" ht="12.75"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c r="AM306" s="37"/>
      <c r="AN306" s="37"/>
      <c r="AO306" s="38"/>
      <c r="AP306" s="38"/>
      <c r="AQ306" s="37"/>
      <c r="AR306" s="37"/>
      <c r="AS306" s="37"/>
      <c r="AT306" s="38"/>
    </row>
    <row r="307" spans="1:46" ht="12.75"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c r="AM307" s="37"/>
      <c r="AN307" s="37"/>
      <c r="AO307" s="38"/>
      <c r="AP307" s="38"/>
      <c r="AQ307" s="37"/>
      <c r="AR307" s="37"/>
      <c r="AS307" s="37"/>
      <c r="AT307" s="38"/>
    </row>
    <row r="308" spans="1:46" ht="12.75"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37"/>
      <c r="AK308" s="37"/>
      <c r="AL308" s="37"/>
      <c r="AM308" s="37"/>
      <c r="AN308" s="37"/>
      <c r="AO308" s="38"/>
      <c r="AP308" s="38"/>
      <c r="AQ308" s="37"/>
      <c r="AR308" s="37"/>
      <c r="AS308" s="37"/>
      <c r="AT308" s="38"/>
    </row>
    <row r="309" spans="1:46" ht="12.75"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c r="AM309" s="37"/>
      <c r="AN309" s="37"/>
      <c r="AO309" s="38"/>
      <c r="AP309" s="38"/>
      <c r="AQ309" s="37"/>
      <c r="AR309" s="37"/>
      <c r="AS309" s="37"/>
      <c r="AT309" s="38"/>
    </row>
    <row r="310" spans="1:46" ht="12.75"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37"/>
      <c r="AK310" s="37"/>
      <c r="AL310" s="37"/>
      <c r="AM310" s="37"/>
      <c r="AN310" s="37"/>
      <c r="AO310" s="38"/>
      <c r="AP310" s="38"/>
      <c r="AQ310" s="37"/>
      <c r="AR310" s="37"/>
      <c r="AS310" s="37"/>
      <c r="AT310" s="38"/>
    </row>
    <row r="311" spans="1:46" ht="12.75"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c r="AM311" s="37"/>
      <c r="AN311" s="37"/>
      <c r="AO311" s="38"/>
      <c r="AP311" s="38"/>
      <c r="AQ311" s="37"/>
      <c r="AR311" s="37"/>
      <c r="AS311" s="37"/>
      <c r="AT311" s="38"/>
    </row>
    <row r="312" spans="1:46" ht="12.75"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37"/>
      <c r="AK312" s="37"/>
      <c r="AL312" s="37"/>
      <c r="AM312" s="37"/>
      <c r="AN312" s="37"/>
      <c r="AO312" s="38"/>
      <c r="AP312" s="38"/>
      <c r="AQ312" s="37"/>
      <c r="AR312" s="37"/>
      <c r="AS312" s="37"/>
      <c r="AT312" s="38"/>
    </row>
    <row r="313" spans="1:46" ht="12.75"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c r="AM313" s="37"/>
      <c r="AN313" s="37"/>
      <c r="AO313" s="38"/>
      <c r="AP313" s="38"/>
      <c r="AQ313" s="37"/>
      <c r="AR313" s="37"/>
      <c r="AS313" s="37"/>
      <c r="AT313" s="38"/>
    </row>
    <row r="314" spans="1:46" ht="12.75"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37"/>
      <c r="AK314" s="37"/>
      <c r="AL314" s="37"/>
      <c r="AM314" s="37"/>
      <c r="AN314" s="37"/>
      <c r="AO314" s="38"/>
      <c r="AP314" s="38"/>
      <c r="AQ314" s="37"/>
      <c r="AR314" s="37"/>
      <c r="AS314" s="37"/>
      <c r="AT314" s="38"/>
    </row>
    <row r="315" spans="1:46" ht="12.75"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c r="AM315" s="37"/>
      <c r="AN315" s="37"/>
      <c r="AO315" s="38"/>
      <c r="AP315" s="38"/>
      <c r="AQ315" s="37"/>
      <c r="AR315" s="37"/>
      <c r="AS315" s="37"/>
      <c r="AT315" s="38"/>
    </row>
    <row r="316" spans="1:46" ht="12.75"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37"/>
      <c r="AK316" s="37"/>
      <c r="AL316" s="37"/>
      <c r="AM316" s="37"/>
      <c r="AN316" s="37"/>
      <c r="AO316" s="38"/>
      <c r="AP316" s="38"/>
      <c r="AQ316" s="37"/>
      <c r="AR316" s="37"/>
      <c r="AS316" s="37"/>
      <c r="AT316" s="38"/>
    </row>
    <row r="317" spans="1:46" ht="12.75"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c r="AM317" s="37"/>
      <c r="AN317" s="37"/>
      <c r="AO317" s="38"/>
      <c r="AP317" s="38"/>
      <c r="AQ317" s="37"/>
      <c r="AR317" s="37"/>
      <c r="AS317" s="37"/>
      <c r="AT317" s="38"/>
    </row>
    <row r="318" spans="1:46" ht="12.75"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37"/>
      <c r="AK318" s="37"/>
      <c r="AL318" s="37"/>
      <c r="AM318" s="37"/>
      <c r="AN318" s="37"/>
      <c r="AO318" s="38"/>
      <c r="AP318" s="38"/>
      <c r="AQ318" s="37"/>
      <c r="AR318" s="37"/>
      <c r="AS318" s="37"/>
      <c r="AT318" s="38"/>
    </row>
    <row r="319" spans="1:46" ht="12.75"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c r="AM319" s="37"/>
      <c r="AN319" s="37"/>
      <c r="AO319" s="38"/>
      <c r="AP319" s="38"/>
      <c r="AQ319" s="37"/>
      <c r="AR319" s="37"/>
      <c r="AS319" s="37"/>
      <c r="AT319" s="38"/>
    </row>
    <row r="320" spans="1:46" ht="12.75"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37"/>
      <c r="AK320" s="37"/>
      <c r="AL320" s="37"/>
      <c r="AM320" s="37"/>
      <c r="AN320" s="37"/>
      <c r="AO320" s="38"/>
      <c r="AP320" s="38"/>
      <c r="AQ320" s="37"/>
      <c r="AR320" s="37"/>
      <c r="AS320" s="37"/>
      <c r="AT320" s="38"/>
    </row>
    <row r="321" spans="1:46" ht="12.75"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37"/>
      <c r="AK321" s="37"/>
      <c r="AL321" s="37"/>
      <c r="AM321" s="37"/>
      <c r="AN321" s="37"/>
      <c r="AO321" s="38"/>
      <c r="AP321" s="38"/>
      <c r="AQ321" s="37"/>
      <c r="AR321" s="37"/>
      <c r="AS321" s="37"/>
      <c r="AT321" s="38"/>
    </row>
    <row r="322" spans="1:46" ht="12.75"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37"/>
      <c r="AK322" s="37"/>
      <c r="AL322" s="37"/>
      <c r="AM322" s="37"/>
      <c r="AN322" s="37"/>
      <c r="AO322" s="38"/>
      <c r="AP322" s="38"/>
      <c r="AQ322" s="37"/>
      <c r="AR322" s="37"/>
      <c r="AS322" s="37"/>
      <c r="AT322" s="38"/>
    </row>
    <row r="323" spans="1:46" ht="12.75"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37"/>
      <c r="AK323" s="37"/>
      <c r="AL323" s="37"/>
      <c r="AM323" s="37"/>
      <c r="AN323" s="37"/>
      <c r="AO323" s="38"/>
      <c r="AP323" s="38"/>
      <c r="AQ323" s="37"/>
      <c r="AR323" s="37"/>
      <c r="AS323" s="37"/>
      <c r="AT323" s="38"/>
    </row>
    <row r="324" spans="1:46" ht="12.75"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37"/>
      <c r="AK324" s="37"/>
      <c r="AL324" s="37"/>
      <c r="AM324" s="37"/>
      <c r="AN324" s="37"/>
      <c r="AO324" s="38"/>
      <c r="AP324" s="38"/>
      <c r="AQ324" s="37"/>
      <c r="AR324" s="37"/>
      <c r="AS324" s="37"/>
      <c r="AT324" s="38"/>
    </row>
    <row r="325" spans="1:46" ht="12.75"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37"/>
      <c r="AK325" s="37"/>
      <c r="AL325" s="37"/>
      <c r="AM325" s="37"/>
      <c r="AN325" s="37"/>
      <c r="AO325" s="38"/>
      <c r="AP325" s="38"/>
      <c r="AQ325" s="37"/>
      <c r="AR325" s="37"/>
      <c r="AS325" s="37"/>
      <c r="AT325" s="38"/>
    </row>
    <row r="326" spans="1:46" ht="12.75"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37"/>
      <c r="AK326" s="37"/>
      <c r="AL326" s="37"/>
      <c r="AM326" s="37"/>
      <c r="AN326" s="37"/>
      <c r="AO326" s="38"/>
      <c r="AP326" s="38"/>
      <c r="AQ326" s="37"/>
      <c r="AR326" s="37"/>
      <c r="AS326" s="37"/>
      <c r="AT326" s="38"/>
    </row>
    <row r="327" spans="1:46" ht="12.75"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37"/>
      <c r="AK327" s="37"/>
      <c r="AL327" s="37"/>
      <c r="AM327" s="37"/>
      <c r="AN327" s="37"/>
      <c r="AO327" s="38"/>
      <c r="AP327" s="38"/>
      <c r="AQ327" s="37"/>
      <c r="AR327" s="37"/>
      <c r="AS327" s="37"/>
      <c r="AT327" s="38"/>
    </row>
    <row r="328" spans="1:46" ht="12.75"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c r="AM328" s="37"/>
      <c r="AN328" s="37"/>
      <c r="AO328" s="38"/>
      <c r="AP328" s="38"/>
      <c r="AQ328" s="37"/>
      <c r="AR328" s="37"/>
      <c r="AS328" s="37"/>
      <c r="AT328" s="38"/>
    </row>
    <row r="329" spans="1:46" ht="12.75"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37"/>
      <c r="AK329" s="37"/>
      <c r="AL329" s="37"/>
      <c r="AM329" s="37"/>
      <c r="AN329" s="37"/>
      <c r="AO329" s="38"/>
      <c r="AP329" s="38"/>
      <c r="AQ329" s="37"/>
      <c r="AR329" s="37"/>
      <c r="AS329" s="37"/>
      <c r="AT329" s="38"/>
    </row>
    <row r="330" spans="1:46" ht="12.75"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37"/>
      <c r="AK330" s="37"/>
      <c r="AL330" s="37"/>
      <c r="AM330" s="37"/>
      <c r="AN330" s="37"/>
      <c r="AO330" s="38"/>
      <c r="AP330" s="38"/>
      <c r="AQ330" s="37"/>
      <c r="AR330" s="37"/>
      <c r="AS330" s="37"/>
      <c r="AT330" s="38"/>
    </row>
    <row r="331" spans="1:46" ht="12.75"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37"/>
      <c r="AK331" s="37"/>
      <c r="AL331" s="37"/>
      <c r="AM331" s="37"/>
      <c r="AN331" s="37"/>
      <c r="AO331" s="38"/>
      <c r="AP331" s="38"/>
      <c r="AQ331" s="37"/>
      <c r="AR331" s="37"/>
      <c r="AS331" s="37"/>
      <c r="AT331" s="38"/>
    </row>
    <row r="332" spans="1:46" ht="12.75"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37"/>
      <c r="AK332" s="37"/>
      <c r="AL332" s="37"/>
      <c r="AM332" s="37"/>
      <c r="AN332" s="37"/>
      <c r="AO332" s="38"/>
      <c r="AP332" s="38"/>
      <c r="AQ332" s="37"/>
      <c r="AR332" s="37"/>
      <c r="AS332" s="37"/>
      <c r="AT332" s="38"/>
    </row>
    <row r="333" spans="1:46" ht="12.75"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c r="AM333" s="37"/>
      <c r="AN333" s="37"/>
      <c r="AO333" s="38"/>
      <c r="AP333" s="38"/>
      <c r="AQ333" s="37"/>
      <c r="AR333" s="37"/>
      <c r="AS333" s="37"/>
      <c r="AT333" s="38"/>
    </row>
    <row r="334" spans="1:46" ht="12.75"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37"/>
      <c r="AK334" s="37"/>
      <c r="AL334" s="37"/>
      <c r="AM334" s="37"/>
      <c r="AN334" s="37"/>
      <c r="AO334" s="38"/>
      <c r="AP334" s="38"/>
      <c r="AQ334" s="37"/>
      <c r="AR334" s="37"/>
      <c r="AS334" s="37"/>
      <c r="AT334" s="38"/>
    </row>
    <row r="335" spans="1:46" ht="12.75"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37"/>
      <c r="AK335" s="37"/>
      <c r="AL335" s="37"/>
      <c r="AM335" s="37"/>
      <c r="AN335" s="37"/>
      <c r="AO335" s="38"/>
      <c r="AP335" s="38"/>
      <c r="AQ335" s="37"/>
      <c r="AR335" s="37"/>
      <c r="AS335" s="37"/>
      <c r="AT335" s="38"/>
    </row>
    <row r="336" spans="1:46" ht="12.75"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37"/>
      <c r="AK336" s="37"/>
      <c r="AL336" s="37"/>
      <c r="AM336" s="37"/>
      <c r="AN336" s="37"/>
      <c r="AO336" s="38"/>
      <c r="AP336" s="38"/>
      <c r="AQ336" s="37"/>
      <c r="AR336" s="37"/>
      <c r="AS336" s="37"/>
      <c r="AT336" s="38"/>
    </row>
    <row r="337" spans="1:46" ht="12.75"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37"/>
      <c r="AK337" s="37"/>
      <c r="AL337" s="37"/>
      <c r="AM337" s="37"/>
      <c r="AN337" s="37"/>
      <c r="AO337" s="38"/>
      <c r="AP337" s="38"/>
      <c r="AQ337" s="37"/>
      <c r="AR337" s="37"/>
      <c r="AS337" s="37"/>
      <c r="AT337" s="38"/>
    </row>
    <row r="338" spans="1:46" ht="12.75"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37"/>
      <c r="AK338" s="37"/>
      <c r="AL338" s="37"/>
      <c r="AM338" s="37"/>
      <c r="AN338" s="37"/>
      <c r="AO338" s="38"/>
      <c r="AP338" s="38"/>
      <c r="AQ338" s="37"/>
      <c r="AR338" s="37"/>
      <c r="AS338" s="37"/>
      <c r="AT338" s="38"/>
    </row>
    <row r="339" spans="1:46" ht="12.75"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c r="AM339" s="37"/>
      <c r="AN339" s="37"/>
      <c r="AO339" s="38"/>
      <c r="AP339" s="38"/>
      <c r="AQ339" s="37"/>
      <c r="AR339" s="37"/>
      <c r="AS339" s="37"/>
      <c r="AT339" s="38"/>
    </row>
    <row r="340" spans="1:46" ht="12.75"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37"/>
      <c r="AK340" s="37"/>
      <c r="AL340" s="37"/>
      <c r="AM340" s="37"/>
      <c r="AN340" s="37"/>
      <c r="AO340" s="38"/>
      <c r="AP340" s="38"/>
      <c r="AQ340" s="37"/>
      <c r="AR340" s="37"/>
      <c r="AS340" s="37"/>
      <c r="AT340" s="38"/>
    </row>
    <row r="341" spans="1:46" ht="12.75"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37"/>
      <c r="AK341" s="37"/>
      <c r="AL341" s="37"/>
      <c r="AM341" s="37"/>
      <c r="AN341" s="37"/>
      <c r="AO341" s="38"/>
      <c r="AP341" s="38"/>
      <c r="AQ341" s="37"/>
      <c r="AR341" s="37"/>
      <c r="AS341" s="37"/>
      <c r="AT341" s="38"/>
    </row>
    <row r="342" spans="1:46" ht="12.75"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37"/>
      <c r="AK342" s="37"/>
      <c r="AL342" s="37"/>
      <c r="AM342" s="37"/>
      <c r="AN342" s="37"/>
      <c r="AO342" s="38"/>
      <c r="AP342" s="38"/>
      <c r="AQ342" s="37"/>
      <c r="AR342" s="37"/>
      <c r="AS342" s="37"/>
      <c r="AT342" s="38"/>
    </row>
    <row r="343" spans="1:46" ht="12.75"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37"/>
      <c r="AK343" s="37"/>
      <c r="AL343" s="37"/>
      <c r="AM343" s="37"/>
      <c r="AN343" s="37"/>
      <c r="AO343" s="38"/>
      <c r="AP343" s="38"/>
      <c r="AQ343" s="37"/>
      <c r="AR343" s="37"/>
      <c r="AS343" s="37"/>
      <c r="AT343" s="38"/>
    </row>
    <row r="344" spans="1:46" ht="12.75"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37"/>
      <c r="AK344" s="37"/>
      <c r="AL344" s="37"/>
      <c r="AM344" s="37"/>
      <c r="AN344" s="37"/>
      <c r="AO344" s="38"/>
      <c r="AP344" s="38"/>
      <c r="AQ344" s="37"/>
      <c r="AR344" s="37"/>
      <c r="AS344" s="37"/>
      <c r="AT344" s="38"/>
    </row>
    <row r="345" spans="1:46" ht="12.75"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37"/>
      <c r="AK345" s="37"/>
      <c r="AL345" s="37"/>
      <c r="AM345" s="37"/>
      <c r="AN345" s="37"/>
      <c r="AO345" s="38"/>
      <c r="AP345" s="38"/>
      <c r="AQ345" s="37"/>
      <c r="AR345" s="37"/>
      <c r="AS345" s="37"/>
      <c r="AT345" s="38"/>
    </row>
    <row r="346" spans="1:46" ht="12.75"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c r="AM346" s="37"/>
      <c r="AN346" s="37"/>
      <c r="AO346" s="38"/>
      <c r="AP346" s="38"/>
      <c r="AQ346" s="37"/>
      <c r="AR346" s="37"/>
      <c r="AS346" s="37"/>
      <c r="AT346" s="38"/>
    </row>
    <row r="347" spans="1:46" ht="12.75"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37"/>
      <c r="AK347" s="37"/>
      <c r="AL347" s="37"/>
      <c r="AM347" s="37"/>
      <c r="AN347" s="37"/>
      <c r="AO347" s="38"/>
      <c r="AP347" s="38"/>
      <c r="AQ347" s="37"/>
      <c r="AR347" s="37"/>
      <c r="AS347" s="37"/>
      <c r="AT347" s="38"/>
    </row>
    <row r="348" spans="1:46" ht="12.75"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c r="AM348" s="37"/>
      <c r="AN348" s="37"/>
      <c r="AO348" s="38"/>
      <c r="AP348" s="38"/>
      <c r="AQ348" s="37"/>
      <c r="AR348" s="37"/>
      <c r="AS348" s="37"/>
      <c r="AT348" s="38"/>
    </row>
    <row r="349" spans="1:46" ht="12.75"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37"/>
      <c r="AK349" s="37"/>
      <c r="AL349" s="37"/>
      <c r="AM349" s="37"/>
      <c r="AN349" s="37"/>
      <c r="AO349" s="38"/>
      <c r="AP349" s="38"/>
      <c r="AQ349" s="37"/>
      <c r="AR349" s="37"/>
      <c r="AS349" s="37"/>
      <c r="AT349" s="38"/>
    </row>
    <row r="350" spans="1:46" ht="12.75"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c r="AM350" s="37"/>
      <c r="AN350" s="37"/>
      <c r="AO350" s="38"/>
      <c r="AP350" s="38"/>
      <c r="AQ350" s="37"/>
      <c r="AR350" s="37"/>
      <c r="AS350" s="37"/>
      <c r="AT350" s="38"/>
    </row>
    <row r="351" spans="1:46" ht="12.75"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37"/>
      <c r="AK351" s="37"/>
      <c r="AL351" s="37"/>
      <c r="AM351" s="37"/>
      <c r="AN351" s="37"/>
      <c r="AO351" s="38"/>
      <c r="AP351" s="38"/>
      <c r="AQ351" s="37"/>
      <c r="AR351" s="37"/>
      <c r="AS351" s="37"/>
      <c r="AT351" s="38"/>
    </row>
    <row r="352" spans="1:46" ht="12.75"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37"/>
      <c r="AK352" s="37"/>
      <c r="AL352" s="37"/>
      <c r="AM352" s="37"/>
      <c r="AN352" s="37"/>
      <c r="AO352" s="38"/>
      <c r="AP352" s="38"/>
      <c r="AQ352" s="37"/>
      <c r="AR352" s="37"/>
      <c r="AS352" s="37"/>
      <c r="AT352" s="38"/>
    </row>
    <row r="353" spans="1:46" ht="12.75"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37"/>
      <c r="AK353" s="37"/>
      <c r="AL353" s="37"/>
      <c r="AM353" s="37"/>
      <c r="AN353" s="37"/>
      <c r="AO353" s="38"/>
      <c r="AP353" s="38"/>
      <c r="AQ353" s="37"/>
      <c r="AR353" s="37"/>
      <c r="AS353" s="37"/>
      <c r="AT353" s="38"/>
    </row>
    <row r="354" spans="1:46" ht="12.75"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37"/>
      <c r="AK354" s="37"/>
      <c r="AL354" s="37"/>
      <c r="AM354" s="37"/>
      <c r="AN354" s="37"/>
      <c r="AO354" s="38"/>
      <c r="AP354" s="38"/>
      <c r="AQ354" s="37"/>
      <c r="AR354" s="37"/>
      <c r="AS354" s="37"/>
      <c r="AT354" s="38"/>
    </row>
    <row r="355" spans="1:46" ht="12.75"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c r="AM355" s="37"/>
      <c r="AN355" s="37"/>
      <c r="AO355" s="38"/>
      <c r="AP355" s="38"/>
      <c r="AQ355" s="37"/>
      <c r="AR355" s="37"/>
      <c r="AS355" s="37"/>
      <c r="AT355" s="38"/>
    </row>
    <row r="356" spans="1:46" ht="12.75"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37"/>
      <c r="AK356" s="37"/>
      <c r="AL356" s="37"/>
      <c r="AM356" s="37"/>
      <c r="AN356" s="37"/>
      <c r="AO356" s="38"/>
      <c r="AP356" s="38"/>
      <c r="AQ356" s="37"/>
      <c r="AR356" s="37"/>
      <c r="AS356" s="37"/>
      <c r="AT356" s="38"/>
    </row>
    <row r="357" spans="1:46" ht="12.75"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37"/>
      <c r="AK357" s="37"/>
      <c r="AL357" s="37"/>
      <c r="AM357" s="37"/>
      <c r="AN357" s="37"/>
      <c r="AO357" s="38"/>
      <c r="AP357" s="38"/>
      <c r="AQ357" s="37"/>
      <c r="AR357" s="37"/>
      <c r="AS357" s="37"/>
      <c r="AT357" s="38"/>
    </row>
    <row r="358" spans="1:46" ht="12.75"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37"/>
      <c r="AK358" s="37"/>
      <c r="AL358" s="37"/>
      <c r="AM358" s="37"/>
      <c r="AN358" s="37"/>
      <c r="AO358" s="38"/>
      <c r="AP358" s="38"/>
      <c r="AQ358" s="37"/>
      <c r="AR358" s="37"/>
      <c r="AS358" s="37"/>
      <c r="AT358" s="38"/>
    </row>
    <row r="359" spans="1:46" ht="12.75"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37"/>
      <c r="AK359" s="37"/>
      <c r="AL359" s="37"/>
      <c r="AM359" s="37"/>
      <c r="AN359" s="37"/>
      <c r="AO359" s="38"/>
      <c r="AP359" s="38"/>
      <c r="AQ359" s="37"/>
      <c r="AR359" s="37"/>
      <c r="AS359" s="37"/>
      <c r="AT359" s="38"/>
    </row>
    <row r="360" spans="1:46" ht="12.75"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c r="AM360" s="37"/>
      <c r="AN360" s="37"/>
      <c r="AO360" s="38"/>
      <c r="AP360" s="38"/>
      <c r="AQ360" s="37"/>
      <c r="AR360" s="37"/>
      <c r="AS360" s="37"/>
      <c r="AT360" s="38"/>
    </row>
    <row r="361" spans="1:46" ht="12.75"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37"/>
      <c r="AK361" s="37"/>
      <c r="AL361" s="37"/>
      <c r="AM361" s="37"/>
      <c r="AN361" s="37"/>
      <c r="AO361" s="38"/>
      <c r="AP361" s="38"/>
      <c r="AQ361" s="37"/>
      <c r="AR361" s="37"/>
      <c r="AS361" s="37"/>
      <c r="AT361" s="38"/>
    </row>
    <row r="362" spans="1:46" ht="12.75"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37"/>
      <c r="AK362" s="37"/>
      <c r="AL362" s="37"/>
      <c r="AM362" s="37"/>
      <c r="AN362" s="37"/>
      <c r="AO362" s="38"/>
      <c r="AP362" s="38"/>
      <c r="AQ362" s="37"/>
      <c r="AR362" s="37"/>
      <c r="AS362" s="37"/>
      <c r="AT362" s="38"/>
    </row>
    <row r="363" spans="1:46" ht="12.75"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37"/>
      <c r="AK363" s="37"/>
      <c r="AL363" s="37"/>
      <c r="AM363" s="37"/>
      <c r="AN363" s="37"/>
      <c r="AO363" s="38"/>
      <c r="AP363" s="38"/>
      <c r="AQ363" s="37"/>
      <c r="AR363" s="37"/>
      <c r="AS363" s="37"/>
      <c r="AT363" s="38"/>
    </row>
    <row r="364" spans="1:46" ht="12.75"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37"/>
      <c r="AK364" s="37"/>
      <c r="AL364" s="37"/>
      <c r="AM364" s="37"/>
      <c r="AN364" s="37"/>
      <c r="AO364" s="38"/>
      <c r="AP364" s="38"/>
      <c r="AQ364" s="37"/>
      <c r="AR364" s="37"/>
      <c r="AS364" s="37"/>
      <c r="AT364" s="38"/>
    </row>
    <row r="365" spans="1:46" ht="12.75"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37"/>
      <c r="AK365" s="37"/>
      <c r="AL365" s="37"/>
      <c r="AM365" s="37"/>
      <c r="AN365" s="37"/>
      <c r="AO365" s="38"/>
      <c r="AP365" s="38"/>
      <c r="AQ365" s="37"/>
      <c r="AR365" s="37"/>
      <c r="AS365" s="37"/>
      <c r="AT365" s="38"/>
    </row>
    <row r="366" spans="1:46" ht="12.75"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37"/>
      <c r="AK366" s="37"/>
      <c r="AL366" s="37"/>
      <c r="AM366" s="37"/>
      <c r="AN366" s="37"/>
      <c r="AO366" s="38"/>
      <c r="AP366" s="38"/>
      <c r="AQ366" s="37"/>
      <c r="AR366" s="37"/>
      <c r="AS366" s="37"/>
      <c r="AT366" s="38"/>
    </row>
    <row r="367" spans="1:46" ht="12.75"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37"/>
      <c r="AK367" s="37"/>
      <c r="AL367" s="37"/>
      <c r="AM367" s="37"/>
      <c r="AN367" s="37"/>
      <c r="AO367" s="38"/>
      <c r="AP367" s="38"/>
      <c r="AQ367" s="37"/>
      <c r="AR367" s="37"/>
      <c r="AS367" s="37"/>
      <c r="AT367" s="38"/>
    </row>
    <row r="368" spans="1:46" ht="12.75"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37"/>
      <c r="AK368" s="37"/>
      <c r="AL368" s="37"/>
      <c r="AM368" s="37"/>
      <c r="AN368" s="37"/>
      <c r="AO368" s="38"/>
      <c r="AP368" s="38"/>
      <c r="AQ368" s="37"/>
      <c r="AR368" s="37"/>
      <c r="AS368" s="37"/>
      <c r="AT368" s="38"/>
    </row>
    <row r="369" spans="1:46" ht="12.75"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37"/>
      <c r="AK369" s="37"/>
      <c r="AL369" s="37"/>
      <c r="AM369" s="37"/>
      <c r="AN369" s="37"/>
      <c r="AO369" s="38"/>
      <c r="AP369" s="38"/>
      <c r="AQ369" s="37"/>
      <c r="AR369" s="37"/>
      <c r="AS369" s="37"/>
      <c r="AT369" s="38"/>
    </row>
    <row r="370" spans="1:46" ht="12.75"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c r="AM370" s="37"/>
      <c r="AN370" s="37"/>
      <c r="AO370" s="38"/>
      <c r="AP370" s="38"/>
      <c r="AQ370" s="37"/>
      <c r="AR370" s="37"/>
      <c r="AS370" s="37"/>
      <c r="AT370" s="38"/>
    </row>
    <row r="371" spans="1:46" ht="12.75"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37"/>
      <c r="AK371" s="37"/>
      <c r="AL371" s="37"/>
      <c r="AM371" s="37"/>
      <c r="AN371" s="37"/>
      <c r="AO371" s="38"/>
      <c r="AP371" s="38"/>
      <c r="AQ371" s="37"/>
      <c r="AR371" s="37"/>
      <c r="AS371" s="37"/>
      <c r="AT371" s="38"/>
    </row>
    <row r="372" spans="1:46" ht="12.75"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37"/>
      <c r="AK372" s="37"/>
      <c r="AL372" s="37"/>
      <c r="AM372" s="37"/>
      <c r="AN372" s="37"/>
      <c r="AO372" s="38"/>
      <c r="AP372" s="38"/>
      <c r="AQ372" s="37"/>
      <c r="AR372" s="37"/>
      <c r="AS372" s="37"/>
      <c r="AT372" s="38"/>
    </row>
    <row r="373" spans="1:46" ht="12.75"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37"/>
      <c r="AK373" s="37"/>
      <c r="AL373" s="37"/>
      <c r="AM373" s="37"/>
      <c r="AN373" s="37"/>
      <c r="AO373" s="38"/>
      <c r="AP373" s="38"/>
      <c r="AQ373" s="37"/>
      <c r="AR373" s="37"/>
      <c r="AS373" s="37"/>
      <c r="AT373" s="38"/>
    </row>
    <row r="374" spans="1:46" ht="12.75"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37"/>
      <c r="AK374" s="37"/>
      <c r="AL374" s="37"/>
      <c r="AM374" s="37"/>
      <c r="AN374" s="37"/>
      <c r="AO374" s="38"/>
      <c r="AP374" s="38"/>
      <c r="AQ374" s="37"/>
      <c r="AR374" s="37"/>
      <c r="AS374" s="37"/>
      <c r="AT374" s="38"/>
    </row>
    <row r="375" spans="1:46" ht="12.75"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37"/>
      <c r="AK375" s="37"/>
      <c r="AL375" s="37"/>
      <c r="AM375" s="37"/>
      <c r="AN375" s="37"/>
      <c r="AO375" s="38"/>
      <c r="AP375" s="38"/>
      <c r="AQ375" s="37"/>
      <c r="AR375" s="37"/>
      <c r="AS375" s="37"/>
      <c r="AT375" s="38"/>
    </row>
    <row r="376" spans="1:46" ht="12.75"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37"/>
      <c r="AK376" s="37"/>
      <c r="AL376" s="37"/>
      <c r="AM376" s="37"/>
      <c r="AN376" s="37"/>
      <c r="AO376" s="38"/>
      <c r="AP376" s="38"/>
      <c r="AQ376" s="37"/>
      <c r="AR376" s="37"/>
      <c r="AS376" s="37"/>
      <c r="AT376" s="38"/>
    </row>
    <row r="377" spans="1:46" ht="12.75"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37"/>
      <c r="AK377" s="37"/>
      <c r="AL377" s="37"/>
      <c r="AM377" s="37"/>
      <c r="AN377" s="37"/>
      <c r="AO377" s="38"/>
      <c r="AP377" s="38"/>
      <c r="AQ377" s="37"/>
      <c r="AR377" s="37"/>
      <c r="AS377" s="37"/>
      <c r="AT377" s="38"/>
    </row>
    <row r="378" spans="1:46" ht="12.75"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c r="AM378" s="37"/>
      <c r="AN378" s="37"/>
      <c r="AO378" s="38"/>
      <c r="AP378" s="38"/>
      <c r="AQ378" s="37"/>
      <c r="AR378" s="37"/>
      <c r="AS378" s="37"/>
      <c r="AT378" s="38"/>
    </row>
    <row r="379" spans="1:46" ht="12.75"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37"/>
      <c r="AK379" s="37"/>
      <c r="AL379" s="37"/>
      <c r="AM379" s="37"/>
      <c r="AN379" s="37"/>
      <c r="AO379" s="38"/>
      <c r="AP379" s="38"/>
      <c r="AQ379" s="37"/>
      <c r="AR379" s="37"/>
      <c r="AS379" s="37"/>
      <c r="AT379" s="38"/>
    </row>
    <row r="380" spans="1:46" ht="12.75"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37"/>
      <c r="AK380" s="37"/>
      <c r="AL380" s="37"/>
      <c r="AM380" s="37"/>
      <c r="AN380" s="37"/>
      <c r="AO380" s="38"/>
      <c r="AP380" s="38"/>
      <c r="AQ380" s="37"/>
      <c r="AR380" s="37"/>
      <c r="AS380" s="37"/>
      <c r="AT380" s="38"/>
    </row>
    <row r="381" spans="1:46" ht="12.75"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37"/>
      <c r="AK381" s="37"/>
      <c r="AL381" s="37"/>
      <c r="AM381" s="37"/>
      <c r="AN381" s="37"/>
      <c r="AO381" s="38"/>
      <c r="AP381" s="38"/>
      <c r="AQ381" s="37"/>
      <c r="AR381" s="37"/>
      <c r="AS381" s="37"/>
      <c r="AT381" s="38"/>
    </row>
    <row r="382" spans="1:46" ht="12.75"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37"/>
      <c r="AK382" s="37"/>
      <c r="AL382" s="37"/>
      <c r="AM382" s="37"/>
      <c r="AN382" s="37"/>
      <c r="AO382" s="38"/>
      <c r="AP382" s="38"/>
      <c r="AQ382" s="37"/>
      <c r="AR382" s="37"/>
      <c r="AS382" s="37"/>
      <c r="AT382" s="38"/>
    </row>
    <row r="383" spans="1:46" ht="12.75"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37"/>
      <c r="AK383" s="37"/>
      <c r="AL383" s="37"/>
      <c r="AM383" s="37"/>
      <c r="AN383" s="37"/>
      <c r="AO383" s="38"/>
      <c r="AP383" s="38"/>
      <c r="AQ383" s="37"/>
      <c r="AR383" s="37"/>
      <c r="AS383" s="37"/>
      <c r="AT383" s="38"/>
    </row>
    <row r="384" spans="1:46" ht="12.75"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37"/>
      <c r="AK384" s="37"/>
      <c r="AL384" s="37"/>
      <c r="AM384" s="37"/>
      <c r="AN384" s="37"/>
      <c r="AO384" s="38"/>
      <c r="AP384" s="38"/>
      <c r="AQ384" s="37"/>
      <c r="AR384" s="37"/>
      <c r="AS384" s="37"/>
      <c r="AT384" s="38"/>
    </row>
    <row r="385" spans="1:46" ht="12.75"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37"/>
      <c r="AK385" s="37"/>
      <c r="AL385" s="37"/>
      <c r="AM385" s="37"/>
      <c r="AN385" s="37"/>
      <c r="AO385" s="38"/>
      <c r="AP385" s="38"/>
      <c r="AQ385" s="37"/>
      <c r="AR385" s="37"/>
      <c r="AS385" s="37"/>
      <c r="AT385" s="38"/>
    </row>
    <row r="386" spans="1:46" ht="12.75"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37"/>
      <c r="AK386" s="37"/>
      <c r="AL386" s="37"/>
      <c r="AM386" s="37"/>
      <c r="AN386" s="37"/>
      <c r="AO386" s="38"/>
      <c r="AP386" s="38"/>
      <c r="AQ386" s="37"/>
      <c r="AR386" s="37"/>
      <c r="AS386" s="37"/>
      <c r="AT386" s="38"/>
    </row>
    <row r="387" spans="1:46" ht="12.75"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37"/>
      <c r="AK387" s="37"/>
      <c r="AL387" s="37"/>
      <c r="AM387" s="37"/>
      <c r="AN387" s="37"/>
      <c r="AO387" s="38"/>
      <c r="AP387" s="38"/>
      <c r="AQ387" s="37"/>
      <c r="AR387" s="37"/>
      <c r="AS387" s="37"/>
      <c r="AT387" s="38"/>
    </row>
    <row r="388" spans="1:46" ht="12.75"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37"/>
      <c r="AK388" s="37"/>
      <c r="AL388" s="37"/>
      <c r="AM388" s="37"/>
      <c r="AN388" s="37"/>
      <c r="AO388" s="38"/>
      <c r="AP388" s="38"/>
      <c r="AQ388" s="37"/>
      <c r="AR388" s="37"/>
      <c r="AS388" s="37"/>
      <c r="AT388" s="38"/>
    </row>
    <row r="389" spans="1:46" ht="12.75"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37"/>
      <c r="AK389" s="37"/>
      <c r="AL389" s="37"/>
      <c r="AM389" s="37"/>
      <c r="AN389" s="37"/>
      <c r="AO389" s="38"/>
      <c r="AP389" s="38"/>
      <c r="AQ389" s="37"/>
      <c r="AR389" s="37"/>
      <c r="AS389" s="37"/>
      <c r="AT389" s="38"/>
    </row>
    <row r="390" spans="1:46" ht="12.75"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37"/>
      <c r="AK390" s="37"/>
      <c r="AL390" s="37"/>
      <c r="AM390" s="37"/>
      <c r="AN390" s="37"/>
      <c r="AO390" s="38"/>
      <c r="AP390" s="38"/>
      <c r="AQ390" s="37"/>
      <c r="AR390" s="37"/>
      <c r="AS390" s="37"/>
      <c r="AT390" s="38"/>
    </row>
    <row r="391" spans="1:46" ht="12.75"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37"/>
      <c r="AK391" s="37"/>
      <c r="AL391" s="37"/>
      <c r="AM391" s="37"/>
      <c r="AN391" s="37"/>
      <c r="AO391" s="38"/>
      <c r="AP391" s="38"/>
      <c r="AQ391" s="37"/>
      <c r="AR391" s="37"/>
      <c r="AS391" s="37"/>
      <c r="AT391" s="38"/>
    </row>
    <row r="392" spans="1:46" ht="12.75"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37"/>
      <c r="AK392" s="37"/>
      <c r="AL392" s="37"/>
      <c r="AM392" s="37"/>
      <c r="AN392" s="37"/>
      <c r="AO392" s="38"/>
      <c r="AP392" s="38"/>
      <c r="AQ392" s="37"/>
      <c r="AR392" s="37"/>
      <c r="AS392" s="37"/>
      <c r="AT392" s="38"/>
    </row>
    <row r="393" spans="1:46" ht="12.75"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37"/>
      <c r="AK393" s="37"/>
      <c r="AL393" s="37"/>
      <c r="AM393" s="37"/>
      <c r="AN393" s="37"/>
      <c r="AO393" s="38"/>
      <c r="AP393" s="38"/>
      <c r="AQ393" s="37"/>
      <c r="AR393" s="37"/>
      <c r="AS393" s="37"/>
      <c r="AT393" s="38"/>
    </row>
    <row r="394" spans="1:46" ht="12.75"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37"/>
      <c r="AK394" s="37"/>
      <c r="AL394" s="37"/>
      <c r="AM394" s="37"/>
      <c r="AN394" s="37"/>
      <c r="AO394" s="38"/>
      <c r="AP394" s="38"/>
      <c r="AQ394" s="37"/>
      <c r="AR394" s="37"/>
      <c r="AS394" s="37"/>
      <c r="AT394" s="38"/>
    </row>
    <row r="395" spans="1:46" ht="12.75"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37"/>
      <c r="AK395" s="37"/>
      <c r="AL395" s="37"/>
      <c r="AM395" s="37"/>
      <c r="AN395" s="37"/>
      <c r="AO395" s="38"/>
      <c r="AP395" s="38"/>
      <c r="AQ395" s="37"/>
      <c r="AR395" s="37"/>
      <c r="AS395" s="37"/>
      <c r="AT395" s="38"/>
    </row>
    <row r="396" spans="1:46" ht="12.75"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37"/>
      <c r="AK396" s="37"/>
      <c r="AL396" s="37"/>
      <c r="AM396" s="37"/>
      <c r="AN396" s="37"/>
      <c r="AO396" s="38"/>
      <c r="AP396" s="38"/>
      <c r="AQ396" s="37"/>
      <c r="AR396" s="37"/>
      <c r="AS396" s="37"/>
      <c r="AT396" s="38"/>
    </row>
    <row r="397" spans="1:46" ht="12.75"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37"/>
      <c r="AK397" s="37"/>
      <c r="AL397" s="37"/>
      <c r="AM397" s="37"/>
      <c r="AN397" s="37"/>
      <c r="AO397" s="38"/>
      <c r="AP397" s="38"/>
      <c r="AQ397" s="37"/>
      <c r="AR397" s="37"/>
      <c r="AS397" s="37"/>
      <c r="AT397" s="38"/>
    </row>
    <row r="398" spans="1:46" ht="12.75"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37"/>
      <c r="AK398" s="37"/>
      <c r="AL398" s="37"/>
      <c r="AM398" s="37"/>
      <c r="AN398" s="37"/>
      <c r="AO398" s="38"/>
      <c r="AP398" s="38"/>
      <c r="AQ398" s="37"/>
      <c r="AR398" s="37"/>
      <c r="AS398" s="37"/>
      <c r="AT398" s="38"/>
    </row>
    <row r="399" spans="1:46" ht="12.75"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37"/>
      <c r="AK399" s="37"/>
      <c r="AL399" s="37"/>
      <c r="AM399" s="37"/>
      <c r="AN399" s="37"/>
      <c r="AO399" s="38"/>
      <c r="AP399" s="38"/>
      <c r="AQ399" s="37"/>
      <c r="AR399" s="37"/>
      <c r="AS399" s="37"/>
      <c r="AT399" s="38"/>
    </row>
    <row r="400" spans="1:46" ht="12.75"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37"/>
      <c r="AK400" s="37"/>
      <c r="AL400" s="37"/>
      <c r="AM400" s="37"/>
      <c r="AN400" s="37"/>
      <c r="AO400" s="38"/>
      <c r="AP400" s="38"/>
      <c r="AQ400" s="37"/>
      <c r="AR400" s="37"/>
      <c r="AS400" s="37"/>
      <c r="AT400" s="38"/>
    </row>
    <row r="401" spans="1:46" ht="12.75"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37"/>
      <c r="AK401" s="37"/>
      <c r="AL401" s="37"/>
      <c r="AM401" s="37"/>
      <c r="AN401" s="37"/>
      <c r="AO401" s="38"/>
      <c r="AP401" s="38"/>
      <c r="AQ401" s="37"/>
      <c r="AR401" s="37"/>
      <c r="AS401" s="37"/>
      <c r="AT401" s="38"/>
    </row>
    <row r="402" spans="1:46" ht="12.75"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37"/>
      <c r="AK402" s="37"/>
      <c r="AL402" s="37"/>
      <c r="AM402" s="37"/>
      <c r="AN402" s="37"/>
      <c r="AO402" s="38"/>
      <c r="AP402" s="38"/>
      <c r="AQ402" s="37"/>
      <c r="AR402" s="37"/>
      <c r="AS402" s="37"/>
      <c r="AT402" s="38"/>
    </row>
    <row r="403" spans="1:46" ht="12.75"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37"/>
      <c r="AK403" s="37"/>
      <c r="AL403" s="37"/>
      <c r="AM403" s="37"/>
      <c r="AN403" s="37"/>
      <c r="AO403" s="38"/>
      <c r="AP403" s="38"/>
      <c r="AQ403" s="37"/>
      <c r="AR403" s="37"/>
      <c r="AS403" s="37"/>
      <c r="AT403" s="38"/>
    </row>
    <row r="404" spans="1:46" ht="12.75"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c r="AM404" s="37"/>
      <c r="AN404" s="37"/>
      <c r="AO404" s="38"/>
      <c r="AP404" s="38"/>
      <c r="AQ404" s="37"/>
      <c r="AR404" s="37"/>
      <c r="AS404" s="37"/>
      <c r="AT404" s="38"/>
    </row>
    <row r="405" spans="1:46" ht="12.75"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37"/>
      <c r="AK405" s="37"/>
      <c r="AL405" s="37"/>
      <c r="AM405" s="37"/>
      <c r="AN405" s="37"/>
      <c r="AO405" s="38"/>
      <c r="AP405" s="38"/>
      <c r="AQ405" s="37"/>
      <c r="AR405" s="37"/>
      <c r="AS405" s="37"/>
      <c r="AT405" s="38"/>
    </row>
    <row r="406" spans="1:46" ht="12.75"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37"/>
      <c r="AK406" s="37"/>
      <c r="AL406" s="37"/>
      <c r="AM406" s="37"/>
      <c r="AN406" s="37"/>
      <c r="AO406" s="38"/>
      <c r="AP406" s="38"/>
      <c r="AQ406" s="37"/>
      <c r="AR406" s="37"/>
      <c r="AS406" s="37"/>
      <c r="AT406" s="38"/>
    </row>
    <row r="407" spans="1:46" ht="12.75"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37"/>
      <c r="AK407" s="37"/>
      <c r="AL407" s="37"/>
      <c r="AM407" s="37"/>
      <c r="AN407" s="37"/>
      <c r="AO407" s="38"/>
      <c r="AP407" s="38"/>
      <c r="AQ407" s="37"/>
      <c r="AR407" s="37"/>
      <c r="AS407" s="37"/>
      <c r="AT407" s="38"/>
    </row>
    <row r="408" spans="1:46" ht="12.75"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37"/>
      <c r="AK408" s="37"/>
      <c r="AL408" s="37"/>
      <c r="AM408" s="37"/>
      <c r="AN408" s="37"/>
      <c r="AO408" s="38"/>
      <c r="AP408" s="38"/>
      <c r="AQ408" s="37"/>
      <c r="AR408" s="37"/>
      <c r="AS408" s="37"/>
      <c r="AT408" s="38"/>
    </row>
    <row r="409" spans="1:46" ht="12.75"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37"/>
      <c r="AK409" s="37"/>
      <c r="AL409" s="37"/>
      <c r="AM409" s="37"/>
      <c r="AN409" s="37"/>
      <c r="AO409" s="38"/>
      <c r="AP409" s="38"/>
      <c r="AQ409" s="37"/>
      <c r="AR409" s="37"/>
      <c r="AS409" s="37"/>
      <c r="AT409" s="38"/>
    </row>
    <row r="410" spans="1:46" ht="12.75"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37"/>
      <c r="AK410" s="37"/>
      <c r="AL410" s="37"/>
      <c r="AM410" s="37"/>
      <c r="AN410" s="37"/>
      <c r="AO410" s="38"/>
      <c r="AP410" s="38"/>
      <c r="AQ410" s="37"/>
      <c r="AR410" s="37"/>
      <c r="AS410" s="37"/>
      <c r="AT410" s="38"/>
    </row>
    <row r="411" spans="1:46" ht="12.75"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37"/>
      <c r="AK411" s="37"/>
      <c r="AL411" s="37"/>
      <c r="AM411" s="37"/>
      <c r="AN411" s="37"/>
      <c r="AO411" s="38"/>
      <c r="AP411" s="38"/>
      <c r="AQ411" s="37"/>
      <c r="AR411" s="37"/>
      <c r="AS411" s="37"/>
      <c r="AT411" s="38"/>
    </row>
    <row r="412" spans="1:46" ht="12.75"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37"/>
      <c r="AK412" s="37"/>
      <c r="AL412" s="37"/>
      <c r="AM412" s="37"/>
      <c r="AN412" s="37"/>
      <c r="AO412" s="38"/>
      <c r="AP412" s="38"/>
      <c r="AQ412" s="37"/>
      <c r="AR412" s="37"/>
      <c r="AS412" s="37"/>
      <c r="AT412" s="38"/>
    </row>
    <row r="413" spans="1:46" ht="12.75"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37"/>
      <c r="AK413" s="37"/>
      <c r="AL413" s="37"/>
      <c r="AM413" s="37"/>
      <c r="AN413" s="37"/>
      <c r="AO413" s="38"/>
      <c r="AP413" s="38"/>
      <c r="AQ413" s="37"/>
      <c r="AR413" s="37"/>
      <c r="AS413" s="37"/>
      <c r="AT413" s="38"/>
    </row>
    <row r="414" spans="1:46" ht="12.75"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37"/>
      <c r="AK414" s="37"/>
      <c r="AL414" s="37"/>
      <c r="AM414" s="37"/>
      <c r="AN414" s="37"/>
      <c r="AO414" s="38"/>
      <c r="AP414" s="38"/>
      <c r="AQ414" s="37"/>
      <c r="AR414" s="37"/>
      <c r="AS414" s="37"/>
      <c r="AT414" s="38"/>
    </row>
    <row r="415" spans="1:46" ht="12.75"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37"/>
      <c r="AK415" s="37"/>
      <c r="AL415" s="37"/>
      <c r="AM415" s="37"/>
      <c r="AN415" s="37"/>
      <c r="AO415" s="38"/>
      <c r="AP415" s="38"/>
      <c r="AQ415" s="37"/>
      <c r="AR415" s="37"/>
      <c r="AS415" s="37"/>
      <c r="AT415" s="38"/>
    </row>
    <row r="416" spans="1:46" ht="12.75"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37"/>
      <c r="AK416" s="37"/>
      <c r="AL416" s="37"/>
      <c r="AM416" s="37"/>
      <c r="AN416" s="37"/>
      <c r="AO416" s="38"/>
      <c r="AP416" s="38"/>
      <c r="AQ416" s="37"/>
      <c r="AR416" s="37"/>
      <c r="AS416" s="37"/>
      <c r="AT416" s="38"/>
    </row>
    <row r="417" spans="1:46" ht="12.75"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37"/>
      <c r="AK417" s="37"/>
      <c r="AL417" s="37"/>
      <c r="AM417" s="37"/>
      <c r="AN417" s="37"/>
      <c r="AO417" s="38"/>
      <c r="AP417" s="38"/>
      <c r="AQ417" s="37"/>
      <c r="AR417" s="37"/>
      <c r="AS417" s="37"/>
      <c r="AT417" s="38"/>
    </row>
    <row r="418" spans="1:46" ht="12.75"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37"/>
      <c r="AK418" s="37"/>
      <c r="AL418" s="37"/>
      <c r="AM418" s="37"/>
      <c r="AN418" s="37"/>
      <c r="AO418" s="38"/>
      <c r="AP418" s="38"/>
      <c r="AQ418" s="37"/>
      <c r="AR418" s="37"/>
      <c r="AS418" s="37"/>
      <c r="AT418" s="38"/>
    </row>
    <row r="419" spans="1:46" ht="12.75"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37"/>
      <c r="AK419" s="37"/>
      <c r="AL419" s="37"/>
      <c r="AM419" s="37"/>
      <c r="AN419" s="37"/>
      <c r="AO419" s="38"/>
      <c r="AP419" s="38"/>
      <c r="AQ419" s="37"/>
      <c r="AR419" s="37"/>
      <c r="AS419" s="37"/>
      <c r="AT419" s="38"/>
    </row>
    <row r="420" spans="1:46" ht="12.75"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37"/>
      <c r="AK420" s="37"/>
      <c r="AL420" s="37"/>
      <c r="AM420" s="37"/>
      <c r="AN420" s="37"/>
      <c r="AO420" s="38"/>
      <c r="AP420" s="38"/>
      <c r="AQ420" s="37"/>
      <c r="AR420" s="37"/>
      <c r="AS420" s="37"/>
      <c r="AT420" s="38"/>
    </row>
    <row r="421" spans="1:46" ht="12.75"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37"/>
      <c r="AK421" s="37"/>
      <c r="AL421" s="37"/>
      <c r="AM421" s="37"/>
      <c r="AN421" s="37"/>
      <c r="AO421" s="38"/>
      <c r="AP421" s="38"/>
      <c r="AQ421" s="37"/>
      <c r="AR421" s="37"/>
      <c r="AS421" s="37"/>
      <c r="AT421" s="38"/>
    </row>
    <row r="422" spans="1:46" ht="12.75"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37"/>
      <c r="AK422" s="37"/>
      <c r="AL422" s="37"/>
      <c r="AM422" s="37"/>
      <c r="AN422" s="37"/>
      <c r="AO422" s="38"/>
      <c r="AP422" s="38"/>
      <c r="AQ422" s="37"/>
      <c r="AR422" s="37"/>
      <c r="AS422" s="37"/>
      <c r="AT422" s="38"/>
    </row>
    <row r="423" spans="1:46" ht="12.75"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37"/>
      <c r="AK423" s="37"/>
      <c r="AL423" s="37"/>
      <c r="AM423" s="37"/>
      <c r="AN423" s="37"/>
      <c r="AO423" s="38"/>
      <c r="AP423" s="38"/>
      <c r="AQ423" s="37"/>
      <c r="AR423" s="37"/>
      <c r="AS423" s="37"/>
      <c r="AT423" s="38"/>
    </row>
    <row r="424" spans="1:46" ht="12.75"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37"/>
      <c r="AK424" s="37"/>
      <c r="AL424" s="37"/>
      <c r="AM424" s="37"/>
      <c r="AN424" s="37"/>
      <c r="AO424" s="38"/>
      <c r="AP424" s="38"/>
      <c r="AQ424" s="37"/>
      <c r="AR424" s="37"/>
      <c r="AS424" s="37"/>
      <c r="AT424" s="38"/>
    </row>
    <row r="425" spans="1:46" ht="12.75"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37"/>
      <c r="AK425" s="37"/>
      <c r="AL425" s="37"/>
      <c r="AM425" s="37"/>
      <c r="AN425" s="37"/>
      <c r="AO425" s="38"/>
      <c r="AP425" s="38"/>
      <c r="AQ425" s="37"/>
      <c r="AR425" s="37"/>
      <c r="AS425" s="37"/>
      <c r="AT425" s="38"/>
    </row>
    <row r="426" spans="1:46" ht="12.75"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37"/>
      <c r="AK426" s="37"/>
      <c r="AL426" s="37"/>
      <c r="AM426" s="37"/>
      <c r="AN426" s="37"/>
      <c r="AO426" s="38"/>
      <c r="AP426" s="38"/>
      <c r="AQ426" s="37"/>
      <c r="AR426" s="37"/>
      <c r="AS426" s="37"/>
      <c r="AT426" s="38"/>
    </row>
    <row r="427" spans="1:46" ht="12.75"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37"/>
      <c r="AK427" s="37"/>
      <c r="AL427" s="37"/>
      <c r="AM427" s="37"/>
      <c r="AN427" s="37"/>
      <c r="AO427" s="38"/>
      <c r="AP427" s="38"/>
      <c r="AQ427" s="37"/>
      <c r="AR427" s="37"/>
      <c r="AS427" s="37"/>
      <c r="AT427" s="38"/>
    </row>
    <row r="428" spans="1:46" ht="12.75"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37"/>
      <c r="AK428" s="37"/>
      <c r="AL428" s="37"/>
      <c r="AM428" s="37"/>
      <c r="AN428" s="37"/>
      <c r="AO428" s="38"/>
      <c r="AP428" s="38"/>
      <c r="AQ428" s="37"/>
      <c r="AR428" s="37"/>
      <c r="AS428" s="37"/>
      <c r="AT428" s="38"/>
    </row>
    <row r="429" spans="1:46" ht="12.75"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c r="AM429" s="37"/>
      <c r="AN429" s="37"/>
      <c r="AO429" s="38"/>
      <c r="AP429" s="38"/>
      <c r="AQ429" s="37"/>
      <c r="AR429" s="37"/>
      <c r="AS429" s="37"/>
      <c r="AT429" s="38"/>
    </row>
    <row r="430" spans="1:46" ht="12.75"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c r="AM430" s="37"/>
      <c r="AN430" s="37"/>
      <c r="AO430" s="38"/>
      <c r="AP430" s="38"/>
      <c r="AQ430" s="37"/>
      <c r="AR430" s="37"/>
      <c r="AS430" s="37"/>
      <c r="AT430" s="38"/>
    </row>
    <row r="431" spans="1:46" ht="12.75"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37"/>
      <c r="AK431" s="37"/>
      <c r="AL431" s="37"/>
      <c r="AM431" s="37"/>
      <c r="AN431" s="37"/>
      <c r="AO431" s="38"/>
      <c r="AP431" s="38"/>
      <c r="AQ431" s="37"/>
      <c r="AR431" s="37"/>
      <c r="AS431" s="37"/>
      <c r="AT431" s="38"/>
    </row>
    <row r="432" spans="1:46" ht="12.75"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37"/>
      <c r="AK432" s="37"/>
      <c r="AL432" s="37"/>
      <c r="AM432" s="37"/>
      <c r="AN432" s="37"/>
      <c r="AO432" s="38"/>
      <c r="AP432" s="38"/>
      <c r="AQ432" s="37"/>
      <c r="AR432" s="37"/>
      <c r="AS432" s="37"/>
      <c r="AT432" s="38"/>
    </row>
    <row r="433" spans="1:46" ht="12.75"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37"/>
      <c r="AK433" s="37"/>
      <c r="AL433" s="37"/>
      <c r="AM433" s="37"/>
      <c r="AN433" s="37"/>
      <c r="AO433" s="38"/>
      <c r="AP433" s="38"/>
      <c r="AQ433" s="37"/>
      <c r="AR433" s="37"/>
      <c r="AS433" s="37"/>
      <c r="AT433" s="38"/>
    </row>
    <row r="434" spans="1:46" ht="12.75"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37"/>
      <c r="AK434" s="37"/>
      <c r="AL434" s="37"/>
      <c r="AM434" s="37"/>
      <c r="AN434" s="37"/>
      <c r="AO434" s="38"/>
      <c r="AP434" s="38"/>
      <c r="AQ434" s="37"/>
      <c r="AR434" s="37"/>
      <c r="AS434" s="37"/>
      <c r="AT434" s="38"/>
    </row>
    <row r="435" spans="1:46" ht="12.75"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37"/>
      <c r="AK435" s="37"/>
      <c r="AL435" s="37"/>
      <c r="AM435" s="37"/>
      <c r="AN435" s="37"/>
      <c r="AO435" s="38"/>
      <c r="AP435" s="38"/>
      <c r="AQ435" s="37"/>
      <c r="AR435" s="37"/>
      <c r="AS435" s="37"/>
      <c r="AT435" s="38"/>
    </row>
    <row r="436" spans="1:46" ht="12.75"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37"/>
      <c r="AK436" s="37"/>
      <c r="AL436" s="37"/>
      <c r="AM436" s="37"/>
      <c r="AN436" s="37"/>
      <c r="AO436" s="38"/>
      <c r="AP436" s="38"/>
      <c r="AQ436" s="37"/>
      <c r="AR436" s="37"/>
      <c r="AS436" s="37"/>
      <c r="AT436" s="38"/>
    </row>
    <row r="437" spans="1:46" ht="12.75"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37"/>
      <c r="AK437" s="37"/>
      <c r="AL437" s="37"/>
      <c r="AM437" s="37"/>
      <c r="AN437" s="37"/>
      <c r="AO437" s="38"/>
      <c r="AP437" s="38"/>
      <c r="AQ437" s="37"/>
      <c r="AR437" s="37"/>
      <c r="AS437" s="37"/>
      <c r="AT437" s="38"/>
    </row>
    <row r="438" spans="1:46" ht="12.75"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37"/>
      <c r="AK438" s="37"/>
      <c r="AL438" s="37"/>
      <c r="AM438" s="37"/>
      <c r="AN438" s="37"/>
      <c r="AO438" s="38"/>
      <c r="AP438" s="38"/>
      <c r="AQ438" s="37"/>
      <c r="AR438" s="37"/>
      <c r="AS438" s="37"/>
      <c r="AT438" s="38"/>
    </row>
    <row r="439" spans="1:46" ht="12.75"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37"/>
      <c r="AK439" s="37"/>
      <c r="AL439" s="37"/>
      <c r="AM439" s="37"/>
      <c r="AN439" s="37"/>
      <c r="AO439" s="38"/>
      <c r="AP439" s="38"/>
      <c r="AQ439" s="37"/>
      <c r="AR439" s="37"/>
      <c r="AS439" s="37"/>
      <c r="AT439" s="38"/>
    </row>
    <row r="440" spans="1:46" ht="12.75"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37"/>
      <c r="AK440" s="37"/>
      <c r="AL440" s="37"/>
      <c r="AM440" s="37"/>
      <c r="AN440" s="37"/>
      <c r="AO440" s="38"/>
      <c r="AP440" s="38"/>
      <c r="AQ440" s="37"/>
      <c r="AR440" s="37"/>
      <c r="AS440" s="37"/>
      <c r="AT440" s="38"/>
    </row>
    <row r="441" spans="1:46" ht="12.75"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37"/>
      <c r="AK441" s="37"/>
      <c r="AL441" s="37"/>
      <c r="AM441" s="37"/>
      <c r="AN441" s="37"/>
      <c r="AO441" s="38"/>
      <c r="AP441" s="38"/>
      <c r="AQ441" s="37"/>
      <c r="AR441" s="37"/>
      <c r="AS441" s="37"/>
      <c r="AT441" s="38"/>
    </row>
    <row r="442" spans="1:46" ht="12.75"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37"/>
      <c r="AK442" s="37"/>
      <c r="AL442" s="37"/>
      <c r="AM442" s="37"/>
      <c r="AN442" s="37"/>
      <c r="AO442" s="38"/>
      <c r="AP442" s="38"/>
      <c r="AQ442" s="37"/>
      <c r="AR442" s="37"/>
      <c r="AS442" s="37"/>
      <c r="AT442" s="38"/>
    </row>
    <row r="443" spans="1:46" ht="12.75"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37"/>
      <c r="AK443" s="37"/>
      <c r="AL443" s="37"/>
      <c r="AM443" s="37"/>
      <c r="AN443" s="37"/>
      <c r="AO443" s="38"/>
      <c r="AP443" s="38"/>
      <c r="AQ443" s="37"/>
      <c r="AR443" s="37"/>
      <c r="AS443" s="37"/>
      <c r="AT443" s="38"/>
    </row>
    <row r="444" spans="1:46" ht="12.75"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37"/>
      <c r="AK444" s="37"/>
      <c r="AL444" s="37"/>
      <c r="AM444" s="37"/>
      <c r="AN444" s="37"/>
      <c r="AO444" s="38"/>
      <c r="AP444" s="38"/>
      <c r="AQ444" s="37"/>
      <c r="AR444" s="37"/>
      <c r="AS444" s="37"/>
      <c r="AT444" s="38"/>
    </row>
    <row r="445" spans="1:46" ht="12.75"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37"/>
      <c r="AK445" s="37"/>
      <c r="AL445" s="37"/>
      <c r="AM445" s="37"/>
      <c r="AN445" s="37"/>
      <c r="AO445" s="38"/>
      <c r="AP445" s="38"/>
      <c r="AQ445" s="37"/>
      <c r="AR445" s="37"/>
      <c r="AS445" s="37"/>
      <c r="AT445" s="38"/>
    </row>
    <row r="446" spans="1:46" ht="12.75"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37"/>
      <c r="AK446" s="37"/>
      <c r="AL446" s="37"/>
      <c r="AM446" s="37"/>
      <c r="AN446" s="37"/>
      <c r="AO446" s="38"/>
      <c r="AP446" s="38"/>
      <c r="AQ446" s="37"/>
      <c r="AR446" s="37"/>
      <c r="AS446" s="37"/>
      <c r="AT446" s="38"/>
    </row>
    <row r="447" spans="1:46" ht="12.75"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37"/>
      <c r="AK447" s="37"/>
      <c r="AL447" s="37"/>
      <c r="AM447" s="37"/>
      <c r="AN447" s="37"/>
      <c r="AO447" s="38"/>
      <c r="AP447" s="38"/>
      <c r="AQ447" s="37"/>
      <c r="AR447" s="37"/>
      <c r="AS447" s="37"/>
      <c r="AT447" s="38"/>
    </row>
    <row r="448" spans="1:46" ht="12.75"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37"/>
      <c r="AK448" s="37"/>
      <c r="AL448" s="37"/>
      <c r="AM448" s="37"/>
      <c r="AN448" s="37"/>
      <c r="AO448" s="38"/>
      <c r="AP448" s="38"/>
      <c r="AQ448" s="37"/>
      <c r="AR448" s="37"/>
      <c r="AS448" s="37"/>
      <c r="AT448" s="38"/>
    </row>
    <row r="449" spans="1:46" ht="12.75"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37"/>
      <c r="AK449" s="37"/>
      <c r="AL449" s="37"/>
      <c r="AM449" s="37"/>
      <c r="AN449" s="37"/>
      <c r="AO449" s="38"/>
      <c r="AP449" s="38"/>
      <c r="AQ449" s="37"/>
      <c r="AR449" s="37"/>
      <c r="AS449" s="37"/>
      <c r="AT449" s="38"/>
    </row>
    <row r="450" spans="1:46" ht="12.75"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37"/>
      <c r="AK450" s="37"/>
      <c r="AL450" s="37"/>
      <c r="AM450" s="37"/>
      <c r="AN450" s="37"/>
      <c r="AO450" s="38"/>
      <c r="AP450" s="38"/>
      <c r="AQ450" s="37"/>
      <c r="AR450" s="37"/>
      <c r="AS450" s="37"/>
      <c r="AT450" s="38"/>
    </row>
    <row r="451" spans="1:46" ht="12.75"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c r="AM451" s="37"/>
      <c r="AN451" s="37"/>
      <c r="AO451" s="38"/>
      <c r="AP451" s="38"/>
      <c r="AQ451" s="37"/>
      <c r="AR451" s="37"/>
      <c r="AS451" s="37"/>
      <c r="AT451" s="38"/>
    </row>
    <row r="452" spans="1:46" ht="12.75"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37"/>
      <c r="AK452" s="37"/>
      <c r="AL452" s="37"/>
      <c r="AM452" s="37"/>
      <c r="AN452" s="37"/>
      <c r="AO452" s="38"/>
      <c r="AP452" s="38"/>
      <c r="AQ452" s="37"/>
      <c r="AR452" s="37"/>
      <c r="AS452" s="37"/>
      <c r="AT452" s="38"/>
    </row>
    <row r="453" spans="1:46" ht="12.75"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37"/>
      <c r="AK453" s="37"/>
      <c r="AL453" s="37"/>
      <c r="AM453" s="37"/>
      <c r="AN453" s="37"/>
      <c r="AO453" s="38"/>
      <c r="AP453" s="38"/>
      <c r="AQ453" s="37"/>
      <c r="AR453" s="37"/>
      <c r="AS453" s="37"/>
      <c r="AT453" s="38"/>
    </row>
    <row r="454" spans="1:46" ht="12.75"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37"/>
      <c r="AK454" s="37"/>
      <c r="AL454" s="37"/>
      <c r="AM454" s="37"/>
      <c r="AN454" s="37"/>
      <c r="AO454" s="38"/>
      <c r="AP454" s="38"/>
      <c r="AQ454" s="37"/>
      <c r="AR454" s="37"/>
      <c r="AS454" s="37"/>
      <c r="AT454" s="38"/>
    </row>
    <row r="455" spans="1:46" ht="12.75"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37"/>
      <c r="AK455" s="37"/>
      <c r="AL455" s="37"/>
      <c r="AM455" s="37"/>
      <c r="AN455" s="37"/>
      <c r="AO455" s="38"/>
      <c r="AP455" s="38"/>
      <c r="AQ455" s="37"/>
      <c r="AR455" s="37"/>
      <c r="AS455" s="37"/>
      <c r="AT455" s="38"/>
    </row>
    <row r="456" spans="1:46" ht="12.75"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37"/>
      <c r="AK456" s="37"/>
      <c r="AL456" s="37"/>
      <c r="AM456" s="37"/>
      <c r="AN456" s="37"/>
      <c r="AO456" s="38"/>
      <c r="AP456" s="38"/>
      <c r="AQ456" s="37"/>
      <c r="AR456" s="37"/>
      <c r="AS456" s="37"/>
      <c r="AT456" s="38"/>
    </row>
    <row r="457" spans="1:46" ht="12.75"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37"/>
      <c r="AK457" s="37"/>
      <c r="AL457" s="37"/>
      <c r="AM457" s="37"/>
      <c r="AN457" s="37"/>
      <c r="AO457" s="38"/>
      <c r="AP457" s="38"/>
      <c r="AQ457" s="37"/>
      <c r="AR457" s="37"/>
      <c r="AS457" s="37"/>
      <c r="AT457" s="38"/>
    </row>
    <row r="458" spans="1:46" ht="12.75"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c r="AM458" s="37"/>
      <c r="AN458" s="37"/>
      <c r="AO458" s="38"/>
      <c r="AP458" s="38"/>
      <c r="AQ458" s="37"/>
      <c r="AR458" s="37"/>
      <c r="AS458" s="37"/>
      <c r="AT458" s="38"/>
    </row>
    <row r="459" spans="1:46" ht="12.75"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37"/>
      <c r="AK459" s="37"/>
      <c r="AL459" s="37"/>
      <c r="AM459" s="37"/>
      <c r="AN459" s="37"/>
      <c r="AO459" s="38"/>
      <c r="AP459" s="38"/>
      <c r="AQ459" s="37"/>
      <c r="AR459" s="37"/>
      <c r="AS459" s="37"/>
      <c r="AT459" s="38"/>
    </row>
    <row r="460" spans="1:46" ht="12.75"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37"/>
      <c r="AK460" s="37"/>
      <c r="AL460" s="37"/>
      <c r="AM460" s="37"/>
      <c r="AN460" s="37"/>
      <c r="AO460" s="38"/>
      <c r="AP460" s="38"/>
      <c r="AQ460" s="37"/>
      <c r="AR460" s="37"/>
      <c r="AS460" s="37"/>
      <c r="AT460" s="38"/>
    </row>
    <row r="461" spans="1:46" ht="12.75"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37"/>
      <c r="AK461" s="37"/>
      <c r="AL461" s="37"/>
      <c r="AM461" s="37"/>
      <c r="AN461" s="37"/>
      <c r="AO461" s="38"/>
      <c r="AP461" s="38"/>
      <c r="AQ461" s="37"/>
      <c r="AR461" s="37"/>
      <c r="AS461" s="37"/>
      <c r="AT461" s="38"/>
    </row>
    <row r="462" spans="1:46" ht="12.75"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37"/>
      <c r="AK462" s="37"/>
      <c r="AL462" s="37"/>
      <c r="AM462" s="37"/>
      <c r="AN462" s="37"/>
      <c r="AO462" s="38"/>
      <c r="AP462" s="38"/>
      <c r="AQ462" s="37"/>
      <c r="AR462" s="37"/>
      <c r="AS462" s="37"/>
      <c r="AT462" s="38"/>
    </row>
    <row r="463" spans="1:46" ht="12.75"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37"/>
      <c r="AK463" s="37"/>
      <c r="AL463" s="37"/>
      <c r="AM463" s="37"/>
      <c r="AN463" s="37"/>
      <c r="AO463" s="38"/>
      <c r="AP463" s="38"/>
      <c r="AQ463" s="37"/>
      <c r="AR463" s="37"/>
      <c r="AS463" s="37"/>
      <c r="AT463" s="38"/>
    </row>
    <row r="464" spans="1:46" ht="12.75"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37"/>
      <c r="AK464" s="37"/>
      <c r="AL464" s="37"/>
      <c r="AM464" s="37"/>
      <c r="AN464" s="37"/>
      <c r="AO464" s="38"/>
      <c r="AP464" s="38"/>
      <c r="AQ464" s="37"/>
      <c r="AR464" s="37"/>
      <c r="AS464" s="37"/>
      <c r="AT464" s="38"/>
    </row>
    <row r="465" spans="1:46" ht="12.75"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37"/>
      <c r="AK465" s="37"/>
      <c r="AL465" s="37"/>
      <c r="AM465" s="37"/>
      <c r="AN465" s="37"/>
      <c r="AO465" s="38"/>
      <c r="AP465" s="38"/>
      <c r="AQ465" s="37"/>
      <c r="AR465" s="37"/>
      <c r="AS465" s="37"/>
      <c r="AT465" s="38"/>
    </row>
    <row r="466" spans="1:46" ht="12.75"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37"/>
      <c r="AK466" s="37"/>
      <c r="AL466" s="37"/>
      <c r="AM466" s="37"/>
      <c r="AN466" s="37"/>
      <c r="AO466" s="38"/>
      <c r="AP466" s="38"/>
      <c r="AQ466" s="37"/>
      <c r="AR466" s="37"/>
      <c r="AS466" s="37"/>
      <c r="AT466" s="38"/>
    </row>
    <row r="467" spans="1:46" ht="12.75"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37"/>
      <c r="AK467" s="37"/>
      <c r="AL467" s="37"/>
      <c r="AM467" s="37"/>
      <c r="AN467" s="37"/>
      <c r="AO467" s="38"/>
      <c r="AP467" s="38"/>
      <c r="AQ467" s="37"/>
      <c r="AR467" s="37"/>
      <c r="AS467" s="37"/>
      <c r="AT467" s="38"/>
    </row>
    <row r="468" spans="1:46" ht="12.75"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37"/>
      <c r="AK468" s="37"/>
      <c r="AL468" s="37"/>
      <c r="AM468" s="37"/>
      <c r="AN468" s="37"/>
      <c r="AO468" s="38"/>
      <c r="AP468" s="38"/>
      <c r="AQ468" s="37"/>
      <c r="AR468" s="37"/>
      <c r="AS468" s="37"/>
      <c r="AT468" s="38"/>
    </row>
    <row r="469" spans="1:46" ht="12.75"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37"/>
      <c r="AK469" s="37"/>
      <c r="AL469" s="37"/>
      <c r="AM469" s="37"/>
      <c r="AN469" s="37"/>
      <c r="AO469" s="38"/>
      <c r="AP469" s="38"/>
      <c r="AQ469" s="37"/>
      <c r="AR469" s="37"/>
      <c r="AS469" s="37"/>
      <c r="AT469" s="38"/>
    </row>
    <row r="470" spans="1:46" ht="12.75"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37"/>
      <c r="AK470" s="37"/>
      <c r="AL470" s="37"/>
      <c r="AM470" s="37"/>
      <c r="AN470" s="37"/>
      <c r="AO470" s="38"/>
      <c r="AP470" s="38"/>
      <c r="AQ470" s="37"/>
      <c r="AR470" s="37"/>
      <c r="AS470" s="37"/>
      <c r="AT470" s="38"/>
    </row>
    <row r="471" spans="1:46" ht="12.75"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37"/>
      <c r="AK471" s="37"/>
      <c r="AL471" s="37"/>
      <c r="AM471" s="37"/>
      <c r="AN471" s="37"/>
      <c r="AO471" s="38"/>
      <c r="AP471" s="38"/>
      <c r="AQ471" s="37"/>
      <c r="AR471" s="37"/>
      <c r="AS471" s="37"/>
      <c r="AT471" s="38"/>
    </row>
    <row r="472" spans="1:46" ht="12.75"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c r="AM472" s="37"/>
      <c r="AN472" s="37"/>
      <c r="AO472" s="38"/>
      <c r="AP472" s="38"/>
      <c r="AQ472" s="37"/>
      <c r="AR472" s="37"/>
      <c r="AS472" s="37"/>
      <c r="AT472" s="38"/>
    </row>
    <row r="473" spans="1:46" ht="12.75"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37"/>
      <c r="AK473" s="37"/>
      <c r="AL473" s="37"/>
      <c r="AM473" s="37"/>
      <c r="AN473" s="37"/>
      <c r="AO473" s="38"/>
      <c r="AP473" s="38"/>
      <c r="AQ473" s="37"/>
      <c r="AR473" s="37"/>
      <c r="AS473" s="37"/>
      <c r="AT473" s="38"/>
    </row>
    <row r="474" spans="1:46" ht="12.75"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37"/>
      <c r="AK474" s="37"/>
      <c r="AL474" s="37"/>
      <c r="AM474" s="37"/>
      <c r="AN474" s="37"/>
      <c r="AO474" s="38"/>
      <c r="AP474" s="38"/>
      <c r="AQ474" s="37"/>
      <c r="AR474" s="37"/>
      <c r="AS474" s="37"/>
      <c r="AT474" s="38"/>
    </row>
    <row r="475" spans="1:46" ht="12.75"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37"/>
      <c r="AK475" s="37"/>
      <c r="AL475" s="37"/>
      <c r="AM475" s="37"/>
      <c r="AN475" s="37"/>
      <c r="AO475" s="38"/>
      <c r="AP475" s="38"/>
      <c r="AQ475" s="37"/>
      <c r="AR475" s="37"/>
      <c r="AS475" s="37"/>
      <c r="AT475" s="38"/>
    </row>
    <row r="476" spans="1:46" ht="12.75"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37"/>
      <c r="AK476" s="37"/>
      <c r="AL476" s="37"/>
      <c r="AM476" s="37"/>
      <c r="AN476" s="37"/>
      <c r="AO476" s="38"/>
      <c r="AP476" s="38"/>
      <c r="AQ476" s="37"/>
      <c r="AR476" s="37"/>
      <c r="AS476" s="37"/>
      <c r="AT476" s="38"/>
    </row>
    <row r="477" spans="1:46" ht="12.75"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37"/>
      <c r="AK477" s="37"/>
      <c r="AL477" s="37"/>
      <c r="AM477" s="37"/>
      <c r="AN477" s="37"/>
      <c r="AO477" s="38"/>
      <c r="AP477" s="38"/>
      <c r="AQ477" s="37"/>
      <c r="AR477" s="37"/>
      <c r="AS477" s="37"/>
      <c r="AT477" s="38"/>
    </row>
    <row r="478" spans="1:46" ht="12.75"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37"/>
      <c r="AK478" s="37"/>
      <c r="AL478" s="37"/>
      <c r="AM478" s="37"/>
      <c r="AN478" s="37"/>
      <c r="AO478" s="38"/>
      <c r="AP478" s="38"/>
      <c r="AQ478" s="37"/>
      <c r="AR478" s="37"/>
      <c r="AS478" s="37"/>
      <c r="AT478" s="38"/>
    </row>
    <row r="479" spans="1:46" ht="12.75"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37"/>
      <c r="AK479" s="37"/>
      <c r="AL479" s="37"/>
      <c r="AM479" s="37"/>
      <c r="AN479" s="37"/>
      <c r="AO479" s="38"/>
      <c r="AP479" s="38"/>
      <c r="AQ479" s="37"/>
      <c r="AR479" s="37"/>
      <c r="AS479" s="37"/>
      <c r="AT479" s="38"/>
    </row>
    <row r="480" spans="1:46" ht="12.75"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37"/>
      <c r="AK480" s="37"/>
      <c r="AL480" s="37"/>
      <c r="AM480" s="37"/>
      <c r="AN480" s="37"/>
      <c r="AO480" s="38"/>
      <c r="AP480" s="38"/>
      <c r="AQ480" s="37"/>
      <c r="AR480" s="37"/>
      <c r="AS480" s="37"/>
      <c r="AT480" s="38"/>
    </row>
    <row r="481" spans="1:46" ht="12.75"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37"/>
      <c r="AK481" s="37"/>
      <c r="AL481" s="37"/>
      <c r="AM481" s="37"/>
      <c r="AN481" s="37"/>
      <c r="AO481" s="38"/>
      <c r="AP481" s="38"/>
      <c r="AQ481" s="37"/>
      <c r="AR481" s="37"/>
      <c r="AS481" s="37"/>
      <c r="AT481" s="38"/>
    </row>
    <row r="482" spans="1:46" ht="12.75"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37"/>
      <c r="AK482" s="37"/>
      <c r="AL482" s="37"/>
      <c r="AM482" s="37"/>
      <c r="AN482" s="37"/>
      <c r="AO482" s="38"/>
      <c r="AP482" s="38"/>
      <c r="AQ482" s="37"/>
      <c r="AR482" s="37"/>
      <c r="AS482" s="37"/>
      <c r="AT482" s="38"/>
    </row>
    <row r="483" spans="1:46" ht="12.75"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37"/>
      <c r="AK483" s="37"/>
      <c r="AL483" s="37"/>
      <c r="AM483" s="37"/>
      <c r="AN483" s="37"/>
      <c r="AO483" s="38"/>
      <c r="AP483" s="38"/>
      <c r="AQ483" s="37"/>
      <c r="AR483" s="37"/>
      <c r="AS483" s="37"/>
      <c r="AT483" s="38"/>
    </row>
    <row r="484" spans="1:46" ht="12.75"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37"/>
      <c r="AK484" s="37"/>
      <c r="AL484" s="37"/>
      <c r="AM484" s="37"/>
      <c r="AN484" s="37"/>
      <c r="AO484" s="38"/>
      <c r="AP484" s="38"/>
      <c r="AQ484" s="37"/>
      <c r="AR484" s="37"/>
      <c r="AS484" s="37"/>
      <c r="AT484" s="38"/>
    </row>
    <row r="485" spans="1:46" ht="12.75"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c r="AM485" s="37"/>
      <c r="AN485" s="37"/>
      <c r="AO485" s="38"/>
      <c r="AP485" s="38"/>
      <c r="AQ485" s="37"/>
      <c r="AR485" s="37"/>
      <c r="AS485" s="37"/>
      <c r="AT485" s="38"/>
    </row>
    <row r="486" spans="1:46" ht="12.75"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c r="AM486" s="37"/>
      <c r="AN486" s="37"/>
      <c r="AO486" s="38"/>
      <c r="AP486" s="38"/>
      <c r="AQ486" s="37"/>
      <c r="AR486" s="37"/>
      <c r="AS486" s="37"/>
      <c r="AT486" s="38"/>
    </row>
    <row r="487" spans="1:46" ht="12.75"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37"/>
      <c r="AK487" s="37"/>
      <c r="AL487" s="37"/>
      <c r="AM487" s="37"/>
      <c r="AN487" s="37"/>
      <c r="AO487" s="38"/>
      <c r="AP487" s="38"/>
      <c r="AQ487" s="37"/>
      <c r="AR487" s="37"/>
      <c r="AS487" s="37"/>
      <c r="AT487" s="38"/>
    </row>
    <row r="488" spans="1:46" ht="12.75"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c r="AM488" s="37"/>
      <c r="AN488" s="37"/>
      <c r="AO488" s="38"/>
      <c r="AP488" s="38"/>
      <c r="AQ488" s="37"/>
      <c r="AR488" s="37"/>
      <c r="AS488" s="37"/>
      <c r="AT488" s="38"/>
    </row>
    <row r="489" spans="1:46" ht="12.75"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c r="AM489" s="37"/>
      <c r="AN489" s="37"/>
      <c r="AO489" s="38"/>
      <c r="AP489" s="38"/>
      <c r="AQ489" s="37"/>
      <c r="AR489" s="37"/>
      <c r="AS489" s="37"/>
      <c r="AT489" s="38"/>
    </row>
    <row r="490" spans="1:46" ht="12.75"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37"/>
      <c r="AK490" s="37"/>
      <c r="AL490" s="37"/>
      <c r="AM490" s="37"/>
      <c r="AN490" s="37"/>
      <c r="AO490" s="38"/>
      <c r="AP490" s="38"/>
      <c r="AQ490" s="37"/>
      <c r="AR490" s="37"/>
      <c r="AS490" s="37"/>
      <c r="AT490" s="38"/>
    </row>
    <row r="491" spans="1:46" ht="12.75"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37"/>
      <c r="AK491" s="37"/>
      <c r="AL491" s="37"/>
      <c r="AM491" s="37"/>
      <c r="AN491" s="37"/>
      <c r="AO491" s="38"/>
      <c r="AP491" s="38"/>
      <c r="AQ491" s="37"/>
      <c r="AR491" s="37"/>
      <c r="AS491" s="37"/>
      <c r="AT491" s="38"/>
    </row>
    <row r="492" spans="1:46" ht="12.75"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37"/>
      <c r="AK492" s="37"/>
      <c r="AL492" s="37"/>
      <c r="AM492" s="37"/>
      <c r="AN492" s="37"/>
      <c r="AO492" s="38"/>
      <c r="AP492" s="38"/>
      <c r="AQ492" s="37"/>
      <c r="AR492" s="37"/>
      <c r="AS492" s="37"/>
      <c r="AT492" s="38"/>
    </row>
    <row r="493" spans="1:46" ht="12.75"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37"/>
      <c r="AK493" s="37"/>
      <c r="AL493" s="37"/>
      <c r="AM493" s="37"/>
      <c r="AN493" s="37"/>
      <c r="AO493" s="38"/>
      <c r="AP493" s="38"/>
      <c r="AQ493" s="37"/>
      <c r="AR493" s="37"/>
      <c r="AS493" s="37"/>
      <c r="AT493" s="38"/>
    </row>
    <row r="494" spans="1:46" ht="12.75"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c r="AM494" s="37"/>
      <c r="AN494" s="37"/>
      <c r="AO494" s="38"/>
      <c r="AP494" s="38"/>
      <c r="AQ494" s="37"/>
      <c r="AR494" s="37"/>
      <c r="AS494" s="37"/>
      <c r="AT494" s="38"/>
    </row>
    <row r="495" spans="1:46" ht="12.75"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37"/>
      <c r="AK495" s="37"/>
      <c r="AL495" s="37"/>
      <c r="AM495" s="37"/>
      <c r="AN495" s="37"/>
      <c r="AO495" s="38"/>
      <c r="AP495" s="38"/>
      <c r="AQ495" s="37"/>
      <c r="AR495" s="37"/>
      <c r="AS495" s="37"/>
      <c r="AT495" s="38"/>
    </row>
    <row r="496" spans="1:46" ht="12.75"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37"/>
      <c r="AK496" s="37"/>
      <c r="AL496" s="37"/>
      <c r="AM496" s="37"/>
      <c r="AN496" s="37"/>
      <c r="AO496" s="38"/>
      <c r="AP496" s="38"/>
      <c r="AQ496" s="37"/>
      <c r="AR496" s="37"/>
      <c r="AS496" s="37"/>
      <c r="AT496" s="38"/>
    </row>
    <row r="497" spans="1:46" ht="12.75"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37"/>
      <c r="AK497" s="37"/>
      <c r="AL497" s="37"/>
      <c r="AM497" s="37"/>
      <c r="AN497" s="37"/>
      <c r="AO497" s="38"/>
      <c r="AP497" s="38"/>
      <c r="AQ497" s="37"/>
      <c r="AR497" s="37"/>
      <c r="AS497" s="37"/>
      <c r="AT497" s="38"/>
    </row>
    <row r="498" spans="1:46" ht="12.75"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37"/>
      <c r="AK498" s="37"/>
      <c r="AL498" s="37"/>
      <c r="AM498" s="37"/>
      <c r="AN498" s="37"/>
      <c r="AO498" s="38"/>
      <c r="AP498" s="38"/>
      <c r="AQ498" s="37"/>
      <c r="AR498" s="37"/>
      <c r="AS498" s="37"/>
      <c r="AT498" s="38"/>
    </row>
    <row r="499" spans="1:46" ht="12.75"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37"/>
      <c r="AK499" s="37"/>
      <c r="AL499" s="37"/>
      <c r="AM499" s="37"/>
      <c r="AN499" s="37"/>
      <c r="AO499" s="38"/>
      <c r="AP499" s="38"/>
      <c r="AQ499" s="37"/>
      <c r="AR499" s="37"/>
      <c r="AS499" s="37"/>
      <c r="AT499" s="38"/>
    </row>
    <row r="500" spans="1:46" ht="12.75"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37"/>
      <c r="AK500" s="37"/>
      <c r="AL500" s="37"/>
      <c r="AM500" s="37"/>
      <c r="AN500" s="37"/>
      <c r="AO500" s="38"/>
      <c r="AP500" s="38"/>
      <c r="AQ500" s="37"/>
      <c r="AR500" s="37"/>
      <c r="AS500" s="37"/>
      <c r="AT500" s="38"/>
    </row>
    <row r="501" spans="1:46" ht="12.75"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37"/>
      <c r="AK501" s="37"/>
      <c r="AL501" s="37"/>
      <c r="AM501" s="37"/>
      <c r="AN501" s="37"/>
      <c r="AO501" s="38"/>
      <c r="AP501" s="38"/>
      <c r="AQ501" s="37"/>
      <c r="AR501" s="37"/>
      <c r="AS501" s="37"/>
      <c r="AT501" s="38"/>
    </row>
    <row r="502" spans="1:46" ht="12.75"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37"/>
      <c r="AK502" s="37"/>
      <c r="AL502" s="37"/>
      <c r="AM502" s="37"/>
      <c r="AN502" s="37"/>
      <c r="AO502" s="38"/>
      <c r="AP502" s="38"/>
      <c r="AQ502" s="37"/>
      <c r="AR502" s="37"/>
      <c r="AS502" s="37"/>
      <c r="AT502" s="38"/>
    </row>
    <row r="503" spans="1:46" ht="12.75"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37"/>
      <c r="AK503" s="37"/>
      <c r="AL503" s="37"/>
      <c r="AM503" s="37"/>
      <c r="AN503" s="37"/>
      <c r="AO503" s="38"/>
      <c r="AP503" s="38"/>
      <c r="AQ503" s="37"/>
      <c r="AR503" s="37"/>
      <c r="AS503" s="37"/>
      <c r="AT503" s="38"/>
    </row>
    <row r="504" spans="1:46" ht="12.75"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37"/>
      <c r="AK504" s="37"/>
      <c r="AL504" s="37"/>
      <c r="AM504" s="37"/>
      <c r="AN504" s="37"/>
      <c r="AO504" s="38"/>
      <c r="AP504" s="38"/>
      <c r="AQ504" s="37"/>
      <c r="AR504" s="37"/>
      <c r="AS504" s="37"/>
      <c r="AT504" s="38"/>
    </row>
    <row r="505" spans="1:46" ht="12.75"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37"/>
      <c r="AK505" s="37"/>
      <c r="AL505" s="37"/>
      <c r="AM505" s="37"/>
      <c r="AN505" s="37"/>
      <c r="AO505" s="38"/>
      <c r="AP505" s="38"/>
      <c r="AQ505" s="37"/>
      <c r="AR505" s="37"/>
      <c r="AS505" s="37"/>
      <c r="AT505" s="38"/>
    </row>
    <row r="506" spans="1:46" ht="12.75"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37"/>
      <c r="AK506" s="37"/>
      <c r="AL506" s="37"/>
      <c r="AM506" s="37"/>
      <c r="AN506" s="37"/>
      <c r="AO506" s="38"/>
      <c r="AP506" s="38"/>
      <c r="AQ506" s="37"/>
      <c r="AR506" s="37"/>
      <c r="AS506" s="37"/>
      <c r="AT506" s="38"/>
    </row>
    <row r="507" spans="1:46" ht="12.75"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37"/>
      <c r="AK507" s="37"/>
      <c r="AL507" s="37"/>
      <c r="AM507" s="37"/>
      <c r="AN507" s="37"/>
      <c r="AO507" s="38"/>
      <c r="AP507" s="38"/>
      <c r="AQ507" s="37"/>
      <c r="AR507" s="37"/>
      <c r="AS507" s="37"/>
      <c r="AT507" s="38"/>
    </row>
    <row r="508" spans="1:46" ht="12.75"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37"/>
      <c r="AK508" s="37"/>
      <c r="AL508" s="37"/>
      <c r="AM508" s="37"/>
      <c r="AN508" s="37"/>
      <c r="AO508" s="38"/>
      <c r="AP508" s="38"/>
      <c r="AQ508" s="37"/>
      <c r="AR508" s="37"/>
      <c r="AS508" s="37"/>
      <c r="AT508" s="38"/>
    </row>
    <row r="509" spans="1:46" ht="12.75"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37"/>
      <c r="AK509" s="37"/>
      <c r="AL509" s="37"/>
      <c r="AM509" s="37"/>
      <c r="AN509" s="37"/>
      <c r="AO509" s="38"/>
      <c r="AP509" s="38"/>
      <c r="AQ509" s="37"/>
      <c r="AR509" s="37"/>
      <c r="AS509" s="37"/>
      <c r="AT509" s="38"/>
    </row>
    <row r="510" spans="1:46" ht="12.75"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37"/>
      <c r="AK510" s="37"/>
      <c r="AL510" s="37"/>
      <c r="AM510" s="37"/>
      <c r="AN510" s="37"/>
      <c r="AO510" s="38"/>
      <c r="AP510" s="38"/>
      <c r="AQ510" s="37"/>
      <c r="AR510" s="37"/>
      <c r="AS510" s="37"/>
      <c r="AT510" s="38"/>
    </row>
    <row r="511" spans="1:46" ht="12.75"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37"/>
      <c r="AK511" s="37"/>
      <c r="AL511" s="37"/>
      <c r="AM511" s="37"/>
      <c r="AN511" s="37"/>
      <c r="AO511" s="38"/>
      <c r="AP511" s="38"/>
      <c r="AQ511" s="37"/>
      <c r="AR511" s="37"/>
      <c r="AS511" s="37"/>
      <c r="AT511" s="38"/>
    </row>
    <row r="512" spans="1:46" ht="12.75"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c r="AM512" s="37"/>
      <c r="AN512" s="37"/>
      <c r="AO512" s="38"/>
      <c r="AP512" s="38"/>
      <c r="AQ512" s="37"/>
      <c r="AR512" s="37"/>
      <c r="AS512" s="37"/>
      <c r="AT512" s="38"/>
    </row>
    <row r="513" spans="1:46" ht="12.75"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37"/>
      <c r="AK513" s="37"/>
      <c r="AL513" s="37"/>
      <c r="AM513" s="37"/>
      <c r="AN513" s="37"/>
      <c r="AO513" s="38"/>
      <c r="AP513" s="38"/>
      <c r="AQ513" s="37"/>
      <c r="AR513" s="37"/>
      <c r="AS513" s="37"/>
      <c r="AT513" s="38"/>
    </row>
    <row r="514" spans="1:46" ht="12.75"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37"/>
      <c r="AK514" s="37"/>
      <c r="AL514" s="37"/>
      <c r="AM514" s="37"/>
      <c r="AN514" s="37"/>
      <c r="AO514" s="38"/>
      <c r="AP514" s="38"/>
      <c r="AQ514" s="37"/>
      <c r="AR514" s="37"/>
      <c r="AS514" s="37"/>
      <c r="AT514" s="38"/>
    </row>
    <row r="515" spans="1:46" ht="12.75"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37"/>
      <c r="AK515" s="37"/>
      <c r="AL515" s="37"/>
      <c r="AM515" s="37"/>
      <c r="AN515" s="37"/>
      <c r="AO515" s="38"/>
      <c r="AP515" s="38"/>
      <c r="AQ515" s="37"/>
      <c r="AR515" s="37"/>
      <c r="AS515" s="37"/>
      <c r="AT515" s="38"/>
    </row>
    <row r="516" spans="1:46" ht="12.75"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c r="AM516" s="37"/>
      <c r="AN516" s="37"/>
      <c r="AO516" s="38"/>
      <c r="AP516" s="38"/>
      <c r="AQ516" s="37"/>
      <c r="AR516" s="37"/>
      <c r="AS516" s="37"/>
      <c r="AT516" s="38"/>
    </row>
    <row r="517" spans="1:46" ht="12.75"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37"/>
      <c r="AK517" s="37"/>
      <c r="AL517" s="37"/>
      <c r="AM517" s="37"/>
      <c r="AN517" s="37"/>
      <c r="AO517" s="38"/>
      <c r="AP517" s="38"/>
      <c r="AQ517" s="37"/>
      <c r="AR517" s="37"/>
      <c r="AS517" s="37"/>
      <c r="AT517" s="38"/>
    </row>
    <row r="518" spans="1:46" ht="12.75"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37"/>
      <c r="AK518" s="37"/>
      <c r="AL518" s="37"/>
      <c r="AM518" s="37"/>
      <c r="AN518" s="37"/>
      <c r="AO518" s="38"/>
      <c r="AP518" s="38"/>
      <c r="AQ518" s="37"/>
      <c r="AR518" s="37"/>
      <c r="AS518" s="37"/>
      <c r="AT518" s="38"/>
    </row>
    <row r="519" spans="1:46" ht="12.75"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37"/>
      <c r="AK519" s="37"/>
      <c r="AL519" s="37"/>
      <c r="AM519" s="37"/>
      <c r="AN519" s="37"/>
      <c r="AO519" s="38"/>
      <c r="AP519" s="38"/>
      <c r="AQ519" s="37"/>
      <c r="AR519" s="37"/>
      <c r="AS519" s="37"/>
      <c r="AT519" s="38"/>
    </row>
    <row r="520" spans="1:46" ht="12.75"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37"/>
      <c r="AK520" s="37"/>
      <c r="AL520" s="37"/>
      <c r="AM520" s="37"/>
      <c r="AN520" s="37"/>
      <c r="AO520" s="38"/>
      <c r="AP520" s="38"/>
      <c r="AQ520" s="37"/>
      <c r="AR520" s="37"/>
      <c r="AS520" s="37"/>
      <c r="AT520" s="38"/>
    </row>
    <row r="521" spans="1:46" ht="12.75"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37"/>
      <c r="AK521" s="37"/>
      <c r="AL521" s="37"/>
      <c r="AM521" s="37"/>
      <c r="AN521" s="37"/>
      <c r="AO521" s="38"/>
      <c r="AP521" s="38"/>
      <c r="AQ521" s="37"/>
      <c r="AR521" s="37"/>
      <c r="AS521" s="37"/>
      <c r="AT521" s="38"/>
    </row>
    <row r="522" spans="1:46" ht="12.75"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37"/>
      <c r="AK522" s="37"/>
      <c r="AL522" s="37"/>
      <c r="AM522" s="37"/>
      <c r="AN522" s="37"/>
      <c r="AO522" s="38"/>
      <c r="AP522" s="38"/>
      <c r="AQ522" s="37"/>
      <c r="AR522" s="37"/>
      <c r="AS522" s="37"/>
      <c r="AT522" s="38"/>
    </row>
    <row r="523" spans="1:46" ht="12.75"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37"/>
      <c r="AK523" s="37"/>
      <c r="AL523" s="37"/>
      <c r="AM523" s="37"/>
      <c r="AN523" s="37"/>
      <c r="AO523" s="38"/>
      <c r="AP523" s="38"/>
      <c r="AQ523" s="37"/>
      <c r="AR523" s="37"/>
      <c r="AS523" s="37"/>
      <c r="AT523" s="38"/>
    </row>
    <row r="524" spans="1:46" ht="12.75"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37"/>
      <c r="AK524" s="37"/>
      <c r="AL524" s="37"/>
      <c r="AM524" s="37"/>
      <c r="AN524" s="37"/>
      <c r="AO524" s="38"/>
      <c r="AP524" s="38"/>
      <c r="AQ524" s="37"/>
      <c r="AR524" s="37"/>
      <c r="AS524" s="37"/>
      <c r="AT524" s="38"/>
    </row>
    <row r="525" spans="1:46" ht="12.75"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37"/>
      <c r="AK525" s="37"/>
      <c r="AL525" s="37"/>
      <c r="AM525" s="37"/>
      <c r="AN525" s="37"/>
      <c r="AO525" s="38"/>
      <c r="AP525" s="38"/>
      <c r="AQ525" s="37"/>
      <c r="AR525" s="37"/>
      <c r="AS525" s="37"/>
      <c r="AT525" s="38"/>
    </row>
    <row r="526" spans="1:46" ht="12.75"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37"/>
      <c r="AK526" s="37"/>
      <c r="AL526" s="37"/>
      <c r="AM526" s="37"/>
      <c r="AN526" s="37"/>
      <c r="AO526" s="38"/>
      <c r="AP526" s="38"/>
      <c r="AQ526" s="37"/>
      <c r="AR526" s="37"/>
      <c r="AS526" s="37"/>
      <c r="AT526" s="38"/>
    </row>
    <row r="527" spans="1:46" ht="12.75"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37"/>
      <c r="AK527" s="37"/>
      <c r="AL527" s="37"/>
      <c r="AM527" s="37"/>
      <c r="AN527" s="37"/>
      <c r="AO527" s="38"/>
      <c r="AP527" s="38"/>
      <c r="AQ527" s="37"/>
      <c r="AR527" s="37"/>
      <c r="AS527" s="37"/>
      <c r="AT527" s="38"/>
    </row>
    <row r="528" spans="1:46" ht="12.75"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37"/>
      <c r="AK528" s="37"/>
      <c r="AL528" s="37"/>
      <c r="AM528" s="37"/>
      <c r="AN528" s="37"/>
      <c r="AO528" s="38"/>
      <c r="AP528" s="38"/>
      <c r="AQ528" s="37"/>
      <c r="AR528" s="37"/>
      <c r="AS528" s="37"/>
      <c r="AT528" s="38"/>
    </row>
    <row r="529" spans="1:46" ht="12.75"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37"/>
      <c r="AK529" s="37"/>
      <c r="AL529" s="37"/>
      <c r="AM529" s="37"/>
      <c r="AN529" s="37"/>
      <c r="AO529" s="38"/>
      <c r="AP529" s="38"/>
      <c r="AQ529" s="37"/>
      <c r="AR529" s="37"/>
      <c r="AS529" s="37"/>
      <c r="AT529" s="38"/>
    </row>
    <row r="530" spans="1:46" ht="12.75"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37"/>
      <c r="AK530" s="37"/>
      <c r="AL530" s="37"/>
      <c r="AM530" s="37"/>
      <c r="AN530" s="37"/>
      <c r="AO530" s="38"/>
      <c r="AP530" s="38"/>
      <c r="AQ530" s="37"/>
      <c r="AR530" s="37"/>
      <c r="AS530" s="37"/>
      <c r="AT530" s="38"/>
    </row>
    <row r="531" spans="1:46" ht="12.75"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37"/>
      <c r="AK531" s="37"/>
      <c r="AL531" s="37"/>
      <c r="AM531" s="37"/>
      <c r="AN531" s="37"/>
      <c r="AO531" s="38"/>
      <c r="AP531" s="38"/>
      <c r="AQ531" s="37"/>
      <c r="AR531" s="37"/>
      <c r="AS531" s="37"/>
      <c r="AT531" s="38"/>
    </row>
    <row r="532" spans="1:46" ht="12.75"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37"/>
      <c r="AK532" s="37"/>
      <c r="AL532" s="37"/>
      <c r="AM532" s="37"/>
      <c r="AN532" s="37"/>
      <c r="AO532" s="38"/>
      <c r="AP532" s="38"/>
      <c r="AQ532" s="37"/>
      <c r="AR532" s="37"/>
      <c r="AS532" s="37"/>
      <c r="AT532" s="38"/>
    </row>
    <row r="533" spans="1:46" ht="12.75"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37"/>
      <c r="AK533" s="37"/>
      <c r="AL533" s="37"/>
      <c r="AM533" s="37"/>
      <c r="AN533" s="37"/>
      <c r="AO533" s="38"/>
      <c r="AP533" s="38"/>
      <c r="AQ533" s="37"/>
      <c r="AR533" s="37"/>
      <c r="AS533" s="37"/>
      <c r="AT533" s="38"/>
    </row>
    <row r="534" spans="1:46" ht="12.75"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37"/>
      <c r="AK534" s="37"/>
      <c r="AL534" s="37"/>
      <c r="AM534" s="37"/>
      <c r="AN534" s="37"/>
      <c r="AO534" s="38"/>
      <c r="AP534" s="38"/>
      <c r="AQ534" s="37"/>
      <c r="AR534" s="37"/>
      <c r="AS534" s="37"/>
      <c r="AT534" s="38"/>
    </row>
    <row r="535" spans="1:46" ht="12.75"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37"/>
      <c r="AK535" s="37"/>
      <c r="AL535" s="37"/>
      <c r="AM535" s="37"/>
      <c r="AN535" s="37"/>
      <c r="AO535" s="38"/>
      <c r="AP535" s="38"/>
      <c r="AQ535" s="37"/>
      <c r="AR535" s="37"/>
      <c r="AS535" s="37"/>
      <c r="AT535" s="38"/>
    </row>
    <row r="536" spans="1:46" ht="12.75"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37"/>
      <c r="AK536" s="37"/>
      <c r="AL536" s="37"/>
      <c r="AM536" s="37"/>
      <c r="AN536" s="37"/>
      <c r="AO536" s="38"/>
      <c r="AP536" s="38"/>
      <c r="AQ536" s="37"/>
      <c r="AR536" s="37"/>
      <c r="AS536" s="37"/>
      <c r="AT536" s="38"/>
    </row>
    <row r="537" spans="1:46" ht="12.75"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37"/>
      <c r="AK537" s="37"/>
      <c r="AL537" s="37"/>
      <c r="AM537" s="37"/>
      <c r="AN537" s="37"/>
      <c r="AO537" s="38"/>
      <c r="AP537" s="38"/>
      <c r="AQ537" s="37"/>
      <c r="AR537" s="37"/>
      <c r="AS537" s="37"/>
      <c r="AT537" s="38"/>
    </row>
    <row r="538" spans="1:46" ht="12.75"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c r="AM538" s="37"/>
      <c r="AN538" s="37"/>
      <c r="AO538" s="38"/>
      <c r="AP538" s="38"/>
      <c r="AQ538" s="37"/>
      <c r="AR538" s="37"/>
      <c r="AS538" s="37"/>
      <c r="AT538" s="38"/>
    </row>
    <row r="539" spans="1:46" ht="12.75"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37"/>
      <c r="AK539" s="37"/>
      <c r="AL539" s="37"/>
      <c r="AM539" s="37"/>
      <c r="AN539" s="37"/>
      <c r="AO539" s="38"/>
      <c r="AP539" s="38"/>
      <c r="AQ539" s="37"/>
      <c r="AR539" s="37"/>
      <c r="AS539" s="37"/>
      <c r="AT539" s="38"/>
    </row>
    <row r="540" spans="1:46" ht="12.75"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c r="AM540" s="37"/>
      <c r="AN540" s="37"/>
      <c r="AO540" s="38"/>
      <c r="AP540" s="38"/>
      <c r="AQ540" s="37"/>
      <c r="AR540" s="37"/>
      <c r="AS540" s="37"/>
      <c r="AT540" s="38"/>
    </row>
    <row r="541" spans="1:46" ht="12.75"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37"/>
      <c r="AK541" s="37"/>
      <c r="AL541" s="37"/>
      <c r="AM541" s="37"/>
      <c r="AN541" s="37"/>
      <c r="AO541" s="38"/>
      <c r="AP541" s="38"/>
      <c r="AQ541" s="37"/>
      <c r="AR541" s="37"/>
      <c r="AS541" s="37"/>
      <c r="AT541" s="38"/>
    </row>
    <row r="542" spans="1:46" ht="12.75"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37"/>
      <c r="AK542" s="37"/>
      <c r="AL542" s="37"/>
      <c r="AM542" s="37"/>
      <c r="AN542" s="37"/>
      <c r="AO542" s="38"/>
      <c r="AP542" s="38"/>
      <c r="AQ542" s="37"/>
      <c r="AR542" s="37"/>
      <c r="AS542" s="37"/>
      <c r="AT542" s="38"/>
    </row>
    <row r="543" spans="1:46" ht="12.75"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37"/>
      <c r="AK543" s="37"/>
      <c r="AL543" s="37"/>
      <c r="AM543" s="37"/>
      <c r="AN543" s="37"/>
      <c r="AO543" s="38"/>
      <c r="AP543" s="38"/>
      <c r="AQ543" s="37"/>
      <c r="AR543" s="37"/>
      <c r="AS543" s="37"/>
      <c r="AT543" s="38"/>
    </row>
    <row r="544" spans="1:46" ht="12.75"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37"/>
      <c r="AK544" s="37"/>
      <c r="AL544" s="37"/>
      <c r="AM544" s="37"/>
      <c r="AN544" s="37"/>
      <c r="AO544" s="38"/>
      <c r="AP544" s="38"/>
      <c r="AQ544" s="37"/>
      <c r="AR544" s="37"/>
      <c r="AS544" s="37"/>
      <c r="AT544" s="38"/>
    </row>
    <row r="545" spans="1:46" ht="12.75"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37"/>
      <c r="AK545" s="37"/>
      <c r="AL545" s="37"/>
      <c r="AM545" s="37"/>
      <c r="AN545" s="37"/>
      <c r="AO545" s="38"/>
      <c r="AP545" s="38"/>
      <c r="AQ545" s="37"/>
      <c r="AR545" s="37"/>
      <c r="AS545" s="37"/>
      <c r="AT545" s="38"/>
    </row>
    <row r="546" spans="1:46" ht="12.75"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37"/>
      <c r="AK546" s="37"/>
      <c r="AL546" s="37"/>
      <c r="AM546" s="37"/>
      <c r="AN546" s="37"/>
      <c r="AO546" s="38"/>
      <c r="AP546" s="38"/>
      <c r="AQ546" s="37"/>
      <c r="AR546" s="37"/>
      <c r="AS546" s="37"/>
      <c r="AT546" s="38"/>
    </row>
    <row r="547" spans="1:46" ht="12.75"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37"/>
      <c r="AK547" s="37"/>
      <c r="AL547" s="37"/>
      <c r="AM547" s="37"/>
      <c r="AN547" s="37"/>
      <c r="AO547" s="38"/>
      <c r="AP547" s="38"/>
      <c r="AQ547" s="37"/>
      <c r="AR547" s="37"/>
      <c r="AS547" s="37"/>
      <c r="AT547" s="38"/>
    </row>
    <row r="548" spans="1:46" ht="12.75"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37"/>
      <c r="AK548" s="37"/>
      <c r="AL548" s="37"/>
      <c r="AM548" s="37"/>
      <c r="AN548" s="37"/>
      <c r="AO548" s="38"/>
      <c r="AP548" s="38"/>
      <c r="AQ548" s="37"/>
      <c r="AR548" s="37"/>
      <c r="AS548" s="37"/>
      <c r="AT548" s="38"/>
    </row>
    <row r="549" spans="1:46" ht="12.75"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37"/>
      <c r="AK549" s="37"/>
      <c r="AL549" s="37"/>
      <c r="AM549" s="37"/>
      <c r="AN549" s="37"/>
      <c r="AO549" s="38"/>
      <c r="AP549" s="38"/>
      <c r="AQ549" s="37"/>
      <c r="AR549" s="37"/>
      <c r="AS549" s="37"/>
      <c r="AT549" s="38"/>
    </row>
    <row r="550" spans="1:46" ht="12.75"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37"/>
      <c r="AK550" s="37"/>
      <c r="AL550" s="37"/>
      <c r="AM550" s="37"/>
      <c r="AN550" s="37"/>
      <c r="AO550" s="38"/>
      <c r="AP550" s="38"/>
      <c r="AQ550" s="37"/>
      <c r="AR550" s="37"/>
      <c r="AS550" s="37"/>
      <c r="AT550" s="38"/>
    </row>
    <row r="551" spans="1:46" ht="12.75"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37"/>
      <c r="AK551" s="37"/>
      <c r="AL551" s="37"/>
      <c r="AM551" s="37"/>
      <c r="AN551" s="37"/>
      <c r="AO551" s="38"/>
      <c r="AP551" s="38"/>
      <c r="AQ551" s="37"/>
      <c r="AR551" s="37"/>
      <c r="AS551" s="37"/>
      <c r="AT551" s="38"/>
    </row>
    <row r="552" spans="1:46" ht="12.75"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37"/>
      <c r="AK552" s="37"/>
      <c r="AL552" s="37"/>
      <c r="AM552" s="37"/>
      <c r="AN552" s="37"/>
      <c r="AO552" s="38"/>
      <c r="AP552" s="38"/>
      <c r="AQ552" s="37"/>
      <c r="AR552" s="37"/>
      <c r="AS552" s="37"/>
      <c r="AT552" s="38"/>
    </row>
    <row r="553" spans="1:46" ht="12.75"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37"/>
      <c r="AK553" s="37"/>
      <c r="AL553" s="37"/>
      <c r="AM553" s="37"/>
      <c r="AN553" s="37"/>
      <c r="AO553" s="38"/>
      <c r="AP553" s="38"/>
      <c r="AQ553" s="37"/>
      <c r="AR553" s="37"/>
      <c r="AS553" s="37"/>
      <c r="AT553" s="38"/>
    </row>
    <row r="554" spans="1:46" ht="12.75"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37"/>
      <c r="AK554" s="37"/>
      <c r="AL554" s="37"/>
      <c r="AM554" s="37"/>
      <c r="AN554" s="37"/>
      <c r="AO554" s="38"/>
      <c r="AP554" s="38"/>
      <c r="AQ554" s="37"/>
      <c r="AR554" s="37"/>
      <c r="AS554" s="37"/>
      <c r="AT554" s="38"/>
    </row>
    <row r="555" spans="1:46" ht="12.75"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37"/>
      <c r="AK555" s="37"/>
      <c r="AL555" s="37"/>
      <c r="AM555" s="37"/>
      <c r="AN555" s="37"/>
      <c r="AO555" s="38"/>
      <c r="AP555" s="38"/>
      <c r="AQ555" s="37"/>
      <c r="AR555" s="37"/>
      <c r="AS555" s="37"/>
      <c r="AT555" s="38"/>
    </row>
    <row r="556" spans="1:46" ht="12.75"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37"/>
      <c r="AK556" s="37"/>
      <c r="AL556" s="37"/>
      <c r="AM556" s="37"/>
      <c r="AN556" s="37"/>
      <c r="AO556" s="38"/>
      <c r="AP556" s="38"/>
      <c r="AQ556" s="37"/>
      <c r="AR556" s="37"/>
      <c r="AS556" s="37"/>
      <c r="AT556" s="38"/>
    </row>
    <row r="557" spans="1:46" ht="12.75"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37"/>
      <c r="AK557" s="37"/>
      <c r="AL557" s="37"/>
      <c r="AM557" s="37"/>
      <c r="AN557" s="37"/>
      <c r="AO557" s="38"/>
      <c r="AP557" s="38"/>
      <c r="AQ557" s="37"/>
      <c r="AR557" s="37"/>
      <c r="AS557" s="37"/>
      <c r="AT557" s="38"/>
    </row>
    <row r="558" spans="1:46" ht="12.75"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37"/>
      <c r="AK558" s="37"/>
      <c r="AL558" s="37"/>
      <c r="AM558" s="37"/>
      <c r="AN558" s="37"/>
      <c r="AO558" s="38"/>
      <c r="AP558" s="38"/>
      <c r="AQ558" s="37"/>
      <c r="AR558" s="37"/>
      <c r="AS558" s="37"/>
      <c r="AT558" s="38"/>
    </row>
    <row r="559" spans="1:46" ht="12.75"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37"/>
      <c r="AK559" s="37"/>
      <c r="AL559" s="37"/>
      <c r="AM559" s="37"/>
      <c r="AN559" s="37"/>
      <c r="AO559" s="38"/>
      <c r="AP559" s="38"/>
      <c r="AQ559" s="37"/>
      <c r="AR559" s="37"/>
      <c r="AS559" s="37"/>
      <c r="AT559" s="38"/>
    </row>
    <row r="560" spans="1:46" ht="12.75"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37"/>
      <c r="AK560" s="37"/>
      <c r="AL560" s="37"/>
      <c r="AM560" s="37"/>
      <c r="AN560" s="37"/>
      <c r="AO560" s="38"/>
      <c r="AP560" s="38"/>
      <c r="AQ560" s="37"/>
      <c r="AR560" s="37"/>
      <c r="AS560" s="37"/>
      <c r="AT560" s="38"/>
    </row>
    <row r="561" spans="1:46" ht="12.75"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37"/>
      <c r="AK561" s="37"/>
      <c r="AL561" s="37"/>
      <c r="AM561" s="37"/>
      <c r="AN561" s="37"/>
      <c r="AO561" s="38"/>
      <c r="AP561" s="38"/>
      <c r="AQ561" s="37"/>
      <c r="AR561" s="37"/>
      <c r="AS561" s="37"/>
      <c r="AT561" s="38"/>
    </row>
    <row r="562" spans="1:46" ht="12.75"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37"/>
      <c r="AK562" s="37"/>
      <c r="AL562" s="37"/>
      <c r="AM562" s="37"/>
      <c r="AN562" s="37"/>
      <c r="AO562" s="38"/>
      <c r="AP562" s="38"/>
      <c r="AQ562" s="37"/>
      <c r="AR562" s="37"/>
      <c r="AS562" s="37"/>
      <c r="AT562" s="38"/>
    </row>
    <row r="563" spans="1:46" ht="12.75"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37"/>
      <c r="AK563" s="37"/>
      <c r="AL563" s="37"/>
      <c r="AM563" s="37"/>
      <c r="AN563" s="37"/>
      <c r="AO563" s="38"/>
      <c r="AP563" s="38"/>
      <c r="AQ563" s="37"/>
      <c r="AR563" s="37"/>
      <c r="AS563" s="37"/>
      <c r="AT563" s="38"/>
    </row>
    <row r="564" spans="1:46" ht="12.75"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37"/>
      <c r="AK564" s="37"/>
      <c r="AL564" s="37"/>
      <c r="AM564" s="37"/>
      <c r="AN564" s="37"/>
      <c r="AO564" s="38"/>
      <c r="AP564" s="38"/>
      <c r="AQ564" s="37"/>
      <c r="AR564" s="37"/>
      <c r="AS564" s="37"/>
      <c r="AT564" s="38"/>
    </row>
    <row r="565" spans="1:46" ht="12.75"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37"/>
      <c r="AK565" s="37"/>
      <c r="AL565" s="37"/>
      <c r="AM565" s="37"/>
      <c r="AN565" s="37"/>
      <c r="AO565" s="38"/>
      <c r="AP565" s="38"/>
      <c r="AQ565" s="37"/>
      <c r="AR565" s="37"/>
      <c r="AS565" s="37"/>
      <c r="AT565" s="38"/>
    </row>
    <row r="566" spans="1:46" ht="12.75"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37"/>
      <c r="AK566" s="37"/>
      <c r="AL566" s="37"/>
      <c r="AM566" s="37"/>
      <c r="AN566" s="37"/>
      <c r="AO566" s="38"/>
      <c r="AP566" s="38"/>
      <c r="AQ566" s="37"/>
      <c r="AR566" s="37"/>
      <c r="AS566" s="37"/>
      <c r="AT566" s="38"/>
    </row>
    <row r="567" spans="1:46" ht="12.75"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37"/>
      <c r="AK567" s="37"/>
      <c r="AL567" s="37"/>
      <c r="AM567" s="37"/>
      <c r="AN567" s="37"/>
      <c r="AO567" s="38"/>
      <c r="AP567" s="38"/>
      <c r="AQ567" s="37"/>
      <c r="AR567" s="37"/>
      <c r="AS567" s="37"/>
      <c r="AT567" s="38"/>
    </row>
    <row r="568" spans="1:46" ht="12.75"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37"/>
      <c r="AK568" s="37"/>
      <c r="AL568" s="37"/>
      <c r="AM568" s="37"/>
      <c r="AN568" s="37"/>
      <c r="AO568" s="38"/>
      <c r="AP568" s="38"/>
      <c r="AQ568" s="37"/>
      <c r="AR568" s="37"/>
      <c r="AS568" s="37"/>
      <c r="AT568" s="38"/>
    </row>
    <row r="569" spans="1:46" ht="12.75"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37"/>
      <c r="AK569" s="37"/>
      <c r="AL569" s="37"/>
      <c r="AM569" s="37"/>
      <c r="AN569" s="37"/>
      <c r="AO569" s="38"/>
      <c r="AP569" s="38"/>
      <c r="AQ569" s="37"/>
      <c r="AR569" s="37"/>
      <c r="AS569" s="37"/>
      <c r="AT569" s="38"/>
    </row>
    <row r="570" spans="1:46" ht="12.75"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37"/>
      <c r="AK570" s="37"/>
      <c r="AL570" s="37"/>
      <c r="AM570" s="37"/>
      <c r="AN570" s="37"/>
      <c r="AO570" s="38"/>
      <c r="AP570" s="38"/>
      <c r="AQ570" s="37"/>
      <c r="AR570" s="37"/>
      <c r="AS570" s="37"/>
      <c r="AT570" s="38"/>
    </row>
    <row r="571" spans="1:46" ht="12.75"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37"/>
      <c r="AK571" s="37"/>
      <c r="AL571" s="37"/>
      <c r="AM571" s="37"/>
      <c r="AN571" s="37"/>
      <c r="AO571" s="38"/>
      <c r="AP571" s="38"/>
      <c r="AQ571" s="37"/>
      <c r="AR571" s="37"/>
      <c r="AS571" s="37"/>
      <c r="AT571" s="38"/>
    </row>
    <row r="572" spans="1:46" ht="12.75"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37"/>
      <c r="AK572" s="37"/>
      <c r="AL572" s="37"/>
      <c r="AM572" s="37"/>
      <c r="AN572" s="37"/>
      <c r="AO572" s="38"/>
      <c r="AP572" s="38"/>
      <c r="AQ572" s="37"/>
      <c r="AR572" s="37"/>
      <c r="AS572" s="37"/>
      <c r="AT572" s="38"/>
    </row>
    <row r="573" spans="1:46" ht="12.75"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37"/>
      <c r="AK573" s="37"/>
      <c r="AL573" s="37"/>
      <c r="AM573" s="37"/>
      <c r="AN573" s="37"/>
      <c r="AO573" s="38"/>
      <c r="AP573" s="38"/>
      <c r="AQ573" s="37"/>
      <c r="AR573" s="37"/>
      <c r="AS573" s="37"/>
      <c r="AT573" s="38"/>
    </row>
    <row r="574" spans="1:46" ht="12.75"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37"/>
      <c r="AK574" s="37"/>
      <c r="AL574" s="37"/>
      <c r="AM574" s="37"/>
      <c r="AN574" s="37"/>
      <c r="AO574" s="38"/>
      <c r="AP574" s="38"/>
      <c r="AQ574" s="37"/>
      <c r="AR574" s="37"/>
      <c r="AS574" s="37"/>
      <c r="AT574" s="38"/>
    </row>
    <row r="575" spans="1:46" ht="12.75"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37"/>
      <c r="AK575" s="37"/>
      <c r="AL575" s="37"/>
      <c r="AM575" s="37"/>
      <c r="AN575" s="37"/>
      <c r="AO575" s="38"/>
      <c r="AP575" s="38"/>
      <c r="AQ575" s="37"/>
      <c r="AR575" s="37"/>
      <c r="AS575" s="37"/>
      <c r="AT575" s="38"/>
    </row>
    <row r="576" spans="1:46" ht="12.75"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37"/>
      <c r="AK576" s="37"/>
      <c r="AL576" s="37"/>
      <c r="AM576" s="37"/>
      <c r="AN576" s="37"/>
      <c r="AO576" s="38"/>
      <c r="AP576" s="38"/>
      <c r="AQ576" s="37"/>
      <c r="AR576" s="37"/>
      <c r="AS576" s="37"/>
      <c r="AT576" s="38"/>
    </row>
    <row r="577" spans="1:46" ht="12.75"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37"/>
      <c r="AK577" s="37"/>
      <c r="AL577" s="37"/>
      <c r="AM577" s="37"/>
      <c r="AN577" s="37"/>
      <c r="AO577" s="38"/>
      <c r="AP577" s="38"/>
      <c r="AQ577" s="37"/>
      <c r="AR577" s="37"/>
      <c r="AS577" s="37"/>
      <c r="AT577" s="38"/>
    </row>
    <row r="578" spans="1:46" ht="12.75"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37"/>
      <c r="AK578" s="37"/>
      <c r="AL578" s="37"/>
      <c r="AM578" s="37"/>
      <c r="AN578" s="37"/>
      <c r="AO578" s="38"/>
      <c r="AP578" s="38"/>
      <c r="AQ578" s="37"/>
      <c r="AR578" s="37"/>
      <c r="AS578" s="37"/>
      <c r="AT578" s="38"/>
    </row>
    <row r="579" spans="1:46" ht="12.75"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37"/>
      <c r="AK579" s="37"/>
      <c r="AL579" s="37"/>
      <c r="AM579" s="37"/>
      <c r="AN579" s="37"/>
      <c r="AO579" s="38"/>
      <c r="AP579" s="38"/>
      <c r="AQ579" s="37"/>
      <c r="AR579" s="37"/>
      <c r="AS579" s="37"/>
      <c r="AT579" s="38"/>
    </row>
    <row r="580" spans="1:46" ht="12.75"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37"/>
      <c r="AK580" s="37"/>
      <c r="AL580" s="37"/>
      <c r="AM580" s="37"/>
      <c r="AN580" s="37"/>
      <c r="AO580" s="38"/>
      <c r="AP580" s="38"/>
      <c r="AQ580" s="37"/>
      <c r="AR580" s="37"/>
      <c r="AS580" s="37"/>
      <c r="AT580" s="38"/>
    </row>
    <row r="581" spans="1:46" ht="12.75"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c r="AM581" s="37"/>
      <c r="AN581" s="37"/>
      <c r="AO581" s="38"/>
      <c r="AP581" s="38"/>
      <c r="AQ581" s="37"/>
      <c r="AR581" s="37"/>
      <c r="AS581" s="37"/>
      <c r="AT581" s="38"/>
    </row>
    <row r="582" spans="1:46" ht="12.75"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37"/>
      <c r="AK582" s="37"/>
      <c r="AL582" s="37"/>
      <c r="AM582" s="37"/>
      <c r="AN582" s="37"/>
      <c r="AO582" s="38"/>
      <c r="AP582" s="38"/>
      <c r="AQ582" s="37"/>
      <c r="AR582" s="37"/>
      <c r="AS582" s="37"/>
      <c r="AT582" s="38"/>
    </row>
    <row r="583" spans="1:46" ht="12.75"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c r="AM583" s="37"/>
      <c r="AN583" s="37"/>
      <c r="AO583" s="38"/>
      <c r="AP583" s="38"/>
      <c r="AQ583" s="37"/>
      <c r="AR583" s="37"/>
      <c r="AS583" s="37"/>
      <c r="AT583" s="38"/>
    </row>
    <row r="584" spans="1:46" ht="12.75"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37"/>
      <c r="AK584" s="37"/>
      <c r="AL584" s="37"/>
      <c r="AM584" s="37"/>
      <c r="AN584" s="37"/>
      <c r="AO584" s="38"/>
      <c r="AP584" s="38"/>
      <c r="AQ584" s="37"/>
      <c r="AR584" s="37"/>
      <c r="AS584" s="37"/>
      <c r="AT584" s="38"/>
    </row>
    <row r="585" spans="1:46" ht="12.75"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37"/>
      <c r="AK585" s="37"/>
      <c r="AL585" s="37"/>
      <c r="AM585" s="37"/>
      <c r="AN585" s="37"/>
      <c r="AO585" s="38"/>
      <c r="AP585" s="38"/>
      <c r="AQ585" s="37"/>
      <c r="AR585" s="37"/>
      <c r="AS585" s="37"/>
      <c r="AT585" s="38"/>
    </row>
    <row r="586" spans="1:46" ht="12.75"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37"/>
      <c r="AK586" s="37"/>
      <c r="AL586" s="37"/>
      <c r="AM586" s="37"/>
      <c r="AN586" s="37"/>
      <c r="AO586" s="38"/>
      <c r="AP586" s="38"/>
      <c r="AQ586" s="37"/>
      <c r="AR586" s="37"/>
      <c r="AS586" s="37"/>
      <c r="AT586" s="38"/>
    </row>
    <row r="587" spans="1:46" ht="12.75"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37"/>
      <c r="AK587" s="37"/>
      <c r="AL587" s="37"/>
      <c r="AM587" s="37"/>
      <c r="AN587" s="37"/>
      <c r="AO587" s="38"/>
      <c r="AP587" s="38"/>
      <c r="AQ587" s="37"/>
      <c r="AR587" s="37"/>
      <c r="AS587" s="37"/>
      <c r="AT587" s="38"/>
    </row>
    <row r="588" spans="1:46" ht="12.75"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37"/>
      <c r="AK588" s="37"/>
      <c r="AL588" s="37"/>
      <c r="AM588" s="37"/>
      <c r="AN588" s="37"/>
      <c r="AO588" s="38"/>
      <c r="AP588" s="38"/>
      <c r="AQ588" s="37"/>
      <c r="AR588" s="37"/>
      <c r="AS588" s="37"/>
      <c r="AT588" s="38"/>
    </row>
    <row r="589" spans="1:46" ht="12.75"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37"/>
      <c r="AK589" s="37"/>
      <c r="AL589" s="37"/>
      <c r="AM589" s="37"/>
      <c r="AN589" s="37"/>
      <c r="AO589" s="38"/>
      <c r="AP589" s="38"/>
      <c r="AQ589" s="37"/>
      <c r="AR589" s="37"/>
      <c r="AS589" s="37"/>
      <c r="AT589" s="38"/>
    </row>
    <row r="590" spans="1:46" ht="12.75"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37"/>
      <c r="AK590" s="37"/>
      <c r="AL590" s="37"/>
      <c r="AM590" s="37"/>
      <c r="AN590" s="37"/>
      <c r="AO590" s="38"/>
      <c r="AP590" s="38"/>
      <c r="AQ590" s="37"/>
      <c r="AR590" s="37"/>
      <c r="AS590" s="37"/>
      <c r="AT590" s="38"/>
    </row>
    <row r="591" spans="1:46" ht="12.75"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37"/>
      <c r="AK591" s="37"/>
      <c r="AL591" s="37"/>
      <c r="AM591" s="37"/>
      <c r="AN591" s="37"/>
      <c r="AO591" s="38"/>
      <c r="AP591" s="38"/>
      <c r="AQ591" s="37"/>
      <c r="AR591" s="37"/>
      <c r="AS591" s="37"/>
      <c r="AT591" s="38"/>
    </row>
    <row r="592" spans="1:46" ht="12.75"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37"/>
      <c r="AK592" s="37"/>
      <c r="AL592" s="37"/>
      <c r="AM592" s="37"/>
      <c r="AN592" s="37"/>
      <c r="AO592" s="38"/>
      <c r="AP592" s="38"/>
      <c r="AQ592" s="37"/>
      <c r="AR592" s="37"/>
      <c r="AS592" s="37"/>
      <c r="AT592" s="38"/>
    </row>
    <row r="593" spans="1:46" ht="12.75"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37"/>
      <c r="AK593" s="37"/>
      <c r="AL593" s="37"/>
      <c r="AM593" s="37"/>
      <c r="AN593" s="37"/>
      <c r="AO593" s="38"/>
      <c r="AP593" s="38"/>
      <c r="AQ593" s="37"/>
      <c r="AR593" s="37"/>
      <c r="AS593" s="37"/>
      <c r="AT593" s="38"/>
    </row>
    <row r="594" spans="1:46" ht="12.75"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37"/>
      <c r="AK594" s="37"/>
      <c r="AL594" s="37"/>
      <c r="AM594" s="37"/>
      <c r="AN594" s="37"/>
      <c r="AO594" s="38"/>
      <c r="AP594" s="38"/>
      <c r="AQ594" s="37"/>
      <c r="AR594" s="37"/>
      <c r="AS594" s="37"/>
      <c r="AT594" s="38"/>
    </row>
    <row r="595" spans="1:46" ht="12.75"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37"/>
      <c r="AK595" s="37"/>
      <c r="AL595" s="37"/>
      <c r="AM595" s="37"/>
      <c r="AN595" s="37"/>
      <c r="AO595" s="38"/>
      <c r="AP595" s="38"/>
      <c r="AQ595" s="37"/>
      <c r="AR595" s="37"/>
      <c r="AS595" s="37"/>
      <c r="AT595" s="38"/>
    </row>
    <row r="596" spans="1:46" ht="12.75"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37"/>
      <c r="AK596" s="37"/>
      <c r="AL596" s="37"/>
      <c r="AM596" s="37"/>
      <c r="AN596" s="37"/>
      <c r="AO596" s="38"/>
      <c r="AP596" s="38"/>
      <c r="AQ596" s="37"/>
      <c r="AR596" s="37"/>
      <c r="AS596" s="37"/>
      <c r="AT596" s="38"/>
    </row>
    <row r="597" spans="1:46" ht="12.75"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37"/>
      <c r="AK597" s="37"/>
      <c r="AL597" s="37"/>
      <c r="AM597" s="37"/>
      <c r="AN597" s="37"/>
      <c r="AO597" s="38"/>
      <c r="AP597" s="38"/>
      <c r="AQ597" s="37"/>
      <c r="AR597" s="37"/>
      <c r="AS597" s="37"/>
      <c r="AT597" s="38"/>
    </row>
    <row r="598" spans="1:46" ht="12.75"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37"/>
      <c r="AK598" s="37"/>
      <c r="AL598" s="37"/>
      <c r="AM598" s="37"/>
      <c r="AN598" s="37"/>
      <c r="AO598" s="38"/>
      <c r="AP598" s="38"/>
      <c r="AQ598" s="37"/>
      <c r="AR598" s="37"/>
      <c r="AS598" s="37"/>
      <c r="AT598" s="38"/>
    </row>
    <row r="599" spans="1:46" ht="12.75"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37"/>
      <c r="AK599" s="37"/>
      <c r="AL599" s="37"/>
      <c r="AM599" s="37"/>
      <c r="AN599" s="37"/>
      <c r="AO599" s="38"/>
      <c r="AP599" s="38"/>
      <c r="AQ599" s="37"/>
      <c r="AR599" s="37"/>
      <c r="AS599" s="37"/>
      <c r="AT599" s="38"/>
    </row>
    <row r="600" spans="1:46" ht="12.75"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37"/>
      <c r="AK600" s="37"/>
      <c r="AL600" s="37"/>
      <c r="AM600" s="37"/>
      <c r="AN600" s="37"/>
      <c r="AO600" s="38"/>
      <c r="AP600" s="38"/>
      <c r="AQ600" s="37"/>
      <c r="AR600" s="37"/>
      <c r="AS600" s="37"/>
      <c r="AT600" s="38"/>
    </row>
    <row r="601" spans="1:46" ht="12.75"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37"/>
      <c r="AK601" s="37"/>
      <c r="AL601" s="37"/>
      <c r="AM601" s="37"/>
      <c r="AN601" s="37"/>
      <c r="AO601" s="38"/>
      <c r="AP601" s="38"/>
      <c r="AQ601" s="37"/>
      <c r="AR601" s="37"/>
      <c r="AS601" s="37"/>
      <c r="AT601" s="38"/>
    </row>
    <row r="602" spans="1:46" ht="12.75"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37"/>
      <c r="AK602" s="37"/>
      <c r="AL602" s="37"/>
      <c r="AM602" s="37"/>
      <c r="AN602" s="37"/>
      <c r="AO602" s="38"/>
      <c r="AP602" s="38"/>
      <c r="AQ602" s="37"/>
      <c r="AR602" s="37"/>
      <c r="AS602" s="37"/>
      <c r="AT602" s="38"/>
    </row>
    <row r="603" spans="1:46" ht="12.75"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37"/>
      <c r="AK603" s="37"/>
      <c r="AL603" s="37"/>
      <c r="AM603" s="37"/>
      <c r="AN603" s="37"/>
      <c r="AO603" s="38"/>
      <c r="AP603" s="38"/>
      <c r="AQ603" s="37"/>
      <c r="AR603" s="37"/>
      <c r="AS603" s="37"/>
      <c r="AT603" s="38"/>
    </row>
    <row r="604" spans="1:46" ht="12.75"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c r="AA604" s="37"/>
      <c r="AB604" s="37"/>
      <c r="AC604" s="37"/>
      <c r="AD604" s="37"/>
      <c r="AE604" s="37"/>
      <c r="AF604" s="37"/>
      <c r="AG604" s="37"/>
      <c r="AH604" s="37"/>
      <c r="AI604" s="37"/>
      <c r="AJ604" s="37"/>
      <c r="AK604" s="37"/>
      <c r="AL604" s="37"/>
      <c r="AM604" s="37"/>
      <c r="AN604" s="37"/>
      <c r="AO604" s="38"/>
      <c r="AP604" s="38"/>
      <c r="AQ604" s="37"/>
      <c r="AR604" s="37"/>
      <c r="AS604" s="37"/>
      <c r="AT604" s="38"/>
    </row>
    <row r="605" spans="1:46" ht="12.75"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c r="AA605" s="37"/>
      <c r="AB605" s="37"/>
      <c r="AC605" s="37"/>
      <c r="AD605" s="37"/>
      <c r="AE605" s="37"/>
      <c r="AF605" s="37"/>
      <c r="AG605" s="37"/>
      <c r="AH605" s="37"/>
      <c r="AI605" s="37"/>
      <c r="AJ605" s="37"/>
      <c r="AK605" s="37"/>
      <c r="AL605" s="37"/>
      <c r="AM605" s="37"/>
      <c r="AN605" s="37"/>
      <c r="AO605" s="38"/>
      <c r="AP605" s="38"/>
      <c r="AQ605" s="37"/>
      <c r="AR605" s="37"/>
      <c r="AS605" s="37"/>
      <c r="AT605" s="38"/>
    </row>
    <row r="606" spans="1:46" ht="12.75"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c r="AA606" s="37"/>
      <c r="AB606" s="37"/>
      <c r="AC606" s="37"/>
      <c r="AD606" s="37"/>
      <c r="AE606" s="37"/>
      <c r="AF606" s="37"/>
      <c r="AG606" s="37"/>
      <c r="AH606" s="37"/>
      <c r="AI606" s="37"/>
      <c r="AJ606" s="37"/>
      <c r="AK606" s="37"/>
      <c r="AL606" s="37"/>
      <c r="AM606" s="37"/>
      <c r="AN606" s="37"/>
      <c r="AO606" s="38"/>
      <c r="AP606" s="38"/>
      <c r="AQ606" s="37"/>
      <c r="AR606" s="37"/>
      <c r="AS606" s="37"/>
      <c r="AT606" s="38"/>
    </row>
    <row r="607" spans="1:46" ht="12.75"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c r="AA607" s="37"/>
      <c r="AB607" s="37"/>
      <c r="AC607" s="37"/>
      <c r="AD607" s="37"/>
      <c r="AE607" s="37"/>
      <c r="AF607" s="37"/>
      <c r="AG607" s="37"/>
      <c r="AH607" s="37"/>
      <c r="AI607" s="37"/>
      <c r="AJ607" s="37"/>
      <c r="AK607" s="37"/>
      <c r="AL607" s="37"/>
      <c r="AM607" s="37"/>
      <c r="AN607" s="37"/>
      <c r="AO607" s="38"/>
      <c r="AP607" s="38"/>
      <c r="AQ607" s="37"/>
      <c r="AR607" s="37"/>
      <c r="AS607" s="37"/>
      <c r="AT607" s="38"/>
    </row>
    <row r="608" spans="1:46" ht="12.75"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c r="AA608" s="37"/>
      <c r="AB608" s="37"/>
      <c r="AC608" s="37"/>
      <c r="AD608" s="37"/>
      <c r="AE608" s="37"/>
      <c r="AF608" s="37"/>
      <c r="AG608" s="37"/>
      <c r="AH608" s="37"/>
      <c r="AI608" s="37"/>
      <c r="AJ608" s="37"/>
      <c r="AK608" s="37"/>
      <c r="AL608" s="37"/>
      <c r="AM608" s="37"/>
      <c r="AN608" s="37"/>
      <c r="AO608" s="38"/>
      <c r="AP608" s="38"/>
      <c r="AQ608" s="37"/>
      <c r="AR608" s="37"/>
      <c r="AS608" s="37"/>
      <c r="AT608" s="38"/>
    </row>
    <row r="609" spans="1:46" ht="12.75"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c r="AA609" s="37"/>
      <c r="AB609" s="37"/>
      <c r="AC609" s="37"/>
      <c r="AD609" s="37"/>
      <c r="AE609" s="37"/>
      <c r="AF609" s="37"/>
      <c r="AG609" s="37"/>
      <c r="AH609" s="37"/>
      <c r="AI609" s="37"/>
      <c r="AJ609" s="37"/>
      <c r="AK609" s="37"/>
      <c r="AL609" s="37"/>
      <c r="AM609" s="37"/>
      <c r="AN609" s="37"/>
      <c r="AO609" s="38"/>
      <c r="AP609" s="38"/>
      <c r="AQ609" s="37"/>
      <c r="AR609" s="37"/>
      <c r="AS609" s="37"/>
      <c r="AT609" s="38"/>
    </row>
    <row r="610" spans="1:46" ht="12.75"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c r="AA610" s="37"/>
      <c r="AB610" s="37"/>
      <c r="AC610" s="37"/>
      <c r="AD610" s="37"/>
      <c r="AE610" s="37"/>
      <c r="AF610" s="37"/>
      <c r="AG610" s="37"/>
      <c r="AH610" s="37"/>
      <c r="AI610" s="37"/>
      <c r="AJ610" s="37"/>
      <c r="AK610" s="37"/>
      <c r="AL610" s="37"/>
      <c r="AM610" s="37"/>
      <c r="AN610" s="37"/>
      <c r="AO610" s="38"/>
      <c r="AP610" s="38"/>
      <c r="AQ610" s="37"/>
      <c r="AR610" s="37"/>
      <c r="AS610" s="37"/>
      <c r="AT610" s="38"/>
    </row>
    <row r="611" spans="1:46" ht="12.75"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c r="AA611" s="37"/>
      <c r="AB611" s="37"/>
      <c r="AC611" s="37"/>
      <c r="AD611" s="37"/>
      <c r="AE611" s="37"/>
      <c r="AF611" s="37"/>
      <c r="AG611" s="37"/>
      <c r="AH611" s="37"/>
      <c r="AI611" s="37"/>
      <c r="AJ611" s="37"/>
      <c r="AK611" s="37"/>
      <c r="AL611" s="37"/>
      <c r="AM611" s="37"/>
      <c r="AN611" s="37"/>
      <c r="AO611" s="38"/>
      <c r="AP611" s="38"/>
      <c r="AQ611" s="37"/>
      <c r="AR611" s="37"/>
      <c r="AS611" s="37"/>
      <c r="AT611" s="38"/>
    </row>
    <row r="612" spans="1:46" ht="12.75"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c r="AA612" s="37"/>
      <c r="AB612" s="37"/>
      <c r="AC612" s="37"/>
      <c r="AD612" s="37"/>
      <c r="AE612" s="37"/>
      <c r="AF612" s="37"/>
      <c r="AG612" s="37"/>
      <c r="AH612" s="37"/>
      <c r="AI612" s="37"/>
      <c r="AJ612" s="37"/>
      <c r="AK612" s="37"/>
      <c r="AL612" s="37"/>
      <c r="AM612" s="37"/>
      <c r="AN612" s="37"/>
      <c r="AO612" s="38"/>
      <c r="AP612" s="38"/>
      <c r="AQ612" s="37"/>
      <c r="AR612" s="37"/>
      <c r="AS612" s="37"/>
      <c r="AT612" s="38"/>
    </row>
    <row r="613" spans="1:46" ht="12.75"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c r="AA613" s="37"/>
      <c r="AB613" s="37"/>
      <c r="AC613" s="37"/>
      <c r="AD613" s="37"/>
      <c r="AE613" s="37"/>
      <c r="AF613" s="37"/>
      <c r="AG613" s="37"/>
      <c r="AH613" s="37"/>
      <c r="AI613" s="37"/>
      <c r="AJ613" s="37"/>
      <c r="AK613" s="37"/>
      <c r="AL613" s="37"/>
      <c r="AM613" s="37"/>
      <c r="AN613" s="37"/>
      <c r="AO613" s="38"/>
      <c r="AP613" s="38"/>
      <c r="AQ613" s="37"/>
      <c r="AR613" s="37"/>
      <c r="AS613" s="37"/>
      <c r="AT613" s="38"/>
    </row>
    <row r="614" spans="1:46" ht="12.75"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c r="AA614" s="37"/>
      <c r="AB614" s="37"/>
      <c r="AC614" s="37"/>
      <c r="AD614" s="37"/>
      <c r="AE614" s="37"/>
      <c r="AF614" s="37"/>
      <c r="AG614" s="37"/>
      <c r="AH614" s="37"/>
      <c r="AI614" s="37"/>
      <c r="AJ614" s="37"/>
      <c r="AK614" s="37"/>
      <c r="AL614" s="37"/>
      <c r="AM614" s="37"/>
      <c r="AN614" s="37"/>
      <c r="AO614" s="38"/>
      <c r="AP614" s="38"/>
      <c r="AQ614" s="37"/>
      <c r="AR614" s="37"/>
      <c r="AS614" s="37"/>
      <c r="AT614" s="38"/>
    </row>
    <row r="615" spans="1:46" ht="12.75"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c r="AA615" s="37"/>
      <c r="AB615" s="37"/>
      <c r="AC615" s="37"/>
      <c r="AD615" s="37"/>
      <c r="AE615" s="37"/>
      <c r="AF615" s="37"/>
      <c r="AG615" s="37"/>
      <c r="AH615" s="37"/>
      <c r="AI615" s="37"/>
      <c r="AJ615" s="37"/>
      <c r="AK615" s="37"/>
      <c r="AL615" s="37"/>
      <c r="AM615" s="37"/>
      <c r="AN615" s="37"/>
      <c r="AO615" s="38"/>
      <c r="AP615" s="38"/>
      <c r="AQ615" s="37"/>
      <c r="AR615" s="37"/>
      <c r="AS615" s="37"/>
      <c r="AT615" s="38"/>
    </row>
    <row r="616" spans="1:46" ht="12.75"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c r="AA616" s="37"/>
      <c r="AB616" s="37"/>
      <c r="AC616" s="37"/>
      <c r="AD616" s="37"/>
      <c r="AE616" s="37"/>
      <c r="AF616" s="37"/>
      <c r="AG616" s="37"/>
      <c r="AH616" s="37"/>
      <c r="AI616" s="37"/>
      <c r="AJ616" s="37"/>
      <c r="AK616" s="37"/>
      <c r="AL616" s="37"/>
      <c r="AM616" s="37"/>
      <c r="AN616" s="37"/>
      <c r="AO616" s="38"/>
      <c r="AP616" s="38"/>
      <c r="AQ616" s="37"/>
      <c r="AR616" s="37"/>
      <c r="AS616" s="37"/>
      <c r="AT616" s="38"/>
    </row>
    <row r="617" spans="1:46" ht="12.75"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c r="AA617" s="37"/>
      <c r="AB617" s="37"/>
      <c r="AC617" s="37"/>
      <c r="AD617" s="37"/>
      <c r="AE617" s="37"/>
      <c r="AF617" s="37"/>
      <c r="AG617" s="37"/>
      <c r="AH617" s="37"/>
      <c r="AI617" s="37"/>
      <c r="AJ617" s="37"/>
      <c r="AK617" s="37"/>
      <c r="AL617" s="37"/>
      <c r="AM617" s="37"/>
      <c r="AN617" s="37"/>
      <c r="AO617" s="38"/>
      <c r="AP617" s="38"/>
      <c r="AQ617" s="37"/>
      <c r="AR617" s="37"/>
      <c r="AS617" s="37"/>
      <c r="AT617" s="38"/>
    </row>
    <row r="618" spans="1:46" ht="12.75"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c r="AA618" s="37"/>
      <c r="AB618" s="37"/>
      <c r="AC618" s="37"/>
      <c r="AD618" s="37"/>
      <c r="AE618" s="37"/>
      <c r="AF618" s="37"/>
      <c r="AG618" s="37"/>
      <c r="AH618" s="37"/>
      <c r="AI618" s="37"/>
      <c r="AJ618" s="37"/>
      <c r="AK618" s="37"/>
      <c r="AL618" s="37"/>
      <c r="AM618" s="37"/>
      <c r="AN618" s="37"/>
      <c r="AO618" s="38"/>
      <c r="AP618" s="38"/>
      <c r="AQ618" s="37"/>
      <c r="AR618" s="37"/>
      <c r="AS618" s="37"/>
      <c r="AT618" s="38"/>
    </row>
    <row r="619" spans="1:46" ht="12.75"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c r="AA619" s="37"/>
      <c r="AB619" s="37"/>
      <c r="AC619" s="37"/>
      <c r="AD619" s="37"/>
      <c r="AE619" s="37"/>
      <c r="AF619" s="37"/>
      <c r="AG619" s="37"/>
      <c r="AH619" s="37"/>
      <c r="AI619" s="37"/>
      <c r="AJ619" s="37"/>
      <c r="AK619" s="37"/>
      <c r="AL619" s="37"/>
      <c r="AM619" s="37"/>
      <c r="AN619" s="37"/>
      <c r="AO619" s="38"/>
      <c r="AP619" s="38"/>
      <c r="AQ619" s="37"/>
      <c r="AR619" s="37"/>
      <c r="AS619" s="37"/>
      <c r="AT619" s="38"/>
    </row>
    <row r="620" spans="1:46" ht="12.75"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c r="AA620" s="37"/>
      <c r="AB620" s="37"/>
      <c r="AC620" s="37"/>
      <c r="AD620" s="37"/>
      <c r="AE620" s="37"/>
      <c r="AF620" s="37"/>
      <c r="AG620" s="37"/>
      <c r="AH620" s="37"/>
      <c r="AI620" s="37"/>
      <c r="AJ620" s="37"/>
      <c r="AK620" s="37"/>
      <c r="AL620" s="37"/>
      <c r="AM620" s="37"/>
      <c r="AN620" s="37"/>
      <c r="AO620" s="38"/>
      <c r="AP620" s="38"/>
      <c r="AQ620" s="37"/>
      <c r="AR620" s="37"/>
      <c r="AS620" s="37"/>
      <c r="AT620" s="38"/>
    </row>
    <row r="621" spans="1:46" ht="12.75"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c r="AA621" s="37"/>
      <c r="AB621" s="37"/>
      <c r="AC621" s="37"/>
      <c r="AD621" s="37"/>
      <c r="AE621" s="37"/>
      <c r="AF621" s="37"/>
      <c r="AG621" s="37"/>
      <c r="AH621" s="37"/>
      <c r="AI621" s="37"/>
      <c r="AJ621" s="37"/>
      <c r="AK621" s="37"/>
      <c r="AL621" s="37"/>
      <c r="AM621" s="37"/>
      <c r="AN621" s="37"/>
      <c r="AO621" s="38"/>
      <c r="AP621" s="38"/>
      <c r="AQ621" s="37"/>
      <c r="AR621" s="37"/>
      <c r="AS621" s="37"/>
      <c r="AT621" s="38"/>
    </row>
    <row r="622" spans="1:46" ht="12.75"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c r="AA622" s="37"/>
      <c r="AB622" s="37"/>
      <c r="AC622" s="37"/>
      <c r="AD622" s="37"/>
      <c r="AE622" s="37"/>
      <c r="AF622" s="37"/>
      <c r="AG622" s="37"/>
      <c r="AH622" s="37"/>
      <c r="AI622" s="37"/>
      <c r="AJ622" s="37"/>
      <c r="AK622" s="37"/>
      <c r="AL622" s="37"/>
      <c r="AM622" s="37"/>
      <c r="AN622" s="37"/>
      <c r="AO622" s="38"/>
      <c r="AP622" s="38"/>
      <c r="AQ622" s="37"/>
      <c r="AR622" s="37"/>
      <c r="AS622" s="37"/>
      <c r="AT622" s="38"/>
    </row>
    <row r="623" spans="1:46" ht="12.75"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c r="AA623" s="37"/>
      <c r="AB623" s="37"/>
      <c r="AC623" s="37"/>
      <c r="AD623" s="37"/>
      <c r="AE623" s="37"/>
      <c r="AF623" s="37"/>
      <c r="AG623" s="37"/>
      <c r="AH623" s="37"/>
      <c r="AI623" s="37"/>
      <c r="AJ623" s="37"/>
      <c r="AK623" s="37"/>
      <c r="AL623" s="37"/>
      <c r="AM623" s="37"/>
      <c r="AN623" s="37"/>
      <c r="AO623" s="38"/>
      <c r="AP623" s="38"/>
      <c r="AQ623" s="37"/>
      <c r="AR623" s="37"/>
      <c r="AS623" s="37"/>
      <c r="AT623" s="38"/>
    </row>
    <row r="624" spans="1:46" ht="12.75"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c r="AA624" s="37"/>
      <c r="AB624" s="37"/>
      <c r="AC624" s="37"/>
      <c r="AD624" s="37"/>
      <c r="AE624" s="37"/>
      <c r="AF624" s="37"/>
      <c r="AG624" s="37"/>
      <c r="AH624" s="37"/>
      <c r="AI624" s="37"/>
      <c r="AJ624" s="37"/>
      <c r="AK624" s="37"/>
      <c r="AL624" s="37"/>
      <c r="AM624" s="37"/>
      <c r="AN624" s="37"/>
      <c r="AO624" s="38"/>
      <c r="AP624" s="38"/>
      <c r="AQ624" s="37"/>
      <c r="AR624" s="37"/>
      <c r="AS624" s="37"/>
      <c r="AT624" s="38"/>
    </row>
    <row r="625" spans="1:46" ht="12.75"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c r="AA625" s="37"/>
      <c r="AB625" s="37"/>
      <c r="AC625" s="37"/>
      <c r="AD625" s="37"/>
      <c r="AE625" s="37"/>
      <c r="AF625" s="37"/>
      <c r="AG625" s="37"/>
      <c r="AH625" s="37"/>
      <c r="AI625" s="37"/>
      <c r="AJ625" s="37"/>
      <c r="AK625" s="37"/>
      <c r="AL625" s="37"/>
      <c r="AM625" s="37"/>
      <c r="AN625" s="37"/>
      <c r="AO625" s="38"/>
      <c r="AP625" s="38"/>
      <c r="AQ625" s="37"/>
      <c r="AR625" s="37"/>
      <c r="AS625" s="37"/>
      <c r="AT625" s="38"/>
    </row>
    <row r="626" spans="1:46" ht="12.75"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c r="AA626" s="37"/>
      <c r="AB626" s="37"/>
      <c r="AC626" s="37"/>
      <c r="AD626" s="37"/>
      <c r="AE626" s="37"/>
      <c r="AF626" s="37"/>
      <c r="AG626" s="37"/>
      <c r="AH626" s="37"/>
      <c r="AI626" s="37"/>
      <c r="AJ626" s="37"/>
      <c r="AK626" s="37"/>
      <c r="AL626" s="37"/>
      <c r="AM626" s="37"/>
      <c r="AN626" s="37"/>
      <c r="AO626" s="38"/>
      <c r="AP626" s="38"/>
      <c r="AQ626" s="37"/>
      <c r="AR626" s="37"/>
      <c r="AS626" s="37"/>
      <c r="AT626" s="38"/>
    </row>
    <row r="627" spans="1:46" ht="12.75"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c r="AA627" s="37"/>
      <c r="AB627" s="37"/>
      <c r="AC627" s="37"/>
      <c r="AD627" s="37"/>
      <c r="AE627" s="37"/>
      <c r="AF627" s="37"/>
      <c r="AG627" s="37"/>
      <c r="AH627" s="37"/>
      <c r="AI627" s="37"/>
      <c r="AJ627" s="37"/>
      <c r="AK627" s="37"/>
      <c r="AL627" s="37"/>
      <c r="AM627" s="37"/>
      <c r="AN627" s="37"/>
      <c r="AO627" s="38"/>
      <c r="AP627" s="38"/>
      <c r="AQ627" s="37"/>
      <c r="AR627" s="37"/>
      <c r="AS627" s="37"/>
      <c r="AT627" s="38"/>
    </row>
    <row r="628" spans="1:46" ht="12.75"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c r="AA628" s="37"/>
      <c r="AB628" s="37"/>
      <c r="AC628" s="37"/>
      <c r="AD628" s="37"/>
      <c r="AE628" s="37"/>
      <c r="AF628" s="37"/>
      <c r="AG628" s="37"/>
      <c r="AH628" s="37"/>
      <c r="AI628" s="37"/>
      <c r="AJ628" s="37"/>
      <c r="AK628" s="37"/>
      <c r="AL628" s="37"/>
      <c r="AM628" s="37"/>
      <c r="AN628" s="37"/>
      <c r="AO628" s="38"/>
      <c r="AP628" s="38"/>
      <c r="AQ628" s="37"/>
      <c r="AR628" s="37"/>
      <c r="AS628" s="37"/>
      <c r="AT628" s="38"/>
    </row>
    <row r="629" spans="1:46" ht="12.75"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c r="AA629" s="37"/>
      <c r="AB629" s="37"/>
      <c r="AC629" s="37"/>
      <c r="AD629" s="37"/>
      <c r="AE629" s="37"/>
      <c r="AF629" s="37"/>
      <c r="AG629" s="37"/>
      <c r="AH629" s="37"/>
      <c r="AI629" s="37"/>
      <c r="AJ629" s="37"/>
      <c r="AK629" s="37"/>
      <c r="AL629" s="37"/>
      <c r="AM629" s="37"/>
      <c r="AN629" s="37"/>
      <c r="AO629" s="38"/>
      <c r="AP629" s="38"/>
      <c r="AQ629" s="37"/>
      <c r="AR629" s="37"/>
      <c r="AS629" s="37"/>
      <c r="AT629" s="38"/>
    </row>
    <row r="630" spans="1:46" ht="12.75"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c r="AA630" s="37"/>
      <c r="AB630" s="37"/>
      <c r="AC630" s="37"/>
      <c r="AD630" s="37"/>
      <c r="AE630" s="37"/>
      <c r="AF630" s="37"/>
      <c r="AG630" s="37"/>
      <c r="AH630" s="37"/>
      <c r="AI630" s="37"/>
      <c r="AJ630" s="37"/>
      <c r="AK630" s="37"/>
      <c r="AL630" s="37"/>
      <c r="AM630" s="37"/>
      <c r="AN630" s="37"/>
      <c r="AO630" s="38"/>
      <c r="AP630" s="38"/>
      <c r="AQ630" s="37"/>
      <c r="AR630" s="37"/>
      <c r="AS630" s="37"/>
      <c r="AT630" s="38"/>
    </row>
    <row r="631" spans="1:46" ht="12.75"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c r="AA631" s="37"/>
      <c r="AB631" s="37"/>
      <c r="AC631" s="37"/>
      <c r="AD631" s="37"/>
      <c r="AE631" s="37"/>
      <c r="AF631" s="37"/>
      <c r="AG631" s="37"/>
      <c r="AH631" s="37"/>
      <c r="AI631" s="37"/>
      <c r="AJ631" s="37"/>
      <c r="AK631" s="37"/>
      <c r="AL631" s="37"/>
      <c r="AM631" s="37"/>
      <c r="AN631" s="37"/>
      <c r="AO631" s="38"/>
      <c r="AP631" s="38"/>
      <c r="AQ631" s="37"/>
      <c r="AR631" s="37"/>
      <c r="AS631" s="37"/>
      <c r="AT631" s="38"/>
    </row>
    <row r="632" spans="1:46" ht="12.75"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c r="AA632" s="37"/>
      <c r="AB632" s="37"/>
      <c r="AC632" s="37"/>
      <c r="AD632" s="37"/>
      <c r="AE632" s="37"/>
      <c r="AF632" s="37"/>
      <c r="AG632" s="37"/>
      <c r="AH632" s="37"/>
      <c r="AI632" s="37"/>
      <c r="AJ632" s="37"/>
      <c r="AK632" s="37"/>
      <c r="AL632" s="37"/>
      <c r="AM632" s="37"/>
      <c r="AN632" s="37"/>
      <c r="AO632" s="38"/>
      <c r="AP632" s="38"/>
      <c r="AQ632" s="37"/>
      <c r="AR632" s="37"/>
      <c r="AS632" s="37"/>
      <c r="AT632" s="38"/>
    </row>
    <row r="633" spans="1:46" ht="12.75"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c r="AA633" s="37"/>
      <c r="AB633" s="37"/>
      <c r="AC633" s="37"/>
      <c r="AD633" s="37"/>
      <c r="AE633" s="37"/>
      <c r="AF633" s="37"/>
      <c r="AG633" s="37"/>
      <c r="AH633" s="37"/>
      <c r="AI633" s="37"/>
      <c r="AJ633" s="37"/>
      <c r="AK633" s="37"/>
      <c r="AL633" s="37"/>
      <c r="AM633" s="37"/>
      <c r="AN633" s="37"/>
      <c r="AO633" s="38"/>
      <c r="AP633" s="38"/>
      <c r="AQ633" s="37"/>
      <c r="AR633" s="37"/>
      <c r="AS633" s="37"/>
      <c r="AT633" s="38"/>
    </row>
    <row r="634" spans="1:46" ht="12.75"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c r="AA634" s="37"/>
      <c r="AB634" s="37"/>
      <c r="AC634" s="37"/>
      <c r="AD634" s="37"/>
      <c r="AE634" s="37"/>
      <c r="AF634" s="37"/>
      <c r="AG634" s="37"/>
      <c r="AH634" s="37"/>
      <c r="AI634" s="37"/>
      <c r="AJ634" s="37"/>
      <c r="AK634" s="37"/>
      <c r="AL634" s="37"/>
      <c r="AM634" s="37"/>
      <c r="AN634" s="37"/>
      <c r="AO634" s="38"/>
      <c r="AP634" s="38"/>
      <c r="AQ634" s="37"/>
      <c r="AR634" s="37"/>
      <c r="AS634" s="37"/>
      <c r="AT634" s="38"/>
    </row>
    <row r="635" spans="1:46" ht="12.75"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c r="AA635" s="37"/>
      <c r="AB635" s="37"/>
      <c r="AC635" s="37"/>
      <c r="AD635" s="37"/>
      <c r="AE635" s="37"/>
      <c r="AF635" s="37"/>
      <c r="AG635" s="37"/>
      <c r="AH635" s="37"/>
      <c r="AI635" s="37"/>
      <c r="AJ635" s="37"/>
      <c r="AK635" s="37"/>
      <c r="AL635" s="37"/>
      <c r="AM635" s="37"/>
      <c r="AN635" s="37"/>
      <c r="AO635" s="38"/>
      <c r="AP635" s="38"/>
      <c r="AQ635" s="37"/>
      <c r="AR635" s="37"/>
      <c r="AS635" s="37"/>
      <c r="AT635" s="38"/>
    </row>
    <row r="636" spans="1:46" ht="12.75"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c r="AA636" s="37"/>
      <c r="AB636" s="37"/>
      <c r="AC636" s="37"/>
      <c r="AD636" s="37"/>
      <c r="AE636" s="37"/>
      <c r="AF636" s="37"/>
      <c r="AG636" s="37"/>
      <c r="AH636" s="37"/>
      <c r="AI636" s="37"/>
      <c r="AJ636" s="37"/>
      <c r="AK636" s="37"/>
      <c r="AL636" s="37"/>
      <c r="AM636" s="37"/>
      <c r="AN636" s="37"/>
      <c r="AO636" s="38"/>
      <c r="AP636" s="38"/>
      <c r="AQ636" s="37"/>
      <c r="AR636" s="37"/>
      <c r="AS636" s="37"/>
      <c r="AT636" s="38"/>
    </row>
    <row r="637" spans="1:46" ht="12.75"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c r="AA637" s="37"/>
      <c r="AB637" s="37"/>
      <c r="AC637" s="37"/>
      <c r="AD637" s="37"/>
      <c r="AE637" s="37"/>
      <c r="AF637" s="37"/>
      <c r="AG637" s="37"/>
      <c r="AH637" s="37"/>
      <c r="AI637" s="37"/>
      <c r="AJ637" s="37"/>
      <c r="AK637" s="37"/>
      <c r="AL637" s="37"/>
      <c r="AM637" s="37"/>
      <c r="AN637" s="37"/>
      <c r="AO637" s="38"/>
      <c r="AP637" s="38"/>
      <c r="AQ637" s="37"/>
      <c r="AR637" s="37"/>
      <c r="AS637" s="37"/>
      <c r="AT637" s="38"/>
    </row>
    <row r="638" spans="1:46" ht="12.75"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c r="AA638" s="37"/>
      <c r="AB638" s="37"/>
      <c r="AC638" s="37"/>
      <c r="AD638" s="37"/>
      <c r="AE638" s="37"/>
      <c r="AF638" s="37"/>
      <c r="AG638" s="37"/>
      <c r="AH638" s="37"/>
      <c r="AI638" s="37"/>
      <c r="AJ638" s="37"/>
      <c r="AK638" s="37"/>
      <c r="AL638" s="37"/>
      <c r="AM638" s="37"/>
      <c r="AN638" s="37"/>
      <c r="AO638" s="38"/>
      <c r="AP638" s="38"/>
      <c r="AQ638" s="37"/>
      <c r="AR638" s="37"/>
      <c r="AS638" s="37"/>
      <c r="AT638" s="38"/>
    </row>
    <row r="639" spans="1:46" ht="12.75"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c r="AA639" s="37"/>
      <c r="AB639" s="37"/>
      <c r="AC639" s="37"/>
      <c r="AD639" s="37"/>
      <c r="AE639" s="37"/>
      <c r="AF639" s="37"/>
      <c r="AG639" s="37"/>
      <c r="AH639" s="37"/>
      <c r="AI639" s="37"/>
      <c r="AJ639" s="37"/>
      <c r="AK639" s="37"/>
      <c r="AL639" s="37"/>
      <c r="AM639" s="37"/>
      <c r="AN639" s="37"/>
      <c r="AO639" s="38"/>
      <c r="AP639" s="38"/>
      <c r="AQ639" s="37"/>
      <c r="AR639" s="37"/>
      <c r="AS639" s="37"/>
      <c r="AT639" s="38"/>
    </row>
    <row r="640" spans="1:46" ht="12.75"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c r="AA640" s="37"/>
      <c r="AB640" s="37"/>
      <c r="AC640" s="37"/>
      <c r="AD640" s="37"/>
      <c r="AE640" s="37"/>
      <c r="AF640" s="37"/>
      <c r="AG640" s="37"/>
      <c r="AH640" s="37"/>
      <c r="AI640" s="37"/>
      <c r="AJ640" s="37"/>
      <c r="AK640" s="37"/>
      <c r="AL640" s="37"/>
      <c r="AM640" s="37"/>
      <c r="AN640" s="37"/>
      <c r="AO640" s="38"/>
      <c r="AP640" s="38"/>
      <c r="AQ640" s="37"/>
      <c r="AR640" s="37"/>
      <c r="AS640" s="37"/>
      <c r="AT640" s="38"/>
    </row>
    <row r="641" spans="1:46" ht="12.75"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c r="AA641" s="37"/>
      <c r="AB641" s="37"/>
      <c r="AC641" s="37"/>
      <c r="AD641" s="37"/>
      <c r="AE641" s="37"/>
      <c r="AF641" s="37"/>
      <c r="AG641" s="37"/>
      <c r="AH641" s="37"/>
      <c r="AI641" s="37"/>
      <c r="AJ641" s="37"/>
      <c r="AK641" s="37"/>
      <c r="AL641" s="37"/>
      <c r="AM641" s="37"/>
      <c r="AN641" s="37"/>
      <c r="AO641" s="38"/>
      <c r="AP641" s="38"/>
      <c r="AQ641" s="37"/>
      <c r="AR641" s="37"/>
      <c r="AS641" s="37"/>
      <c r="AT641" s="38"/>
    </row>
    <row r="642" spans="1:46" ht="12.75"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c r="AA642" s="37"/>
      <c r="AB642" s="37"/>
      <c r="AC642" s="37"/>
      <c r="AD642" s="37"/>
      <c r="AE642" s="37"/>
      <c r="AF642" s="37"/>
      <c r="AG642" s="37"/>
      <c r="AH642" s="37"/>
      <c r="AI642" s="37"/>
      <c r="AJ642" s="37"/>
      <c r="AK642" s="37"/>
      <c r="AL642" s="37"/>
      <c r="AM642" s="37"/>
      <c r="AN642" s="37"/>
      <c r="AO642" s="38"/>
      <c r="AP642" s="38"/>
      <c r="AQ642" s="37"/>
      <c r="AR642" s="37"/>
      <c r="AS642" s="37"/>
      <c r="AT642" s="38"/>
    </row>
    <row r="643" spans="1:46" ht="12.75"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c r="AB643" s="37"/>
      <c r="AC643" s="37"/>
      <c r="AD643" s="37"/>
      <c r="AE643" s="37"/>
      <c r="AF643" s="37"/>
      <c r="AG643" s="37"/>
      <c r="AH643" s="37"/>
      <c r="AI643" s="37"/>
      <c r="AJ643" s="37"/>
      <c r="AK643" s="37"/>
      <c r="AL643" s="37"/>
      <c r="AM643" s="37"/>
      <c r="AN643" s="37"/>
      <c r="AO643" s="38"/>
      <c r="AP643" s="38"/>
      <c r="AQ643" s="37"/>
      <c r="AR643" s="37"/>
      <c r="AS643" s="37"/>
      <c r="AT643" s="38"/>
    </row>
    <row r="644" spans="1:46" ht="12.75"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c r="AA644" s="37"/>
      <c r="AB644" s="37"/>
      <c r="AC644" s="37"/>
      <c r="AD644" s="37"/>
      <c r="AE644" s="37"/>
      <c r="AF644" s="37"/>
      <c r="AG644" s="37"/>
      <c r="AH644" s="37"/>
      <c r="AI644" s="37"/>
      <c r="AJ644" s="37"/>
      <c r="AK644" s="37"/>
      <c r="AL644" s="37"/>
      <c r="AM644" s="37"/>
      <c r="AN644" s="37"/>
      <c r="AO644" s="38"/>
      <c r="AP644" s="38"/>
      <c r="AQ644" s="37"/>
      <c r="AR644" s="37"/>
      <c r="AS644" s="37"/>
      <c r="AT644" s="38"/>
    </row>
    <row r="645" spans="1:46" ht="12.75"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c r="AB645" s="37"/>
      <c r="AC645" s="37"/>
      <c r="AD645" s="37"/>
      <c r="AE645" s="37"/>
      <c r="AF645" s="37"/>
      <c r="AG645" s="37"/>
      <c r="AH645" s="37"/>
      <c r="AI645" s="37"/>
      <c r="AJ645" s="37"/>
      <c r="AK645" s="37"/>
      <c r="AL645" s="37"/>
      <c r="AM645" s="37"/>
      <c r="AN645" s="37"/>
      <c r="AO645" s="38"/>
      <c r="AP645" s="38"/>
      <c r="AQ645" s="37"/>
      <c r="AR645" s="37"/>
      <c r="AS645" s="37"/>
      <c r="AT645" s="38"/>
    </row>
    <row r="646" spans="1:46" ht="12.75"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c r="AA646" s="37"/>
      <c r="AB646" s="37"/>
      <c r="AC646" s="37"/>
      <c r="AD646" s="37"/>
      <c r="AE646" s="37"/>
      <c r="AF646" s="37"/>
      <c r="AG646" s="37"/>
      <c r="AH646" s="37"/>
      <c r="AI646" s="37"/>
      <c r="AJ646" s="37"/>
      <c r="AK646" s="37"/>
      <c r="AL646" s="37"/>
      <c r="AM646" s="37"/>
      <c r="AN646" s="37"/>
      <c r="AO646" s="38"/>
      <c r="AP646" s="38"/>
      <c r="AQ646" s="37"/>
      <c r="AR646" s="37"/>
      <c r="AS646" s="37"/>
      <c r="AT646" s="38"/>
    </row>
    <row r="647" spans="1:46" ht="12.75"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c r="AA647" s="37"/>
      <c r="AB647" s="37"/>
      <c r="AC647" s="37"/>
      <c r="AD647" s="37"/>
      <c r="AE647" s="37"/>
      <c r="AF647" s="37"/>
      <c r="AG647" s="37"/>
      <c r="AH647" s="37"/>
      <c r="AI647" s="37"/>
      <c r="AJ647" s="37"/>
      <c r="AK647" s="37"/>
      <c r="AL647" s="37"/>
      <c r="AM647" s="37"/>
      <c r="AN647" s="37"/>
      <c r="AO647" s="38"/>
      <c r="AP647" s="38"/>
      <c r="AQ647" s="37"/>
      <c r="AR647" s="37"/>
      <c r="AS647" s="37"/>
      <c r="AT647" s="38"/>
    </row>
    <row r="648" spans="1:46" ht="12.75"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c r="AA648" s="37"/>
      <c r="AB648" s="37"/>
      <c r="AC648" s="37"/>
      <c r="AD648" s="37"/>
      <c r="AE648" s="37"/>
      <c r="AF648" s="37"/>
      <c r="AG648" s="37"/>
      <c r="AH648" s="37"/>
      <c r="AI648" s="37"/>
      <c r="AJ648" s="37"/>
      <c r="AK648" s="37"/>
      <c r="AL648" s="37"/>
      <c r="AM648" s="37"/>
      <c r="AN648" s="37"/>
      <c r="AO648" s="38"/>
      <c r="AP648" s="38"/>
      <c r="AQ648" s="37"/>
      <c r="AR648" s="37"/>
      <c r="AS648" s="37"/>
      <c r="AT648" s="38"/>
    </row>
    <row r="649" spans="1:46" ht="12.75"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c r="AA649" s="37"/>
      <c r="AB649" s="37"/>
      <c r="AC649" s="37"/>
      <c r="AD649" s="37"/>
      <c r="AE649" s="37"/>
      <c r="AF649" s="37"/>
      <c r="AG649" s="37"/>
      <c r="AH649" s="37"/>
      <c r="AI649" s="37"/>
      <c r="AJ649" s="37"/>
      <c r="AK649" s="37"/>
      <c r="AL649" s="37"/>
      <c r="AM649" s="37"/>
      <c r="AN649" s="37"/>
      <c r="AO649" s="38"/>
      <c r="AP649" s="38"/>
      <c r="AQ649" s="37"/>
      <c r="AR649" s="37"/>
      <c r="AS649" s="37"/>
      <c r="AT649" s="38"/>
    </row>
    <row r="650" spans="1:46" ht="12.75"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c r="AA650" s="37"/>
      <c r="AB650" s="37"/>
      <c r="AC650" s="37"/>
      <c r="AD650" s="37"/>
      <c r="AE650" s="37"/>
      <c r="AF650" s="37"/>
      <c r="AG650" s="37"/>
      <c r="AH650" s="37"/>
      <c r="AI650" s="37"/>
      <c r="AJ650" s="37"/>
      <c r="AK650" s="37"/>
      <c r="AL650" s="37"/>
      <c r="AM650" s="37"/>
      <c r="AN650" s="37"/>
      <c r="AO650" s="38"/>
      <c r="AP650" s="38"/>
      <c r="AQ650" s="37"/>
      <c r="AR650" s="37"/>
      <c r="AS650" s="37"/>
      <c r="AT650" s="38"/>
    </row>
    <row r="651" spans="1:46" ht="12.75"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c r="AA651" s="37"/>
      <c r="AB651" s="37"/>
      <c r="AC651" s="37"/>
      <c r="AD651" s="37"/>
      <c r="AE651" s="37"/>
      <c r="AF651" s="37"/>
      <c r="AG651" s="37"/>
      <c r="AH651" s="37"/>
      <c r="AI651" s="37"/>
      <c r="AJ651" s="37"/>
      <c r="AK651" s="37"/>
      <c r="AL651" s="37"/>
      <c r="AM651" s="37"/>
      <c r="AN651" s="37"/>
      <c r="AO651" s="38"/>
      <c r="AP651" s="38"/>
      <c r="AQ651" s="37"/>
      <c r="AR651" s="37"/>
      <c r="AS651" s="37"/>
      <c r="AT651" s="38"/>
    </row>
    <row r="652" spans="1:46" ht="12.75"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c r="AA652" s="37"/>
      <c r="AB652" s="37"/>
      <c r="AC652" s="37"/>
      <c r="AD652" s="37"/>
      <c r="AE652" s="37"/>
      <c r="AF652" s="37"/>
      <c r="AG652" s="37"/>
      <c r="AH652" s="37"/>
      <c r="AI652" s="37"/>
      <c r="AJ652" s="37"/>
      <c r="AK652" s="37"/>
      <c r="AL652" s="37"/>
      <c r="AM652" s="37"/>
      <c r="AN652" s="37"/>
      <c r="AO652" s="38"/>
      <c r="AP652" s="38"/>
      <c r="AQ652" s="37"/>
      <c r="AR652" s="37"/>
      <c r="AS652" s="37"/>
      <c r="AT652" s="38"/>
    </row>
    <row r="653" spans="1:46" ht="12.75"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c r="AA653" s="37"/>
      <c r="AB653" s="37"/>
      <c r="AC653" s="37"/>
      <c r="AD653" s="37"/>
      <c r="AE653" s="37"/>
      <c r="AF653" s="37"/>
      <c r="AG653" s="37"/>
      <c r="AH653" s="37"/>
      <c r="AI653" s="37"/>
      <c r="AJ653" s="37"/>
      <c r="AK653" s="37"/>
      <c r="AL653" s="37"/>
      <c r="AM653" s="37"/>
      <c r="AN653" s="37"/>
      <c r="AO653" s="38"/>
      <c r="AP653" s="38"/>
      <c r="AQ653" s="37"/>
      <c r="AR653" s="37"/>
      <c r="AS653" s="37"/>
      <c r="AT653" s="38"/>
    </row>
    <row r="654" spans="1:46" ht="12.75"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c r="AA654" s="37"/>
      <c r="AB654" s="37"/>
      <c r="AC654" s="37"/>
      <c r="AD654" s="37"/>
      <c r="AE654" s="37"/>
      <c r="AF654" s="37"/>
      <c r="AG654" s="37"/>
      <c r="AH654" s="37"/>
      <c r="AI654" s="37"/>
      <c r="AJ654" s="37"/>
      <c r="AK654" s="37"/>
      <c r="AL654" s="37"/>
      <c r="AM654" s="37"/>
      <c r="AN654" s="37"/>
      <c r="AO654" s="38"/>
      <c r="AP654" s="38"/>
      <c r="AQ654" s="37"/>
      <c r="AR654" s="37"/>
      <c r="AS654" s="37"/>
      <c r="AT654" s="38"/>
    </row>
    <row r="655" spans="1:46" ht="12.75"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c r="AA655" s="37"/>
      <c r="AB655" s="37"/>
      <c r="AC655" s="37"/>
      <c r="AD655" s="37"/>
      <c r="AE655" s="37"/>
      <c r="AF655" s="37"/>
      <c r="AG655" s="37"/>
      <c r="AH655" s="37"/>
      <c r="AI655" s="37"/>
      <c r="AJ655" s="37"/>
      <c r="AK655" s="37"/>
      <c r="AL655" s="37"/>
      <c r="AM655" s="37"/>
      <c r="AN655" s="37"/>
      <c r="AO655" s="38"/>
      <c r="AP655" s="38"/>
      <c r="AQ655" s="37"/>
      <c r="AR655" s="37"/>
      <c r="AS655" s="37"/>
      <c r="AT655" s="38"/>
    </row>
    <row r="656" spans="1:46" ht="12.75"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c r="AA656" s="37"/>
      <c r="AB656" s="37"/>
      <c r="AC656" s="37"/>
      <c r="AD656" s="37"/>
      <c r="AE656" s="37"/>
      <c r="AF656" s="37"/>
      <c r="AG656" s="37"/>
      <c r="AH656" s="37"/>
      <c r="AI656" s="37"/>
      <c r="AJ656" s="37"/>
      <c r="AK656" s="37"/>
      <c r="AL656" s="37"/>
      <c r="AM656" s="37"/>
      <c r="AN656" s="37"/>
      <c r="AO656" s="38"/>
      <c r="AP656" s="38"/>
      <c r="AQ656" s="37"/>
      <c r="AR656" s="37"/>
      <c r="AS656" s="37"/>
      <c r="AT656" s="38"/>
    </row>
    <row r="657" spans="1:46" ht="12.75"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c r="AA657" s="37"/>
      <c r="AB657" s="37"/>
      <c r="AC657" s="37"/>
      <c r="AD657" s="37"/>
      <c r="AE657" s="37"/>
      <c r="AF657" s="37"/>
      <c r="AG657" s="37"/>
      <c r="AH657" s="37"/>
      <c r="AI657" s="37"/>
      <c r="AJ657" s="37"/>
      <c r="AK657" s="37"/>
      <c r="AL657" s="37"/>
      <c r="AM657" s="37"/>
      <c r="AN657" s="37"/>
      <c r="AO657" s="38"/>
      <c r="AP657" s="38"/>
      <c r="AQ657" s="37"/>
      <c r="AR657" s="37"/>
      <c r="AS657" s="37"/>
      <c r="AT657" s="38"/>
    </row>
    <row r="658" spans="1:46" ht="12.75"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c r="AA658" s="37"/>
      <c r="AB658" s="37"/>
      <c r="AC658" s="37"/>
      <c r="AD658" s="37"/>
      <c r="AE658" s="37"/>
      <c r="AF658" s="37"/>
      <c r="AG658" s="37"/>
      <c r="AH658" s="37"/>
      <c r="AI658" s="37"/>
      <c r="AJ658" s="37"/>
      <c r="AK658" s="37"/>
      <c r="AL658" s="37"/>
      <c r="AM658" s="37"/>
      <c r="AN658" s="37"/>
      <c r="AO658" s="38"/>
      <c r="AP658" s="38"/>
      <c r="AQ658" s="37"/>
      <c r="AR658" s="37"/>
      <c r="AS658" s="37"/>
      <c r="AT658" s="38"/>
    </row>
    <row r="659" spans="1:46" ht="12.75"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c r="AA659" s="37"/>
      <c r="AB659" s="37"/>
      <c r="AC659" s="37"/>
      <c r="AD659" s="37"/>
      <c r="AE659" s="37"/>
      <c r="AF659" s="37"/>
      <c r="AG659" s="37"/>
      <c r="AH659" s="37"/>
      <c r="AI659" s="37"/>
      <c r="AJ659" s="37"/>
      <c r="AK659" s="37"/>
      <c r="AL659" s="37"/>
      <c r="AM659" s="37"/>
      <c r="AN659" s="37"/>
      <c r="AO659" s="38"/>
      <c r="AP659" s="38"/>
      <c r="AQ659" s="37"/>
      <c r="AR659" s="37"/>
      <c r="AS659" s="37"/>
      <c r="AT659" s="38"/>
    </row>
    <row r="660" spans="1:46" ht="12.75"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c r="AA660" s="37"/>
      <c r="AB660" s="37"/>
      <c r="AC660" s="37"/>
      <c r="AD660" s="37"/>
      <c r="AE660" s="37"/>
      <c r="AF660" s="37"/>
      <c r="AG660" s="37"/>
      <c r="AH660" s="37"/>
      <c r="AI660" s="37"/>
      <c r="AJ660" s="37"/>
      <c r="AK660" s="37"/>
      <c r="AL660" s="37"/>
      <c r="AM660" s="37"/>
      <c r="AN660" s="37"/>
      <c r="AO660" s="38"/>
      <c r="AP660" s="38"/>
      <c r="AQ660" s="37"/>
      <c r="AR660" s="37"/>
      <c r="AS660" s="37"/>
      <c r="AT660" s="38"/>
    </row>
    <row r="661" spans="1:46" ht="12.75"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c r="AA661" s="37"/>
      <c r="AB661" s="37"/>
      <c r="AC661" s="37"/>
      <c r="AD661" s="37"/>
      <c r="AE661" s="37"/>
      <c r="AF661" s="37"/>
      <c r="AG661" s="37"/>
      <c r="AH661" s="37"/>
      <c r="AI661" s="37"/>
      <c r="AJ661" s="37"/>
      <c r="AK661" s="37"/>
      <c r="AL661" s="37"/>
      <c r="AM661" s="37"/>
      <c r="AN661" s="37"/>
      <c r="AO661" s="38"/>
      <c r="AP661" s="38"/>
      <c r="AQ661" s="37"/>
      <c r="AR661" s="37"/>
      <c r="AS661" s="37"/>
      <c r="AT661" s="38"/>
    </row>
    <row r="662" spans="1:46" ht="12.75"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c r="AA662" s="37"/>
      <c r="AB662" s="37"/>
      <c r="AC662" s="37"/>
      <c r="AD662" s="37"/>
      <c r="AE662" s="37"/>
      <c r="AF662" s="37"/>
      <c r="AG662" s="37"/>
      <c r="AH662" s="37"/>
      <c r="AI662" s="37"/>
      <c r="AJ662" s="37"/>
      <c r="AK662" s="37"/>
      <c r="AL662" s="37"/>
      <c r="AM662" s="37"/>
      <c r="AN662" s="37"/>
      <c r="AO662" s="38"/>
      <c r="AP662" s="38"/>
      <c r="AQ662" s="37"/>
      <c r="AR662" s="37"/>
      <c r="AS662" s="37"/>
      <c r="AT662" s="38"/>
    </row>
    <row r="663" spans="1:46" ht="12.75"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c r="AA663" s="37"/>
      <c r="AB663" s="37"/>
      <c r="AC663" s="37"/>
      <c r="AD663" s="37"/>
      <c r="AE663" s="37"/>
      <c r="AF663" s="37"/>
      <c r="AG663" s="37"/>
      <c r="AH663" s="37"/>
      <c r="AI663" s="37"/>
      <c r="AJ663" s="37"/>
      <c r="AK663" s="37"/>
      <c r="AL663" s="37"/>
      <c r="AM663" s="37"/>
      <c r="AN663" s="37"/>
      <c r="AO663" s="38"/>
      <c r="AP663" s="38"/>
      <c r="AQ663" s="37"/>
      <c r="AR663" s="37"/>
      <c r="AS663" s="37"/>
      <c r="AT663" s="38"/>
    </row>
    <row r="664" spans="1:46" ht="12.75"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c r="AA664" s="37"/>
      <c r="AB664" s="37"/>
      <c r="AC664" s="37"/>
      <c r="AD664" s="37"/>
      <c r="AE664" s="37"/>
      <c r="AF664" s="37"/>
      <c r="AG664" s="37"/>
      <c r="AH664" s="37"/>
      <c r="AI664" s="37"/>
      <c r="AJ664" s="37"/>
      <c r="AK664" s="37"/>
      <c r="AL664" s="37"/>
      <c r="AM664" s="37"/>
      <c r="AN664" s="37"/>
      <c r="AO664" s="38"/>
      <c r="AP664" s="38"/>
      <c r="AQ664" s="37"/>
      <c r="AR664" s="37"/>
      <c r="AS664" s="37"/>
      <c r="AT664" s="38"/>
    </row>
    <row r="665" spans="1:46" ht="12.75"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c r="AA665" s="37"/>
      <c r="AB665" s="37"/>
      <c r="AC665" s="37"/>
      <c r="AD665" s="37"/>
      <c r="AE665" s="37"/>
      <c r="AF665" s="37"/>
      <c r="AG665" s="37"/>
      <c r="AH665" s="37"/>
      <c r="AI665" s="37"/>
      <c r="AJ665" s="37"/>
      <c r="AK665" s="37"/>
      <c r="AL665" s="37"/>
      <c r="AM665" s="37"/>
      <c r="AN665" s="37"/>
      <c r="AO665" s="38"/>
      <c r="AP665" s="38"/>
      <c r="AQ665" s="37"/>
      <c r="AR665" s="37"/>
      <c r="AS665" s="37"/>
      <c r="AT665" s="38"/>
    </row>
    <row r="666" spans="1:46" ht="12.75"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c r="AA666" s="37"/>
      <c r="AB666" s="37"/>
      <c r="AC666" s="37"/>
      <c r="AD666" s="37"/>
      <c r="AE666" s="37"/>
      <c r="AF666" s="37"/>
      <c r="AG666" s="37"/>
      <c r="AH666" s="37"/>
      <c r="AI666" s="37"/>
      <c r="AJ666" s="37"/>
      <c r="AK666" s="37"/>
      <c r="AL666" s="37"/>
      <c r="AM666" s="37"/>
      <c r="AN666" s="37"/>
      <c r="AO666" s="38"/>
      <c r="AP666" s="38"/>
      <c r="AQ666" s="37"/>
      <c r="AR666" s="37"/>
      <c r="AS666" s="37"/>
      <c r="AT666" s="38"/>
    </row>
    <row r="667" spans="1:46" ht="12.75"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c r="AA667" s="37"/>
      <c r="AB667" s="37"/>
      <c r="AC667" s="37"/>
      <c r="AD667" s="37"/>
      <c r="AE667" s="37"/>
      <c r="AF667" s="37"/>
      <c r="AG667" s="37"/>
      <c r="AH667" s="37"/>
      <c r="AI667" s="37"/>
      <c r="AJ667" s="37"/>
      <c r="AK667" s="37"/>
      <c r="AL667" s="37"/>
      <c r="AM667" s="37"/>
      <c r="AN667" s="37"/>
      <c r="AO667" s="38"/>
      <c r="AP667" s="38"/>
      <c r="AQ667" s="37"/>
      <c r="AR667" s="37"/>
      <c r="AS667" s="37"/>
      <c r="AT667" s="38"/>
    </row>
    <row r="668" spans="1:46" ht="12.75"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c r="AA668" s="37"/>
      <c r="AB668" s="37"/>
      <c r="AC668" s="37"/>
      <c r="AD668" s="37"/>
      <c r="AE668" s="37"/>
      <c r="AF668" s="37"/>
      <c r="AG668" s="37"/>
      <c r="AH668" s="37"/>
      <c r="AI668" s="37"/>
      <c r="AJ668" s="37"/>
      <c r="AK668" s="37"/>
      <c r="AL668" s="37"/>
      <c r="AM668" s="37"/>
      <c r="AN668" s="37"/>
      <c r="AO668" s="38"/>
      <c r="AP668" s="38"/>
      <c r="AQ668" s="37"/>
      <c r="AR668" s="37"/>
      <c r="AS668" s="37"/>
      <c r="AT668" s="38"/>
    </row>
    <row r="669" spans="1:46" ht="12.75"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c r="AA669" s="37"/>
      <c r="AB669" s="37"/>
      <c r="AC669" s="37"/>
      <c r="AD669" s="37"/>
      <c r="AE669" s="37"/>
      <c r="AF669" s="37"/>
      <c r="AG669" s="37"/>
      <c r="AH669" s="37"/>
      <c r="AI669" s="37"/>
      <c r="AJ669" s="37"/>
      <c r="AK669" s="37"/>
      <c r="AL669" s="37"/>
      <c r="AM669" s="37"/>
      <c r="AN669" s="37"/>
      <c r="AO669" s="38"/>
      <c r="AP669" s="38"/>
      <c r="AQ669" s="37"/>
      <c r="AR669" s="37"/>
      <c r="AS669" s="37"/>
      <c r="AT669" s="38"/>
    </row>
    <row r="670" spans="1:46" ht="12.75"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c r="AA670" s="37"/>
      <c r="AB670" s="37"/>
      <c r="AC670" s="37"/>
      <c r="AD670" s="37"/>
      <c r="AE670" s="37"/>
      <c r="AF670" s="37"/>
      <c r="AG670" s="37"/>
      <c r="AH670" s="37"/>
      <c r="AI670" s="37"/>
      <c r="AJ670" s="37"/>
      <c r="AK670" s="37"/>
      <c r="AL670" s="37"/>
      <c r="AM670" s="37"/>
      <c r="AN670" s="37"/>
      <c r="AO670" s="38"/>
      <c r="AP670" s="38"/>
      <c r="AQ670" s="37"/>
      <c r="AR670" s="37"/>
      <c r="AS670" s="37"/>
      <c r="AT670" s="38"/>
    </row>
    <row r="671" spans="1:46" ht="12.75"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c r="AA671" s="37"/>
      <c r="AB671" s="37"/>
      <c r="AC671" s="37"/>
      <c r="AD671" s="37"/>
      <c r="AE671" s="37"/>
      <c r="AF671" s="37"/>
      <c r="AG671" s="37"/>
      <c r="AH671" s="37"/>
      <c r="AI671" s="37"/>
      <c r="AJ671" s="37"/>
      <c r="AK671" s="37"/>
      <c r="AL671" s="37"/>
      <c r="AM671" s="37"/>
      <c r="AN671" s="37"/>
      <c r="AO671" s="38"/>
      <c r="AP671" s="38"/>
      <c r="AQ671" s="37"/>
      <c r="AR671" s="37"/>
      <c r="AS671" s="37"/>
      <c r="AT671" s="38"/>
    </row>
    <row r="672" spans="1:46" ht="12.75"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c r="AA672" s="37"/>
      <c r="AB672" s="37"/>
      <c r="AC672" s="37"/>
      <c r="AD672" s="37"/>
      <c r="AE672" s="37"/>
      <c r="AF672" s="37"/>
      <c r="AG672" s="37"/>
      <c r="AH672" s="37"/>
      <c r="AI672" s="37"/>
      <c r="AJ672" s="37"/>
      <c r="AK672" s="37"/>
      <c r="AL672" s="37"/>
      <c r="AM672" s="37"/>
      <c r="AN672" s="37"/>
      <c r="AO672" s="38"/>
      <c r="AP672" s="38"/>
      <c r="AQ672" s="37"/>
      <c r="AR672" s="37"/>
      <c r="AS672" s="37"/>
      <c r="AT672" s="38"/>
    </row>
    <row r="673" spans="1:46" ht="12.75"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c r="AA673" s="37"/>
      <c r="AB673" s="37"/>
      <c r="AC673" s="37"/>
      <c r="AD673" s="37"/>
      <c r="AE673" s="37"/>
      <c r="AF673" s="37"/>
      <c r="AG673" s="37"/>
      <c r="AH673" s="37"/>
      <c r="AI673" s="37"/>
      <c r="AJ673" s="37"/>
      <c r="AK673" s="37"/>
      <c r="AL673" s="37"/>
      <c r="AM673" s="37"/>
      <c r="AN673" s="37"/>
      <c r="AO673" s="38"/>
      <c r="AP673" s="38"/>
      <c r="AQ673" s="37"/>
      <c r="AR673" s="37"/>
      <c r="AS673" s="37"/>
      <c r="AT673" s="38"/>
    </row>
    <row r="674" spans="1:46" ht="12.75"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c r="AA674" s="37"/>
      <c r="AB674" s="37"/>
      <c r="AC674" s="37"/>
      <c r="AD674" s="37"/>
      <c r="AE674" s="37"/>
      <c r="AF674" s="37"/>
      <c r="AG674" s="37"/>
      <c r="AH674" s="37"/>
      <c r="AI674" s="37"/>
      <c r="AJ674" s="37"/>
      <c r="AK674" s="37"/>
      <c r="AL674" s="37"/>
      <c r="AM674" s="37"/>
      <c r="AN674" s="37"/>
      <c r="AO674" s="38"/>
      <c r="AP674" s="38"/>
      <c r="AQ674" s="37"/>
      <c r="AR674" s="37"/>
      <c r="AS674" s="37"/>
      <c r="AT674" s="38"/>
    </row>
    <row r="675" spans="1:46" ht="12.75"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c r="AA675" s="37"/>
      <c r="AB675" s="37"/>
      <c r="AC675" s="37"/>
      <c r="AD675" s="37"/>
      <c r="AE675" s="37"/>
      <c r="AF675" s="37"/>
      <c r="AG675" s="37"/>
      <c r="AH675" s="37"/>
      <c r="AI675" s="37"/>
      <c r="AJ675" s="37"/>
      <c r="AK675" s="37"/>
      <c r="AL675" s="37"/>
      <c r="AM675" s="37"/>
      <c r="AN675" s="37"/>
      <c r="AO675" s="38"/>
      <c r="AP675" s="38"/>
      <c r="AQ675" s="37"/>
      <c r="AR675" s="37"/>
      <c r="AS675" s="37"/>
      <c r="AT675" s="38"/>
    </row>
    <row r="676" spans="1:46" ht="12.75"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c r="AA676" s="37"/>
      <c r="AB676" s="37"/>
      <c r="AC676" s="37"/>
      <c r="AD676" s="37"/>
      <c r="AE676" s="37"/>
      <c r="AF676" s="37"/>
      <c r="AG676" s="37"/>
      <c r="AH676" s="37"/>
      <c r="AI676" s="37"/>
      <c r="AJ676" s="37"/>
      <c r="AK676" s="37"/>
      <c r="AL676" s="37"/>
      <c r="AM676" s="37"/>
      <c r="AN676" s="37"/>
      <c r="AO676" s="38"/>
      <c r="AP676" s="38"/>
      <c r="AQ676" s="37"/>
      <c r="AR676" s="37"/>
      <c r="AS676" s="37"/>
      <c r="AT676" s="38"/>
    </row>
    <row r="677" spans="1:46" ht="12.75"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c r="AA677" s="37"/>
      <c r="AB677" s="37"/>
      <c r="AC677" s="37"/>
      <c r="AD677" s="37"/>
      <c r="AE677" s="37"/>
      <c r="AF677" s="37"/>
      <c r="AG677" s="37"/>
      <c r="AH677" s="37"/>
      <c r="AI677" s="37"/>
      <c r="AJ677" s="37"/>
      <c r="AK677" s="37"/>
      <c r="AL677" s="37"/>
      <c r="AM677" s="37"/>
      <c r="AN677" s="37"/>
      <c r="AO677" s="38"/>
      <c r="AP677" s="38"/>
      <c r="AQ677" s="37"/>
      <c r="AR677" s="37"/>
      <c r="AS677" s="37"/>
      <c r="AT677" s="38"/>
    </row>
    <row r="678" spans="1:46" ht="12.75"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c r="AA678" s="37"/>
      <c r="AB678" s="37"/>
      <c r="AC678" s="37"/>
      <c r="AD678" s="37"/>
      <c r="AE678" s="37"/>
      <c r="AF678" s="37"/>
      <c r="AG678" s="37"/>
      <c r="AH678" s="37"/>
      <c r="AI678" s="37"/>
      <c r="AJ678" s="37"/>
      <c r="AK678" s="37"/>
      <c r="AL678" s="37"/>
      <c r="AM678" s="37"/>
      <c r="AN678" s="37"/>
      <c r="AO678" s="38"/>
      <c r="AP678" s="38"/>
      <c r="AQ678" s="37"/>
      <c r="AR678" s="37"/>
      <c r="AS678" s="37"/>
      <c r="AT678" s="38"/>
    </row>
    <row r="679" spans="1:46" ht="12.75"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c r="AA679" s="37"/>
      <c r="AB679" s="37"/>
      <c r="AC679" s="37"/>
      <c r="AD679" s="37"/>
      <c r="AE679" s="37"/>
      <c r="AF679" s="37"/>
      <c r="AG679" s="37"/>
      <c r="AH679" s="37"/>
      <c r="AI679" s="37"/>
      <c r="AJ679" s="37"/>
      <c r="AK679" s="37"/>
      <c r="AL679" s="37"/>
      <c r="AM679" s="37"/>
      <c r="AN679" s="37"/>
      <c r="AO679" s="38"/>
      <c r="AP679" s="38"/>
      <c r="AQ679" s="37"/>
      <c r="AR679" s="37"/>
      <c r="AS679" s="37"/>
      <c r="AT679" s="38"/>
    </row>
    <row r="680" spans="1:46" ht="12.75"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c r="AA680" s="37"/>
      <c r="AB680" s="37"/>
      <c r="AC680" s="37"/>
      <c r="AD680" s="37"/>
      <c r="AE680" s="37"/>
      <c r="AF680" s="37"/>
      <c r="AG680" s="37"/>
      <c r="AH680" s="37"/>
      <c r="AI680" s="37"/>
      <c r="AJ680" s="37"/>
      <c r="AK680" s="37"/>
      <c r="AL680" s="37"/>
      <c r="AM680" s="37"/>
      <c r="AN680" s="37"/>
      <c r="AO680" s="38"/>
      <c r="AP680" s="38"/>
      <c r="AQ680" s="37"/>
      <c r="AR680" s="37"/>
      <c r="AS680" s="37"/>
      <c r="AT680" s="38"/>
    </row>
    <row r="681" spans="1:46" ht="12.75"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c r="AA681" s="37"/>
      <c r="AB681" s="37"/>
      <c r="AC681" s="37"/>
      <c r="AD681" s="37"/>
      <c r="AE681" s="37"/>
      <c r="AF681" s="37"/>
      <c r="AG681" s="37"/>
      <c r="AH681" s="37"/>
      <c r="AI681" s="37"/>
      <c r="AJ681" s="37"/>
      <c r="AK681" s="37"/>
      <c r="AL681" s="37"/>
      <c r="AM681" s="37"/>
      <c r="AN681" s="37"/>
      <c r="AO681" s="38"/>
      <c r="AP681" s="38"/>
      <c r="AQ681" s="37"/>
      <c r="AR681" s="37"/>
      <c r="AS681" s="37"/>
      <c r="AT681" s="38"/>
    </row>
    <row r="682" spans="1:46" ht="12.75"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c r="AA682" s="37"/>
      <c r="AB682" s="37"/>
      <c r="AC682" s="37"/>
      <c r="AD682" s="37"/>
      <c r="AE682" s="37"/>
      <c r="AF682" s="37"/>
      <c r="AG682" s="37"/>
      <c r="AH682" s="37"/>
      <c r="AI682" s="37"/>
      <c r="AJ682" s="37"/>
      <c r="AK682" s="37"/>
      <c r="AL682" s="37"/>
      <c r="AM682" s="37"/>
      <c r="AN682" s="37"/>
      <c r="AO682" s="38"/>
      <c r="AP682" s="38"/>
      <c r="AQ682" s="37"/>
      <c r="AR682" s="37"/>
      <c r="AS682" s="37"/>
      <c r="AT682" s="38"/>
    </row>
    <row r="683" spans="1:46" ht="12.75"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c r="AA683" s="37"/>
      <c r="AB683" s="37"/>
      <c r="AC683" s="37"/>
      <c r="AD683" s="37"/>
      <c r="AE683" s="37"/>
      <c r="AF683" s="37"/>
      <c r="AG683" s="37"/>
      <c r="AH683" s="37"/>
      <c r="AI683" s="37"/>
      <c r="AJ683" s="37"/>
      <c r="AK683" s="37"/>
      <c r="AL683" s="37"/>
      <c r="AM683" s="37"/>
      <c r="AN683" s="37"/>
      <c r="AO683" s="38"/>
      <c r="AP683" s="38"/>
      <c r="AQ683" s="37"/>
      <c r="AR683" s="37"/>
      <c r="AS683" s="37"/>
      <c r="AT683" s="38"/>
    </row>
    <row r="684" spans="1:46" ht="12.75"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c r="AA684" s="37"/>
      <c r="AB684" s="37"/>
      <c r="AC684" s="37"/>
      <c r="AD684" s="37"/>
      <c r="AE684" s="37"/>
      <c r="AF684" s="37"/>
      <c r="AG684" s="37"/>
      <c r="AH684" s="37"/>
      <c r="AI684" s="37"/>
      <c r="AJ684" s="37"/>
      <c r="AK684" s="37"/>
      <c r="AL684" s="37"/>
      <c r="AM684" s="37"/>
      <c r="AN684" s="37"/>
      <c r="AO684" s="38"/>
      <c r="AP684" s="38"/>
      <c r="AQ684" s="37"/>
      <c r="AR684" s="37"/>
      <c r="AS684" s="37"/>
      <c r="AT684" s="38"/>
    </row>
    <row r="685" spans="1:46" ht="12.75"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c r="AA685" s="37"/>
      <c r="AB685" s="37"/>
      <c r="AC685" s="37"/>
      <c r="AD685" s="37"/>
      <c r="AE685" s="37"/>
      <c r="AF685" s="37"/>
      <c r="AG685" s="37"/>
      <c r="AH685" s="37"/>
      <c r="AI685" s="37"/>
      <c r="AJ685" s="37"/>
      <c r="AK685" s="37"/>
      <c r="AL685" s="37"/>
      <c r="AM685" s="37"/>
      <c r="AN685" s="37"/>
      <c r="AO685" s="38"/>
      <c r="AP685" s="38"/>
      <c r="AQ685" s="37"/>
      <c r="AR685" s="37"/>
      <c r="AS685" s="37"/>
      <c r="AT685" s="38"/>
    </row>
    <row r="686" spans="1:46" ht="12.75"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c r="AA686" s="37"/>
      <c r="AB686" s="37"/>
      <c r="AC686" s="37"/>
      <c r="AD686" s="37"/>
      <c r="AE686" s="37"/>
      <c r="AF686" s="37"/>
      <c r="AG686" s="37"/>
      <c r="AH686" s="37"/>
      <c r="AI686" s="37"/>
      <c r="AJ686" s="37"/>
      <c r="AK686" s="37"/>
      <c r="AL686" s="37"/>
      <c r="AM686" s="37"/>
      <c r="AN686" s="37"/>
      <c r="AO686" s="38"/>
      <c r="AP686" s="38"/>
      <c r="AQ686" s="37"/>
      <c r="AR686" s="37"/>
      <c r="AS686" s="37"/>
      <c r="AT686" s="38"/>
    </row>
    <row r="687" spans="1:46" ht="12.75"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c r="AA687" s="37"/>
      <c r="AB687" s="37"/>
      <c r="AC687" s="37"/>
      <c r="AD687" s="37"/>
      <c r="AE687" s="37"/>
      <c r="AF687" s="37"/>
      <c r="AG687" s="37"/>
      <c r="AH687" s="37"/>
      <c r="AI687" s="37"/>
      <c r="AJ687" s="37"/>
      <c r="AK687" s="37"/>
      <c r="AL687" s="37"/>
      <c r="AM687" s="37"/>
      <c r="AN687" s="37"/>
      <c r="AO687" s="38"/>
      <c r="AP687" s="38"/>
      <c r="AQ687" s="37"/>
      <c r="AR687" s="37"/>
      <c r="AS687" s="37"/>
      <c r="AT687" s="38"/>
    </row>
    <row r="688" spans="1:46" ht="12.75"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c r="AA688" s="37"/>
      <c r="AB688" s="37"/>
      <c r="AC688" s="37"/>
      <c r="AD688" s="37"/>
      <c r="AE688" s="37"/>
      <c r="AF688" s="37"/>
      <c r="AG688" s="37"/>
      <c r="AH688" s="37"/>
      <c r="AI688" s="37"/>
      <c r="AJ688" s="37"/>
      <c r="AK688" s="37"/>
      <c r="AL688" s="37"/>
      <c r="AM688" s="37"/>
      <c r="AN688" s="37"/>
      <c r="AO688" s="38"/>
      <c r="AP688" s="38"/>
      <c r="AQ688" s="37"/>
      <c r="AR688" s="37"/>
      <c r="AS688" s="37"/>
      <c r="AT688" s="38"/>
    </row>
    <row r="689" spans="1:46" ht="12.75"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c r="AA689" s="37"/>
      <c r="AB689" s="37"/>
      <c r="AC689" s="37"/>
      <c r="AD689" s="37"/>
      <c r="AE689" s="37"/>
      <c r="AF689" s="37"/>
      <c r="AG689" s="37"/>
      <c r="AH689" s="37"/>
      <c r="AI689" s="37"/>
      <c r="AJ689" s="37"/>
      <c r="AK689" s="37"/>
      <c r="AL689" s="37"/>
      <c r="AM689" s="37"/>
      <c r="AN689" s="37"/>
      <c r="AO689" s="38"/>
      <c r="AP689" s="38"/>
      <c r="AQ689" s="37"/>
      <c r="AR689" s="37"/>
      <c r="AS689" s="37"/>
      <c r="AT689" s="38"/>
    </row>
    <row r="690" spans="1:46" ht="12.75"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c r="AA690" s="37"/>
      <c r="AB690" s="37"/>
      <c r="AC690" s="37"/>
      <c r="AD690" s="37"/>
      <c r="AE690" s="37"/>
      <c r="AF690" s="37"/>
      <c r="AG690" s="37"/>
      <c r="AH690" s="37"/>
      <c r="AI690" s="37"/>
      <c r="AJ690" s="37"/>
      <c r="AK690" s="37"/>
      <c r="AL690" s="37"/>
      <c r="AM690" s="37"/>
      <c r="AN690" s="37"/>
      <c r="AO690" s="38"/>
      <c r="AP690" s="38"/>
      <c r="AQ690" s="37"/>
      <c r="AR690" s="37"/>
      <c r="AS690" s="37"/>
      <c r="AT690" s="38"/>
    </row>
    <row r="691" spans="1:46" ht="12.75"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c r="AA691" s="37"/>
      <c r="AB691" s="37"/>
      <c r="AC691" s="37"/>
      <c r="AD691" s="37"/>
      <c r="AE691" s="37"/>
      <c r="AF691" s="37"/>
      <c r="AG691" s="37"/>
      <c r="AH691" s="37"/>
      <c r="AI691" s="37"/>
      <c r="AJ691" s="37"/>
      <c r="AK691" s="37"/>
      <c r="AL691" s="37"/>
      <c r="AM691" s="37"/>
      <c r="AN691" s="37"/>
      <c r="AO691" s="38"/>
      <c r="AP691" s="38"/>
      <c r="AQ691" s="37"/>
      <c r="AR691" s="37"/>
      <c r="AS691" s="37"/>
      <c r="AT691" s="38"/>
    </row>
    <row r="692" spans="1:46" ht="12.75"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c r="AA692" s="37"/>
      <c r="AB692" s="37"/>
      <c r="AC692" s="37"/>
      <c r="AD692" s="37"/>
      <c r="AE692" s="37"/>
      <c r="AF692" s="37"/>
      <c r="AG692" s="37"/>
      <c r="AH692" s="37"/>
      <c r="AI692" s="37"/>
      <c r="AJ692" s="37"/>
      <c r="AK692" s="37"/>
      <c r="AL692" s="37"/>
      <c r="AM692" s="37"/>
      <c r="AN692" s="37"/>
      <c r="AO692" s="38"/>
      <c r="AP692" s="38"/>
      <c r="AQ692" s="37"/>
      <c r="AR692" s="37"/>
      <c r="AS692" s="37"/>
      <c r="AT692" s="38"/>
    </row>
    <row r="693" spans="1:46" ht="12.75"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c r="AA693" s="37"/>
      <c r="AB693" s="37"/>
      <c r="AC693" s="37"/>
      <c r="AD693" s="37"/>
      <c r="AE693" s="37"/>
      <c r="AF693" s="37"/>
      <c r="AG693" s="37"/>
      <c r="AH693" s="37"/>
      <c r="AI693" s="37"/>
      <c r="AJ693" s="37"/>
      <c r="AK693" s="37"/>
      <c r="AL693" s="37"/>
      <c r="AM693" s="37"/>
      <c r="AN693" s="37"/>
      <c r="AO693" s="38"/>
      <c r="AP693" s="38"/>
      <c r="AQ693" s="37"/>
      <c r="AR693" s="37"/>
      <c r="AS693" s="37"/>
      <c r="AT693" s="38"/>
    </row>
    <row r="694" spans="1:46" ht="12.75"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c r="AA694" s="37"/>
      <c r="AB694" s="37"/>
      <c r="AC694" s="37"/>
      <c r="AD694" s="37"/>
      <c r="AE694" s="37"/>
      <c r="AF694" s="37"/>
      <c r="AG694" s="37"/>
      <c r="AH694" s="37"/>
      <c r="AI694" s="37"/>
      <c r="AJ694" s="37"/>
      <c r="AK694" s="37"/>
      <c r="AL694" s="37"/>
      <c r="AM694" s="37"/>
      <c r="AN694" s="37"/>
      <c r="AO694" s="38"/>
      <c r="AP694" s="38"/>
      <c r="AQ694" s="37"/>
      <c r="AR694" s="37"/>
      <c r="AS694" s="37"/>
      <c r="AT694" s="38"/>
    </row>
    <row r="695" spans="1:46" ht="12.75"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c r="AA695" s="37"/>
      <c r="AB695" s="37"/>
      <c r="AC695" s="37"/>
      <c r="AD695" s="37"/>
      <c r="AE695" s="37"/>
      <c r="AF695" s="37"/>
      <c r="AG695" s="37"/>
      <c r="AH695" s="37"/>
      <c r="AI695" s="37"/>
      <c r="AJ695" s="37"/>
      <c r="AK695" s="37"/>
      <c r="AL695" s="37"/>
      <c r="AM695" s="37"/>
      <c r="AN695" s="37"/>
      <c r="AO695" s="38"/>
      <c r="AP695" s="38"/>
      <c r="AQ695" s="37"/>
      <c r="AR695" s="37"/>
      <c r="AS695" s="37"/>
      <c r="AT695" s="38"/>
    </row>
    <row r="696" spans="1:46" ht="12.75"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c r="AA696" s="37"/>
      <c r="AB696" s="37"/>
      <c r="AC696" s="37"/>
      <c r="AD696" s="37"/>
      <c r="AE696" s="37"/>
      <c r="AF696" s="37"/>
      <c r="AG696" s="37"/>
      <c r="AH696" s="37"/>
      <c r="AI696" s="37"/>
      <c r="AJ696" s="37"/>
      <c r="AK696" s="37"/>
      <c r="AL696" s="37"/>
      <c r="AM696" s="37"/>
      <c r="AN696" s="37"/>
      <c r="AO696" s="38"/>
      <c r="AP696" s="38"/>
      <c r="AQ696" s="37"/>
      <c r="AR696" s="37"/>
      <c r="AS696" s="37"/>
      <c r="AT696" s="38"/>
    </row>
    <row r="697" spans="1:46" ht="12.75"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c r="AA697" s="37"/>
      <c r="AB697" s="37"/>
      <c r="AC697" s="37"/>
      <c r="AD697" s="37"/>
      <c r="AE697" s="37"/>
      <c r="AF697" s="37"/>
      <c r="AG697" s="37"/>
      <c r="AH697" s="37"/>
      <c r="AI697" s="37"/>
      <c r="AJ697" s="37"/>
      <c r="AK697" s="37"/>
      <c r="AL697" s="37"/>
      <c r="AM697" s="37"/>
      <c r="AN697" s="37"/>
      <c r="AO697" s="38"/>
      <c r="AP697" s="38"/>
      <c r="AQ697" s="37"/>
      <c r="AR697" s="37"/>
      <c r="AS697" s="37"/>
      <c r="AT697" s="38"/>
    </row>
    <row r="698" spans="1:46" ht="12.75"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c r="AA698" s="37"/>
      <c r="AB698" s="37"/>
      <c r="AC698" s="37"/>
      <c r="AD698" s="37"/>
      <c r="AE698" s="37"/>
      <c r="AF698" s="37"/>
      <c r="AG698" s="37"/>
      <c r="AH698" s="37"/>
      <c r="AI698" s="37"/>
      <c r="AJ698" s="37"/>
      <c r="AK698" s="37"/>
      <c r="AL698" s="37"/>
      <c r="AM698" s="37"/>
      <c r="AN698" s="37"/>
      <c r="AO698" s="38"/>
      <c r="AP698" s="38"/>
      <c r="AQ698" s="37"/>
      <c r="AR698" s="37"/>
      <c r="AS698" s="37"/>
      <c r="AT698" s="38"/>
    </row>
    <row r="699" spans="1:46" ht="12.75"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c r="AA699" s="37"/>
      <c r="AB699" s="37"/>
      <c r="AC699" s="37"/>
      <c r="AD699" s="37"/>
      <c r="AE699" s="37"/>
      <c r="AF699" s="37"/>
      <c r="AG699" s="37"/>
      <c r="AH699" s="37"/>
      <c r="AI699" s="37"/>
      <c r="AJ699" s="37"/>
      <c r="AK699" s="37"/>
      <c r="AL699" s="37"/>
      <c r="AM699" s="37"/>
      <c r="AN699" s="37"/>
      <c r="AO699" s="38"/>
      <c r="AP699" s="38"/>
      <c r="AQ699" s="37"/>
      <c r="AR699" s="37"/>
      <c r="AS699" s="37"/>
      <c r="AT699" s="38"/>
    </row>
    <row r="700" spans="1:46" ht="12.75"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c r="AA700" s="37"/>
      <c r="AB700" s="37"/>
      <c r="AC700" s="37"/>
      <c r="AD700" s="37"/>
      <c r="AE700" s="37"/>
      <c r="AF700" s="37"/>
      <c r="AG700" s="37"/>
      <c r="AH700" s="37"/>
      <c r="AI700" s="37"/>
      <c r="AJ700" s="37"/>
      <c r="AK700" s="37"/>
      <c r="AL700" s="37"/>
      <c r="AM700" s="37"/>
      <c r="AN700" s="37"/>
      <c r="AO700" s="38"/>
      <c r="AP700" s="38"/>
      <c r="AQ700" s="37"/>
      <c r="AR700" s="37"/>
      <c r="AS700" s="37"/>
      <c r="AT700" s="38"/>
    </row>
    <row r="701" spans="1:46" ht="12.75"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c r="AA701" s="37"/>
      <c r="AB701" s="37"/>
      <c r="AC701" s="37"/>
      <c r="AD701" s="37"/>
      <c r="AE701" s="37"/>
      <c r="AF701" s="37"/>
      <c r="AG701" s="37"/>
      <c r="AH701" s="37"/>
      <c r="AI701" s="37"/>
      <c r="AJ701" s="37"/>
      <c r="AK701" s="37"/>
      <c r="AL701" s="37"/>
      <c r="AM701" s="37"/>
      <c r="AN701" s="37"/>
      <c r="AO701" s="38"/>
      <c r="AP701" s="38"/>
      <c r="AQ701" s="37"/>
      <c r="AR701" s="37"/>
      <c r="AS701" s="37"/>
      <c r="AT701" s="38"/>
    </row>
    <row r="702" spans="1:46" ht="12.75"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c r="AA702" s="37"/>
      <c r="AB702" s="37"/>
      <c r="AC702" s="37"/>
      <c r="AD702" s="37"/>
      <c r="AE702" s="37"/>
      <c r="AF702" s="37"/>
      <c r="AG702" s="37"/>
      <c r="AH702" s="37"/>
      <c r="AI702" s="37"/>
      <c r="AJ702" s="37"/>
      <c r="AK702" s="37"/>
      <c r="AL702" s="37"/>
      <c r="AM702" s="37"/>
      <c r="AN702" s="37"/>
      <c r="AO702" s="38"/>
      <c r="AP702" s="38"/>
      <c r="AQ702" s="37"/>
      <c r="AR702" s="37"/>
      <c r="AS702" s="37"/>
      <c r="AT702" s="38"/>
    </row>
    <row r="703" spans="1:46" ht="12.75"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c r="AA703" s="37"/>
      <c r="AB703" s="37"/>
      <c r="AC703" s="37"/>
      <c r="AD703" s="37"/>
      <c r="AE703" s="37"/>
      <c r="AF703" s="37"/>
      <c r="AG703" s="37"/>
      <c r="AH703" s="37"/>
      <c r="AI703" s="37"/>
      <c r="AJ703" s="37"/>
      <c r="AK703" s="37"/>
      <c r="AL703" s="37"/>
      <c r="AM703" s="37"/>
      <c r="AN703" s="37"/>
      <c r="AO703" s="38"/>
      <c r="AP703" s="38"/>
      <c r="AQ703" s="37"/>
      <c r="AR703" s="37"/>
      <c r="AS703" s="37"/>
      <c r="AT703" s="38"/>
    </row>
    <row r="704" spans="1:46" ht="12.75"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c r="AA704" s="37"/>
      <c r="AB704" s="37"/>
      <c r="AC704" s="37"/>
      <c r="AD704" s="37"/>
      <c r="AE704" s="37"/>
      <c r="AF704" s="37"/>
      <c r="AG704" s="37"/>
      <c r="AH704" s="37"/>
      <c r="AI704" s="37"/>
      <c r="AJ704" s="37"/>
      <c r="AK704" s="37"/>
      <c r="AL704" s="37"/>
      <c r="AM704" s="37"/>
      <c r="AN704" s="37"/>
      <c r="AO704" s="38"/>
      <c r="AP704" s="38"/>
      <c r="AQ704" s="37"/>
      <c r="AR704" s="37"/>
      <c r="AS704" s="37"/>
      <c r="AT704" s="38"/>
    </row>
    <row r="705" spans="1:46" ht="12.75"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c r="AA705" s="37"/>
      <c r="AB705" s="37"/>
      <c r="AC705" s="37"/>
      <c r="AD705" s="37"/>
      <c r="AE705" s="37"/>
      <c r="AF705" s="37"/>
      <c r="AG705" s="37"/>
      <c r="AH705" s="37"/>
      <c r="AI705" s="37"/>
      <c r="AJ705" s="37"/>
      <c r="AK705" s="37"/>
      <c r="AL705" s="37"/>
      <c r="AM705" s="37"/>
      <c r="AN705" s="37"/>
      <c r="AO705" s="38"/>
      <c r="AP705" s="38"/>
      <c r="AQ705" s="37"/>
      <c r="AR705" s="37"/>
      <c r="AS705" s="37"/>
      <c r="AT705" s="38"/>
    </row>
    <row r="706" spans="1:46" ht="12.75"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c r="AA706" s="37"/>
      <c r="AB706" s="37"/>
      <c r="AC706" s="37"/>
      <c r="AD706" s="37"/>
      <c r="AE706" s="37"/>
      <c r="AF706" s="37"/>
      <c r="AG706" s="37"/>
      <c r="AH706" s="37"/>
      <c r="AI706" s="37"/>
      <c r="AJ706" s="37"/>
      <c r="AK706" s="37"/>
      <c r="AL706" s="37"/>
      <c r="AM706" s="37"/>
      <c r="AN706" s="37"/>
      <c r="AO706" s="38"/>
      <c r="AP706" s="38"/>
      <c r="AQ706" s="37"/>
      <c r="AR706" s="37"/>
      <c r="AS706" s="37"/>
      <c r="AT706" s="38"/>
    </row>
    <row r="707" spans="1:46" ht="12.75"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c r="AA707" s="37"/>
      <c r="AB707" s="37"/>
      <c r="AC707" s="37"/>
      <c r="AD707" s="37"/>
      <c r="AE707" s="37"/>
      <c r="AF707" s="37"/>
      <c r="AG707" s="37"/>
      <c r="AH707" s="37"/>
      <c r="AI707" s="37"/>
      <c r="AJ707" s="37"/>
      <c r="AK707" s="37"/>
      <c r="AL707" s="37"/>
      <c r="AM707" s="37"/>
      <c r="AN707" s="37"/>
      <c r="AO707" s="38"/>
      <c r="AP707" s="38"/>
      <c r="AQ707" s="37"/>
      <c r="AR707" s="37"/>
      <c r="AS707" s="37"/>
      <c r="AT707" s="38"/>
    </row>
    <row r="708" spans="1:46" ht="12.75"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c r="AA708" s="37"/>
      <c r="AB708" s="37"/>
      <c r="AC708" s="37"/>
      <c r="AD708" s="37"/>
      <c r="AE708" s="37"/>
      <c r="AF708" s="37"/>
      <c r="AG708" s="37"/>
      <c r="AH708" s="37"/>
      <c r="AI708" s="37"/>
      <c r="AJ708" s="37"/>
      <c r="AK708" s="37"/>
      <c r="AL708" s="37"/>
      <c r="AM708" s="37"/>
      <c r="AN708" s="37"/>
      <c r="AO708" s="38"/>
      <c r="AP708" s="38"/>
      <c r="AQ708" s="37"/>
      <c r="AR708" s="37"/>
      <c r="AS708" s="37"/>
      <c r="AT708" s="38"/>
    </row>
    <row r="709" spans="1:46" ht="12.75"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c r="AA709" s="37"/>
      <c r="AB709" s="37"/>
      <c r="AC709" s="37"/>
      <c r="AD709" s="37"/>
      <c r="AE709" s="37"/>
      <c r="AF709" s="37"/>
      <c r="AG709" s="37"/>
      <c r="AH709" s="37"/>
      <c r="AI709" s="37"/>
      <c r="AJ709" s="37"/>
      <c r="AK709" s="37"/>
      <c r="AL709" s="37"/>
      <c r="AM709" s="37"/>
      <c r="AN709" s="37"/>
      <c r="AO709" s="38"/>
      <c r="AP709" s="38"/>
      <c r="AQ709" s="37"/>
      <c r="AR709" s="37"/>
      <c r="AS709" s="37"/>
      <c r="AT709" s="38"/>
    </row>
    <row r="710" spans="1:46" ht="12.75"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c r="AA710" s="37"/>
      <c r="AB710" s="37"/>
      <c r="AC710" s="37"/>
      <c r="AD710" s="37"/>
      <c r="AE710" s="37"/>
      <c r="AF710" s="37"/>
      <c r="AG710" s="37"/>
      <c r="AH710" s="37"/>
      <c r="AI710" s="37"/>
      <c r="AJ710" s="37"/>
      <c r="AK710" s="37"/>
      <c r="AL710" s="37"/>
      <c r="AM710" s="37"/>
      <c r="AN710" s="37"/>
      <c r="AO710" s="38"/>
      <c r="AP710" s="38"/>
      <c r="AQ710" s="37"/>
      <c r="AR710" s="37"/>
      <c r="AS710" s="37"/>
      <c r="AT710" s="38"/>
    </row>
    <row r="711" spans="1:46" ht="12.75"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c r="AA711" s="37"/>
      <c r="AB711" s="37"/>
      <c r="AC711" s="37"/>
      <c r="AD711" s="37"/>
      <c r="AE711" s="37"/>
      <c r="AF711" s="37"/>
      <c r="AG711" s="37"/>
      <c r="AH711" s="37"/>
      <c r="AI711" s="37"/>
      <c r="AJ711" s="37"/>
      <c r="AK711" s="37"/>
      <c r="AL711" s="37"/>
      <c r="AM711" s="37"/>
      <c r="AN711" s="37"/>
      <c r="AO711" s="38"/>
      <c r="AP711" s="38"/>
      <c r="AQ711" s="37"/>
      <c r="AR711" s="37"/>
      <c r="AS711" s="37"/>
      <c r="AT711" s="38"/>
    </row>
    <row r="712" spans="1:46" ht="12.75"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c r="AA712" s="37"/>
      <c r="AB712" s="37"/>
      <c r="AC712" s="37"/>
      <c r="AD712" s="37"/>
      <c r="AE712" s="37"/>
      <c r="AF712" s="37"/>
      <c r="AG712" s="37"/>
      <c r="AH712" s="37"/>
      <c r="AI712" s="37"/>
      <c r="AJ712" s="37"/>
      <c r="AK712" s="37"/>
      <c r="AL712" s="37"/>
      <c r="AM712" s="37"/>
      <c r="AN712" s="37"/>
      <c r="AO712" s="38"/>
      <c r="AP712" s="38"/>
      <c r="AQ712" s="37"/>
      <c r="AR712" s="37"/>
      <c r="AS712" s="37"/>
      <c r="AT712" s="38"/>
    </row>
    <row r="713" spans="1:46" ht="12.75"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c r="AA713" s="37"/>
      <c r="AB713" s="37"/>
      <c r="AC713" s="37"/>
      <c r="AD713" s="37"/>
      <c r="AE713" s="37"/>
      <c r="AF713" s="37"/>
      <c r="AG713" s="37"/>
      <c r="AH713" s="37"/>
      <c r="AI713" s="37"/>
      <c r="AJ713" s="37"/>
      <c r="AK713" s="37"/>
      <c r="AL713" s="37"/>
      <c r="AM713" s="37"/>
      <c r="AN713" s="37"/>
      <c r="AO713" s="38"/>
      <c r="AP713" s="38"/>
      <c r="AQ713" s="37"/>
      <c r="AR713" s="37"/>
      <c r="AS713" s="37"/>
      <c r="AT713" s="38"/>
    </row>
    <row r="714" spans="1:46" ht="12.75"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c r="AA714" s="37"/>
      <c r="AB714" s="37"/>
      <c r="AC714" s="37"/>
      <c r="AD714" s="37"/>
      <c r="AE714" s="37"/>
      <c r="AF714" s="37"/>
      <c r="AG714" s="37"/>
      <c r="AH714" s="37"/>
      <c r="AI714" s="37"/>
      <c r="AJ714" s="37"/>
      <c r="AK714" s="37"/>
      <c r="AL714" s="37"/>
      <c r="AM714" s="37"/>
      <c r="AN714" s="37"/>
      <c r="AO714" s="38"/>
      <c r="AP714" s="38"/>
      <c r="AQ714" s="37"/>
      <c r="AR714" s="37"/>
      <c r="AS714" s="37"/>
      <c r="AT714" s="38"/>
    </row>
    <row r="715" spans="1:46" ht="12.75"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c r="AA715" s="37"/>
      <c r="AB715" s="37"/>
      <c r="AC715" s="37"/>
      <c r="AD715" s="37"/>
      <c r="AE715" s="37"/>
      <c r="AF715" s="37"/>
      <c r="AG715" s="37"/>
      <c r="AH715" s="37"/>
      <c r="AI715" s="37"/>
      <c r="AJ715" s="37"/>
      <c r="AK715" s="37"/>
      <c r="AL715" s="37"/>
      <c r="AM715" s="37"/>
      <c r="AN715" s="37"/>
      <c r="AO715" s="38"/>
      <c r="AP715" s="38"/>
      <c r="AQ715" s="37"/>
      <c r="AR715" s="37"/>
      <c r="AS715" s="37"/>
      <c r="AT715" s="38"/>
    </row>
    <row r="716" spans="1:46" ht="12.75"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c r="AA716" s="37"/>
      <c r="AB716" s="37"/>
      <c r="AC716" s="37"/>
      <c r="AD716" s="37"/>
      <c r="AE716" s="37"/>
      <c r="AF716" s="37"/>
      <c r="AG716" s="37"/>
      <c r="AH716" s="37"/>
      <c r="AI716" s="37"/>
      <c r="AJ716" s="37"/>
      <c r="AK716" s="37"/>
      <c r="AL716" s="37"/>
      <c r="AM716" s="37"/>
      <c r="AN716" s="37"/>
      <c r="AO716" s="38"/>
      <c r="AP716" s="38"/>
      <c r="AQ716" s="37"/>
      <c r="AR716" s="37"/>
      <c r="AS716" s="37"/>
      <c r="AT716" s="38"/>
    </row>
    <row r="717" spans="1:46" ht="12.75"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c r="AA717" s="37"/>
      <c r="AB717" s="37"/>
      <c r="AC717" s="37"/>
      <c r="AD717" s="37"/>
      <c r="AE717" s="37"/>
      <c r="AF717" s="37"/>
      <c r="AG717" s="37"/>
      <c r="AH717" s="37"/>
      <c r="AI717" s="37"/>
      <c r="AJ717" s="37"/>
      <c r="AK717" s="37"/>
      <c r="AL717" s="37"/>
      <c r="AM717" s="37"/>
      <c r="AN717" s="37"/>
      <c r="AO717" s="38"/>
      <c r="AP717" s="38"/>
      <c r="AQ717" s="37"/>
      <c r="AR717" s="37"/>
      <c r="AS717" s="37"/>
      <c r="AT717" s="38"/>
    </row>
    <row r="718" spans="1:46" ht="12.75"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c r="AA718" s="37"/>
      <c r="AB718" s="37"/>
      <c r="AC718" s="37"/>
      <c r="AD718" s="37"/>
      <c r="AE718" s="37"/>
      <c r="AF718" s="37"/>
      <c r="AG718" s="37"/>
      <c r="AH718" s="37"/>
      <c r="AI718" s="37"/>
      <c r="AJ718" s="37"/>
      <c r="AK718" s="37"/>
      <c r="AL718" s="37"/>
      <c r="AM718" s="37"/>
      <c r="AN718" s="37"/>
      <c r="AO718" s="38"/>
      <c r="AP718" s="38"/>
      <c r="AQ718" s="37"/>
      <c r="AR718" s="37"/>
      <c r="AS718" s="37"/>
      <c r="AT718" s="38"/>
    </row>
    <row r="719" spans="1:46" ht="12.75"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c r="AA719" s="37"/>
      <c r="AB719" s="37"/>
      <c r="AC719" s="37"/>
      <c r="AD719" s="37"/>
      <c r="AE719" s="37"/>
      <c r="AF719" s="37"/>
      <c r="AG719" s="37"/>
      <c r="AH719" s="37"/>
      <c r="AI719" s="37"/>
      <c r="AJ719" s="37"/>
      <c r="AK719" s="37"/>
      <c r="AL719" s="37"/>
      <c r="AM719" s="37"/>
      <c r="AN719" s="37"/>
      <c r="AO719" s="38"/>
      <c r="AP719" s="38"/>
      <c r="AQ719" s="37"/>
      <c r="AR719" s="37"/>
      <c r="AS719" s="37"/>
      <c r="AT719" s="38"/>
    </row>
    <row r="720" spans="1:46" ht="12.75"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c r="AA720" s="37"/>
      <c r="AB720" s="37"/>
      <c r="AC720" s="37"/>
      <c r="AD720" s="37"/>
      <c r="AE720" s="37"/>
      <c r="AF720" s="37"/>
      <c r="AG720" s="37"/>
      <c r="AH720" s="37"/>
      <c r="AI720" s="37"/>
      <c r="AJ720" s="37"/>
      <c r="AK720" s="37"/>
      <c r="AL720" s="37"/>
      <c r="AM720" s="37"/>
      <c r="AN720" s="37"/>
      <c r="AO720" s="38"/>
      <c r="AP720" s="38"/>
      <c r="AQ720" s="37"/>
      <c r="AR720" s="37"/>
      <c r="AS720" s="37"/>
      <c r="AT720" s="38"/>
    </row>
    <row r="721" spans="1:46" ht="12.75"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c r="AA721" s="37"/>
      <c r="AB721" s="37"/>
      <c r="AC721" s="37"/>
      <c r="AD721" s="37"/>
      <c r="AE721" s="37"/>
      <c r="AF721" s="37"/>
      <c r="AG721" s="37"/>
      <c r="AH721" s="37"/>
      <c r="AI721" s="37"/>
      <c r="AJ721" s="37"/>
      <c r="AK721" s="37"/>
      <c r="AL721" s="37"/>
      <c r="AM721" s="37"/>
      <c r="AN721" s="37"/>
      <c r="AO721" s="38"/>
      <c r="AP721" s="38"/>
      <c r="AQ721" s="37"/>
      <c r="AR721" s="37"/>
      <c r="AS721" s="37"/>
      <c r="AT721" s="38"/>
    </row>
    <row r="722" spans="1:46" ht="12.75"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c r="AA722" s="37"/>
      <c r="AB722" s="37"/>
      <c r="AC722" s="37"/>
      <c r="AD722" s="37"/>
      <c r="AE722" s="37"/>
      <c r="AF722" s="37"/>
      <c r="AG722" s="37"/>
      <c r="AH722" s="37"/>
      <c r="AI722" s="37"/>
      <c r="AJ722" s="37"/>
      <c r="AK722" s="37"/>
      <c r="AL722" s="37"/>
      <c r="AM722" s="37"/>
      <c r="AN722" s="37"/>
      <c r="AO722" s="38"/>
      <c r="AP722" s="38"/>
      <c r="AQ722" s="37"/>
      <c r="AR722" s="37"/>
      <c r="AS722" s="37"/>
      <c r="AT722" s="38"/>
    </row>
    <row r="723" spans="1:46" ht="12.75"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c r="AA723" s="37"/>
      <c r="AB723" s="37"/>
      <c r="AC723" s="37"/>
      <c r="AD723" s="37"/>
      <c r="AE723" s="37"/>
      <c r="AF723" s="37"/>
      <c r="AG723" s="37"/>
      <c r="AH723" s="37"/>
      <c r="AI723" s="37"/>
      <c r="AJ723" s="37"/>
      <c r="AK723" s="37"/>
      <c r="AL723" s="37"/>
      <c r="AM723" s="37"/>
      <c r="AN723" s="37"/>
      <c r="AO723" s="38"/>
      <c r="AP723" s="38"/>
      <c r="AQ723" s="37"/>
      <c r="AR723" s="37"/>
      <c r="AS723" s="37"/>
      <c r="AT723" s="38"/>
    </row>
    <row r="724" spans="1:46" ht="12.75"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c r="AA724" s="37"/>
      <c r="AB724" s="37"/>
      <c r="AC724" s="37"/>
      <c r="AD724" s="37"/>
      <c r="AE724" s="37"/>
      <c r="AF724" s="37"/>
      <c r="AG724" s="37"/>
      <c r="AH724" s="37"/>
      <c r="AI724" s="37"/>
      <c r="AJ724" s="37"/>
      <c r="AK724" s="37"/>
      <c r="AL724" s="37"/>
      <c r="AM724" s="37"/>
      <c r="AN724" s="37"/>
      <c r="AO724" s="38"/>
      <c r="AP724" s="38"/>
      <c r="AQ724" s="37"/>
      <c r="AR724" s="37"/>
      <c r="AS724" s="37"/>
      <c r="AT724" s="38"/>
    </row>
    <row r="725" spans="1:46" ht="12.75"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c r="AA725" s="37"/>
      <c r="AB725" s="37"/>
      <c r="AC725" s="37"/>
      <c r="AD725" s="37"/>
      <c r="AE725" s="37"/>
      <c r="AF725" s="37"/>
      <c r="AG725" s="37"/>
      <c r="AH725" s="37"/>
      <c r="AI725" s="37"/>
      <c r="AJ725" s="37"/>
      <c r="AK725" s="37"/>
      <c r="AL725" s="37"/>
      <c r="AM725" s="37"/>
      <c r="AN725" s="37"/>
      <c r="AO725" s="38"/>
      <c r="AP725" s="38"/>
      <c r="AQ725" s="37"/>
      <c r="AR725" s="37"/>
      <c r="AS725" s="37"/>
      <c r="AT725" s="38"/>
    </row>
    <row r="726" spans="1:46" ht="12.75"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c r="AA726" s="37"/>
      <c r="AB726" s="37"/>
      <c r="AC726" s="37"/>
      <c r="AD726" s="37"/>
      <c r="AE726" s="37"/>
      <c r="AF726" s="37"/>
      <c r="AG726" s="37"/>
      <c r="AH726" s="37"/>
      <c r="AI726" s="37"/>
      <c r="AJ726" s="37"/>
      <c r="AK726" s="37"/>
      <c r="AL726" s="37"/>
      <c r="AM726" s="37"/>
      <c r="AN726" s="37"/>
      <c r="AO726" s="38"/>
      <c r="AP726" s="38"/>
      <c r="AQ726" s="37"/>
      <c r="AR726" s="37"/>
      <c r="AS726" s="37"/>
      <c r="AT726" s="38"/>
    </row>
    <row r="727" spans="1:46" ht="12.75"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c r="AA727" s="37"/>
      <c r="AB727" s="37"/>
      <c r="AC727" s="37"/>
      <c r="AD727" s="37"/>
      <c r="AE727" s="37"/>
      <c r="AF727" s="37"/>
      <c r="AG727" s="37"/>
      <c r="AH727" s="37"/>
      <c r="AI727" s="37"/>
      <c r="AJ727" s="37"/>
      <c r="AK727" s="37"/>
      <c r="AL727" s="37"/>
      <c r="AM727" s="37"/>
      <c r="AN727" s="37"/>
      <c r="AO727" s="38"/>
      <c r="AP727" s="38"/>
      <c r="AQ727" s="37"/>
      <c r="AR727" s="37"/>
      <c r="AS727" s="37"/>
      <c r="AT727" s="38"/>
    </row>
    <row r="728" spans="1:46" ht="12.75"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c r="AA728" s="37"/>
      <c r="AB728" s="37"/>
      <c r="AC728" s="37"/>
      <c r="AD728" s="37"/>
      <c r="AE728" s="37"/>
      <c r="AF728" s="37"/>
      <c r="AG728" s="37"/>
      <c r="AH728" s="37"/>
      <c r="AI728" s="37"/>
      <c r="AJ728" s="37"/>
      <c r="AK728" s="37"/>
      <c r="AL728" s="37"/>
      <c r="AM728" s="37"/>
      <c r="AN728" s="37"/>
      <c r="AO728" s="38"/>
      <c r="AP728" s="38"/>
      <c r="AQ728" s="37"/>
      <c r="AR728" s="37"/>
      <c r="AS728" s="37"/>
      <c r="AT728" s="38"/>
    </row>
    <row r="729" spans="1:46" ht="12.75"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c r="AA729" s="37"/>
      <c r="AB729" s="37"/>
      <c r="AC729" s="37"/>
      <c r="AD729" s="37"/>
      <c r="AE729" s="37"/>
      <c r="AF729" s="37"/>
      <c r="AG729" s="37"/>
      <c r="AH729" s="37"/>
      <c r="AI729" s="37"/>
      <c r="AJ729" s="37"/>
      <c r="AK729" s="37"/>
      <c r="AL729" s="37"/>
      <c r="AM729" s="37"/>
      <c r="AN729" s="37"/>
      <c r="AO729" s="38"/>
      <c r="AP729" s="38"/>
      <c r="AQ729" s="37"/>
      <c r="AR729" s="37"/>
      <c r="AS729" s="37"/>
      <c r="AT729" s="38"/>
    </row>
    <row r="730" spans="1:46" ht="12.75"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c r="AA730" s="37"/>
      <c r="AB730" s="37"/>
      <c r="AC730" s="37"/>
      <c r="AD730" s="37"/>
      <c r="AE730" s="37"/>
      <c r="AF730" s="37"/>
      <c r="AG730" s="37"/>
      <c r="AH730" s="37"/>
      <c r="AI730" s="37"/>
      <c r="AJ730" s="37"/>
      <c r="AK730" s="37"/>
      <c r="AL730" s="37"/>
      <c r="AM730" s="37"/>
      <c r="AN730" s="37"/>
      <c r="AO730" s="38"/>
      <c r="AP730" s="38"/>
      <c r="AQ730" s="37"/>
      <c r="AR730" s="37"/>
      <c r="AS730" s="37"/>
      <c r="AT730" s="38"/>
    </row>
    <row r="731" spans="1:46" ht="12.75"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c r="AA731" s="37"/>
      <c r="AB731" s="37"/>
      <c r="AC731" s="37"/>
      <c r="AD731" s="37"/>
      <c r="AE731" s="37"/>
      <c r="AF731" s="37"/>
      <c r="AG731" s="37"/>
      <c r="AH731" s="37"/>
      <c r="AI731" s="37"/>
      <c r="AJ731" s="37"/>
      <c r="AK731" s="37"/>
      <c r="AL731" s="37"/>
      <c r="AM731" s="37"/>
      <c r="AN731" s="37"/>
      <c r="AO731" s="38"/>
      <c r="AP731" s="38"/>
      <c r="AQ731" s="37"/>
      <c r="AR731" s="37"/>
      <c r="AS731" s="37"/>
      <c r="AT731" s="38"/>
    </row>
    <row r="732" spans="1:46" ht="12.75"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c r="AA732" s="37"/>
      <c r="AB732" s="37"/>
      <c r="AC732" s="37"/>
      <c r="AD732" s="37"/>
      <c r="AE732" s="37"/>
      <c r="AF732" s="37"/>
      <c r="AG732" s="37"/>
      <c r="AH732" s="37"/>
      <c r="AI732" s="37"/>
      <c r="AJ732" s="37"/>
      <c r="AK732" s="37"/>
      <c r="AL732" s="37"/>
      <c r="AM732" s="37"/>
      <c r="AN732" s="37"/>
      <c r="AO732" s="38"/>
      <c r="AP732" s="38"/>
      <c r="AQ732" s="37"/>
      <c r="AR732" s="37"/>
      <c r="AS732" s="37"/>
      <c r="AT732" s="38"/>
    </row>
    <row r="733" spans="1:46" ht="12.75"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c r="AA733" s="37"/>
      <c r="AB733" s="37"/>
      <c r="AC733" s="37"/>
      <c r="AD733" s="37"/>
      <c r="AE733" s="37"/>
      <c r="AF733" s="37"/>
      <c r="AG733" s="37"/>
      <c r="AH733" s="37"/>
      <c r="AI733" s="37"/>
      <c r="AJ733" s="37"/>
      <c r="AK733" s="37"/>
      <c r="AL733" s="37"/>
      <c r="AM733" s="37"/>
      <c r="AN733" s="37"/>
      <c r="AO733" s="38"/>
      <c r="AP733" s="38"/>
      <c r="AQ733" s="37"/>
      <c r="AR733" s="37"/>
      <c r="AS733" s="37"/>
      <c r="AT733" s="38"/>
    </row>
    <row r="734" spans="1:46" ht="12.75"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c r="AA734" s="37"/>
      <c r="AB734" s="37"/>
      <c r="AC734" s="37"/>
      <c r="AD734" s="37"/>
      <c r="AE734" s="37"/>
      <c r="AF734" s="37"/>
      <c r="AG734" s="37"/>
      <c r="AH734" s="37"/>
      <c r="AI734" s="37"/>
      <c r="AJ734" s="37"/>
      <c r="AK734" s="37"/>
      <c r="AL734" s="37"/>
      <c r="AM734" s="37"/>
      <c r="AN734" s="37"/>
      <c r="AO734" s="38"/>
      <c r="AP734" s="38"/>
      <c r="AQ734" s="37"/>
      <c r="AR734" s="37"/>
      <c r="AS734" s="37"/>
      <c r="AT734" s="38"/>
    </row>
    <row r="735" spans="1:46" ht="12.75"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c r="AA735" s="37"/>
      <c r="AB735" s="37"/>
      <c r="AC735" s="37"/>
      <c r="AD735" s="37"/>
      <c r="AE735" s="37"/>
      <c r="AF735" s="37"/>
      <c r="AG735" s="37"/>
      <c r="AH735" s="37"/>
      <c r="AI735" s="37"/>
      <c r="AJ735" s="37"/>
      <c r="AK735" s="37"/>
      <c r="AL735" s="37"/>
      <c r="AM735" s="37"/>
      <c r="AN735" s="37"/>
      <c r="AO735" s="38"/>
      <c r="AP735" s="38"/>
      <c r="AQ735" s="37"/>
      <c r="AR735" s="37"/>
      <c r="AS735" s="37"/>
      <c r="AT735" s="38"/>
    </row>
    <row r="736" spans="1:46" ht="12.75"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c r="AA736" s="37"/>
      <c r="AB736" s="37"/>
      <c r="AC736" s="37"/>
      <c r="AD736" s="37"/>
      <c r="AE736" s="37"/>
      <c r="AF736" s="37"/>
      <c r="AG736" s="37"/>
      <c r="AH736" s="37"/>
      <c r="AI736" s="37"/>
      <c r="AJ736" s="37"/>
      <c r="AK736" s="37"/>
      <c r="AL736" s="37"/>
      <c r="AM736" s="37"/>
      <c r="AN736" s="37"/>
      <c r="AO736" s="38"/>
      <c r="AP736" s="38"/>
      <c r="AQ736" s="37"/>
      <c r="AR736" s="37"/>
      <c r="AS736" s="37"/>
      <c r="AT736" s="38"/>
    </row>
    <row r="737" spans="1:46" ht="12.75"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c r="AA737" s="37"/>
      <c r="AB737" s="37"/>
      <c r="AC737" s="37"/>
      <c r="AD737" s="37"/>
      <c r="AE737" s="37"/>
      <c r="AF737" s="37"/>
      <c r="AG737" s="37"/>
      <c r="AH737" s="37"/>
      <c r="AI737" s="37"/>
      <c r="AJ737" s="37"/>
      <c r="AK737" s="37"/>
      <c r="AL737" s="37"/>
      <c r="AM737" s="37"/>
      <c r="AN737" s="37"/>
      <c r="AO737" s="38"/>
      <c r="AP737" s="38"/>
      <c r="AQ737" s="37"/>
      <c r="AR737" s="37"/>
      <c r="AS737" s="37"/>
      <c r="AT737" s="38"/>
    </row>
    <row r="738" spans="1:46" ht="12.75"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c r="AA738" s="37"/>
      <c r="AB738" s="37"/>
      <c r="AC738" s="37"/>
      <c r="AD738" s="37"/>
      <c r="AE738" s="37"/>
      <c r="AF738" s="37"/>
      <c r="AG738" s="37"/>
      <c r="AH738" s="37"/>
      <c r="AI738" s="37"/>
      <c r="AJ738" s="37"/>
      <c r="AK738" s="37"/>
      <c r="AL738" s="37"/>
      <c r="AM738" s="37"/>
      <c r="AN738" s="37"/>
      <c r="AO738" s="38"/>
      <c r="AP738" s="38"/>
      <c r="AQ738" s="37"/>
      <c r="AR738" s="37"/>
      <c r="AS738" s="37"/>
      <c r="AT738" s="38"/>
    </row>
    <row r="739" spans="1:46" ht="12.75"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c r="AA739" s="37"/>
      <c r="AB739" s="37"/>
      <c r="AC739" s="37"/>
      <c r="AD739" s="37"/>
      <c r="AE739" s="37"/>
      <c r="AF739" s="37"/>
      <c r="AG739" s="37"/>
      <c r="AH739" s="37"/>
      <c r="AI739" s="37"/>
      <c r="AJ739" s="37"/>
      <c r="AK739" s="37"/>
      <c r="AL739" s="37"/>
      <c r="AM739" s="37"/>
      <c r="AN739" s="37"/>
      <c r="AO739" s="38"/>
      <c r="AP739" s="38"/>
      <c r="AQ739" s="37"/>
      <c r="AR739" s="37"/>
      <c r="AS739" s="37"/>
      <c r="AT739" s="38"/>
    </row>
    <row r="740" spans="1:46" ht="12.75"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c r="AA740" s="37"/>
      <c r="AB740" s="37"/>
      <c r="AC740" s="37"/>
      <c r="AD740" s="37"/>
      <c r="AE740" s="37"/>
      <c r="AF740" s="37"/>
      <c r="AG740" s="37"/>
      <c r="AH740" s="37"/>
      <c r="AI740" s="37"/>
      <c r="AJ740" s="37"/>
      <c r="AK740" s="37"/>
      <c r="AL740" s="37"/>
      <c r="AM740" s="37"/>
      <c r="AN740" s="37"/>
      <c r="AO740" s="38"/>
      <c r="AP740" s="38"/>
      <c r="AQ740" s="37"/>
      <c r="AR740" s="37"/>
      <c r="AS740" s="37"/>
      <c r="AT740" s="38"/>
    </row>
    <row r="741" spans="1:46" ht="12.75"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c r="AA741" s="37"/>
      <c r="AB741" s="37"/>
      <c r="AC741" s="37"/>
      <c r="AD741" s="37"/>
      <c r="AE741" s="37"/>
      <c r="AF741" s="37"/>
      <c r="AG741" s="37"/>
      <c r="AH741" s="37"/>
      <c r="AI741" s="37"/>
      <c r="AJ741" s="37"/>
      <c r="AK741" s="37"/>
      <c r="AL741" s="37"/>
      <c r="AM741" s="37"/>
      <c r="AN741" s="37"/>
      <c r="AO741" s="38"/>
      <c r="AP741" s="38"/>
      <c r="AQ741" s="37"/>
      <c r="AR741" s="37"/>
      <c r="AS741" s="37"/>
      <c r="AT741" s="38"/>
    </row>
    <row r="742" spans="1:46" ht="12.75"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c r="AA742" s="37"/>
      <c r="AB742" s="37"/>
      <c r="AC742" s="37"/>
      <c r="AD742" s="37"/>
      <c r="AE742" s="37"/>
      <c r="AF742" s="37"/>
      <c r="AG742" s="37"/>
      <c r="AH742" s="37"/>
      <c r="AI742" s="37"/>
      <c r="AJ742" s="37"/>
      <c r="AK742" s="37"/>
      <c r="AL742" s="37"/>
      <c r="AM742" s="37"/>
      <c r="AN742" s="37"/>
      <c r="AO742" s="38"/>
      <c r="AP742" s="38"/>
      <c r="AQ742" s="37"/>
      <c r="AR742" s="37"/>
      <c r="AS742" s="37"/>
      <c r="AT742" s="38"/>
    </row>
    <row r="743" spans="1:46" ht="12.75"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c r="AA743" s="37"/>
      <c r="AB743" s="37"/>
      <c r="AC743" s="37"/>
      <c r="AD743" s="37"/>
      <c r="AE743" s="37"/>
      <c r="AF743" s="37"/>
      <c r="AG743" s="37"/>
      <c r="AH743" s="37"/>
      <c r="AI743" s="37"/>
      <c r="AJ743" s="37"/>
      <c r="AK743" s="37"/>
      <c r="AL743" s="37"/>
      <c r="AM743" s="37"/>
      <c r="AN743" s="37"/>
      <c r="AO743" s="38"/>
      <c r="AP743" s="38"/>
      <c r="AQ743" s="37"/>
      <c r="AR743" s="37"/>
      <c r="AS743" s="37"/>
      <c r="AT743" s="38"/>
    </row>
    <row r="744" spans="1:46" ht="12.75"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c r="AA744" s="37"/>
      <c r="AB744" s="37"/>
      <c r="AC744" s="37"/>
      <c r="AD744" s="37"/>
      <c r="AE744" s="37"/>
      <c r="AF744" s="37"/>
      <c r="AG744" s="37"/>
      <c r="AH744" s="37"/>
      <c r="AI744" s="37"/>
      <c r="AJ744" s="37"/>
      <c r="AK744" s="37"/>
      <c r="AL744" s="37"/>
      <c r="AM744" s="37"/>
      <c r="AN744" s="37"/>
      <c r="AO744" s="38"/>
      <c r="AP744" s="38"/>
      <c r="AQ744" s="37"/>
      <c r="AR744" s="37"/>
      <c r="AS744" s="37"/>
      <c r="AT744" s="38"/>
    </row>
    <row r="745" spans="1:46" ht="12.75"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c r="AA745" s="37"/>
      <c r="AB745" s="37"/>
      <c r="AC745" s="37"/>
      <c r="AD745" s="37"/>
      <c r="AE745" s="37"/>
      <c r="AF745" s="37"/>
      <c r="AG745" s="37"/>
      <c r="AH745" s="37"/>
      <c r="AI745" s="37"/>
      <c r="AJ745" s="37"/>
      <c r="AK745" s="37"/>
      <c r="AL745" s="37"/>
      <c r="AM745" s="37"/>
      <c r="AN745" s="37"/>
      <c r="AO745" s="38"/>
      <c r="AP745" s="38"/>
      <c r="AQ745" s="37"/>
      <c r="AR745" s="37"/>
      <c r="AS745" s="37"/>
      <c r="AT745" s="38"/>
    </row>
    <row r="746" spans="1:46" ht="12.75"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c r="AA746" s="37"/>
      <c r="AB746" s="37"/>
      <c r="AC746" s="37"/>
      <c r="AD746" s="37"/>
      <c r="AE746" s="37"/>
      <c r="AF746" s="37"/>
      <c r="AG746" s="37"/>
      <c r="AH746" s="37"/>
      <c r="AI746" s="37"/>
      <c r="AJ746" s="37"/>
      <c r="AK746" s="37"/>
      <c r="AL746" s="37"/>
      <c r="AM746" s="37"/>
      <c r="AN746" s="37"/>
      <c r="AO746" s="38"/>
      <c r="AP746" s="38"/>
      <c r="AQ746" s="37"/>
      <c r="AR746" s="37"/>
      <c r="AS746" s="37"/>
      <c r="AT746" s="38"/>
    </row>
    <row r="747" spans="1:46" ht="12.75"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c r="AA747" s="37"/>
      <c r="AB747" s="37"/>
      <c r="AC747" s="37"/>
      <c r="AD747" s="37"/>
      <c r="AE747" s="37"/>
      <c r="AF747" s="37"/>
      <c r="AG747" s="37"/>
      <c r="AH747" s="37"/>
      <c r="AI747" s="37"/>
      <c r="AJ747" s="37"/>
      <c r="AK747" s="37"/>
      <c r="AL747" s="37"/>
      <c r="AM747" s="37"/>
      <c r="AN747" s="37"/>
      <c r="AO747" s="38"/>
      <c r="AP747" s="38"/>
      <c r="AQ747" s="37"/>
      <c r="AR747" s="37"/>
      <c r="AS747" s="37"/>
      <c r="AT747" s="38"/>
    </row>
    <row r="748" spans="1:46" ht="12.75"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c r="AA748" s="37"/>
      <c r="AB748" s="37"/>
      <c r="AC748" s="37"/>
      <c r="AD748" s="37"/>
      <c r="AE748" s="37"/>
      <c r="AF748" s="37"/>
      <c r="AG748" s="37"/>
      <c r="AH748" s="37"/>
      <c r="AI748" s="37"/>
      <c r="AJ748" s="37"/>
      <c r="AK748" s="37"/>
      <c r="AL748" s="37"/>
      <c r="AM748" s="37"/>
      <c r="AN748" s="37"/>
      <c r="AO748" s="38"/>
      <c r="AP748" s="38"/>
      <c r="AQ748" s="37"/>
      <c r="AR748" s="37"/>
      <c r="AS748" s="37"/>
      <c r="AT748" s="38"/>
    </row>
    <row r="749" spans="1:46" ht="12.75"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c r="AA749" s="37"/>
      <c r="AB749" s="37"/>
      <c r="AC749" s="37"/>
      <c r="AD749" s="37"/>
      <c r="AE749" s="37"/>
      <c r="AF749" s="37"/>
      <c r="AG749" s="37"/>
      <c r="AH749" s="37"/>
      <c r="AI749" s="37"/>
      <c r="AJ749" s="37"/>
      <c r="AK749" s="37"/>
      <c r="AL749" s="37"/>
      <c r="AM749" s="37"/>
      <c r="AN749" s="37"/>
      <c r="AO749" s="38"/>
      <c r="AP749" s="38"/>
      <c r="AQ749" s="37"/>
      <c r="AR749" s="37"/>
      <c r="AS749" s="37"/>
      <c r="AT749" s="38"/>
    </row>
    <row r="750" spans="1:46" ht="12.75"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c r="AA750" s="37"/>
      <c r="AB750" s="37"/>
      <c r="AC750" s="37"/>
      <c r="AD750" s="37"/>
      <c r="AE750" s="37"/>
      <c r="AF750" s="37"/>
      <c r="AG750" s="37"/>
      <c r="AH750" s="37"/>
      <c r="AI750" s="37"/>
      <c r="AJ750" s="37"/>
      <c r="AK750" s="37"/>
      <c r="AL750" s="37"/>
      <c r="AM750" s="37"/>
      <c r="AN750" s="37"/>
      <c r="AO750" s="38"/>
      <c r="AP750" s="38"/>
      <c r="AQ750" s="37"/>
      <c r="AR750" s="37"/>
      <c r="AS750" s="37"/>
      <c r="AT750" s="38"/>
    </row>
    <row r="751" spans="1:46" ht="12.75"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c r="AA751" s="37"/>
      <c r="AB751" s="37"/>
      <c r="AC751" s="37"/>
      <c r="AD751" s="37"/>
      <c r="AE751" s="37"/>
      <c r="AF751" s="37"/>
      <c r="AG751" s="37"/>
      <c r="AH751" s="37"/>
      <c r="AI751" s="37"/>
      <c r="AJ751" s="37"/>
      <c r="AK751" s="37"/>
      <c r="AL751" s="37"/>
      <c r="AM751" s="37"/>
      <c r="AN751" s="37"/>
      <c r="AO751" s="38"/>
      <c r="AP751" s="38"/>
      <c r="AQ751" s="37"/>
      <c r="AR751" s="37"/>
      <c r="AS751" s="37"/>
      <c r="AT751" s="38"/>
    </row>
    <row r="752" spans="1:46" ht="12.75"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c r="AA752" s="37"/>
      <c r="AB752" s="37"/>
      <c r="AC752" s="37"/>
      <c r="AD752" s="37"/>
      <c r="AE752" s="37"/>
      <c r="AF752" s="37"/>
      <c r="AG752" s="37"/>
      <c r="AH752" s="37"/>
      <c r="AI752" s="37"/>
      <c r="AJ752" s="37"/>
      <c r="AK752" s="37"/>
      <c r="AL752" s="37"/>
      <c r="AM752" s="37"/>
      <c r="AN752" s="37"/>
      <c r="AO752" s="38"/>
      <c r="AP752" s="38"/>
      <c r="AQ752" s="37"/>
      <c r="AR752" s="37"/>
      <c r="AS752" s="37"/>
      <c r="AT752" s="38"/>
    </row>
    <row r="753" spans="1:46" ht="12.75"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c r="AA753" s="37"/>
      <c r="AB753" s="37"/>
      <c r="AC753" s="37"/>
      <c r="AD753" s="37"/>
      <c r="AE753" s="37"/>
      <c r="AF753" s="37"/>
      <c r="AG753" s="37"/>
      <c r="AH753" s="37"/>
      <c r="AI753" s="37"/>
      <c r="AJ753" s="37"/>
      <c r="AK753" s="37"/>
      <c r="AL753" s="37"/>
      <c r="AM753" s="37"/>
      <c r="AN753" s="37"/>
      <c r="AO753" s="38"/>
      <c r="AP753" s="38"/>
      <c r="AQ753" s="37"/>
      <c r="AR753" s="37"/>
      <c r="AS753" s="37"/>
      <c r="AT753" s="38"/>
    </row>
    <row r="754" spans="1:46" ht="12.75"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c r="AA754" s="37"/>
      <c r="AB754" s="37"/>
      <c r="AC754" s="37"/>
      <c r="AD754" s="37"/>
      <c r="AE754" s="37"/>
      <c r="AF754" s="37"/>
      <c r="AG754" s="37"/>
      <c r="AH754" s="37"/>
      <c r="AI754" s="37"/>
      <c r="AJ754" s="37"/>
      <c r="AK754" s="37"/>
      <c r="AL754" s="37"/>
      <c r="AM754" s="37"/>
      <c r="AN754" s="37"/>
      <c r="AO754" s="38"/>
      <c r="AP754" s="38"/>
      <c r="AQ754" s="37"/>
      <c r="AR754" s="37"/>
      <c r="AS754" s="37"/>
      <c r="AT754" s="38"/>
    </row>
    <row r="755" spans="1:46" ht="12.75"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c r="AA755" s="37"/>
      <c r="AB755" s="37"/>
      <c r="AC755" s="37"/>
      <c r="AD755" s="37"/>
      <c r="AE755" s="37"/>
      <c r="AF755" s="37"/>
      <c r="AG755" s="37"/>
      <c r="AH755" s="37"/>
      <c r="AI755" s="37"/>
      <c r="AJ755" s="37"/>
      <c r="AK755" s="37"/>
      <c r="AL755" s="37"/>
      <c r="AM755" s="37"/>
      <c r="AN755" s="37"/>
      <c r="AO755" s="38"/>
      <c r="AP755" s="38"/>
      <c r="AQ755" s="37"/>
      <c r="AR755" s="37"/>
      <c r="AS755" s="37"/>
      <c r="AT755" s="38"/>
    </row>
    <row r="756" spans="1:46" ht="12.75"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c r="AA756" s="37"/>
      <c r="AB756" s="37"/>
      <c r="AC756" s="37"/>
      <c r="AD756" s="37"/>
      <c r="AE756" s="37"/>
      <c r="AF756" s="37"/>
      <c r="AG756" s="37"/>
      <c r="AH756" s="37"/>
      <c r="AI756" s="37"/>
      <c r="AJ756" s="37"/>
      <c r="AK756" s="37"/>
      <c r="AL756" s="37"/>
      <c r="AM756" s="37"/>
      <c r="AN756" s="37"/>
      <c r="AO756" s="38"/>
      <c r="AP756" s="38"/>
      <c r="AQ756" s="37"/>
      <c r="AR756" s="37"/>
      <c r="AS756" s="37"/>
      <c r="AT756" s="38"/>
    </row>
    <row r="757" spans="1:46" ht="12.75"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c r="AA757" s="37"/>
      <c r="AB757" s="37"/>
      <c r="AC757" s="37"/>
      <c r="AD757" s="37"/>
      <c r="AE757" s="37"/>
      <c r="AF757" s="37"/>
      <c r="AG757" s="37"/>
      <c r="AH757" s="37"/>
      <c r="AI757" s="37"/>
      <c r="AJ757" s="37"/>
      <c r="AK757" s="37"/>
      <c r="AL757" s="37"/>
      <c r="AM757" s="37"/>
      <c r="AN757" s="37"/>
      <c r="AO757" s="38"/>
      <c r="AP757" s="38"/>
      <c r="AQ757" s="37"/>
      <c r="AR757" s="37"/>
      <c r="AS757" s="37"/>
      <c r="AT757" s="38"/>
    </row>
    <row r="758" spans="1:46" ht="12.75"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c r="AA758" s="37"/>
      <c r="AB758" s="37"/>
      <c r="AC758" s="37"/>
      <c r="AD758" s="37"/>
      <c r="AE758" s="37"/>
      <c r="AF758" s="37"/>
      <c r="AG758" s="37"/>
      <c r="AH758" s="37"/>
      <c r="AI758" s="37"/>
      <c r="AJ758" s="37"/>
      <c r="AK758" s="37"/>
      <c r="AL758" s="37"/>
      <c r="AM758" s="37"/>
      <c r="AN758" s="37"/>
      <c r="AO758" s="38"/>
      <c r="AP758" s="38"/>
      <c r="AQ758" s="37"/>
      <c r="AR758" s="37"/>
      <c r="AS758" s="37"/>
      <c r="AT758" s="38"/>
    </row>
    <row r="759" spans="1:46" ht="12.75"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c r="AA759" s="37"/>
      <c r="AB759" s="37"/>
      <c r="AC759" s="37"/>
      <c r="AD759" s="37"/>
      <c r="AE759" s="37"/>
      <c r="AF759" s="37"/>
      <c r="AG759" s="37"/>
      <c r="AH759" s="37"/>
      <c r="AI759" s="37"/>
      <c r="AJ759" s="37"/>
      <c r="AK759" s="37"/>
      <c r="AL759" s="37"/>
      <c r="AM759" s="37"/>
      <c r="AN759" s="37"/>
      <c r="AO759" s="38"/>
      <c r="AP759" s="38"/>
      <c r="AQ759" s="37"/>
      <c r="AR759" s="37"/>
      <c r="AS759" s="37"/>
      <c r="AT759" s="38"/>
    </row>
    <row r="760" spans="1:46" ht="12.75"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c r="AA760" s="37"/>
      <c r="AB760" s="37"/>
      <c r="AC760" s="37"/>
      <c r="AD760" s="37"/>
      <c r="AE760" s="37"/>
      <c r="AF760" s="37"/>
      <c r="AG760" s="37"/>
      <c r="AH760" s="37"/>
      <c r="AI760" s="37"/>
      <c r="AJ760" s="37"/>
      <c r="AK760" s="37"/>
      <c r="AL760" s="37"/>
      <c r="AM760" s="37"/>
      <c r="AN760" s="37"/>
      <c r="AO760" s="38"/>
      <c r="AP760" s="38"/>
      <c r="AQ760" s="37"/>
      <c r="AR760" s="37"/>
      <c r="AS760" s="37"/>
      <c r="AT760" s="38"/>
    </row>
    <row r="761" spans="1:46" ht="12.75"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c r="AA761" s="37"/>
      <c r="AB761" s="37"/>
      <c r="AC761" s="37"/>
      <c r="AD761" s="37"/>
      <c r="AE761" s="37"/>
      <c r="AF761" s="37"/>
      <c r="AG761" s="37"/>
      <c r="AH761" s="37"/>
      <c r="AI761" s="37"/>
      <c r="AJ761" s="37"/>
      <c r="AK761" s="37"/>
      <c r="AL761" s="37"/>
      <c r="AM761" s="37"/>
      <c r="AN761" s="37"/>
      <c r="AO761" s="38"/>
      <c r="AP761" s="38"/>
      <c r="AQ761" s="37"/>
      <c r="AR761" s="37"/>
      <c r="AS761" s="37"/>
      <c r="AT761" s="38"/>
    </row>
    <row r="762" spans="1:46" ht="12.75"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c r="AA762" s="37"/>
      <c r="AB762" s="37"/>
      <c r="AC762" s="37"/>
      <c r="AD762" s="37"/>
      <c r="AE762" s="37"/>
      <c r="AF762" s="37"/>
      <c r="AG762" s="37"/>
      <c r="AH762" s="37"/>
      <c r="AI762" s="37"/>
      <c r="AJ762" s="37"/>
      <c r="AK762" s="37"/>
      <c r="AL762" s="37"/>
      <c r="AM762" s="37"/>
      <c r="AN762" s="37"/>
      <c r="AO762" s="38"/>
      <c r="AP762" s="38"/>
      <c r="AQ762" s="37"/>
      <c r="AR762" s="37"/>
      <c r="AS762" s="37"/>
      <c r="AT762" s="38"/>
    </row>
    <row r="763" spans="1:46" ht="12.75"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c r="AA763" s="37"/>
      <c r="AB763" s="37"/>
      <c r="AC763" s="37"/>
      <c r="AD763" s="37"/>
      <c r="AE763" s="37"/>
      <c r="AF763" s="37"/>
      <c r="AG763" s="37"/>
      <c r="AH763" s="37"/>
      <c r="AI763" s="37"/>
      <c r="AJ763" s="37"/>
      <c r="AK763" s="37"/>
      <c r="AL763" s="37"/>
      <c r="AM763" s="37"/>
      <c r="AN763" s="37"/>
      <c r="AO763" s="38"/>
      <c r="AP763" s="38"/>
      <c r="AQ763" s="37"/>
      <c r="AR763" s="37"/>
      <c r="AS763" s="37"/>
      <c r="AT763" s="38"/>
    </row>
    <row r="764" spans="1:46" ht="12.75"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c r="AA764" s="37"/>
      <c r="AB764" s="37"/>
      <c r="AC764" s="37"/>
      <c r="AD764" s="37"/>
      <c r="AE764" s="37"/>
      <c r="AF764" s="37"/>
      <c r="AG764" s="37"/>
      <c r="AH764" s="37"/>
      <c r="AI764" s="37"/>
      <c r="AJ764" s="37"/>
      <c r="AK764" s="37"/>
      <c r="AL764" s="37"/>
      <c r="AM764" s="37"/>
      <c r="AN764" s="37"/>
      <c r="AO764" s="38"/>
      <c r="AP764" s="38"/>
      <c r="AQ764" s="37"/>
      <c r="AR764" s="37"/>
      <c r="AS764" s="37"/>
      <c r="AT764" s="38"/>
    </row>
    <row r="765" spans="1:46" ht="12.75"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c r="AA765" s="37"/>
      <c r="AB765" s="37"/>
      <c r="AC765" s="37"/>
      <c r="AD765" s="37"/>
      <c r="AE765" s="37"/>
      <c r="AF765" s="37"/>
      <c r="AG765" s="37"/>
      <c r="AH765" s="37"/>
      <c r="AI765" s="37"/>
      <c r="AJ765" s="37"/>
      <c r="AK765" s="37"/>
      <c r="AL765" s="37"/>
      <c r="AM765" s="37"/>
      <c r="AN765" s="37"/>
      <c r="AO765" s="38"/>
      <c r="AP765" s="38"/>
      <c r="AQ765" s="37"/>
      <c r="AR765" s="37"/>
      <c r="AS765" s="37"/>
      <c r="AT765" s="38"/>
    </row>
    <row r="766" spans="1:46" ht="12.75"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c r="AA766" s="37"/>
      <c r="AB766" s="37"/>
      <c r="AC766" s="37"/>
      <c r="AD766" s="37"/>
      <c r="AE766" s="37"/>
      <c r="AF766" s="37"/>
      <c r="AG766" s="37"/>
      <c r="AH766" s="37"/>
      <c r="AI766" s="37"/>
      <c r="AJ766" s="37"/>
      <c r="AK766" s="37"/>
      <c r="AL766" s="37"/>
      <c r="AM766" s="37"/>
      <c r="AN766" s="37"/>
      <c r="AO766" s="38"/>
      <c r="AP766" s="38"/>
      <c r="AQ766" s="37"/>
      <c r="AR766" s="37"/>
      <c r="AS766" s="37"/>
      <c r="AT766" s="38"/>
    </row>
    <row r="767" spans="1:46" ht="12.75"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c r="AA767" s="37"/>
      <c r="AB767" s="37"/>
      <c r="AC767" s="37"/>
      <c r="AD767" s="37"/>
      <c r="AE767" s="37"/>
      <c r="AF767" s="37"/>
      <c r="AG767" s="37"/>
      <c r="AH767" s="37"/>
      <c r="AI767" s="37"/>
      <c r="AJ767" s="37"/>
      <c r="AK767" s="37"/>
      <c r="AL767" s="37"/>
      <c r="AM767" s="37"/>
      <c r="AN767" s="37"/>
      <c r="AO767" s="38"/>
      <c r="AP767" s="38"/>
      <c r="AQ767" s="37"/>
      <c r="AR767" s="37"/>
      <c r="AS767" s="37"/>
      <c r="AT767" s="38"/>
    </row>
    <row r="768" spans="1:46" ht="12.75"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c r="AA768" s="37"/>
      <c r="AB768" s="37"/>
      <c r="AC768" s="37"/>
      <c r="AD768" s="37"/>
      <c r="AE768" s="37"/>
      <c r="AF768" s="37"/>
      <c r="AG768" s="37"/>
      <c r="AH768" s="37"/>
      <c r="AI768" s="37"/>
      <c r="AJ768" s="37"/>
      <c r="AK768" s="37"/>
      <c r="AL768" s="37"/>
      <c r="AM768" s="37"/>
      <c r="AN768" s="37"/>
      <c r="AO768" s="38"/>
      <c r="AP768" s="38"/>
      <c r="AQ768" s="37"/>
      <c r="AR768" s="37"/>
      <c r="AS768" s="37"/>
      <c r="AT768" s="38"/>
    </row>
    <row r="769" spans="1:46" ht="12.75"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c r="AA769" s="37"/>
      <c r="AB769" s="37"/>
      <c r="AC769" s="37"/>
      <c r="AD769" s="37"/>
      <c r="AE769" s="37"/>
      <c r="AF769" s="37"/>
      <c r="AG769" s="37"/>
      <c r="AH769" s="37"/>
      <c r="AI769" s="37"/>
      <c r="AJ769" s="37"/>
      <c r="AK769" s="37"/>
      <c r="AL769" s="37"/>
      <c r="AM769" s="37"/>
      <c r="AN769" s="37"/>
      <c r="AO769" s="38"/>
      <c r="AP769" s="38"/>
      <c r="AQ769" s="37"/>
      <c r="AR769" s="37"/>
      <c r="AS769" s="37"/>
      <c r="AT769" s="38"/>
    </row>
    <row r="770" spans="1:46" ht="12.75"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c r="AA770" s="37"/>
      <c r="AB770" s="37"/>
      <c r="AC770" s="37"/>
      <c r="AD770" s="37"/>
      <c r="AE770" s="37"/>
      <c r="AF770" s="37"/>
      <c r="AG770" s="37"/>
      <c r="AH770" s="37"/>
      <c r="AI770" s="37"/>
      <c r="AJ770" s="37"/>
      <c r="AK770" s="37"/>
      <c r="AL770" s="37"/>
      <c r="AM770" s="37"/>
      <c r="AN770" s="37"/>
      <c r="AO770" s="38"/>
      <c r="AP770" s="38"/>
      <c r="AQ770" s="37"/>
      <c r="AR770" s="37"/>
      <c r="AS770" s="37"/>
      <c r="AT770" s="38"/>
    </row>
    <row r="771" spans="1:46" ht="12.75"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c r="AA771" s="37"/>
      <c r="AB771" s="37"/>
      <c r="AC771" s="37"/>
      <c r="AD771" s="37"/>
      <c r="AE771" s="37"/>
      <c r="AF771" s="37"/>
      <c r="AG771" s="37"/>
      <c r="AH771" s="37"/>
      <c r="AI771" s="37"/>
      <c r="AJ771" s="37"/>
      <c r="AK771" s="37"/>
      <c r="AL771" s="37"/>
      <c r="AM771" s="37"/>
      <c r="AN771" s="37"/>
      <c r="AO771" s="38"/>
      <c r="AP771" s="38"/>
      <c r="AQ771" s="37"/>
      <c r="AR771" s="37"/>
      <c r="AS771" s="37"/>
      <c r="AT771" s="38"/>
    </row>
    <row r="772" spans="1:46" ht="12.75"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c r="AA772" s="37"/>
      <c r="AB772" s="37"/>
      <c r="AC772" s="37"/>
      <c r="AD772" s="37"/>
      <c r="AE772" s="37"/>
      <c r="AF772" s="37"/>
      <c r="AG772" s="37"/>
      <c r="AH772" s="37"/>
      <c r="AI772" s="37"/>
      <c r="AJ772" s="37"/>
      <c r="AK772" s="37"/>
      <c r="AL772" s="37"/>
      <c r="AM772" s="37"/>
      <c r="AN772" s="37"/>
      <c r="AO772" s="38"/>
      <c r="AP772" s="38"/>
      <c r="AQ772" s="37"/>
      <c r="AR772" s="37"/>
      <c r="AS772" s="37"/>
      <c r="AT772" s="38"/>
    </row>
    <row r="773" spans="1:46" ht="12.75"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c r="AA773" s="37"/>
      <c r="AB773" s="37"/>
      <c r="AC773" s="37"/>
      <c r="AD773" s="37"/>
      <c r="AE773" s="37"/>
      <c r="AF773" s="37"/>
      <c r="AG773" s="37"/>
      <c r="AH773" s="37"/>
      <c r="AI773" s="37"/>
      <c r="AJ773" s="37"/>
      <c r="AK773" s="37"/>
      <c r="AL773" s="37"/>
      <c r="AM773" s="37"/>
      <c r="AN773" s="37"/>
      <c r="AO773" s="38"/>
      <c r="AP773" s="38"/>
      <c r="AQ773" s="37"/>
      <c r="AR773" s="37"/>
      <c r="AS773" s="37"/>
      <c r="AT773" s="38"/>
    </row>
    <row r="774" spans="1:46" ht="12.75"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c r="AA774" s="37"/>
      <c r="AB774" s="37"/>
      <c r="AC774" s="37"/>
      <c r="AD774" s="37"/>
      <c r="AE774" s="37"/>
      <c r="AF774" s="37"/>
      <c r="AG774" s="37"/>
      <c r="AH774" s="37"/>
      <c r="AI774" s="37"/>
      <c r="AJ774" s="37"/>
      <c r="AK774" s="37"/>
      <c r="AL774" s="37"/>
      <c r="AM774" s="37"/>
      <c r="AN774" s="37"/>
      <c r="AO774" s="38"/>
      <c r="AP774" s="38"/>
      <c r="AQ774" s="37"/>
      <c r="AR774" s="37"/>
      <c r="AS774" s="37"/>
      <c r="AT774" s="38"/>
    </row>
    <row r="775" spans="1:46" ht="12.75"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c r="AA775" s="37"/>
      <c r="AB775" s="37"/>
      <c r="AC775" s="37"/>
      <c r="AD775" s="37"/>
      <c r="AE775" s="37"/>
      <c r="AF775" s="37"/>
      <c r="AG775" s="37"/>
      <c r="AH775" s="37"/>
      <c r="AI775" s="37"/>
      <c r="AJ775" s="37"/>
      <c r="AK775" s="37"/>
      <c r="AL775" s="37"/>
      <c r="AM775" s="37"/>
      <c r="AN775" s="37"/>
      <c r="AO775" s="38"/>
      <c r="AP775" s="38"/>
      <c r="AQ775" s="37"/>
      <c r="AR775" s="37"/>
      <c r="AS775" s="37"/>
      <c r="AT775" s="38"/>
    </row>
    <row r="776" spans="1:46" ht="12.75"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c r="AA776" s="37"/>
      <c r="AB776" s="37"/>
      <c r="AC776" s="37"/>
      <c r="AD776" s="37"/>
      <c r="AE776" s="37"/>
      <c r="AF776" s="37"/>
      <c r="AG776" s="37"/>
      <c r="AH776" s="37"/>
      <c r="AI776" s="37"/>
      <c r="AJ776" s="37"/>
      <c r="AK776" s="37"/>
      <c r="AL776" s="37"/>
      <c r="AM776" s="37"/>
      <c r="AN776" s="37"/>
      <c r="AO776" s="38"/>
      <c r="AP776" s="38"/>
      <c r="AQ776" s="37"/>
      <c r="AR776" s="37"/>
      <c r="AS776" s="37"/>
      <c r="AT776" s="38"/>
    </row>
    <row r="777" spans="1:46" ht="12.75"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c r="AA777" s="37"/>
      <c r="AB777" s="37"/>
      <c r="AC777" s="37"/>
      <c r="AD777" s="37"/>
      <c r="AE777" s="37"/>
      <c r="AF777" s="37"/>
      <c r="AG777" s="37"/>
      <c r="AH777" s="37"/>
      <c r="AI777" s="37"/>
      <c r="AJ777" s="37"/>
      <c r="AK777" s="37"/>
      <c r="AL777" s="37"/>
      <c r="AM777" s="37"/>
      <c r="AN777" s="37"/>
      <c r="AO777" s="38"/>
      <c r="AP777" s="38"/>
      <c r="AQ777" s="37"/>
      <c r="AR777" s="37"/>
      <c r="AS777" s="37"/>
      <c r="AT777" s="38"/>
    </row>
    <row r="778" spans="1:46" ht="12.75"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c r="AA778" s="37"/>
      <c r="AB778" s="37"/>
      <c r="AC778" s="37"/>
      <c r="AD778" s="37"/>
      <c r="AE778" s="37"/>
      <c r="AF778" s="37"/>
      <c r="AG778" s="37"/>
      <c r="AH778" s="37"/>
      <c r="AI778" s="37"/>
      <c r="AJ778" s="37"/>
      <c r="AK778" s="37"/>
      <c r="AL778" s="37"/>
      <c r="AM778" s="37"/>
      <c r="AN778" s="37"/>
      <c r="AO778" s="38"/>
      <c r="AP778" s="38"/>
      <c r="AQ778" s="37"/>
      <c r="AR778" s="37"/>
      <c r="AS778" s="37"/>
      <c r="AT778" s="38"/>
    </row>
    <row r="779" spans="1:46" ht="12.75"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c r="AA779" s="37"/>
      <c r="AB779" s="37"/>
      <c r="AC779" s="37"/>
      <c r="AD779" s="37"/>
      <c r="AE779" s="37"/>
      <c r="AF779" s="37"/>
      <c r="AG779" s="37"/>
      <c r="AH779" s="37"/>
      <c r="AI779" s="37"/>
      <c r="AJ779" s="37"/>
      <c r="AK779" s="37"/>
      <c r="AL779" s="37"/>
      <c r="AM779" s="37"/>
      <c r="AN779" s="37"/>
      <c r="AO779" s="38"/>
      <c r="AP779" s="38"/>
      <c r="AQ779" s="37"/>
      <c r="AR779" s="37"/>
      <c r="AS779" s="37"/>
      <c r="AT779" s="38"/>
    </row>
    <row r="780" spans="1:46" ht="12.75"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c r="AA780" s="37"/>
      <c r="AB780" s="37"/>
      <c r="AC780" s="37"/>
      <c r="AD780" s="37"/>
      <c r="AE780" s="37"/>
      <c r="AF780" s="37"/>
      <c r="AG780" s="37"/>
      <c r="AH780" s="37"/>
      <c r="AI780" s="37"/>
      <c r="AJ780" s="37"/>
      <c r="AK780" s="37"/>
      <c r="AL780" s="37"/>
      <c r="AM780" s="37"/>
      <c r="AN780" s="37"/>
      <c r="AO780" s="38"/>
      <c r="AP780" s="38"/>
      <c r="AQ780" s="37"/>
      <c r="AR780" s="37"/>
      <c r="AS780" s="37"/>
      <c r="AT780" s="38"/>
    </row>
    <row r="781" spans="1:46" ht="12.75"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c r="AA781" s="37"/>
      <c r="AB781" s="37"/>
      <c r="AC781" s="37"/>
      <c r="AD781" s="37"/>
      <c r="AE781" s="37"/>
      <c r="AF781" s="37"/>
      <c r="AG781" s="37"/>
      <c r="AH781" s="37"/>
      <c r="AI781" s="37"/>
      <c r="AJ781" s="37"/>
      <c r="AK781" s="37"/>
      <c r="AL781" s="37"/>
      <c r="AM781" s="37"/>
      <c r="AN781" s="37"/>
      <c r="AO781" s="38"/>
      <c r="AP781" s="38"/>
      <c r="AQ781" s="37"/>
      <c r="AR781" s="37"/>
      <c r="AS781" s="37"/>
      <c r="AT781" s="38"/>
    </row>
    <row r="782" spans="1:46" ht="12.75"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c r="AA782" s="37"/>
      <c r="AB782" s="37"/>
      <c r="AC782" s="37"/>
      <c r="AD782" s="37"/>
      <c r="AE782" s="37"/>
      <c r="AF782" s="37"/>
      <c r="AG782" s="37"/>
      <c r="AH782" s="37"/>
      <c r="AI782" s="37"/>
      <c r="AJ782" s="37"/>
      <c r="AK782" s="37"/>
      <c r="AL782" s="37"/>
      <c r="AM782" s="37"/>
      <c r="AN782" s="37"/>
      <c r="AO782" s="38"/>
      <c r="AP782" s="38"/>
      <c r="AQ782" s="37"/>
      <c r="AR782" s="37"/>
      <c r="AS782" s="37"/>
      <c r="AT782" s="38"/>
    </row>
    <row r="783" spans="1:46" ht="12.75"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c r="AA783" s="37"/>
      <c r="AB783" s="37"/>
      <c r="AC783" s="37"/>
      <c r="AD783" s="37"/>
      <c r="AE783" s="37"/>
      <c r="AF783" s="37"/>
      <c r="AG783" s="37"/>
      <c r="AH783" s="37"/>
      <c r="AI783" s="37"/>
      <c r="AJ783" s="37"/>
      <c r="AK783" s="37"/>
      <c r="AL783" s="37"/>
      <c r="AM783" s="37"/>
      <c r="AN783" s="37"/>
      <c r="AO783" s="38"/>
      <c r="AP783" s="38"/>
      <c r="AQ783" s="37"/>
      <c r="AR783" s="37"/>
      <c r="AS783" s="37"/>
      <c r="AT783" s="38"/>
    </row>
    <row r="784" spans="1:46" ht="12.75"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c r="AA784" s="37"/>
      <c r="AB784" s="37"/>
      <c r="AC784" s="37"/>
      <c r="AD784" s="37"/>
      <c r="AE784" s="37"/>
      <c r="AF784" s="37"/>
      <c r="AG784" s="37"/>
      <c r="AH784" s="37"/>
      <c r="AI784" s="37"/>
      <c r="AJ784" s="37"/>
      <c r="AK784" s="37"/>
      <c r="AL784" s="37"/>
      <c r="AM784" s="37"/>
      <c r="AN784" s="37"/>
      <c r="AO784" s="38"/>
      <c r="AP784" s="38"/>
      <c r="AQ784" s="37"/>
      <c r="AR784" s="37"/>
      <c r="AS784" s="37"/>
      <c r="AT784" s="38"/>
    </row>
    <row r="785" spans="1:46" ht="12.75"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c r="AA785" s="37"/>
      <c r="AB785" s="37"/>
      <c r="AC785" s="37"/>
      <c r="AD785" s="37"/>
      <c r="AE785" s="37"/>
      <c r="AF785" s="37"/>
      <c r="AG785" s="37"/>
      <c r="AH785" s="37"/>
      <c r="AI785" s="37"/>
      <c r="AJ785" s="37"/>
      <c r="AK785" s="37"/>
      <c r="AL785" s="37"/>
      <c r="AM785" s="37"/>
      <c r="AN785" s="37"/>
      <c r="AO785" s="38"/>
      <c r="AP785" s="38"/>
      <c r="AQ785" s="37"/>
      <c r="AR785" s="37"/>
      <c r="AS785" s="37"/>
      <c r="AT785" s="38"/>
    </row>
    <row r="786" spans="1:46" ht="12.75"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c r="AA786" s="37"/>
      <c r="AB786" s="37"/>
      <c r="AC786" s="37"/>
      <c r="AD786" s="37"/>
      <c r="AE786" s="37"/>
      <c r="AF786" s="37"/>
      <c r="AG786" s="37"/>
      <c r="AH786" s="37"/>
      <c r="AI786" s="37"/>
      <c r="AJ786" s="37"/>
      <c r="AK786" s="37"/>
      <c r="AL786" s="37"/>
      <c r="AM786" s="37"/>
      <c r="AN786" s="37"/>
      <c r="AO786" s="38"/>
      <c r="AP786" s="38"/>
      <c r="AQ786" s="37"/>
      <c r="AR786" s="37"/>
      <c r="AS786" s="37"/>
      <c r="AT786" s="38"/>
    </row>
    <row r="787" spans="1:46" ht="12.75"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c r="AA787" s="37"/>
      <c r="AB787" s="37"/>
      <c r="AC787" s="37"/>
      <c r="AD787" s="37"/>
      <c r="AE787" s="37"/>
      <c r="AF787" s="37"/>
      <c r="AG787" s="37"/>
      <c r="AH787" s="37"/>
      <c r="AI787" s="37"/>
      <c r="AJ787" s="37"/>
      <c r="AK787" s="37"/>
      <c r="AL787" s="37"/>
      <c r="AM787" s="37"/>
      <c r="AN787" s="37"/>
      <c r="AO787" s="38"/>
      <c r="AP787" s="38"/>
      <c r="AQ787" s="37"/>
      <c r="AR787" s="37"/>
      <c r="AS787" s="37"/>
      <c r="AT787" s="38"/>
    </row>
    <row r="788" spans="1:46" ht="12.75"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c r="AA788" s="37"/>
      <c r="AB788" s="37"/>
      <c r="AC788" s="37"/>
      <c r="AD788" s="37"/>
      <c r="AE788" s="37"/>
      <c r="AF788" s="37"/>
      <c r="AG788" s="37"/>
      <c r="AH788" s="37"/>
      <c r="AI788" s="37"/>
      <c r="AJ788" s="37"/>
      <c r="AK788" s="37"/>
      <c r="AL788" s="37"/>
      <c r="AM788" s="37"/>
      <c r="AN788" s="37"/>
      <c r="AO788" s="38"/>
      <c r="AP788" s="38"/>
      <c r="AQ788" s="37"/>
      <c r="AR788" s="37"/>
      <c r="AS788" s="37"/>
      <c r="AT788" s="38"/>
    </row>
    <row r="789" spans="1:46" ht="12.75"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c r="AA789" s="37"/>
      <c r="AB789" s="37"/>
      <c r="AC789" s="37"/>
      <c r="AD789" s="37"/>
      <c r="AE789" s="37"/>
      <c r="AF789" s="37"/>
      <c r="AG789" s="37"/>
      <c r="AH789" s="37"/>
      <c r="AI789" s="37"/>
      <c r="AJ789" s="37"/>
      <c r="AK789" s="37"/>
      <c r="AL789" s="37"/>
      <c r="AM789" s="37"/>
      <c r="AN789" s="37"/>
      <c r="AO789" s="38"/>
      <c r="AP789" s="38"/>
      <c r="AQ789" s="37"/>
      <c r="AR789" s="37"/>
      <c r="AS789" s="37"/>
      <c r="AT789" s="38"/>
    </row>
    <row r="790" spans="1:46" ht="12.75"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c r="AA790" s="37"/>
      <c r="AB790" s="37"/>
      <c r="AC790" s="37"/>
      <c r="AD790" s="37"/>
      <c r="AE790" s="37"/>
      <c r="AF790" s="37"/>
      <c r="AG790" s="37"/>
      <c r="AH790" s="37"/>
      <c r="AI790" s="37"/>
      <c r="AJ790" s="37"/>
      <c r="AK790" s="37"/>
      <c r="AL790" s="37"/>
      <c r="AM790" s="37"/>
      <c r="AN790" s="37"/>
      <c r="AO790" s="38"/>
      <c r="AP790" s="38"/>
      <c r="AQ790" s="37"/>
      <c r="AR790" s="37"/>
      <c r="AS790" s="37"/>
      <c r="AT790" s="38"/>
    </row>
    <row r="791" spans="1:46" ht="12.75"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c r="AA791" s="37"/>
      <c r="AB791" s="37"/>
      <c r="AC791" s="37"/>
      <c r="AD791" s="37"/>
      <c r="AE791" s="37"/>
      <c r="AF791" s="37"/>
      <c r="AG791" s="37"/>
      <c r="AH791" s="37"/>
      <c r="AI791" s="37"/>
      <c r="AJ791" s="37"/>
      <c r="AK791" s="37"/>
      <c r="AL791" s="37"/>
      <c r="AM791" s="37"/>
      <c r="AN791" s="37"/>
      <c r="AO791" s="38"/>
      <c r="AP791" s="38"/>
      <c r="AQ791" s="37"/>
      <c r="AR791" s="37"/>
      <c r="AS791" s="37"/>
      <c r="AT791" s="38"/>
    </row>
    <row r="792" spans="1:46" ht="12.75"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c r="AA792" s="37"/>
      <c r="AB792" s="37"/>
      <c r="AC792" s="37"/>
      <c r="AD792" s="37"/>
      <c r="AE792" s="37"/>
      <c r="AF792" s="37"/>
      <c r="AG792" s="37"/>
      <c r="AH792" s="37"/>
      <c r="AI792" s="37"/>
      <c r="AJ792" s="37"/>
      <c r="AK792" s="37"/>
      <c r="AL792" s="37"/>
      <c r="AM792" s="37"/>
      <c r="AN792" s="37"/>
      <c r="AO792" s="38"/>
      <c r="AP792" s="38"/>
      <c r="AQ792" s="37"/>
      <c r="AR792" s="37"/>
      <c r="AS792" s="37"/>
      <c r="AT792" s="38"/>
    </row>
    <row r="793" spans="1:46" ht="12.75"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c r="AA793" s="37"/>
      <c r="AB793" s="37"/>
      <c r="AC793" s="37"/>
      <c r="AD793" s="37"/>
      <c r="AE793" s="37"/>
      <c r="AF793" s="37"/>
      <c r="AG793" s="37"/>
      <c r="AH793" s="37"/>
      <c r="AI793" s="37"/>
      <c r="AJ793" s="37"/>
      <c r="AK793" s="37"/>
      <c r="AL793" s="37"/>
      <c r="AM793" s="37"/>
      <c r="AN793" s="37"/>
      <c r="AO793" s="38"/>
      <c r="AP793" s="38"/>
      <c r="AQ793" s="37"/>
      <c r="AR793" s="37"/>
      <c r="AS793" s="37"/>
      <c r="AT793" s="38"/>
    </row>
    <row r="794" spans="1:46" ht="12.75"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c r="AA794" s="37"/>
      <c r="AB794" s="37"/>
      <c r="AC794" s="37"/>
      <c r="AD794" s="37"/>
      <c r="AE794" s="37"/>
      <c r="AF794" s="37"/>
      <c r="AG794" s="37"/>
      <c r="AH794" s="37"/>
      <c r="AI794" s="37"/>
      <c r="AJ794" s="37"/>
      <c r="AK794" s="37"/>
      <c r="AL794" s="37"/>
      <c r="AM794" s="37"/>
      <c r="AN794" s="37"/>
      <c r="AO794" s="38"/>
      <c r="AP794" s="38"/>
      <c r="AQ794" s="37"/>
      <c r="AR794" s="37"/>
      <c r="AS794" s="37"/>
      <c r="AT794" s="38"/>
    </row>
    <row r="795" spans="1:46" ht="12.75"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c r="AA795" s="37"/>
      <c r="AB795" s="37"/>
      <c r="AC795" s="37"/>
      <c r="AD795" s="37"/>
      <c r="AE795" s="37"/>
      <c r="AF795" s="37"/>
      <c r="AG795" s="37"/>
      <c r="AH795" s="37"/>
      <c r="AI795" s="37"/>
      <c r="AJ795" s="37"/>
      <c r="AK795" s="37"/>
      <c r="AL795" s="37"/>
      <c r="AM795" s="37"/>
      <c r="AN795" s="37"/>
      <c r="AO795" s="38"/>
      <c r="AP795" s="38"/>
      <c r="AQ795" s="37"/>
      <c r="AR795" s="37"/>
      <c r="AS795" s="37"/>
      <c r="AT795" s="38"/>
    </row>
    <row r="796" spans="1:46" ht="12.75"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c r="AA796" s="37"/>
      <c r="AB796" s="37"/>
      <c r="AC796" s="37"/>
      <c r="AD796" s="37"/>
      <c r="AE796" s="37"/>
      <c r="AF796" s="37"/>
      <c r="AG796" s="37"/>
      <c r="AH796" s="37"/>
      <c r="AI796" s="37"/>
      <c r="AJ796" s="37"/>
      <c r="AK796" s="37"/>
      <c r="AL796" s="37"/>
      <c r="AM796" s="37"/>
      <c r="AN796" s="37"/>
      <c r="AO796" s="38"/>
      <c r="AP796" s="38"/>
      <c r="AQ796" s="37"/>
      <c r="AR796" s="37"/>
      <c r="AS796" s="37"/>
      <c r="AT796" s="38"/>
    </row>
    <row r="797" spans="1:46" ht="12.75"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c r="AA797" s="37"/>
      <c r="AB797" s="37"/>
      <c r="AC797" s="37"/>
      <c r="AD797" s="37"/>
      <c r="AE797" s="37"/>
      <c r="AF797" s="37"/>
      <c r="AG797" s="37"/>
      <c r="AH797" s="37"/>
      <c r="AI797" s="37"/>
      <c r="AJ797" s="37"/>
      <c r="AK797" s="37"/>
      <c r="AL797" s="37"/>
      <c r="AM797" s="37"/>
      <c r="AN797" s="37"/>
      <c r="AO797" s="38"/>
      <c r="AP797" s="38"/>
      <c r="AQ797" s="37"/>
      <c r="AR797" s="37"/>
      <c r="AS797" s="37"/>
      <c r="AT797" s="38"/>
    </row>
    <row r="798" spans="1:46" ht="12.75"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c r="AA798" s="37"/>
      <c r="AB798" s="37"/>
      <c r="AC798" s="37"/>
      <c r="AD798" s="37"/>
      <c r="AE798" s="37"/>
      <c r="AF798" s="37"/>
      <c r="AG798" s="37"/>
      <c r="AH798" s="37"/>
      <c r="AI798" s="37"/>
      <c r="AJ798" s="37"/>
      <c r="AK798" s="37"/>
      <c r="AL798" s="37"/>
      <c r="AM798" s="37"/>
      <c r="AN798" s="37"/>
      <c r="AO798" s="38"/>
      <c r="AP798" s="38"/>
      <c r="AQ798" s="37"/>
      <c r="AR798" s="37"/>
      <c r="AS798" s="37"/>
      <c r="AT798" s="38"/>
    </row>
    <row r="799" spans="1:46" ht="12.75"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c r="AA799" s="37"/>
      <c r="AB799" s="37"/>
      <c r="AC799" s="37"/>
      <c r="AD799" s="37"/>
      <c r="AE799" s="37"/>
      <c r="AF799" s="37"/>
      <c r="AG799" s="37"/>
      <c r="AH799" s="37"/>
      <c r="AI799" s="37"/>
      <c r="AJ799" s="37"/>
      <c r="AK799" s="37"/>
      <c r="AL799" s="37"/>
      <c r="AM799" s="37"/>
      <c r="AN799" s="37"/>
      <c r="AO799" s="38"/>
      <c r="AP799" s="38"/>
      <c r="AQ799" s="37"/>
      <c r="AR799" s="37"/>
      <c r="AS799" s="37"/>
      <c r="AT799" s="38"/>
    </row>
    <row r="800" spans="1:46" ht="12.75"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c r="AA800" s="37"/>
      <c r="AB800" s="37"/>
      <c r="AC800" s="37"/>
      <c r="AD800" s="37"/>
      <c r="AE800" s="37"/>
      <c r="AF800" s="37"/>
      <c r="AG800" s="37"/>
      <c r="AH800" s="37"/>
      <c r="AI800" s="37"/>
      <c r="AJ800" s="37"/>
      <c r="AK800" s="37"/>
      <c r="AL800" s="37"/>
      <c r="AM800" s="37"/>
      <c r="AN800" s="37"/>
      <c r="AO800" s="38"/>
      <c r="AP800" s="38"/>
      <c r="AQ800" s="37"/>
      <c r="AR800" s="37"/>
      <c r="AS800" s="37"/>
      <c r="AT800" s="38"/>
    </row>
    <row r="801" spans="1:46" ht="12.75"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c r="AA801" s="37"/>
      <c r="AB801" s="37"/>
      <c r="AC801" s="37"/>
      <c r="AD801" s="37"/>
      <c r="AE801" s="37"/>
      <c r="AF801" s="37"/>
      <c r="AG801" s="37"/>
      <c r="AH801" s="37"/>
      <c r="AI801" s="37"/>
      <c r="AJ801" s="37"/>
      <c r="AK801" s="37"/>
      <c r="AL801" s="37"/>
      <c r="AM801" s="37"/>
      <c r="AN801" s="37"/>
      <c r="AO801" s="38"/>
      <c r="AP801" s="38"/>
      <c r="AQ801" s="37"/>
      <c r="AR801" s="37"/>
      <c r="AS801" s="37"/>
      <c r="AT801" s="38"/>
    </row>
    <row r="802" spans="1:46" ht="12.75"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c r="AA802" s="37"/>
      <c r="AB802" s="37"/>
      <c r="AC802" s="37"/>
      <c r="AD802" s="37"/>
      <c r="AE802" s="37"/>
      <c r="AF802" s="37"/>
      <c r="AG802" s="37"/>
      <c r="AH802" s="37"/>
      <c r="AI802" s="37"/>
      <c r="AJ802" s="37"/>
      <c r="AK802" s="37"/>
      <c r="AL802" s="37"/>
      <c r="AM802" s="37"/>
      <c r="AN802" s="37"/>
      <c r="AO802" s="38"/>
      <c r="AP802" s="38"/>
      <c r="AQ802" s="37"/>
      <c r="AR802" s="37"/>
      <c r="AS802" s="37"/>
      <c r="AT802" s="38"/>
    </row>
    <row r="803" spans="1:46" ht="12.75"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c r="AA803" s="37"/>
      <c r="AB803" s="37"/>
      <c r="AC803" s="37"/>
      <c r="AD803" s="37"/>
      <c r="AE803" s="37"/>
      <c r="AF803" s="37"/>
      <c r="AG803" s="37"/>
      <c r="AH803" s="37"/>
      <c r="AI803" s="37"/>
      <c r="AJ803" s="37"/>
      <c r="AK803" s="37"/>
      <c r="AL803" s="37"/>
      <c r="AM803" s="37"/>
      <c r="AN803" s="37"/>
      <c r="AO803" s="38"/>
      <c r="AP803" s="38"/>
      <c r="AQ803" s="37"/>
      <c r="AR803" s="37"/>
      <c r="AS803" s="37"/>
      <c r="AT803" s="38"/>
    </row>
    <row r="804" spans="1:46" ht="12.75"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c r="AA804" s="37"/>
      <c r="AB804" s="37"/>
      <c r="AC804" s="37"/>
      <c r="AD804" s="37"/>
      <c r="AE804" s="37"/>
      <c r="AF804" s="37"/>
      <c r="AG804" s="37"/>
      <c r="AH804" s="37"/>
      <c r="AI804" s="37"/>
      <c r="AJ804" s="37"/>
      <c r="AK804" s="37"/>
      <c r="AL804" s="37"/>
      <c r="AM804" s="37"/>
      <c r="AN804" s="37"/>
      <c r="AO804" s="38"/>
      <c r="AP804" s="38"/>
      <c r="AQ804" s="37"/>
      <c r="AR804" s="37"/>
      <c r="AS804" s="37"/>
      <c r="AT804" s="38"/>
    </row>
    <row r="805" spans="1:46" ht="12.75"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c r="AA805" s="37"/>
      <c r="AB805" s="37"/>
      <c r="AC805" s="37"/>
      <c r="AD805" s="37"/>
      <c r="AE805" s="37"/>
      <c r="AF805" s="37"/>
      <c r="AG805" s="37"/>
      <c r="AH805" s="37"/>
      <c r="AI805" s="37"/>
      <c r="AJ805" s="37"/>
      <c r="AK805" s="37"/>
      <c r="AL805" s="37"/>
      <c r="AM805" s="37"/>
      <c r="AN805" s="37"/>
      <c r="AO805" s="38"/>
      <c r="AP805" s="38"/>
      <c r="AQ805" s="37"/>
      <c r="AR805" s="37"/>
      <c r="AS805" s="37"/>
      <c r="AT805" s="38"/>
    </row>
    <row r="806" spans="1:46" ht="12.75"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c r="AA806" s="37"/>
      <c r="AB806" s="37"/>
      <c r="AC806" s="37"/>
      <c r="AD806" s="37"/>
      <c r="AE806" s="37"/>
      <c r="AF806" s="37"/>
      <c r="AG806" s="37"/>
      <c r="AH806" s="37"/>
      <c r="AI806" s="37"/>
      <c r="AJ806" s="37"/>
      <c r="AK806" s="37"/>
      <c r="AL806" s="37"/>
      <c r="AM806" s="37"/>
      <c r="AN806" s="37"/>
      <c r="AO806" s="38"/>
      <c r="AP806" s="38"/>
      <c r="AQ806" s="37"/>
      <c r="AR806" s="37"/>
      <c r="AS806" s="37"/>
      <c r="AT806" s="38"/>
    </row>
    <row r="807" spans="1:46" ht="12.75"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c r="AA807" s="37"/>
      <c r="AB807" s="37"/>
      <c r="AC807" s="37"/>
      <c r="AD807" s="37"/>
      <c r="AE807" s="37"/>
      <c r="AF807" s="37"/>
      <c r="AG807" s="37"/>
      <c r="AH807" s="37"/>
      <c r="AI807" s="37"/>
      <c r="AJ807" s="37"/>
      <c r="AK807" s="37"/>
      <c r="AL807" s="37"/>
      <c r="AM807" s="37"/>
      <c r="AN807" s="37"/>
      <c r="AO807" s="38"/>
      <c r="AP807" s="38"/>
      <c r="AQ807" s="37"/>
      <c r="AR807" s="37"/>
      <c r="AS807" s="37"/>
      <c r="AT807" s="38"/>
    </row>
    <row r="808" spans="1:46" ht="12.75"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c r="AA808" s="37"/>
      <c r="AB808" s="37"/>
      <c r="AC808" s="37"/>
      <c r="AD808" s="37"/>
      <c r="AE808" s="37"/>
      <c r="AF808" s="37"/>
      <c r="AG808" s="37"/>
      <c r="AH808" s="37"/>
      <c r="AI808" s="37"/>
      <c r="AJ808" s="37"/>
      <c r="AK808" s="37"/>
      <c r="AL808" s="37"/>
      <c r="AM808" s="37"/>
      <c r="AN808" s="37"/>
      <c r="AO808" s="38"/>
      <c r="AP808" s="38"/>
      <c r="AQ808" s="37"/>
      <c r="AR808" s="37"/>
      <c r="AS808" s="37"/>
      <c r="AT808" s="38"/>
    </row>
    <row r="809" spans="1:46" ht="12.75"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c r="AA809" s="37"/>
      <c r="AB809" s="37"/>
      <c r="AC809" s="37"/>
      <c r="AD809" s="37"/>
      <c r="AE809" s="37"/>
      <c r="AF809" s="37"/>
      <c r="AG809" s="37"/>
      <c r="AH809" s="37"/>
      <c r="AI809" s="37"/>
      <c r="AJ809" s="37"/>
      <c r="AK809" s="37"/>
      <c r="AL809" s="37"/>
      <c r="AM809" s="37"/>
      <c r="AN809" s="37"/>
      <c r="AO809" s="38"/>
      <c r="AP809" s="38"/>
      <c r="AQ809" s="37"/>
      <c r="AR809" s="37"/>
      <c r="AS809" s="37"/>
      <c r="AT809" s="38"/>
    </row>
    <row r="810" spans="1:46" ht="12.75"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c r="AA810" s="37"/>
      <c r="AB810" s="37"/>
      <c r="AC810" s="37"/>
      <c r="AD810" s="37"/>
      <c r="AE810" s="37"/>
      <c r="AF810" s="37"/>
      <c r="AG810" s="37"/>
      <c r="AH810" s="37"/>
      <c r="AI810" s="37"/>
      <c r="AJ810" s="37"/>
      <c r="AK810" s="37"/>
      <c r="AL810" s="37"/>
      <c r="AM810" s="37"/>
      <c r="AN810" s="37"/>
      <c r="AO810" s="38"/>
      <c r="AP810" s="38"/>
      <c r="AQ810" s="37"/>
      <c r="AR810" s="37"/>
      <c r="AS810" s="37"/>
      <c r="AT810" s="38"/>
    </row>
    <row r="811" spans="1:46" ht="12.75"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c r="AA811" s="37"/>
      <c r="AB811" s="37"/>
      <c r="AC811" s="37"/>
      <c r="AD811" s="37"/>
      <c r="AE811" s="37"/>
      <c r="AF811" s="37"/>
      <c r="AG811" s="37"/>
      <c r="AH811" s="37"/>
      <c r="AI811" s="37"/>
      <c r="AJ811" s="37"/>
      <c r="AK811" s="37"/>
      <c r="AL811" s="37"/>
      <c r="AM811" s="37"/>
      <c r="AN811" s="37"/>
      <c r="AO811" s="38"/>
      <c r="AP811" s="38"/>
      <c r="AQ811" s="37"/>
      <c r="AR811" s="37"/>
      <c r="AS811" s="37"/>
      <c r="AT811" s="38"/>
    </row>
    <row r="812" spans="1:46" ht="12.75"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c r="AA812" s="37"/>
      <c r="AB812" s="37"/>
      <c r="AC812" s="37"/>
      <c r="AD812" s="37"/>
      <c r="AE812" s="37"/>
      <c r="AF812" s="37"/>
      <c r="AG812" s="37"/>
      <c r="AH812" s="37"/>
      <c r="AI812" s="37"/>
      <c r="AJ812" s="37"/>
      <c r="AK812" s="37"/>
      <c r="AL812" s="37"/>
      <c r="AM812" s="37"/>
      <c r="AN812" s="37"/>
      <c r="AO812" s="38"/>
      <c r="AP812" s="38"/>
      <c r="AQ812" s="37"/>
      <c r="AR812" s="37"/>
      <c r="AS812" s="37"/>
      <c r="AT812" s="38"/>
    </row>
    <row r="813" spans="1:46" ht="12.75"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c r="AA813" s="37"/>
      <c r="AB813" s="37"/>
      <c r="AC813" s="37"/>
      <c r="AD813" s="37"/>
      <c r="AE813" s="37"/>
      <c r="AF813" s="37"/>
      <c r="AG813" s="37"/>
      <c r="AH813" s="37"/>
      <c r="AI813" s="37"/>
      <c r="AJ813" s="37"/>
      <c r="AK813" s="37"/>
      <c r="AL813" s="37"/>
      <c r="AM813" s="37"/>
      <c r="AN813" s="37"/>
      <c r="AO813" s="38"/>
      <c r="AP813" s="38"/>
      <c r="AQ813" s="37"/>
      <c r="AR813" s="37"/>
      <c r="AS813" s="37"/>
      <c r="AT813" s="38"/>
    </row>
    <row r="814" spans="1:46" ht="12.75"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c r="AA814" s="37"/>
      <c r="AB814" s="37"/>
      <c r="AC814" s="37"/>
      <c r="AD814" s="37"/>
      <c r="AE814" s="37"/>
      <c r="AF814" s="37"/>
      <c r="AG814" s="37"/>
      <c r="AH814" s="37"/>
      <c r="AI814" s="37"/>
      <c r="AJ814" s="37"/>
      <c r="AK814" s="37"/>
      <c r="AL814" s="37"/>
      <c r="AM814" s="37"/>
      <c r="AN814" s="37"/>
      <c r="AO814" s="38"/>
      <c r="AP814" s="38"/>
      <c r="AQ814" s="37"/>
      <c r="AR814" s="37"/>
      <c r="AS814" s="37"/>
      <c r="AT814" s="38"/>
    </row>
    <row r="815" spans="1:46" ht="12.75"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c r="AA815" s="37"/>
      <c r="AB815" s="37"/>
      <c r="AC815" s="37"/>
      <c r="AD815" s="37"/>
      <c r="AE815" s="37"/>
      <c r="AF815" s="37"/>
      <c r="AG815" s="37"/>
      <c r="AH815" s="37"/>
      <c r="AI815" s="37"/>
      <c r="AJ815" s="37"/>
      <c r="AK815" s="37"/>
      <c r="AL815" s="37"/>
      <c r="AM815" s="37"/>
      <c r="AN815" s="37"/>
      <c r="AO815" s="38"/>
      <c r="AP815" s="38"/>
      <c r="AQ815" s="37"/>
      <c r="AR815" s="37"/>
      <c r="AS815" s="37"/>
      <c r="AT815" s="38"/>
    </row>
    <row r="816" spans="1:46" ht="12.75"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c r="AA816" s="37"/>
      <c r="AB816" s="37"/>
      <c r="AC816" s="37"/>
      <c r="AD816" s="37"/>
      <c r="AE816" s="37"/>
      <c r="AF816" s="37"/>
      <c r="AG816" s="37"/>
      <c r="AH816" s="37"/>
      <c r="AI816" s="37"/>
      <c r="AJ816" s="37"/>
      <c r="AK816" s="37"/>
      <c r="AL816" s="37"/>
      <c r="AM816" s="37"/>
      <c r="AN816" s="37"/>
      <c r="AO816" s="38"/>
      <c r="AP816" s="38"/>
      <c r="AQ816" s="37"/>
      <c r="AR816" s="37"/>
      <c r="AS816" s="37"/>
      <c r="AT816" s="38"/>
    </row>
    <row r="817" spans="1:46" ht="12.75"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c r="AB817" s="37"/>
      <c r="AC817" s="37"/>
      <c r="AD817" s="37"/>
      <c r="AE817" s="37"/>
      <c r="AF817" s="37"/>
      <c r="AG817" s="37"/>
      <c r="AH817" s="37"/>
      <c r="AI817" s="37"/>
      <c r="AJ817" s="37"/>
      <c r="AK817" s="37"/>
      <c r="AL817" s="37"/>
      <c r="AM817" s="37"/>
      <c r="AN817" s="37"/>
      <c r="AO817" s="38"/>
      <c r="AP817" s="38"/>
      <c r="AQ817" s="37"/>
      <c r="AR817" s="37"/>
      <c r="AS817" s="37"/>
      <c r="AT817" s="38"/>
    </row>
    <row r="818" spans="1:46" ht="12.75"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c r="AA818" s="37"/>
      <c r="AB818" s="37"/>
      <c r="AC818" s="37"/>
      <c r="AD818" s="37"/>
      <c r="AE818" s="37"/>
      <c r="AF818" s="37"/>
      <c r="AG818" s="37"/>
      <c r="AH818" s="37"/>
      <c r="AI818" s="37"/>
      <c r="AJ818" s="37"/>
      <c r="AK818" s="37"/>
      <c r="AL818" s="37"/>
      <c r="AM818" s="37"/>
      <c r="AN818" s="37"/>
      <c r="AO818" s="38"/>
      <c r="AP818" s="38"/>
      <c r="AQ818" s="37"/>
      <c r="AR818" s="37"/>
      <c r="AS818" s="37"/>
      <c r="AT818" s="38"/>
    </row>
    <row r="819" spans="1:46" ht="12.75"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c r="AA819" s="37"/>
      <c r="AB819" s="37"/>
      <c r="AC819" s="37"/>
      <c r="AD819" s="37"/>
      <c r="AE819" s="37"/>
      <c r="AF819" s="37"/>
      <c r="AG819" s="37"/>
      <c r="AH819" s="37"/>
      <c r="AI819" s="37"/>
      <c r="AJ819" s="37"/>
      <c r="AK819" s="37"/>
      <c r="AL819" s="37"/>
      <c r="AM819" s="37"/>
      <c r="AN819" s="37"/>
      <c r="AO819" s="38"/>
      <c r="AP819" s="38"/>
      <c r="AQ819" s="37"/>
      <c r="AR819" s="37"/>
      <c r="AS819" s="37"/>
      <c r="AT819" s="38"/>
    </row>
    <row r="820" spans="1:46" ht="12.75"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c r="AA820" s="37"/>
      <c r="AB820" s="37"/>
      <c r="AC820" s="37"/>
      <c r="AD820" s="37"/>
      <c r="AE820" s="37"/>
      <c r="AF820" s="37"/>
      <c r="AG820" s="37"/>
      <c r="AH820" s="37"/>
      <c r="AI820" s="37"/>
      <c r="AJ820" s="37"/>
      <c r="AK820" s="37"/>
      <c r="AL820" s="37"/>
      <c r="AM820" s="37"/>
      <c r="AN820" s="37"/>
      <c r="AO820" s="38"/>
      <c r="AP820" s="38"/>
      <c r="AQ820" s="37"/>
      <c r="AR820" s="37"/>
      <c r="AS820" s="37"/>
      <c r="AT820" s="38"/>
    </row>
    <row r="821" spans="1:46" ht="12.75"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c r="AA821" s="37"/>
      <c r="AB821" s="37"/>
      <c r="AC821" s="37"/>
      <c r="AD821" s="37"/>
      <c r="AE821" s="37"/>
      <c r="AF821" s="37"/>
      <c r="AG821" s="37"/>
      <c r="AH821" s="37"/>
      <c r="AI821" s="37"/>
      <c r="AJ821" s="37"/>
      <c r="AK821" s="37"/>
      <c r="AL821" s="37"/>
      <c r="AM821" s="37"/>
      <c r="AN821" s="37"/>
      <c r="AO821" s="38"/>
      <c r="AP821" s="38"/>
      <c r="AQ821" s="37"/>
      <c r="AR821" s="37"/>
      <c r="AS821" s="37"/>
      <c r="AT821" s="38"/>
    </row>
    <row r="822" spans="1:46" ht="12.75"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c r="AA822" s="37"/>
      <c r="AB822" s="37"/>
      <c r="AC822" s="37"/>
      <c r="AD822" s="37"/>
      <c r="AE822" s="37"/>
      <c r="AF822" s="37"/>
      <c r="AG822" s="37"/>
      <c r="AH822" s="37"/>
      <c r="AI822" s="37"/>
      <c r="AJ822" s="37"/>
      <c r="AK822" s="37"/>
      <c r="AL822" s="37"/>
      <c r="AM822" s="37"/>
      <c r="AN822" s="37"/>
      <c r="AO822" s="38"/>
      <c r="AP822" s="38"/>
      <c r="AQ822" s="37"/>
      <c r="AR822" s="37"/>
      <c r="AS822" s="37"/>
      <c r="AT822" s="38"/>
    </row>
    <row r="823" spans="1:46" ht="12.75"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c r="AA823" s="37"/>
      <c r="AB823" s="37"/>
      <c r="AC823" s="37"/>
      <c r="AD823" s="37"/>
      <c r="AE823" s="37"/>
      <c r="AF823" s="37"/>
      <c r="AG823" s="37"/>
      <c r="AH823" s="37"/>
      <c r="AI823" s="37"/>
      <c r="AJ823" s="37"/>
      <c r="AK823" s="37"/>
      <c r="AL823" s="37"/>
      <c r="AM823" s="37"/>
      <c r="AN823" s="37"/>
      <c r="AO823" s="38"/>
      <c r="AP823" s="38"/>
      <c r="AQ823" s="37"/>
      <c r="AR823" s="37"/>
      <c r="AS823" s="37"/>
      <c r="AT823" s="38"/>
    </row>
    <row r="824" spans="1:46" ht="12.75"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c r="AA824" s="37"/>
      <c r="AB824" s="37"/>
      <c r="AC824" s="37"/>
      <c r="AD824" s="37"/>
      <c r="AE824" s="37"/>
      <c r="AF824" s="37"/>
      <c r="AG824" s="37"/>
      <c r="AH824" s="37"/>
      <c r="AI824" s="37"/>
      <c r="AJ824" s="37"/>
      <c r="AK824" s="37"/>
      <c r="AL824" s="37"/>
      <c r="AM824" s="37"/>
      <c r="AN824" s="37"/>
      <c r="AO824" s="38"/>
      <c r="AP824" s="38"/>
      <c r="AQ824" s="37"/>
      <c r="AR824" s="37"/>
      <c r="AS824" s="37"/>
      <c r="AT824" s="38"/>
    </row>
    <row r="825" spans="1:46" ht="12.75"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37"/>
      <c r="AE825" s="37"/>
      <c r="AF825" s="37"/>
      <c r="AG825" s="37"/>
      <c r="AH825" s="37"/>
      <c r="AI825" s="37"/>
      <c r="AJ825" s="37"/>
      <c r="AK825" s="37"/>
      <c r="AL825" s="37"/>
      <c r="AM825" s="37"/>
      <c r="AN825" s="37"/>
      <c r="AO825" s="38"/>
      <c r="AP825" s="38"/>
      <c r="AQ825" s="37"/>
      <c r="AR825" s="37"/>
      <c r="AS825" s="37"/>
      <c r="AT825" s="38"/>
    </row>
    <row r="826" spans="1:46" ht="12.75"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c r="AA826" s="37"/>
      <c r="AB826" s="37"/>
      <c r="AC826" s="37"/>
      <c r="AD826" s="37"/>
      <c r="AE826" s="37"/>
      <c r="AF826" s="37"/>
      <c r="AG826" s="37"/>
      <c r="AH826" s="37"/>
      <c r="AI826" s="37"/>
      <c r="AJ826" s="37"/>
      <c r="AK826" s="37"/>
      <c r="AL826" s="37"/>
      <c r="AM826" s="37"/>
      <c r="AN826" s="37"/>
      <c r="AO826" s="38"/>
      <c r="AP826" s="38"/>
      <c r="AQ826" s="37"/>
      <c r="AR826" s="37"/>
      <c r="AS826" s="37"/>
      <c r="AT826" s="38"/>
    </row>
    <row r="827" spans="1:46" ht="12.75"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c r="AA827" s="37"/>
      <c r="AB827" s="37"/>
      <c r="AC827" s="37"/>
      <c r="AD827" s="37"/>
      <c r="AE827" s="37"/>
      <c r="AF827" s="37"/>
      <c r="AG827" s="37"/>
      <c r="AH827" s="37"/>
      <c r="AI827" s="37"/>
      <c r="AJ827" s="37"/>
      <c r="AK827" s="37"/>
      <c r="AL827" s="37"/>
      <c r="AM827" s="37"/>
      <c r="AN827" s="37"/>
      <c r="AO827" s="38"/>
      <c r="AP827" s="38"/>
      <c r="AQ827" s="37"/>
      <c r="AR827" s="37"/>
      <c r="AS827" s="37"/>
      <c r="AT827" s="38"/>
    </row>
    <row r="828" spans="1:46" ht="12.75"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c r="AA828" s="37"/>
      <c r="AB828" s="37"/>
      <c r="AC828" s="37"/>
      <c r="AD828" s="37"/>
      <c r="AE828" s="37"/>
      <c r="AF828" s="37"/>
      <c r="AG828" s="37"/>
      <c r="AH828" s="37"/>
      <c r="AI828" s="37"/>
      <c r="AJ828" s="37"/>
      <c r="AK828" s="37"/>
      <c r="AL828" s="37"/>
      <c r="AM828" s="37"/>
      <c r="AN828" s="37"/>
      <c r="AO828" s="38"/>
      <c r="AP828" s="38"/>
      <c r="AQ828" s="37"/>
      <c r="AR828" s="37"/>
      <c r="AS828" s="37"/>
      <c r="AT828" s="38"/>
    </row>
    <row r="829" spans="1:46" ht="12.75"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c r="AA829" s="37"/>
      <c r="AB829" s="37"/>
      <c r="AC829" s="37"/>
      <c r="AD829" s="37"/>
      <c r="AE829" s="37"/>
      <c r="AF829" s="37"/>
      <c r="AG829" s="37"/>
      <c r="AH829" s="37"/>
      <c r="AI829" s="37"/>
      <c r="AJ829" s="37"/>
      <c r="AK829" s="37"/>
      <c r="AL829" s="37"/>
      <c r="AM829" s="37"/>
      <c r="AN829" s="37"/>
      <c r="AO829" s="38"/>
      <c r="AP829" s="38"/>
      <c r="AQ829" s="37"/>
      <c r="AR829" s="37"/>
      <c r="AS829" s="37"/>
      <c r="AT829" s="38"/>
    </row>
    <row r="830" spans="1:46" ht="12.75"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c r="AA830" s="37"/>
      <c r="AB830" s="37"/>
      <c r="AC830" s="37"/>
      <c r="AD830" s="37"/>
      <c r="AE830" s="37"/>
      <c r="AF830" s="37"/>
      <c r="AG830" s="37"/>
      <c r="AH830" s="37"/>
      <c r="AI830" s="37"/>
      <c r="AJ830" s="37"/>
      <c r="AK830" s="37"/>
      <c r="AL830" s="37"/>
      <c r="AM830" s="37"/>
      <c r="AN830" s="37"/>
      <c r="AO830" s="38"/>
      <c r="AP830" s="38"/>
      <c r="AQ830" s="37"/>
      <c r="AR830" s="37"/>
      <c r="AS830" s="37"/>
      <c r="AT830" s="38"/>
    </row>
    <row r="831" spans="1:46" ht="12.75"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c r="AA831" s="37"/>
      <c r="AB831" s="37"/>
      <c r="AC831" s="37"/>
      <c r="AD831" s="37"/>
      <c r="AE831" s="37"/>
      <c r="AF831" s="37"/>
      <c r="AG831" s="37"/>
      <c r="AH831" s="37"/>
      <c r="AI831" s="37"/>
      <c r="AJ831" s="37"/>
      <c r="AK831" s="37"/>
      <c r="AL831" s="37"/>
      <c r="AM831" s="37"/>
      <c r="AN831" s="37"/>
      <c r="AO831" s="38"/>
      <c r="AP831" s="38"/>
      <c r="AQ831" s="37"/>
      <c r="AR831" s="37"/>
      <c r="AS831" s="37"/>
      <c r="AT831" s="38"/>
    </row>
    <row r="832" spans="1:46" ht="12.75"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c r="AA832" s="37"/>
      <c r="AB832" s="37"/>
      <c r="AC832" s="37"/>
      <c r="AD832" s="37"/>
      <c r="AE832" s="37"/>
      <c r="AF832" s="37"/>
      <c r="AG832" s="37"/>
      <c r="AH832" s="37"/>
      <c r="AI832" s="37"/>
      <c r="AJ832" s="37"/>
      <c r="AK832" s="37"/>
      <c r="AL832" s="37"/>
      <c r="AM832" s="37"/>
      <c r="AN832" s="37"/>
      <c r="AO832" s="38"/>
      <c r="AP832" s="38"/>
      <c r="AQ832" s="37"/>
      <c r="AR832" s="37"/>
      <c r="AS832" s="37"/>
      <c r="AT832" s="38"/>
    </row>
    <row r="833" spans="1:46" ht="12.75"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c r="AA833" s="37"/>
      <c r="AB833" s="37"/>
      <c r="AC833" s="37"/>
      <c r="AD833" s="37"/>
      <c r="AE833" s="37"/>
      <c r="AF833" s="37"/>
      <c r="AG833" s="37"/>
      <c r="AH833" s="37"/>
      <c r="AI833" s="37"/>
      <c r="AJ833" s="37"/>
      <c r="AK833" s="37"/>
      <c r="AL833" s="37"/>
      <c r="AM833" s="37"/>
      <c r="AN833" s="37"/>
      <c r="AO833" s="38"/>
      <c r="AP833" s="38"/>
      <c r="AQ833" s="37"/>
      <c r="AR833" s="37"/>
      <c r="AS833" s="37"/>
      <c r="AT833" s="38"/>
    </row>
    <row r="834" spans="1:46" ht="12.75"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c r="AA834" s="37"/>
      <c r="AB834" s="37"/>
      <c r="AC834" s="37"/>
      <c r="AD834" s="37"/>
      <c r="AE834" s="37"/>
      <c r="AF834" s="37"/>
      <c r="AG834" s="37"/>
      <c r="AH834" s="37"/>
      <c r="AI834" s="37"/>
      <c r="AJ834" s="37"/>
      <c r="AK834" s="37"/>
      <c r="AL834" s="37"/>
      <c r="AM834" s="37"/>
      <c r="AN834" s="37"/>
      <c r="AO834" s="38"/>
      <c r="AP834" s="38"/>
      <c r="AQ834" s="37"/>
      <c r="AR834" s="37"/>
      <c r="AS834" s="37"/>
      <c r="AT834" s="38"/>
    </row>
    <row r="835" spans="1:46" ht="12.75"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c r="AA835" s="37"/>
      <c r="AB835" s="37"/>
      <c r="AC835" s="37"/>
      <c r="AD835" s="37"/>
      <c r="AE835" s="37"/>
      <c r="AF835" s="37"/>
      <c r="AG835" s="37"/>
      <c r="AH835" s="37"/>
      <c r="AI835" s="37"/>
      <c r="AJ835" s="37"/>
      <c r="AK835" s="37"/>
      <c r="AL835" s="37"/>
      <c r="AM835" s="37"/>
      <c r="AN835" s="37"/>
      <c r="AO835" s="38"/>
      <c r="AP835" s="38"/>
      <c r="AQ835" s="37"/>
      <c r="AR835" s="37"/>
      <c r="AS835" s="37"/>
      <c r="AT835" s="38"/>
    </row>
    <row r="836" spans="1:46" ht="12.75"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c r="AA836" s="37"/>
      <c r="AB836" s="37"/>
      <c r="AC836" s="37"/>
      <c r="AD836" s="37"/>
      <c r="AE836" s="37"/>
      <c r="AF836" s="37"/>
      <c r="AG836" s="37"/>
      <c r="AH836" s="37"/>
      <c r="AI836" s="37"/>
      <c r="AJ836" s="37"/>
      <c r="AK836" s="37"/>
      <c r="AL836" s="37"/>
      <c r="AM836" s="37"/>
      <c r="AN836" s="37"/>
      <c r="AO836" s="38"/>
      <c r="AP836" s="38"/>
      <c r="AQ836" s="37"/>
      <c r="AR836" s="37"/>
      <c r="AS836" s="37"/>
      <c r="AT836" s="38"/>
    </row>
    <row r="837" spans="1:46" ht="12.75"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c r="AA837" s="37"/>
      <c r="AB837" s="37"/>
      <c r="AC837" s="37"/>
      <c r="AD837" s="37"/>
      <c r="AE837" s="37"/>
      <c r="AF837" s="37"/>
      <c r="AG837" s="37"/>
      <c r="AH837" s="37"/>
      <c r="AI837" s="37"/>
      <c r="AJ837" s="37"/>
      <c r="AK837" s="37"/>
      <c r="AL837" s="37"/>
      <c r="AM837" s="37"/>
      <c r="AN837" s="37"/>
      <c r="AO837" s="38"/>
      <c r="AP837" s="38"/>
      <c r="AQ837" s="37"/>
      <c r="AR837" s="37"/>
      <c r="AS837" s="37"/>
      <c r="AT837" s="38"/>
    </row>
    <row r="838" spans="1:46" ht="12.75"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c r="AA838" s="37"/>
      <c r="AB838" s="37"/>
      <c r="AC838" s="37"/>
      <c r="AD838" s="37"/>
      <c r="AE838" s="37"/>
      <c r="AF838" s="37"/>
      <c r="AG838" s="37"/>
      <c r="AH838" s="37"/>
      <c r="AI838" s="37"/>
      <c r="AJ838" s="37"/>
      <c r="AK838" s="37"/>
      <c r="AL838" s="37"/>
      <c r="AM838" s="37"/>
      <c r="AN838" s="37"/>
      <c r="AO838" s="38"/>
      <c r="AP838" s="38"/>
      <c r="AQ838" s="37"/>
      <c r="AR838" s="37"/>
      <c r="AS838" s="37"/>
      <c r="AT838" s="38"/>
    </row>
    <row r="839" spans="1:46" ht="12.75"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c r="AA839" s="37"/>
      <c r="AB839" s="37"/>
      <c r="AC839" s="37"/>
      <c r="AD839" s="37"/>
      <c r="AE839" s="37"/>
      <c r="AF839" s="37"/>
      <c r="AG839" s="37"/>
      <c r="AH839" s="37"/>
      <c r="AI839" s="37"/>
      <c r="AJ839" s="37"/>
      <c r="AK839" s="37"/>
      <c r="AL839" s="37"/>
      <c r="AM839" s="37"/>
      <c r="AN839" s="37"/>
      <c r="AO839" s="38"/>
      <c r="AP839" s="38"/>
      <c r="AQ839" s="37"/>
      <c r="AR839" s="37"/>
      <c r="AS839" s="37"/>
      <c r="AT839" s="38"/>
    </row>
    <row r="840" spans="1:46" ht="12.75"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c r="AA840" s="37"/>
      <c r="AB840" s="37"/>
      <c r="AC840" s="37"/>
      <c r="AD840" s="37"/>
      <c r="AE840" s="37"/>
      <c r="AF840" s="37"/>
      <c r="AG840" s="37"/>
      <c r="AH840" s="37"/>
      <c r="AI840" s="37"/>
      <c r="AJ840" s="37"/>
      <c r="AK840" s="37"/>
      <c r="AL840" s="37"/>
      <c r="AM840" s="37"/>
      <c r="AN840" s="37"/>
      <c r="AO840" s="38"/>
      <c r="AP840" s="38"/>
      <c r="AQ840" s="37"/>
      <c r="AR840" s="37"/>
      <c r="AS840" s="37"/>
      <c r="AT840" s="38"/>
    </row>
    <row r="841" spans="1:46" ht="12.75"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c r="AA841" s="37"/>
      <c r="AB841" s="37"/>
      <c r="AC841" s="37"/>
      <c r="AD841" s="37"/>
      <c r="AE841" s="37"/>
      <c r="AF841" s="37"/>
      <c r="AG841" s="37"/>
      <c r="AH841" s="37"/>
      <c r="AI841" s="37"/>
      <c r="AJ841" s="37"/>
      <c r="AK841" s="37"/>
      <c r="AL841" s="37"/>
      <c r="AM841" s="37"/>
      <c r="AN841" s="37"/>
      <c r="AO841" s="38"/>
      <c r="AP841" s="38"/>
      <c r="AQ841" s="37"/>
      <c r="AR841" s="37"/>
      <c r="AS841" s="37"/>
      <c r="AT841" s="38"/>
    </row>
    <row r="842" spans="1:46" ht="12.75"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c r="AA842" s="37"/>
      <c r="AB842" s="37"/>
      <c r="AC842" s="37"/>
      <c r="AD842" s="37"/>
      <c r="AE842" s="37"/>
      <c r="AF842" s="37"/>
      <c r="AG842" s="37"/>
      <c r="AH842" s="37"/>
      <c r="AI842" s="37"/>
      <c r="AJ842" s="37"/>
      <c r="AK842" s="37"/>
      <c r="AL842" s="37"/>
      <c r="AM842" s="37"/>
      <c r="AN842" s="37"/>
      <c r="AO842" s="38"/>
      <c r="AP842" s="38"/>
      <c r="AQ842" s="37"/>
      <c r="AR842" s="37"/>
      <c r="AS842" s="37"/>
      <c r="AT842" s="38"/>
    </row>
    <row r="843" spans="1:46" ht="12.75"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c r="AA843" s="37"/>
      <c r="AB843" s="37"/>
      <c r="AC843" s="37"/>
      <c r="AD843" s="37"/>
      <c r="AE843" s="37"/>
      <c r="AF843" s="37"/>
      <c r="AG843" s="37"/>
      <c r="AH843" s="37"/>
      <c r="AI843" s="37"/>
      <c r="AJ843" s="37"/>
      <c r="AK843" s="37"/>
      <c r="AL843" s="37"/>
      <c r="AM843" s="37"/>
      <c r="AN843" s="37"/>
      <c r="AO843" s="38"/>
      <c r="AP843" s="38"/>
      <c r="AQ843" s="37"/>
      <c r="AR843" s="37"/>
      <c r="AS843" s="37"/>
      <c r="AT843" s="38"/>
    </row>
    <row r="844" spans="1:46" ht="12.75"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c r="AA844" s="37"/>
      <c r="AB844" s="37"/>
      <c r="AC844" s="37"/>
      <c r="AD844" s="37"/>
      <c r="AE844" s="37"/>
      <c r="AF844" s="37"/>
      <c r="AG844" s="37"/>
      <c r="AH844" s="37"/>
      <c r="AI844" s="37"/>
      <c r="AJ844" s="37"/>
      <c r="AK844" s="37"/>
      <c r="AL844" s="37"/>
      <c r="AM844" s="37"/>
      <c r="AN844" s="37"/>
      <c r="AO844" s="38"/>
      <c r="AP844" s="38"/>
      <c r="AQ844" s="37"/>
      <c r="AR844" s="37"/>
      <c r="AS844" s="37"/>
      <c r="AT844" s="38"/>
    </row>
    <row r="845" spans="1:46" ht="12.75"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c r="AA845" s="37"/>
      <c r="AB845" s="37"/>
      <c r="AC845" s="37"/>
      <c r="AD845" s="37"/>
      <c r="AE845" s="37"/>
      <c r="AF845" s="37"/>
      <c r="AG845" s="37"/>
      <c r="AH845" s="37"/>
      <c r="AI845" s="37"/>
      <c r="AJ845" s="37"/>
      <c r="AK845" s="37"/>
      <c r="AL845" s="37"/>
      <c r="AM845" s="37"/>
      <c r="AN845" s="37"/>
      <c r="AO845" s="38"/>
      <c r="AP845" s="38"/>
      <c r="AQ845" s="37"/>
      <c r="AR845" s="37"/>
      <c r="AS845" s="37"/>
      <c r="AT845" s="38"/>
    </row>
    <row r="846" spans="1:46" ht="12.75"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c r="AA846" s="37"/>
      <c r="AB846" s="37"/>
      <c r="AC846" s="37"/>
      <c r="AD846" s="37"/>
      <c r="AE846" s="37"/>
      <c r="AF846" s="37"/>
      <c r="AG846" s="37"/>
      <c r="AH846" s="37"/>
      <c r="AI846" s="37"/>
      <c r="AJ846" s="37"/>
      <c r="AK846" s="37"/>
      <c r="AL846" s="37"/>
      <c r="AM846" s="37"/>
      <c r="AN846" s="37"/>
      <c r="AO846" s="38"/>
      <c r="AP846" s="38"/>
      <c r="AQ846" s="37"/>
      <c r="AR846" s="37"/>
      <c r="AS846" s="37"/>
      <c r="AT846" s="38"/>
    </row>
    <row r="847" spans="1:46" ht="12.75"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c r="AA847" s="37"/>
      <c r="AB847" s="37"/>
      <c r="AC847" s="37"/>
      <c r="AD847" s="37"/>
      <c r="AE847" s="37"/>
      <c r="AF847" s="37"/>
      <c r="AG847" s="37"/>
      <c r="AH847" s="37"/>
      <c r="AI847" s="37"/>
      <c r="AJ847" s="37"/>
      <c r="AK847" s="37"/>
      <c r="AL847" s="37"/>
      <c r="AM847" s="37"/>
      <c r="AN847" s="37"/>
      <c r="AO847" s="38"/>
      <c r="AP847" s="38"/>
      <c r="AQ847" s="37"/>
      <c r="AR847" s="37"/>
      <c r="AS847" s="37"/>
      <c r="AT847" s="38"/>
    </row>
    <row r="848" spans="1:46" ht="12.75"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c r="AA848" s="37"/>
      <c r="AB848" s="37"/>
      <c r="AC848" s="37"/>
      <c r="AD848" s="37"/>
      <c r="AE848" s="37"/>
      <c r="AF848" s="37"/>
      <c r="AG848" s="37"/>
      <c r="AH848" s="37"/>
      <c r="AI848" s="37"/>
      <c r="AJ848" s="37"/>
      <c r="AK848" s="37"/>
      <c r="AL848" s="37"/>
      <c r="AM848" s="37"/>
      <c r="AN848" s="37"/>
      <c r="AO848" s="38"/>
      <c r="AP848" s="38"/>
      <c r="AQ848" s="37"/>
      <c r="AR848" s="37"/>
      <c r="AS848" s="37"/>
      <c r="AT848" s="38"/>
    </row>
    <row r="849" spans="1:46" ht="12.75"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c r="AA849" s="37"/>
      <c r="AB849" s="37"/>
      <c r="AC849" s="37"/>
      <c r="AD849" s="37"/>
      <c r="AE849" s="37"/>
      <c r="AF849" s="37"/>
      <c r="AG849" s="37"/>
      <c r="AH849" s="37"/>
      <c r="AI849" s="37"/>
      <c r="AJ849" s="37"/>
      <c r="AK849" s="37"/>
      <c r="AL849" s="37"/>
      <c r="AM849" s="37"/>
      <c r="AN849" s="37"/>
      <c r="AO849" s="38"/>
      <c r="AP849" s="38"/>
      <c r="AQ849" s="37"/>
      <c r="AR849" s="37"/>
      <c r="AS849" s="37"/>
      <c r="AT849" s="38"/>
    </row>
    <row r="850" spans="1:46" ht="12.75"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c r="AA850" s="37"/>
      <c r="AB850" s="37"/>
      <c r="AC850" s="37"/>
      <c r="AD850" s="37"/>
      <c r="AE850" s="37"/>
      <c r="AF850" s="37"/>
      <c r="AG850" s="37"/>
      <c r="AH850" s="37"/>
      <c r="AI850" s="37"/>
      <c r="AJ850" s="37"/>
      <c r="AK850" s="37"/>
      <c r="AL850" s="37"/>
      <c r="AM850" s="37"/>
      <c r="AN850" s="37"/>
      <c r="AO850" s="38"/>
      <c r="AP850" s="38"/>
      <c r="AQ850" s="37"/>
      <c r="AR850" s="37"/>
      <c r="AS850" s="37"/>
      <c r="AT850" s="38"/>
    </row>
    <row r="851" spans="1:46" ht="12.75"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c r="AA851" s="37"/>
      <c r="AB851" s="37"/>
      <c r="AC851" s="37"/>
      <c r="AD851" s="37"/>
      <c r="AE851" s="37"/>
      <c r="AF851" s="37"/>
      <c r="AG851" s="37"/>
      <c r="AH851" s="37"/>
      <c r="AI851" s="37"/>
      <c r="AJ851" s="37"/>
      <c r="AK851" s="37"/>
      <c r="AL851" s="37"/>
      <c r="AM851" s="37"/>
      <c r="AN851" s="37"/>
      <c r="AO851" s="38"/>
      <c r="AP851" s="38"/>
      <c r="AQ851" s="37"/>
      <c r="AR851" s="37"/>
      <c r="AS851" s="37"/>
      <c r="AT851" s="38"/>
    </row>
    <row r="852" spans="1:46" ht="12.75"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c r="AA852" s="37"/>
      <c r="AB852" s="37"/>
      <c r="AC852" s="37"/>
      <c r="AD852" s="37"/>
      <c r="AE852" s="37"/>
      <c r="AF852" s="37"/>
      <c r="AG852" s="37"/>
      <c r="AH852" s="37"/>
      <c r="AI852" s="37"/>
      <c r="AJ852" s="37"/>
      <c r="AK852" s="37"/>
      <c r="AL852" s="37"/>
      <c r="AM852" s="37"/>
      <c r="AN852" s="37"/>
      <c r="AO852" s="38"/>
      <c r="AP852" s="38"/>
      <c r="AQ852" s="37"/>
      <c r="AR852" s="37"/>
      <c r="AS852" s="37"/>
      <c r="AT852" s="38"/>
    </row>
    <row r="853" spans="1:46" ht="12.75"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c r="AA853" s="37"/>
      <c r="AB853" s="37"/>
      <c r="AC853" s="37"/>
      <c r="AD853" s="37"/>
      <c r="AE853" s="37"/>
      <c r="AF853" s="37"/>
      <c r="AG853" s="37"/>
      <c r="AH853" s="37"/>
      <c r="AI853" s="37"/>
      <c r="AJ853" s="37"/>
      <c r="AK853" s="37"/>
      <c r="AL853" s="37"/>
      <c r="AM853" s="37"/>
      <c r="AN853" s="37"/>
      <c r="AO853" s="38"/>
      <c r="AP853" s="38"/>
      <c r="AQ853" s="37"/>
      <c r="AR853" s="37"/>
      <c r="AS853" s="37"/>
      <c r="AT853" s="38"/>
    </row>
    <row r="854" spans="1:46" ht="12.75"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c r="AA854" s="37"/>
      <c r="AB854" s="37"/>
      <c r="AC854" s="37"/>
      <c r="AD854" s="37"/>
      <c r="AE854" s="37"/>
      <c r="AF854" s="37"/>
      <c r="AG854" s="37"/>
      <c r="AH854" s="37"/>
      <c r="AI854" s="37"/>
      <c r="AJ854" s="37"/>
      <c r="AK854" s="37"/>
      <c r="AL854" s="37"/>
      <c r="AM854" s="37"/>
      <c r="AN854" s="37"/>
      <c r="AO854" s="38"/>
      <c r="AP854" s="38"/>
      <c r="AQ854" s="37"/>
      <c r="AR854" s="37"/>
      <c r="AS854" s="37"/>
      <c r="AT854" s="38"/>
    </row>
    <row r="855" spans="1:46" ht="12.75"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c r="AA855" s="37"/>
      <c r="AB855" s="37"/>
      <c r="AC855" s="37"/>
      <c r="AD855" s="37"/>
      <c r="AE855" s="37"/>
      <c r="AF855" s="37"/>
      <c r="AG855" s="37"/>
      <c r="AH855" s="37"/>
      <c r="AI855" s="37"/>
      <c r="AJ855" s="37"/>
      <c r="AK855" s="37"/>
      <c r="AL855" s="37"/>
      <c r="AM855" s="37"/>
      <c r="AN855" s="37"/>
      <c r="AO855" s="38"/>
      <c r="AP855" s="38"/>
      <c r="AQ855" s="37"/>
      <c r="AR855" s="37"/>
      <c r="AS855" s="37"/>
      <c r="AT855" s="38"/>
    </row>
    <row r="856" spans="1:46" ht="12.75"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c r="AA856" s="37"/>
      <c r="AB856" s="37"/>
      <c r="AC856" s="37"/>
      <c r="AD856" s="37"/>
      <c r="AE856" s="37"/>
      <c r="AF856" s="37"/>
      <c r="AG856" s="37"/>
      <c r="AH856" s="37"/>
      <c r="AI856" s="37"/>
      <c r="AJ856" s="37"/>
      <c r="AK856" s="37"/>
      <c r="AL856" s="37"/>
      <c r="AM856" s="37"/>
      <c r="AN856" s="37"/>
      <c r="AO856" s="38"/>
      <c r="AP856" s="38"/>
      <c r="AQ856" s="37"/>
      <c r="AR856" s="37"/>
      <c r="AS856" s="37"/>
      <c r="AT856" s="38"/>
    </row>
    <row r="857" spans="1:46" ht="12.75"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c r="AA857" s="37"/>
      <c r="AB857" s="37"/>
      <c r="AC857" s="37"/>
      <c r="AD857" s="37"/>
      <c r="AE857" s="37"/>
      <c r="AF857" s="37"/>
      <c r="AG857" s="37"/>
      <c r="AH857" s="37"/>
      <c r="AI857" s="37"/>
      <c r="AJ857" s="37"/>
      <c r="AK857" s="37"/>
      <c r="AL857" s="37"/>
      <c r="AM857" s="37"/>
      <c r="AN857" s="37"/>
      <c r="AO857" s="38"/>
      <c r="AP857" s="38"/>
      <c r="AQ857" s="37"/>
      <c r="AR857" s="37"/>
      <c r="AS857" s="37"/>
      <c r="AT857" s="38"/>
    </row>
    <row r="858" spans="1:46" ht="12.75"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c r="AA858" s="37"/>
      <c r="AB858" s="37"/>
      <c r="AC858" s="37"/>
      <c r="AD858" s="37"/>
      <c r="AE858" s="37"/>
      <c r="AF858" s="37"/>
      <c r="AG858" s="37"/>
      <c r="AH858" s="37"/>
      <c r="AI858" s="37"/>
      <c r="AJ858" s="37"/>
      <c r="AK858" s="37"/>
      <c r="AL858" s="37"/>
      <c r="AM858" s="37"/>
      <c r="AN858" s="37"/>
      <c r="AO858" s="38"/>
      <c r="AP858" s="38"/>
      <c r="AQ858" s="37"/>
      <c r="AR858" s="37"/>
      <c r="AS858" s="37"/>
      <c r="AT858" s="38"/>
    </row>
    <row r="859" spans="1:46" ht="12.75"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c r="AA859" s="37"/>
      <c r="AB859" s="37"/>
      <c r="AC859" s="37"/>
      <c r="AD859" s="37"/>
      <c r="AE859" s="37"/>
      <c r="AF859" s="37"/>
      <c r="AG859" s="37"/>
      <c r="AH859" s="37"/>
      <c r="AI859" s="37"/>
      <c r="AJ859" s="37"/>
      <c r="AK859" s="37"/>
      <c r="AL859" s="37"/>
      <c r="AM859" s="37"/>
      <c r="AN859" s="37"/>
      <c r="AO859" s="38"/>
      <c r="AP859" s="38"/>
      <c r="AQ859" s="37"/>
      <c r="AR859" s="37"/>
      <c r="AS859" s="37"/>
      <c r="AT859" s="38"/>
    </row>
    <row r="860" spans="1:46" ht="12.75"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c r="AA860" s="37"/>
      <c r="AB860" s="37"/>
      <c r="AC860" s="37"/>
      <c r="AD860" s="37"/>
      <c r="AE860" s="37"/>
      <c r="AF860" s="37"/>
      <c r="AG860" s="37"/>
      <c r="AH860" s="37"/>
      <c r="AI860" s="37"/>
      <c r="AJ860" s="37"/>
      <c r="AK860" s="37"/>
      <c r="AL860" s="37"/>
      <c r="AM860" s="37"/>
      <c r="AN860" s="37"/>
      <c r="AO860" s="38"/>
      <c r="AP860" s="38"/>
      <c r="AQ860" s="37"/>
      <c r="AR860" s="37"/>
      <c r="AS860" s="37"/>
      <c r="AT860" s="38"/>
    </row>
    <row r="861" spans="1:46" ht="12.75"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c r="AA861" s="37"/>
      <c r="AB861" s="37"/>
      <c r="AC861" s="37"/>
      <c r="AD861" s="37"/>
      <c r="AE861" s="37"/>
      <c r="AF861" s="37"/>
      <c r="AG861" s="37"/>
      <c r="AH861" s="37"/>
      <c r="AI861" s="37"/>
      <c r="AJ861" s="37"/>
      <c r="AK861" s="37"/>
      <c r="AL861" s="37"/>
      <c r="AM861" s="37"/>
      <c r="AN861" s="37"/>
      <c r="AO861" s="38"/>
      <c r="AP861" s="38"/>
      <c r="AQ861" s="37"/>
      <c r="AR861" s="37"/>
      <c r="AS861" s="37"/>
      <c r="AT861" s="38"/>
    </row>
    <row r="862" spans="1:46" ht="12.75"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c r="AA862" s="37"/>
      <c r="AB862" s="37"/>
      <c r="AC862" s="37"/>
      <c r="AD862" s="37"/>
      <c r="AE862" s="37"/>
      <c r="AF862" s="37"/>
      <c r="AG862" s="37"/>
      <c r="AH862" s="37"/>
      <c r="AI862" s="37"/>
      <c r="AJ862" s="37"/>
      <c r="AK862" s="37"/>
      <c r="AL862" s="37"/>
      <c r="AM862" s="37"/>
      <c r="AN862" s="37"/>
      <c r="AO862" s="38"/>
      <c r="AP862" s="38"/>
      <c r="AQ862" s="37"/>
      <c r="AR862" s="37"/>
      <c r="AS862" s="37"/>
      <c r="AT862" s="38"/>
    </row>
    <row r="863" spans="1:46" ht="12.75"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c r="AA863" s="37"/>
      <c r="AB863" s="37"/>
      <c r="AC863" s="37"/>
      <c r="AD863" s="37"/>
      <c r="AE863" s="37"/>
      <c r="AF863" s="37"/>
      <c r="AG863" s="37"/>
      <c r="AH863" s="37"/>
      <c r="AI863" s="37"/>
      <c r="AJ863" s="37"/>
      <c r="AK863" s="37"/>
      <c r="AL863" s="37"/>
      <c r="AM863" s="37"/>
      <c r="AN863" s="37"/>
      <c r="AO863" s="38"/>
      <c r="AP863" s="38"/>
      <c r="AQ863" s="37"/>
      <c r="AR863" s="37"/>
      <c r="AS863" s="37"/>
      <c r="AT863" s="38"/>
    </row>
    <row r="864" spans="1:46" ht="12.75"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c r="AA864" s="37"/>
      <c r="AB864" s="37"/>
      <c r="AC864" s="37"/>
      <c r="AD864" s="37"/>
      <c r="AE864" s="37"/>
      <c r="AF864" s="37"/>
      <c r="AG864" s="37"/>
      <c r="AH864" s="37"/>
      <c r="AI864" s="37"/>
      <c r="AJ864" s="37"/>
      <c r="AK864" s="37"/>
      <c r="AL864" s="37"/>
      <c r="AM864" s="37"/>
      <c r="AN864" s="37"/>
      <c r="AO864" s="38"/>
      <c r="AP864" s="38"/>
      <c r="AQ864" s="37"/>
      <c r="AR864" s="37"/>
      <c r="AS864" s="37"/>
      <c r="AT864" s="38"/>
    </row>
    <row r="865" spans="1:46" ht="12.75"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c r="AA865" s="37"/>
      <c r="AB865" s="37"/>
      <c r="AC865" s="37"/>
      <c r="AD865" s="37"/>
      <c r="AE865" s="37"/>
      <c r="AF865" s="37"/>
      <c r="AG865" s="37"/>
      <c r="AH865" s="37"/>
      <c r="AI865" s="37"/>
      <c r="AJ865" s="37"/>
      <c r="AK865" s="37"/>
      <c r="AL865" s="37"/>
      <c r="AM865" s="37"/>
      <c r="AN865" s="37"/>
      <c r="AO865" s="38"/>
      <c r="AP865" s="38"/>
      <c r="AQ865" s="37"/>
      <c r="AR865" s="37"/>
      <c r="AS865" s="37"/>
      <c r="AT865" s="38"/>
    </row>
    <row r="866" spans="1:46" ht="12.75"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c r="AA866" s="37"/>
      <c r="AB866" s="37"/>
      <c r="AC866" s="37"/>
      <c r="AD866" s="37"/>
      <c r="AE866" s="37"/>
      <c r="AF866" s="37"/>
      <c r="AG866" s="37"/>
      <c r="AH866" s="37"/>
      <c r="AI866" s="37"/>
      <c r="AJ866" s="37"/>
      <c r="AK866" s="37"/>
      <c r="AL866" s="37"/>
      <c r="AM866" s="37"/>
      <c r="AN866" s="37"/>
      <c r="AO866" s="38"/>
      <c r="AP866" s="38"/>
      <c r="AQ866" s="37"/>
      <c r="AR866" s="37"/>
      <c r="AS866" s="37"/>
      <c r="AT866" s="38"/>
    </row>
    <row r="867" spans="1:46" ht="12.75"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c r="AA867" s="37"/>
      <c r="AB867" s="37"/>
      <c r="AC867" s="37"/>
      <c r="AD867" s="37"/>
      <c r="AE867" s="37"/>
      <c r="AF867" s="37"/>
      <c r="AG867" s="37"/>
      <c r="AH867" s="37"/>
      <c r="AI867" s="37"/>
      <c r="AJ867" s="37"/>
      <c r="AK867" s="37"/>
      <c r="AL867" s="37"/>
      <c r="AM867" s="37"/>
      <c r="AN867" s="37"/>
      <c r="AO867" s="38"/>
      <c r="AP867" s="38"/>
      <c r="AQ867" s="37"/>
      <c r="AR867" s="37"/>
      <c r="AS867" s="37"/>
      <c r="AT867" s="38"/>
    </row>
    <row r="868" spans="1:46" ht="12.75"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c r="AA868" s="37"/>
      <c r="AB868" s="37"/>
      <c r="AC868" s="37"/>
      <c r="AD868" s="37"/>
      <c r="AE868" s="37"/>
      <c r="AF868" s="37"/>
      <c r="AG868" s="37"/>
      <c r="AH868" s="37"/>
      <c r="AI868" s="37"/>
      <c r="AJ868" s="37"/>
      <c r="AK868" s="37"/>
      <c r="AL868" s="37"/>
      <c r="AM868" s="37"/>
      <c r="AN868" s="37"/>
      <c r="AO868" s="38"/>
      <c r="AP868" s="38"/>
      <c r="AQ868" s="37"/>
      <c r="AR868" s="37"/>
      <c r="AS868" s="37"/>
      <c r="AT868" s="38"/>
    </row>
    <row r="869" spans="1:46" ht="12.75"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c r="AA869" s="37"/>
      <c r="AB869" s="37"/>
      <c r="AC869" s="37"/>
      <c r="AD869" s="37"/>
      <c r="AE869" s="37"/>
      <c r="AF869" s="37"/>
      <c r="AG869" s="37"/>
      <c r="AH869" s="37"/>
      <c r="AI869" s="37"/>
      <c r="AJ869" s="37"/>
      <c r="AK869" s="37"/>
      <c r="AL869" s="37"/>
      <c r="AM869" s="37"/>
      <c r="AN869" s="37"/>
      <c r="AO869" s="38"/>
      <c r="AP869" s="38"/>
      <c r="AQ869" s="37"/>
      <c r="AR869" s="37"/>
      <c r="AS869" s="37"/>
      <c r="AT869" s="38"/>
    </row>
    <row r="870" spans="1:46" ht="12.75"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c r="AA870" s="37"/>
      <c r="AB870" s="37"/>
      <c r="AC870" s="37"/>
      <c r="AD870" s="37"/>
      <c r="AE870" s="37"/>
      <c r="AF870" s="37"/>
      <c r="AG870" s="37"/>
      <c r="AH870" s="37"/>
      <c r="AI870" s="37"/>
      <c r="AJ870" s="37"/>
      <c r="AK870" s="37"/>
      <c r="AL870" s="37"/>
      <c r="AM870" s="37"/>
      <c r="AN870" s="37"/>
      <c r="AO870" s="38"/>
      <c r="AP870" s="38"/>
      <c r="AQ870" s="37"/>
      <c r="AR870" s="37"/>
      <c r="AS870" s="37"/>
      <c r="AT870" s="38"/>
    </row>
    <row r="871" spans="1:46" ht="12.75"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c r="AA871" s="37"/>
      <c r="AB871" s="37"/>
      <c r="AC871" s="37"/>
      <c r="AD871" s="37"/>
      <c r="AE871" s="37"/>
      <c r="AF871" s="37"/>
      <c r="AG871" s="37"/>
      <c r="AH871" s="37"/>
      <c r="AI871" s="37"/>
      <c r="AJ871" s="37"/>
      <c r="AK871" s="37"/>
      <c r="AL871" s="37"/>
      <c r="AM871" s="37"/>
      <c r="AN871" s="37"/>
      <c r="AO871" s="38"/>
      <c r="AP871" s="38"/>
      <c r="AQ871" s="37"/>
      <c r="AR871" s="37"/>
      <c r="AS871" s="37"/>
      <c r="AT871" s="38"/>
    </row>
    <row r="872" spans="1:46" ht="12.75"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c r="AA872" s="37"/>
      <c r="AB872" s="37"/>
      <c r="AC872" s="37"/>
      <c r="AD872" s="37"/>
      <c r="AE872" s="37"/>
      <c r="AF872" s="37"/>
      <c r="AG872" s="37"/>
      <c r="AH872" s="37"/>
      <c r="AI872" s="37"/>
      <c r="AJ872" s="37"/>
      <c r="AK872" s="37"/>
      <c r="AL872" s="37"/>
      <c r="AM872" s="37"/>
      <c r="AN872" s="37"/>
      <c r="AO872" s="38"/>
      <c r="AP872" s="38"/>
      <c r="AQ872" s="37"/>
      <c r="AR872" s="37"/>
      <c r="AS872" s="37"/>
      <c r="AT872" s="38"/>
    </row>
    <row r="873" spans="1:46" ht="12.75"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c r="AA873" s="37"/>
      <c r="AB873" s="37"/>
      <c r="AC873" s="37"/>
      <c r="AD873" s="37"/>
      <c r="AE873" s="37"/>
      <c r="AF873" s="37"/>
      <c r="AG873" s="37"/>
      <c r="AH873" s="37"/>
      <c r="AI873" s="37"/>
      <c r="AJ873" s="37"/>
      <c r="AK873" s="37"/>
      <c r="AL873" s="37"/>
      <c r="AM873" s="37"/>
      <c r="AN873" s="37"/>
      <c r="AO873" s="38"/>
      <c r="AP873" s="38"/>
      <c r="AQ873" s="37"/>
      <c r="AR873" s="37"/>
      <c r="AS873" s="37"/>
      <c r="AT873" s="38"/>
    </row>
    <row r="874" spans="1:46" ht="12.75"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c r="AA874" s="37"/>
      <c r="AB874" s="37"/>
      <c r="AC874" s="37"/>
      <c r="AD874" s="37"/>
      <c r="AE874" s="37"/>
      <c r="AF874" s="37"/>
      <c r="AG874" s="37"/>
      <c r="AH874" s="37"/>
      <c r="AI874" s="37"/>
      <c r="AJ874" s="37"/>
      <c r="AK874" s="37"/>
      <c r="AL874" s="37"/>
      <c r="AM874" s="37"/>
      <c r="AN874" s="37"/>
      <c r="AO874" s="38"/>
      <c r="AP874" s="38"/>
      <c r="AQ874" s="37"/>
      <c r="AR874" s="37"/>
      <c r="AS874" s="37"/>
      <c r="AT874" s="38"/>
    </row>
    <row r="875" spans="1:46" ht="12.75"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c r="AA875" s="37"/>
      <c r="AB875" s="37"/>
      <c r="AC875" s="37"/>
      <c r="AD875" s="37"/>
      <c r="AE875" s="37"/>
      <c r="AF875" s="37"/>
      <c r="AG875" s="37"/>
      <c r="AH875" s="37"/>
      <c r="AI875" s="37"/>
      <c r="AJ875" s="37"/>
      <c r="AK875" s="37"/>
      <c r="AL875" s="37"/>
      <c r="AM875" s="37"/>
      <c r="AN875" s="37"/>
      <c r="AO875" s="38"/>
      <c r="AP875" s="38"/>
      <c r="AQ875" s="37"/>
      <c r="AR875" s="37"/>
      <c r="AS875" s="37"/>
      <c r="AT875" s="38"/>
    </row>
    <row r="876" spans="1:46" ht="12.75"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c r="AA876" s="37"/>
      <c r="AB876" s="37"/>
      <c r="AC876" s="37"/>
      <c r="AD876" s="37"/>
      <c r="AE876" s="37"/>
      <c r="AF876" s="37"/>
      <c r="AG876" s="37"/>
      <c r="AH876" s="37"/>
      <c r="AI876" s="37"/>
      <c r="AJ876" s="37"/>
      <c r="AK876" s="37"/>
      <c r="AL876" s="37"/>
      <c r="AM876" s="37"/>
      <c r="AN876" s="37"/>
      <c r="AO876" s="38"/>
      <c r="AP876" s="38"/>
      <c r="AQ876" s="37"/>
      <c r="AR876" s="37"/>
      <c r="AS876" s="37"/>
      <c r="AT876" s="38"/>
    </row>
    <row r="877" spans="1:46" ht="12.75"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c r="AA877" s="37"/>
      <c r="AB877" s="37"/>
      <c r="AC877" s="37"/>
      <c r="AD877" s="37"/>
      <c r="AE877" s="37"/>
      <c r="AF877" s="37"/>
      <c r="AG877" s="37"/>
      <c r="AH877" s="37"/>
      <c r="AI877" s="37"/>
      <c r="AJ877" s="37"/>
      <c r="AK877" s="37"/>
      <c r="AL877" s="37"/>
      <c r="AM877" s="37"/>
      <c r="AN877" s="37"/>
      <c r="AO877" s="38"/>
      <c r="AP877" s="38"/>
      <c r="AQ877" s="37"/>
      <c r="AR877" s="37"/>
      <c r="AS877" s="37"/>
      <c r="AT877" s="38"/>
    </row>
    <row r="878" spans="1:46" ht="12.75"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c r="AA878" s="37"/>
      <c r="AB878" s="37"/>
      <c r="AC878" s="37"/>
      <c r="AD878" s="37"/>
      <c r="AE878" s="37"/>
      <c r="AF878" s="37"/>
      <c r="AG878" s="37"/>
      <c r="AH878" s="37"/>
      <c r="AI878" s="37"/>
      <c r="AJ878" s="37"/>
      <c r="AK878" s="37"/>
      <c r="AL878" s="37"/>
      <c r="AM878" s="37"/>
      <c r="AN878" s="37"/>
      <c r="AO878" s="38"/>
      <c r="AP878" s="38"/>
      <c r="AQ878" s="37"/>
      <c r="AR878" s="37"/>
      <c r="AS878" s="37"/>
      <c r="AT878" s="38"/>
    </row>
    <row r="879" spans="1:46" ht="12.75"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c r="AA879" s="37"/>
      <c r="AB879" s="37"/>
      <c r="AC879" s="37"/>
      <c r="AD879" s="37"/>
      <c r="AE879" s="37"/>
      <c r="AF879" s="37"/>
      <c r="AG879" s="37"/>
      <c r="AH879" s="37"/>
      <c r="AI879" s="37"/>
      <c r="AJ879" s="37"/>
      <c r="AK879" s="37"/>
      <c r="AL879" s="37"/>
      <c r="AM879" s="37"/>
      <c r="AN879" s="37"/>
      <c r="AO879" s="38"/>
      <c r="AP879" s="38"/>
      <c r="AQ879" s="37"/>
      <c r="AR879" s="37"/>
      <c r="AS879" s="37"/>
      <c r="AT879" s="38"/>
    </row>
    <row r="880" spans="1:46" ht="12.75"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c r="AA880" s="37"/>
      <c r="AB880" s="37"/>
      <c r="AC880" s="37"/>
      <c r="AD880" s="37"/>
      <c r="AE880" s="37"/>
      <c r="AF880" s="37"/>
      <c r="AG880" s="37"/>
      <c r="AH880" s="37"/>
      <c r="AI880" s="37"/>
      <c r="AJ880" s="37"/>
      <c r="AK880" s="37"/>
      <c r="AL880" s="37"/>
      <c r="AM880" s="37"/>
      <c r="AN880" s="37"/>
      <c r="AO880" s="38"/>
      <c r="AP880" s="38"/>
      <c r="AQ880" s="37"/>
      <c r="AR880" s="37"/>
      <c r="AS880" s="37"/>
      <c r="AT880" s="38"/>
    </row>
    <row r="881" spans="1:46" ht="12.75"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c r="AA881" s="37"/>
      <c r="AB881" s="37"/>
      <c r="AC881" s="37"/>
      <c r="AD881" s="37"/>
      <c r="AE881" s="37"/>
      <c r="AF881" s="37"/>
      <c r="AG881" s="37"/>
      <c r="AH881" s="37"/>
      <c r="AI881" s="37"/>
      <c r="AJ881" s="37"/>
      <c r="AK881" s="37"/>
      <c r="AL881" s="37"/>
      <c r="AM881" s="37"/>
      <c r="AN881" s="37"/>
      <c r="AO881" s="38"/>
      <c r="AP881" s="38"/>
      <c r="AQ881" s="37"/>
      <c r="AR881" s="37"/>
      <c r="AS881" s="37"/>
      <c r="AT881" s="38"/>
    </row>
    <row r="882" spans="1:46" ht="12.75"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c r="AA882" s="37"/>
      <c r="AB882" s="37"/>
      <c r="AC882" s="37"/>
      <c r="AD882" s="37"/>
      <c r="AE882" s="37"/>
      <c r="AF882" s="37"/>
      <c r="AG882" s="37"/>
      <c r="AH882" s="37"/>
      <c r="AI882" s="37"/>
      <c r="AJ882" s="37"/>
      <c r="AK882" s="37"/>
      <c r="AL882" s="37"/>
      <c r="AM882" s="37"/>
      <c r="AN882" s="37"/>
      <c r="AO882" s="38"/>
      <c r="AP882" s="38"/>
      <c r="AQ882" s="37"/>
      <c r="AR882" s="37"/>
      <c r="AS882" s="37"/>
      <c r="AT882" s="38"/>
    </row>
    <row r="883" spans="1:46" ht="12.75"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c r="AA883" s="37"/>
      <c r="AB883" s="37"/>
      <c r="AC883" s="37"/>
      <c r="AD883" s="37"/>
      <c r="AE883" s="37"/>
      <c r="AF883" s="37"/>
      <c r="AG883" s="37"/>
      <c r="AH883" s="37"/>
      <c r="AI883" s="37"/>
      <c r="AJ883" s="37"/>
      <c r="AK883" s="37"/>
      <c r="AL883" s="37"/>
      <c r="AM883" s="37"/>
      <c r="AN883" s="37"/>
      <c r="AO883" s="38"/>
      <c r="AP883" s="38"/>
      <c r="AQ883" s="37"/>
      <c r="AR883" s="37"/>
      <c r="AS883" s="37"/>
      <c r="AT883" s="38"/>
    </row>
    <row r="884" spans="1:46" ht="12.75"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c r="AA884" s="37"/>
      <c r="AB884" s="37"/>
      <c r="AC884" s="37"/>
      <c r="AD884" s="37"/>
      <c r="AE884" s="37"/>
      <c r="AF884" s="37"/>
      <c r="AG884" s="37"/>
      <c r="AH884" s="37"/>
      <c r="AI884" s="37"/>
      <c r="AJ884" s="37"/>
      <c r="AK884" s="37"/>
      <c r="AL884" s="37"/>
      <c r="AM884" s="37"/>
      <c r="AN884" s="37"/>
      <c r="AO884" s="38"/>
      <c r="AP884" s="38"/>
      <c r="AQ884" s="37"/>
      <c r="AR884" s="37"/>
      <c r="AS884" s="37"/>
      <c r="AT884" s="38"/>
    </row>
    <row r="885" spans="1:46" ht="12.75"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c r="AA885" s="37"/>
      <c r="AB885" s="37"/>
      <c r="AC885" s="37"/>
      <c r="AD885" s="37"/>
      <c r="AE885" s="37"/>
      <c r="AF885" s="37"/>
      <c r="AG885" s="37"/>
      <c r="AH885" s="37"/>
      <c r="AI885" s="37"/>
      <c r="AJ885" s="37"/>
      <c r="AK885" s="37"/>
      <c r="AL885" s="37"/>
      <c r="AM885" s="37"/>
      <c r="AN885" s="37"/>
      <c r="AO885" s="38"/>
      <c r="AP885" s="38"/>
      <c r="AQ885" s="37"/>
      <c r="AR885" s="37"/>
      <c r="AS885" s="37"/>
      <c r="AT885" s="38"/>
    </row>
    <row r="886" spans="1:46" ht="12.75"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c r="AA886" s="37"/>
      <c r="AB886" s="37"/>
      <c r="AC886" s="37"/>
      <c r="AD886" s="37"/>
      <c r="AE886" s="37"/>
      <c r="AF886" s="37"/>
      <c r="AG886" s="37"/>
      <c r="AH886" s="37"/>
      <c r="AI886" s="37"/>
      <c r="AJ886" s="37"/>
      <c r="AK886" s="37"/>
      <c r="AL886" s="37"/>
      <c r="AM886" s="37"/>
      <c r="AN886" s="37"/>
      <c r="AO886" s="38"/>
      <c r="AP886" s="38"/>
      <c r="AQ886" s="37"/>
      <c r="AR886" s="37"/>
      <c r="AS886" s="37"/>
      <c r="AT886" s="38"/>
    </row>
    <row r="887" spans="1:46" ht="12.75"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c r="AA887" s="37"/>
      <c r="AB887" s="37"/>
      <c r="AC887" s="37"/>
      <c r="AD887" s="37"/>
      <c r="AE887" s="37"/>
      <c r="AF887" s="37"/>
      <c r="AG887" s="37"/>
      <c r="AH887" s="37"/>
      <c r="AI887" s="37"/>
      <c r="AJ887" s="37"/>
      <c r="AK887" s="37"/>
      <c r="AL887" s="37"/>
      <c r="AM887" s="37"/>
      <c r="AN887" s="37"/>
      <c r="AO887" s="38"/>
      <c r="AP887" s="38"/>
      <c r="AQ887" s="37"/>
      <c r="AR887" s="37"/>
      <c r="AS887" s="37"/>
      <c r="AT887" s="38"/>
    </row>
    <row r="888" spans="1:46" ht="12.75"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c r="AA888" s="37"/>
      <c r="AB888" s="37"/>
      <c r="AC888" s="37"/>
      <c r="AD888" s="37"/>
      <c r="AE888" s="37"/>
      <c r="AF888" s="37"/>
      <c r="AG888" s="37"/>
      <c r="AH888" s="37"/>
      <c r="AI888" s="37"/>
      <c r="AJ888" s="37"/>
      <c r="AK888" s="37"/>
      <c r="AL888" s="37"/>
      <c r="AM888" s="37"/>
      <c r="AN888" s="37"/>
      <c r="AO888" s="38"/>
      <c r="AP888" s="38"/>
      <c r="AQ888" s="37"/>
      <c r="AR888" s="37"/>
      <c r="AS888" s="37"/>
      <c r="AT888" s="38"/>
    </row>
    <row r="889" spans="1:46" ht="12.75"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c r="AA889" s="37"/>
      <c r="AB889" s="37"/>
      <c r="AC889" s="37"/>
      <c r="AD889" s="37"/>
      <c r="AE889" s="37"/>
      <c r="AF889" s="37"/>
      <c r="AG889" s="37"/>
      <c r="AH889" s="37"/>
      <c r="AI889" s="37"/>
      <c r="AJ889" s="37"/>
      <c r="AK889" s="37"/>
      <c r="AL889" s="37"/>
      <c r="AM889" s="37"/>
      <c r="AN889" s="37"/>
      <c r="AO889" s="38"/>
      <c r="AP889" s="38"/>
      <c r="AQ889" s="37"/>
      <c r="AR889" s="37"/>
      <c r="AS889" s="37"/>
      <c r="AT889" s="38"/>
    </row>
    <row r="890" spans="1:46" ht="12.75"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c r="AA890" s="37"/>
      <c r="AB890" s="37"/>
      <c r="AC890" s="37"/>
      <c r="AD890" s="37"/>
      <c r="AE890" s="37"/>
      <c r="AF890" s="37"/>
      <c r="AG890" s="37"/>
      <c r="AH890" s="37"/>
      <c r="AI890" s="37"/>
      <c r="AJ890" s="37"/>
      <c r="AK890" s="37"/>
      <c r="AL890" s="37"/>
      <c r="AM890" s="37"/>
      <c r="AN890" s="37"/>
      <c r="AO890" s="38"/>
      <c r="AP890" s="38"/>
      <c r="AQ890" s="37"/>
      <c r="AR890" s="37"/>
      <c r="AS890" s="37"/>
      <c r="AT890" s="38"/>
    </row>
    <row r="891" spans="1:46" ht="12.75"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c r="AA891" s="37"/>
      <c r="AB891" s="37"/>
      <c r="AC891" s="37"/>
      <c r="AD891" s="37"/>
      <c r="AE891" s="37"/>
      <c r="AF891" s="37"/>
      <c r="AG891" s="37"/>
      <c r="AH891" s="37"/>
      <c r="AI891" s="37"/>
      <c r="AJ891" s="37"/>
      <c r="AK891" s="37"/>
      <c r="AL891" s="37"/>
      <c r="AM891" s="37"/>
      <c r="AN891" s="37"/>
      <c r="AO891" s="38"/>
      <c r="AP891" s="38"/>
      <c r="AQ891" s="37"/>
      <c r="AR891" s="37"/>
      <c r="AS891" s="37"/>
      <c r="AT891" s="38"/>
    </row>
    <row r="892" spans="1:46" ht="12.75"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c r="AA892" s="37"/>
      <c r="AB892" s="37"/>
      <c r="AC892" s="37"/>
      <c r="AD892" s="37"/>
      <c r="AE892" s="37"/>
      <c r="AF892" s="37"/>
      <c r="AG892" s="37"/>
      <c r="AH892" s="37"/>
      <c r="AI892" s="37"/>
      <c r="AJ892" s="37"/>
      <c r="AK892" s="37"/>
      <c r="AL892" s="37"/>
      <c r="AM892" s="37"/>
      <c r="AN892" s="37"/>
      <c r="AO892" s="38"/>
      <c r="AP892" s="38"/>
      <c r="AQ892" s="37"/>
      <c r="AR892" s="37"/>
      <c r="AS892" s="37"/>
      <c r="AT892" s="38"/>
    </row>
    <row r="893" spans="1:46" ht="12.75"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c r="AA893" s="37"/>
      <c r="AB893" s="37"/>
      <c r="AC893" s="37"/>
      <c r="AD893" s="37"/>
      <c r="AE893" s="37"/>
      <c r="AF893" s="37"/>
      <c r="AG893" s="37"/>
      <c r="AH893" s="37"/>
      <c r="AI893" s="37"/>
      <c r="AJ893" s="37"/>
      <c r="AK893" s="37"/>
      <c r="AL893" s="37"/>
      <c r="AM893" s="37"/>
      <c r="AN893" s="37"/>
      <c r="AO893" s="38"/>
      <c r="AP893" s="38"/>
      <c r="AQ893" s="37"/>
      <c r="AR893" s="37"/>
      <c r="AS893" s="37"/>
      <c r="AT893" s="38"/>
    </row>
    <row r="894" spans="1:46" ht="12.75"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c r="AA894" s="37"/>
      <c r="AB894" s="37"/>
      <c r="AC894" s="37"/>
      <c r="AD894" s="37"/>
      <c r="AE894" s="37"/>
      <c r="AF894" s="37"/>
      <c r="AG894" s="37"/>
      <c r="AH894" s="37"/>
      <c r="AI894" s="37"/>
      <c r="AJ894" s="37"/>
      <c r="AK894" s="37"/>
      <c r="AL894" s="37"/>
      <c r="AM894" s="37"/>
      <c r="AN894" s="37"/>
      <c r="AO894" s="38"/>
      <c r="AP894" s="38"/>
      <c r="AQ894" s="37"/>
      <c r="AR894" s="37"/>
      <c r="AS894" s="37"/>
      <c r="AT894" s="38"/>
    </row>
    <row r="895" spans="1:46" ht="12.75"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c r="AA895" s="37"/>
      <c r="AB895" s="37"/>
      <c r="AC895" s="37"/>
      <c r="AD895" s="37"/>
      <c r="AE895" s="37"/>
      <c r="AF895" s="37"/>
      <c r="AG895" s="37"/>
      <c r="AH895" s="37"/>
      <c r="AI895" s="37"/>
      <c r="AJ895" s="37"/>
      <c r="AK895" s="37"/>
      <c r="AL895" s="37"/>
      <c r="AM895" s="37"/>
      <c r="AN895" s="37"/>
      <c r="AO895" s="38"/>
      <c r="AP895" s="38"/>
      <c r="AQ895" s="37"/>
      <c r="AR895" s="37"/>
      <c r="AS895" s="37"/>
      <c r="AT895" s="38"/>
    </row>
    <row r="896" spans="1:46" ht="12.75"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c r="AA896" s="37"/>
      <c r="AB896" s="37"/>
      <c r="AC896" s="37"/>
      <c r="AD896" s="37"/>
      <c r="AE896" s="37"/>
      <c r="AF896" s="37"/>
      <c r="AG896" s="37"/>
      <c r="AH896" s="37"/>
      <c r="AI896" s="37"/>
      <c r="AJ896" s="37"/>
      <c r="AK896" s="37"/>
      <c r="AL896" s="37"/>
      <c r="AM896" s="37"/>
      <c r="AN896" s="37"/>
      <c r="AO896" s="38"/>
      <c r="AP896" s="38"/>
      <c r="AQ896" s="37"/>
      <c r="AR896" s="37"/>
      <c r="AS896" s="37"/>
      <c r="AT896" s="38"/>
    </row>
    <row r="897" spans="1:46" ht="12.75"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c r="AA897" s="37"/>
      <c r="AB897" s="37"/>
      <c r="AC897" s="37"/>
      <c r="AD897" s="37"/>
      <c r="AE897" s="37"/>
      <c r="AF897" s="37"/>
      <c r="AG897" s="37"/>
      <c r="AH897" s="37"/>
      <c r="AI897" s="37"/>
      <c r="AJ897" s="37"/>
      <c r="AK897" s="37"/>
      <c r="AL897" s="37"/>
      <c r="AM897" s="37"/>
      <c r="AN897" s="37"/>
      <c r="AO897" s="38"/>
      <c r="AP897" s="38"/>
      <c r="AQ897" s="37"/>
      <c r="AR897" s="37"/>
      <c r="AS897" s="37"/>
      <c r="AT897" s="38"/>
    </row>
    <row r="898" spans="1:46" ht="12.75"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c r="AA898" s="37"/>
      <c r="AB898" s="37"/>
      <c r="AC898" s="37"/>
      <c r="AD898" s="37"/>
      <c r="AE898" s="37"/>
      <c r="AF898" s="37"/>
      <c r="AG898" s="37"/>
      <c r="AI898" s="37"/>
      <c r="AJ898" s="37"/>
      <c r="AK898" s="37"/>
      <c r="AL898" s="37"/>
      <c r="AM898" s="37"/>
      <c r="AN898" s="37"/>
      <c r="AO898" s="38"/>
      <c r="AP898" s="38"/>
      <c r="AQ898" s="37"/>
      <c r="AR898" s="37"/>
      <c r="AS898" s="37"/>
      <c r="AT898" s="38"/>
    </row>
    <row r="899" spans="1:46" ht="12.75"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c r="AA899" s="37"/>
      <c r="AB899" s="37"/>
      <c r="AC899" s="37"/>
      <c r="AD899" s="37"/>
      <c r="AE899" s="37"/>
      <c r="AF899" s="37"/>
      <c r="AG899" s="37"/>
      <c r="AI899" s="37"/>
      <c r="AJ899" s="37"/>
    </row>
    <row r="900" spans="1:46" ht="12.75"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c r="AA900" s="37"/>
      <c r="AB900" s="37"/>
      <c r="AC900" s="37"/>
      <c r="AD900" s="37"/>
      <c r="AE900" s="37"/>
      <c r="AF900" s="37"/>
      <c r="AG900" s="37"/>
    </row>
  </sheetData>
  <mergeCells count="146">
    <mergeCell ref="AQ22:AQ23"/>
    <mergeCell ref="AS19:AS20"/>
    <mergeCell ref="AB22:AB23"/>
    <mergeCell ref="AC22:AC23"/>
    <mergeCell ref="AD22:AD23"/>
    <mergeCell ref="AE22:AE23"/>
    <mergeCell ref="AF22:AF23"/>
    <mergeCell ref="AG22:AG23"/>
    <mergeCell ref="AH22:AH23"/>
    <mergeCell ref="AI22:AI23"/>
    <mergeCell ref="AJ22:AJ23"/>
    <mergeCell ref="AB19:AB20"/>
    <mergeCell ref="AC19:AC20"/>
    <mergeCell ref="AD19:AD20"/>
    <mergeCell ref="AE19:AE20"/>
    <mergeCell ref="AF19:AF20"/>
    <mergeCell ref="AG19:AG20"/>
    <mergeCell ref="AH19:AH20"/>
    <mergeCell ref="AI19:AI20"/>
    <mergeCell ref="AN22:AN23"/>
    <mergeCell ref="AO22:AO23"/>
    <mergeCell ref="AS22:AS23"/>
    <mergeCell ref="AT22:AT23"/>
    <mergeCell ref="AB16:AB17"/>
    <mergeCell ref="AC16:AC17"/>
    <mergeCell ref="AD16:AD17"/>
    <mergeCell ref="AE16:AE17"/>
    <mergeCell ref="AF16:AF17"/>
    <mergeCell ref="AG16:AG17"/>
    <mergeCell ref="AP16:AP17"/>
    <mergeCell ref="AR16:AR17"/>
    <mergeCell ref="AS16:AS17"/>
    <mergeCell ref="AT16:AT17"/>
    <mergeCell ref="AJ19:AJ20"/>
    <mergeCell ref="AK19:AK20"/>
    <mergeCell ref="AL19:AL20"/>
    <mergeCell ref="AM19:AM20"/>
    <mergeCell ref="AP19:AP20"/>
    <mergeCell ref="AR19:AR20"/>
    <mergeCell ref="AL16:AL17"/>
    <mergeCell ref="AM16:AM17"/>
    <mergeCell ref="AK22:AK23"/>
    <mergeCell ref="AL22:AL23"/>
    <mergeCell ref="AM22:AM23"/>
    <mergeCell ref="AP22:AP23"/>
    <mergeCell ref="AR22:AR23"/>
    <mergeCell ref="V22:V23"/>
    <mergeCell ref="W22:W23"/>
    <mergeCell ref="X22:X23"/>
    <mergeCell ref="Y22:Y23"/>
    <mergeCell ref="Z22:Z23"/>
    <mergeCell ref="AA22:AA23"/>
    <mergeCell ref="P22:P23"/>
    <mergeCell ref="Q22:Q23"/>
    <mergeCell ref="R22:R23"/>
    <mergeCell ref="S22:S23"/>
    <mergeCell ref="T22:T23"/>
    <mergeCell ref="U22:U23"/>
    <mergeCell ref="J22:J23"/>
    <mergeCell ref="K22:K23"/>
    <mergeCell ref="L22:L23"/>
    <mergeCell ref="M22:M23"/>
    <mergeCell ref="N22:N23"/>
    <mergeCell ref="O22:O23"/>
    <mergeCell ref="AT19:AT20"/>
    <mergeCell ref="A22:A23"/>
    <mergeCell ref="B22:B23"/>
    <mergeCell ref="C22:C23"/>
    <mergeCell ref="D22:D23"/>
    <mergeCell ref="E22:E23"/>
    <mergeCell ref="F22:F23"/>
    <mergeCell ref="G22:G23"/>
    <mergeCell ref="H22:H23"/>
    <mergeCell ref="I22:I23"/>
    <mergeCell ref="Y19:Y20"/>
    <mergeCell ref="Z19:Z20"/>
    <mergeCell ref="AA19:AA20"/>
    <mergeCell ref="AN19:AN20"/>
    <mergeCell ref="AO19:AO20"/>
    <mergeCell ref="AQ19:AQ20"/>
    <mergeCell ref="S19:S20"/>
    <mergeCell ref="T19:T20"/>
    <mergeCell ref="U19:U20"/>
    <mergeCell ref="V19:V20"/>
    <mergeCell ref="W19:W20"/>
    <mergeCell ref="X19:X20"/>
    <mergeCell ref="M19:M20"/>
    <mergeCell ref="N19:N20"/>
    <mergeCell ref="O19:O20"/>
    <mergeCell ref="P19:P20"/>
    <mergeCell ref="Q19:Q20"/>
    <mergeCell ref="R19:R20"/>
    <mergeCell ref="G19:G20"/>
    <mergeCell ref="H19:H20"/>
    <mergeCell ref="I19:I20"/>
    <mergeCell ref="J19:J20"/>
    <mergeCell ref="K19:K20"/>
    <mergeCell ref="L19:L20"/>
    <mergeCell ref="A19:A20"/>
    <mergeCell ref="B19:B20"/>
    <mergeCell ref="C19:C20"/>
    <mergeCell ref="D19:D20"/>
    <mergeCell ref="E19:E20"/>
    <mergeCell ref="F19:F20"/>
    <mergeCell ref="Z16:Z17"/>
    <mergeCell ref="AA16:AA17"/>
    <mergeCell ref="AN16:AN17"/>
    <mergeCell ref="AO16:AO17"/>
    <mergeCell ref="AQ16:AQ17"/>
    <mergeCell ref="AH16:AH17"/>
    <mergeCell ref="AI16:AI17"/>
    <mergeCell ref="AJ16:AJ17"/>
    <mergeCell ref="AK16:AK17"/>
    <mergeCell ref="W16:W17"/>
    <mergeCell ref="X16:X17"/>
    <mergeCell ref="M16:M17"/>
    <mergeCell ref="N16:N17"/>
    <mergeCell ref="O16:O17"/>
    <mergeCell ref="P16:P17"/>
    <mergeCell ref="Q16:Q17"/>
    <mergeCell ref="R16:R17"/>
    <mergeCell ref="Y16:Y17"/>
    <mergeCell ref="A5:AS5"/>
    <mergeCell ref="A6:AS6"/>
    <mergeCell ref="A8:AS8"/>
    <mergeCell ref="A9:AS9"/>
    <mergeCell ref="C14:I14"/>
    <mergeCell ref="J14:P14"/>
    <mergeCell ref="Q14:V14"/>
    <mergeCell ref="AB14:AO14"/>
    <mergeCell ref="G16:G17"/>
    <mergeCell ref="H16:H17"/>
    <mergeCell ref="I16:I17"/>
    <mergeCell ref="J16:J17"/>
    <mergeCell ref="K16:K17"/>
    <mergeCell ref="L16:L17"/>
    <mergeCell ref="A16:A17"/>
    <mergeCell ref="B16:B17"/>
    <mergeCell ref="C16:C17"/>
    <mergeCell ref="D16:D17"/>
    <mergeCell ref="E16:E17"/>
    <mergeCell ref="F16:F17"/>
    <mergeCell ref="S16:S17"/>
    <mergeCell ref="T16:T17"/>
    <mergeCell ref="U16:U17"/>
    <mergeCell ref="V16:V17"/>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25" sqref="N25"/>
    </sheetView>
  </sheetViews>
  <sheetFormatPr baseColWidth="10" defaultRowHeight="15"/>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
    </sheetView>
  </sheetViews>
  <sheetFormatPr baseColWidth="10" defaultRowHeight="15"/>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994"/>
  <sheetViews>
    <sheetView topLeftCell="U12" zoomScale="77" zoomScaleNormal="77" workbookViewId="0">
      <selection activeCell="W15" sqref="W15"/>
    </sheetView>
  </sheetViews>
  <sheetFormatPr baseColWidth="10" defaultColWidth="14.42578125" defaultRowHeight="15"/>
  <cols>
    <col min="1" max="1" width="34.7109375" style="114" customWidth="1"/>
    <col min="2" max="2" width="10.140625" style="114" customWidth="1"/>
    <col min="3" max="3" width="12.7109375" style="114" customWidth="1"/>
    <col min="4" max="5" width="17" style="114" customWidth="1"/>
    <col min="6" max="6" width="30.85546875" style="114" customWidth="1"/>
    <col min="7" max="7" width="48.85546875" style="114" bestFit="1" customWidth="1"/>
    <col min="8" max="10" width="40.7109375" style="114" customWidth="1"/>
    <col min="11" max="12" width="18.42578125" style="114" customWidth="1"/>
    <col min="13" max="14" width="21.85546875" style="114" customWidth="1"/>
    <col min="15" max="16" width="18.42578125" style="114" customWidth="1"/>
    <col min="17" max="17" width="20.5703125" style="114" customWidth="1"/>
    <col min="18" max="18" width="18.42578125" style="114" customWidth="1"/>
    <col min="19" max="20" width="36.85546875" style="114" customWidth="1"/>
    <col min="21" max="21" width="28.42578125" style="114" customWidth="1"/>
    <col min="22" max="28" width="26.140625" style="114" customWidth="1"/>
    <col min="29" max="29" width="27.7109375" style="114" customWidth="1"/>
    <col min="30" max="30" width="26" style="114" customWidth="1"/>
    <col min="31" max="16384" width="14.42578125" style="114"/>
  </cols>
  <sheetData>
    <row r="1" spans="1:30" ht="18" customHeight="1">
      <c r="A1" s="3"/>
      <c r="B1" s="1037" t="s">
        <v>0</v>
      </c>
      <c r="C1" s="1037"/>
      <c r="D1" s="1037"/>
      <c r="E1" s="1037"/>
      <c r="F1" s="1037"/>
      <c r="G1" s="1037"/>
      <c r="H1" s="1037"/>
      <c r="I1" s="1037"/>
      <c r="K1" s="1037" t="s">
        <v>0</v>
      </c>
      <c r="L1" s="1037"/>
      <c r="M1" s="1037"/>
      <c r="N1" s="1037"/>
      <c r="O1" s="1037"/>
      <c r="P1" s="1037"/>
      <c r="Q1" s="1037"/>
      <c r="R1" s="1037"/>
      <c r="U1" s="1037" t="s">
        <v>0</v>
      </c>
      <c r="V1" s="1037"/>
      <c r="W1" s="1037"/>
      <c r="X1" s="1037"/>
      <c r="Y1" s="1037"/>
      <c r="Z1" s="1037"/>
      <c r="AA1" s="1037"/>
      <c r="AB1" s="1037"/>
      <c r="AC1" s="1037"/>
    </row>
    <row r="2" spans="1:30" ht="12.75" customHeight="1">
      <c r="A2" s="3"/>
      <c r="B2" s="1037" t="s">
        <v>1</v>
      </c>
      <c r="C2" s="1037"/>
      <c r="D2" s="1037"/>
      <c r="E2" s="1037"/>
      <c r="F2" s="1037"/>
      <c r="G2" s="1037"/>
      <c r="H2" s="1037"/>
      <c r="I2" s="1037"/>
      <c r="K2" s="1037" t="s">
        <v>1</v>
      </c>
      <c r="L2" s="1037"/>
      <c r="M2" s="1037"/>
      <c r="N2" s="1037"/>
      <c r="O2" s="1037"/>
      <c r="P2" s="1037"/>
      <c r="Q2" s="1037"/>
      <c r="R2" s="1037"/>
      <c r="U2" s="1037" t="s">
        <v>1</v>
      </c>
      <c r="V2" s="1037"/>
      <c r="W2" s="1037"/>
      <c r="X2" s="1037"/>
      <c r="Y2" s="1037"/>
      <c r="Z2" s="1037"/>
      <c r="AA2" s="1037"/>
      <c r="AB2" s="1037"/>
      <c r="AC2" s="1037"/>
    </row>
    <row r="3" spans="1:30" ht="36.75" customHeight="1">
      <c r="A3" s="3"/>
      <c r="B3" s="1037" t="s">
        <v>2</v>
      </c>
      <c r="C3" s="1037"/>
      <c r="D3" s="1037"/>
      <c r="E3" s="1037"/>
      <c r="F3" s="1037"/>
      <c r="G3" s="1037"/>
      <c r="H3" s="1037"/>
      <c r="I3" s="1037"/>
      <c r="K3" s="1037" t="s">
        <v>2</v>
      </c>
      <c r="L3" s="1037"/>
      <c r="M3" s="1037"/>
      <c r="N3" s="1037"/>
      <c r="O3" s="1037"/>
      <c r="P3" s="1037"/>
      <c r="Q3" s="1037"/>
      <c r="R3" s="1037"/>
      <c r="U3" s="1037" t="s">
        <v>2</v>
      </c>
      <c r="V3" s="1037"/>
      <c r="W3" s="1037"/>
      <c r="X3" s="1037"/>
      <c r="Y3" s="1037"/>
      <c r="Z3" s="1037"/>
      <c r="AA3" s="1037"/>
      <c r="AB3" s="1037"/>
      <c r="AC3" s="1037"/>
    </row>
    <row r="4" spans="1:30" ht="21" customHeight="1">
      <c r="A4" s="5"/>
      <c r="B4" s="1037" t="s">
        <v>48</v>
      </c>
      <c r="C4" s="1037"/>
      <c r="D4" s="1037"/>
      <c r="E4" s="1037"/>
      <c r="F4" s="1037"/>
      <c r="G4" s="1037"/>
      <c r="H4" s="1037"/>
      <c r="I4" s="1037"/>
      <c r="K4" s="1037" t="s">
        <v>48</v>
      </c>
      <c r="L4" s="1037"/>
      <c r="M4" s="1037"/>
      <c r="N4" s="1037"/>
      <c r="O4" s="1037"/>
      <c r="P4" s="1037"/>
      <c r="Q4" s="1037"/>
      <c r="R4" s="1037"/>
      <c r="U4" s="1037" t="s">
        <v>48</v>
      </c>
      <c r="V4" s="1037"/>
      <c r="W4" s="1037"/>
      <c r="X4" s="1037"/>
      <c r="Y4" s="1037"/>
      <c r="Z4" s="1037"/>
      <c r="AA4" s="1037"/>
      <c r="AB4" s="1037"/>
      <c r="AC4" s="1037"/>
    </row>
    <row r="5" spans="1:30" ht="23.25" customHeight="1">
      <c r="A5" s="6"/>
      <c r="B5" s="1037" t="s">
        <v>56</v>
      </c>
      <c r="C5" s="1037"/>
      <c r="D5" s="1037"/>
      <c r="E5" s="1037"/>
      <c r="F5" s="1037"/>
      <c r="G5" s="1037"/>
      <c r="H5" s="1037"/>
      <c r="I5" s="1037"/>
      <c r="K5" s="1037" t="s">
        <v>56</v>
      </c>
      <c r="L5" s="1037"/>
      <c r="M5" s="1037"/>
      <c r="N5" s="1037"/>
      <c r="O5" s="1037"/>
      <c r="P5" s="1037"/>
      <c r="Q5" s="1037"/>
      <c r="R5" s="1037"/>
      <c r="S5" s="1037"/>
      <c r="U5" s="1037" t="s">
        <v>56</v>
      </c>
      <c r="V5" s="1037"/>
      <c r="W5" s="1037"/>
      <c r="X5" s="1037"/>
      <c r="Y5" s="1037"/>
      <c r="Z5" s="1037"/>
      <c r="AA5" s="1037"/>
      <c r="AB5" s="1037"/>
      <c r="AC5" s="1037"/>
    </row>
    <row r="6" spans="1:30" ht="18.75" customHeight="1">
      <c r="A6" s="1"/>
      <c r="B6" s="1037" t="s">
        <v>51</v>
      </c>
      <c r="C6" s="1037"/>
      <c r="D6" s="1037"/>
      <c r="E6" s="1037"/>
      <c r="F6" s="1037"/>
      <c r="G6" s="1037" t="s">
        <v>246</v>
      </c>
      <c r="H6" s="1037"/>
      <c r="I6" s="1037"/>
      <c r="J6" s="1"/>
      <c r="K6" s="1037" t="s">
        <v>51</v>
      </c>
      <c r="L6" s="1037"/>
      <c r="M6" s="1037"/>
      <c r="N6" s="1037"/>
      <c r="O6" s="1037"/>
      <c r="P6" s="1037" t="str">
        <f>G6</f>
        <v>CONSORCIO SED INTER-IES 2019</v>
      </c>
      <c r="Q6" s="1037"/>
      <c r="R6" s="1037"/>
      <c r="S6" s="1"/>
      <c r="T6" s="1"/>
      <c r="U6" s="1037" t="s">
        <v>51</v>
      </c>
      <c r="V6" s="1037"/>
      <c r="W6" s="1037"/>
      <c r="X6" s="1037"/>
      <c r="Y6" s="1037"/>
      <c r="Z6" s="1037" t="s">
        <v>383</v>
      </c>
      <c r="AA6" s="1037"/>
      <c r="AB6" s="1037"/>
      <c r="AC6" s="1037"/>
    </row>
    <row r="7" spans="1:30" s="15" customFormat="1" ht="18" customHeight="1">
      <c r="A7" s="7"/>
      <c r="B7" s="14"/>
      <c r="C7" s="7"/>
      <c r="D7" s="7"/>
      <c r="E7" s="7"/>
      <c r="F7" s="7"/>
      <c r="G7" s="7" t="s">
        <v>54</v>
      </c>
      <c r="H7" s="7" t="s">
        <v>53</v>
      </c>
      <c r="I7" s="7"/>
      <c r="J7" s="7"/>
      <c r="K7" s="7"/>
      <c r="L7" s="7"/>
      <c r="M7" s="7"/>
      <c r="N7" s="7"/>
      <c r="O7" s="7"/>
      <c r="P7" s="7"/>
      <c r="Q7" s="7"/>
      <c r="R7" s="7"/>
      <c r="S7" s="7" t="s">
        <v>52</v>
      </c>
      <c r="T7" s="7" t="s">
        <v>52</v>
      </c>
      <c r="U7" s="7"/>
      <c r="V7" s="7"/>
      <c r="W7" s="7"/>
      <c r="X7" s="7"/>
      <c r="Y7" s="7"/>
      <c r="Z7" s="7"/>
      <c r="AA7" s="7"/>
      <c r="AB7" s="7"/>
      <c r="AC7" s="7"/>
    </row>
    <row r="8" spans="1:30" s="17" customFormat="1" ht="198.75" customHeight="1">
      <c r="A8" s="8"/>
      <c r="B8" s="9" t="s">
        <v>3</v>
      </c>
      <c r="C8" s="9" t="s">
        <v>4</v>
      </c>
      <c r="D8" s="9" t="s">
        <v>5</v>
      </c>
      <c r="E8" s="9" t="s">
        <v>117</v>
      </c>
      <c r="F8" s="9" t="s">
        <v>116</v>
      </c>
      <c r="G8" s="9" t="s">
        <v>57</v>
      </c>
      <c r="H8" s="9" t="s">
        <v>47</v>
      </c>
      <c r="I8" s="9" t="s">
        <v>6</v>
      </c>
      <c r="J8" s="9" t="s">
        <v>49</v>
      </c>
      <c r="K8" s="9" t="s">
        <v>50</v>
      </c>
      <c r="L8" s="9" t="s">
        <v>111</v>
      </c>
      <c r="M8" s="9" t="s">
        <v>7</v>
      </c>
      <c r="N8" s="9" t="s">
        <v>119</v>
      </c>
      <c r="O8" s="9" t="s">
        <v>8</v>
      </c>
      <c r="P8" s="130" t="s">
        <v>9</v>
      </c>
      <c r="Q8" s="9" t="s">
        <v>118</v>
      </c>
      <c r="R8" s="9" t="s">
        <v>120</v>
      </c>
      <c r="S8" s="9" t="s">
        <v>121</v>
      </c>
      <c r="T8" s="130" t="s">
        <v>115</v>
      </c>
      <c r="U8" s="109" t="s">
        <v>108</v>
      </c>
      <c r="V8" s="109" t="s">
        <v>55</v>
      </c>
      <c r="W8" s="109" t="s">
        <v>150</v>
      </c>
      <c r="X8" s="109" t="s">
        <v>112</v>
      </c>
      <c r="Y8" s="109" t="s">
        <v>151</v>
      </c>
      <c r="Z8" s="109" t="s">
        <v>113</v>
      </c>
      <c r="AA8" s="109" t="s">
        <v>282</v>
      </c>
      <c r="AB8" s="109" t="s">
        <v>283</v>
      </c>
      <c r="AC8" s="109" t="s">
        <v>10</v>
      </c>
    </row>
    <row r="9" spans="1:30" ht="150">
      <c r="A9" s="10"/>
      <c r="B9" s="110">
        <v>1</v>
      </c>
      <c r="C9" s="16">
        <v>41</v>
      </c>
      <c r="D9" s="16">
        <v>40</v>
      </c>
      <c r="E9" s="237" t="s">
        <v>256</v>
      </c>
      <c r="F9" s="16" t="s">
        <v>440</v>
      </c>
      <c r="G9" s="16" t="s">
        <v>247</v>
      </c>
      <c r="H9" s="16" t="s">
        <v>248</v>
      </c>
      <c r="I9" s="16" t="s">
        <v>162</v>
      </c>
      <c r="J9" s="16" t="s">
        <v>250</v>
      </c>
      <c r="K9" s="16" t="s">
        <v>249</v>
      </c>
      <c r="L9" s="16" t="s">
        <v>251</v>
      </c>
      <c r="M9" s="212">
        <v>1</v>
      </c>
      <c r="N9" s="236" t="s">
        <v>173</v>
      </c>
      <c r="O9" s="213">
        <v>41547</v>
      </c>
      <c r="P9" s="213">
        <v>41745</v>
      </c>
      <c r="Q9" s="16" t="s">
        <v>166</v>
      </c>
      <c r="R9" s="213">
        <v>42047</v>
      </c>
      <c r="S9" s="16" t="s">
        <v>162</v>
      </c>
      <c r="T9" s="235" t="s">
        <v>162</v>
      </c>
      <c r="U9" s="16">
        <v>2014</v>
      </c>
      <c r="V9" s="121">
        <v>239824005</v>
      </c>
      <c r="W9" s="175">
        <f>V9/VLOOKUP(U9,lov_smmlv,2)*sm_2019</f>
        <v>322391868.74046105</v>
      </c>
      <c r="X9" s="124">
        <v>1</v>
      </c>
      <c r="Y9" s="175">
        <f>X9*W9</f>
        <v>322391868.74046105</v>
      </c>
      <c r="Z9" s="124">
        <v>0.6</v>
      </c>
      <c r="AA9" s="1265">
        <f>(PPTO_oficial*Z9)</f>
        <v>520970364.59999996</v>
      </c>
      <c r="AB9" s="1265" t="s">
        <v>162</v>
      </c>
      <c r="AC9" s="1269"/>
    </row>
    <row r="10" spans="1:30" ht="120">
      <c r="A10" s="10"/>
      <c r="B10" s="110">
        <v>2</v>
      </c>
      <c r="C10" s="16">
        <v>42</v>
      </c>
      <c r="D10" s="16">
        <v>49</v>
      </c>
      <c r="E10" s="16" t="s">
        <v>255</v>
      </c>
      <c r="F10" s="16" t="s">
        <v>440</v>
      </c>
      <c r="G10" s="16" t="s">
        <v>253</v>
      </c>
      <c r="H10" s="16" t="s">
        <v>264</v>
      </c>
      <c r="I10" s="16" t="s">
        <v>162</v>
      </c>
      <c r="J10" s="16" t="s">
        <v>250</v>
      </c>
      <c r="K10" s="16" t="s">
        <v>249</v>
      </c>
      <c r="L10" s="16" t="s">
        <v>251</v>
      </c>
      <c r="M10" s="212">
        <v>1</v>
      </c>
      <c r="N10" s="236" t="s">
        <v>173</v>
      </c>
      <c r="O10" s="236">
        <v>41855</v>
      </c>
      <c r="P10" s="213">
        <v>42078</v>
      </c>
      <c r="Q10" s="16" t="s">
        <v>254</v>
      </c>
      <c r="R10" s="213">
        <v>42143</v>
      </c>
      <c r="S10" s="16" t="s">
        <v>162</v>
      </c>
      <c r="T10" s="235" t="s">
        <v>162</v>
      </c>
      <c r="U10" s="16">
        <v>2015</v>
      </c>
      <c r="V10" s="121">
        <v>2267775339</v>
      </c>
      <c r="W10" s="175">
        <f>V10/VLOOKUP(U10,lov_smmlv,2)*sm_2019</f>
        <v>2914535644.6517015</v>
      </c>
      <c r="X10" s="124">
        <v>1</v>
      </c>
      <c r="Y10" s="175">
        <f>X10*W10</f>
        <v>2914535644.6517015</v>
      </c>
      <c r="Z10" s="124">
        <v>0.6</v>
      </c>
      <c r="AA10" s="1266"/>
      <c r="AB10" s="1266"/>
      <c r="AC10" s="1270"/>
      <c r="AD10" s="384" t="s">
        <v>441</v>
      </c>
    </row>
    <row r="11" spans="1:30" ht="240">
      <c r="A11" s="10"/>
      <c r="B11" s="110">
        <v>3</v>
      </c>
      <c r="C11" s="16">
        <v>29</v>
      </c>
      <c r="D11" s="16">
        <v>25</v>
      </c>
      <c r="E11" s="16" t="s">
        <v>257</v>
      </c>
      <c r="F11" s="16" t="s">
        <v>258</v>
      </c>
      <c r="G11" s="16" t="s">
        <v>259</v>
      </c>
      <c r="H11" s="16" t="s">
        <v>263</v>
      </c>
      <c r="I11" s="235" t="s">
        <v>162</v>
      </c>
      <c r="J11" s="16" t="s">
        <v>260</v>
      </c>
      <c r="K11" s="16" t="s">
        <v>261</v>
      </c>
      <c r="L11" s="16" t="s">
        <v>262</v>
      </c>
      <c r="M11" s="212">
        <v>1</v>
      </c>
      <c r="N11" s="213">
        <v>42185</v>
      </c>
      <c r="O11" s="213">
        <v>42198</v>
      </c>
      <c r="P11" s="213">
        <v>42717</v>
      </c>
      <c r="Q11" s="235" t="s">
        <v>265</v>
      </c>
      <c r="R11" s="213">
        <v>43335</v>
      </c>
      <c r="S11" s="235" t="s">
        <v>162</v>
      </c>
      <c r="T11" s="235" t="s">
        <v>162</v>
      </c>
      <c r="U11" s="126">
        <v>2016</v>
      </c>
      <c r="V11" s="125">
        <v>2458601325</v>
      </c>
      <c r="W11" s="176">
        <f>V11/VLOOKUP(U11,lov_smmlv,2)*sm_2019</f>
        <v>2953071698.5523324</v>
      </c>
      <c r="X11" s="127">
        <v>1</v>
      </c>
      <c r="Y11" s="175">
        <f>X11*W11</f>
        <v>2953071698.5523324</v>
      </c>
      <c r="Z11" s="127">
        <v>0.4</v>
      </c>
      <c r="AA11" s="175">
        <v>347313576</v>
      </c>
      <c r="AB11" s="175" t="s">
        <v>162</v>
      </c>
      <c r="AC11" s="16"/>
    </row>
    <row r="12" spans="1:30" ht="23.25">
      <c r="A12" s="1"/>
      <c r="B12" s="11" t="s">
        <v>11</v>
      </c>
      <c r="C12" s="1"/>
      <c r="D12" s="1"/>
      <c r="E12" s="1"/>
      <c r="F12" s="1"/>
      <c r="G12" s="1"/>
      <c r="H12" s="1"/>
      <c r="I12" s="1"/>
      <c r="J12" s="1"/>
      <c r="K12" s="1"/>
      <c r="L12" s="1"/>
      <c r="M12" s="1"/>
      <c r="N12" s="1" t="s">
        <v>252</v>
      </c>
      <c r="O12" s="1"/>
      <c r="P12" s="1"/>
      <c r="Q12" s="1"/>
      <c r="R12" s="1"/>
      <c r="S12" s="1"/>
      <c r="T12" s="1"/>
      <c r="U12" s="1267" t="s">
        <v>365</v>
      </c>
      <c r="V12" s="1268"/>
      <c r="W12" s="1268"/>
      <c r="X12" s="1268"/>
      <c r="Y12" s="1268"/>
      <c r="Z12" s="1268"/>
      <c r="AA12" s="1268"/>
      <c r="AB12" s="1268"/>
      <c r="AC12" s="1"/>
    </row>
    <row r="13" spans="1:30" ht="12.7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row>
    <row r="14" spans="1:30" ht="12.75" customHeight="1">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row>
    <row r="15" spans="1:30" ht="12.75" customHeight="1">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row>
    <row r="16" spans="1:30" ht="12.75" customHeight="1">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row>
    <row r="17" spans="1:29" ht="12.75" customHeight="1">
      <c r="A17" s="1"/>
      <c r="B17" s="1"/>
      <c r="C17" s="1"/>
      <c r="D17" s="1"/>
      <c r="E17" s="1"/>
      <c r="F17" s="1"/>
      <c r="G17" s="1"/>
      <c r="H17" s="1"/>
      <c r="I17" s="1"/>
      <c r="J17" s="1"/>
      <c r="K17" s="1"/>
      <c r="L17" s="1"/>
      <c r="M17" s="1"/>
      <c r="N17" s="1"/>
      <c r="O17" s="1"/>
      <c r="P17" s="1"/>
      <c r="Q17" s="1"/>
      <c r="R17" s="1"/>
      <c r="S17" s="1"/>
      <c r="T17" s="1"/>
      <c r="U17" s="12"/>
      <c r="V17" s="12"/>
      <c r="W17" s="12"/>
      <c r="X17" s="12"/>
      <c r="Y17" s="12"/>
      <c r="Z17" s="12"/>
      <c r="AA17" s="12"/>
      <c r="AB17" s="12"/>
      <c r="AC17" s="1"/>
    </row>
    <row r="18" spans="1:29" ht="12.75" customHeight="1">
      <c r="A18" s="1"/>
      <c r="B18" s="1"/>
      <c r="C18" s="1"/>
      <c r="D18" s="1"/>
      <c r="E18" s="1"/>
      <c r="F18" s="1"/>
      <c r="G18" s="1"/>
      <c r="H18" s="1"/>
      <c r="I18" s="1"/>
      <c r="J18" s="1"/>
      <c r="K18" s="1"/>
      <c r="L18" s="1"/>
      <c r="M18" s="1"/>
      <c r="N18" s="1"/>
      <c r="O18" s="1"/>
      <c r="P18" s="1"/>
      <c r="Q18" s="1"/>
      <c r="R18" s="1"/>
      <c r="S18" s="1"/>
      <c r="T18" s="1"/>
      <c r="U18" s="12"/>
      <c r="V18" s="12"/>
      <c r="W18" s="12"/>
      <c r="X18" s="12"/>
      <c r="Y18" s="12"/>
      <c r="Z18" s="12"/>
      <c r="AA18" s="12"/>
      <c r="AB18" s="12"/>
      <c r="AC18" s="1"/>
    </row>
    <row r="19" spans="1:29" ht="12.75" customHeight="1">
      <c r="A19" s="1"/>
      <c r="B19" s="1"/>
      <c r="C19" s="1"/>
      <c r="D19" s="1"/>
      <c r="E19" s="1"/>
      <c r="F19" s="1"/>
      <c r="G19" s="1"/>
      <c r="H19" s="1"/>
      <c r="I19" s="1"/>
      <c r="J19" s="1"/>
      <c r="K19" s="1"/>
      <c r="L19" s="1"/>
      <c r="M19" s="1"/>
      <c r="N19" s="1"/>
      <c r="O19" s="1"/>
      <c r="P19" s="1"/>
      <c r="Q19" s="1"/>
      <c r="R19" s="1"/>
      <c r="S19" s="1"/>
      <c r="T19" s="1"/>
      <c r="U19" s="12"/>
      <c r="V19" s="12"/>
      <c r="W19" s="12"/>
      <c r="X19" s="12"/>
      <c r="Y19" s="12"/>
      <c r="Z19" s="12"/>
      <c r="AA19" s="12"/>
      <c r="AB19" s="12"/>
      <c r="AC19" s="1"/>
    </row>
    <row r="20" spans="1:29" ht="12.75" customHeight="1">
      <c r="A20" s="1"/>
      <c r="B20" s="1"/>
      <c r="C20" s="1"/>
      <c r="D20" s="1"/>
      <c r="E20" s="1"/>
      <c r="F20" s="1"/>
      <c r="G20" s="1"/>
      <c r="H20" s="1"/>
      <c r="I20" s="1"/>
      <c r="J20" s="1"/>
      <c r="K20" s="1"/>
      <c r="L20" s="1"/>
      <c r="M20" s="1"/>
      <c r="N20" s="1"/>
      <c r="O20" s="1"/>
      <c r="P20" s="1"/>
      <c r="Q20" s="1"/>
      <c r="R20" s="1"/>
      <c r="S20" s="1"/>
      <c r="T20" s="1"/>
      <c r="U20" s="12"/>
      <c r="V20" s="12"/>
      <c r="W20" s="12"/>
      <c r="X20" s="12"/>
      <c r="Y20" s="12"/>
      <c r="Z20" s="12"/>
      <c r="AA20" s="12"/>
      <c r="AB20" s="12"/>
      <c r="AC20" s="1"/>
    </row>
    <row r="21" spans="1:29" ht="12.75" customHeight="1">
      <c r="A21" s="1"/>
      <c r="B21" s="1"/>
      <c r="C21" s="1"/>
      <c r="D21" s="1"/>
      <c r="E21" s="1"/>
      <c r="F21" s="1"/>
      <c r="G21" s="1"/>
      <c r="H21" s="1"/>
      <c r="I21" s="1"/>
      <c r="J21" s="1"/>
      <c r="K21" s="1"/>
      <c r="L21" s="1"/>
      <c r="M21" s="1"/>
      <c r="N21" s="1"/>
      <c r="O21" s="1"/>
      <c r="P21" s="1"/>
      <c r="Q21" s="1"/>
      <c r="R21" s="1"/>
      <c r="S21" s="1"/>
      <c r="T21" s="1"/>
      <c r="U21" s="12"/>
      <c r="V21" s="12"/>
      <c r="W21" s="12"/>
      <c r="X21" s="12"/>
      <c r="Y21" s="12"/>
      <c r="Z21" s="12"/>
      <c r="AA21" s="12"/>
      <c r="AB21" s="12"/>
      <c r="AC21" s="1"/>
    </row>
    <row r="22" spans="1:29" ht="12.75" customHeight="1">
      <c r="A22" s="1"/>
      <c r="B22" s="1"/>
      <c r="C22" s="1"/>
      <c r="D22" s="1"/>
      <c r="E22" s="1"/>
      <c r="F22" s="1"/>
      <c r="G22" s="1"/>
      <c r="H22" s="1"/>
      <c r="I22" s="1"/>
      <c r="J22" s="1"/>
      <c r="K22" s="1"/>
      <c r="L22" s="1"/>
      <c r="M22" s="1"/>
      <c r="N22" s="1"/>
      <c r="O22" s="1"/>
      <c r="P22" s="1"/>
      <c r="Q22" s="1"/>
      <c r="R22" s="1"/>
      <c r="S22" s="1"/>
      <c r="T22" s="1"/>
      <c r="U22" s="12"/>
      <c r="V22" s="12"/>
      <c r="W22" s="12"/>
      <c r="X22" s="12"/>
      <c r="Y22" s="12"/>
      <c r="Z22" s="12"/>
      <c r="AA22" s="12"/>
      <c r="AB22" s="12"/>
      <c r="AC22" s="1"/>
    </row>
    <row r="23" spans="1:29" ht="12.75" customHeight="1">
      <c r="A23" s="1"/>
      <c r="B23" s="1"/>
      <c r="C23" s="1"/>
      <c r="D23" s="1"/>
      <c r="E23" s="1"/>
      <c r="F23" s="1"/>
      <c r="G23" s="1"/>
      <c r="H23" s="1"/>
      <c r="I23" s="1"/>
      <c r="J23" s="1"/>
      <c r="K23" s="1"/>
      <c r="L23" s="1"/>
      <c r="M23" s="1"/>
      <c r="N23" s="1"/>
      <c r="O23" s="1"/>
      <c r="P23" s="1"/>
      <c r="Q23" s="1"/>
      <c r="R23" s="1"/>
      <c r="S23" s="1"/>
      <c r="T23" s="1"/>
      <c r="U23" s="12"/>
      <c r="V23" s="12"/>
      <c r="W23" s="12"/>
      <c r="X23" s="12"/>
      <c r="Y23" s="12"/>
      <c r="Z23" s="12"/>
      <c r="AA23" s="12"/>
      <c r="AB23" s="12"/>
      <c r="AC23" s="1"/>
    </row>
    <row r="24" spans="1:29" ht="12.7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row>
    <row r="25" spans="1:29"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row>
    <row r="26" spans="1:29"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row>
    <row r="27" spans="1:29"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row>
    <row r="28" spans="1:29"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row>
    <row r="29" spans="1: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row>
    <row r="30" spans="1:29"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row>
    <row r="31" spans="1:29"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row>
    <row r="32" spans="1:29"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row>
    <row r="33" spans="1:29" ht="12.75" customHeight="1">
      <c r="A33" s="1"/>
      <c r="B33" s="13"/>
      <c r="C33" s="1"/>
      <c r="D33" s="1"/>
      <c r="E33" s="1"/>
      <c r="F33" s="1"/>
      <c r="G33" s="1"/>
      <c r="H33" s="1"/>
      <c r="I33" s="1"/>
      <c r="J33" s="1"/>
      <c r="K33" s="1"/>
      <c r="L33" s="1"/>
      <c r="M33" s="1"/>
      <c r="N33" s="1"/>
      <c r="O33" s="1"/>
      <c r="P33" s="1"/>
      <c r="Q33" s="1"/>
      <c r="R33" s="1"/>
      <c r="S33" s="1"/>
      <c r="T33" s="1"/>
      <c r="U33" s="1"/>
      <c r="V33" s="1"/>
      <c r="W33" s="1"/>
      <c r="X33" s="1"/>
      <c r="Y33" s="1"/>
      <c r="Z33" s="1"/>
      <c r="AA33" s="1"/>
      <c r="AB33" s="1"/>
      <c r="AC33" s="1"/>
    </row>
    <row r="34" spans="1:29"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row>
    <row r="35" spans="1:29"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row>
    <row r="36" spans="1:29"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row>
    <row r="37" spans="1:29"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row>
    <row r="38" spans="1:29"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row>
    <row r="39" spans="1:2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row>
    <row r="40" spans="1:29"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row>
    <row r="41" spans="1:29"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row>
    <row r="42" spans="1:29"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row>
    <row r="43" spans="1:29" ht="12.75" hidden="1" customHeight="1">
      <c r="A43" s="1"/>
      <c r="B43" s="8" t="s">
        <v>12</v>
      </c>
      <c r="C43" s="8" t="s">
        <v>13</v>
      </c>
      <c r="D43" s="8" t="s">
        <v>14</v>
      </c>
      <c r="E43" s="8"/>
      <c r="F43" s="8"/>
      <c r="G43" s="8"/>
      <c r="H43" s="8"/>
      <c r="I43" s="8"/>
      <c r="J43" s="8"/>
      <c r="K43" s="8"/>
      <c r="L43" s="8"/>
      <c r="M43" s="8"/>
      <c r="N43" s="8"/>
      <c r="O43" s="8"/>
      <c r="P43" s="8"/>
      <c r="Q43" s="8"/>
      <c r="R43" s="8"/>
      <c r="S43" s="8"/>
      <c r="T43" s="8"/>
      <c r="U43" s="1"/>
      <c r="V43" s="1"/>
      <c r="W43" s="1"/>
      <c r="X43" s="1"/>
      <c r="Y43" s="1"/>
      <c r="Z43" s="1"/>
      <c r="AA43" s="1"/>
      <c r="AB43" s="1"/>
      <c r="AC43" s="1"/>
    </row>
    <row r="44" spans="1:29" ht="12.75" hidden="1" customHeight="1">
      <c r="A44" s="1"/>
      <c r="B44" s="13" t="s">
        <v>15</v>
      </c>
      <c r="C44" s="13"/>
      <c r="D44" s="13" t="s">
        <v>16</v>
      </c>
      <c r="E44" s="13"/>
      <c r="F44" s="13"/>
      <c r="G44" s="13"/>
      <c r="H44" s="13"/>
      <c r="I44" s="13"/>
      <c r="J44" s="13"/>
      <c r="K44" s="13"/>
      <c r="L44" s="13"/>
      <c r="M44" s="13"/>
      <c r="N44" s="13"/>
      <c r="O44" s="13"/>
      <c r="P44" s="13"/>
      <c r="Q44" s="13"/>
      <c r="R44" s="13"/>
      <c r="S44" s="13"/>
      <c r="T44" s="13"/>
      <c r="U44" s="1"/>
      <c r="V44" s="1"/>
      <c r="W44" s="1"/>
      <c r="X44" s="1"/>
      <c r="Y44" s="1"/>
      <c r="Z44" s="1"/>
      <c r="AA44" s="1"/>
      <c r="AB44" s="1"/>
      <c r="AC44" s="1"/>
    </row>
    <row r="45" spans="1:29" ht="12.75" hidden="1" customHeight="1">
      <c r="A45" s="1"/>
      <c r="B45" s="13">
        <v>80101500</v>
      </c>
      <c r="C45" s="13" t="s">
        <v>17</v>
      </c>
      <c r="D45" s="13" t="s">
        <v>18</v>
      </c>
      <c r="E45" s="13"/>
      <c r="F45" s="13"/>
      <c r="G45" s="13"/>
      <c r="H45" s="13"/>
      <c r="I45" s="13"/>
      <c r="J45" s="13"/>
      <c r="K45" s="13"/>
      <c r="L45" s="13"/>
      <c r="M45" s="13"/>
      <c r="N45" s="13"/>
      <c r="O45" s="13"/>
      <c r="P45" s="13"/>
      <c r="Q45" s="13"/>
      <c r="R45" s="13"/>
      <c r="S45" s="13"/>
      <c r="T45" s="13"/>
      <c r="U45" s="1"/>
      <c r="V45" s="1"/>
      <c r="W45" s="1"/>
      <c r="X45" s="1"/>
      <c r="Y45" s="1"/>
      <c r="Z45" s="1"/>
      <c r="AA45" s="1"/>
      <c r="AB45" s="1"/>
      <c r="AC45" s="1"/>
    </row>
    <row r="46" spans="1:29" ht="12.75" hidden="1" customHeight="1">
      <c r="A46" s="1"/>
      <c r="B46" s="13">
        <v>80101509</v>
      </c>
      <c r="C46" s="13" t="s">
        <v>19</v>
      </c>
      <c r="D46" s="13" t="s">
        <v>20</v>
      </c>
      <c r="E46" s="13"/>
      <c r="F46" s="13"/>
      <c r="G46" s="13"/>
      <c r="H46" s="13"/>
      <c r="I46" s="13"/>
      <c r="J46" s="13"/>
      <c r="K46" s="13"/>
      <c r="L46" s="13"/>
      <c r="M46" s="13"/>
      <c r="N46" s="13"/>
      <c r="O46" s="13"/>
      <c r="P46" s="13"/>
      <c r="Q46" s="13"/>
      <c r="R46" s="13"/>
      <c r="S46" s="13"/>
      <c r="T46" s="13"/>
      <c r="U46" s="1"/>
      <c r="V46" s="1"/>
      <c r="W46" s="1"/>
      <c r="X46" s="1"/>
      <c r="Y46" s="1"/>
      <c r="Z46" s="1"/>
      <c r="AA46" s="1"/>
      <c r="AB46" s="1"/>
      <c r="AC46" s="1"/>
    </row>
    <row r="47" spans="1:29" ht="12.75" hidden="1" customHeight="1">
      <c r="A47" s="1"/>
      <c r="B47" s="13">
        <v>80101600</v>
      </c>
      <c r="C47" s="13" t="s">
        <v>21</v>
      </c>
      <c r="D47" s="13" t="s">
        <v>22</v>
      </c>
      <c r="E47" s="13"/>
      <c r="F47" s="13"/>
      <c r="G47" s="13"/>
      <c r="H47" s="13"/>
      <c r="I47" s="13"/>
      <c r="J47" s="13"/>
      <c r="K47" s="13"/>
      <c r="L47" s="13"/>
      <c r="M47" s="13"/>
      <c r="N47" s="13"/>
      <c r="O47" s="13"/>
      <c r="P47" s="13"/>
      <c r="Q47" s="13"/>
      <c r="R47" s="13"/>
      <c r="S47" s="13"/>
      <c r="T47" s="13"/>
      <c r="U47" s="1"/>
      <c r="V47" s="1"/>
      <c r="W47" s="1"/>
      <c r="X47" s="1"/>
      <c r="Y47" s="1"/>
      <c r="Z47" s="1"/>
      <c r="AA47" s="1"/>
      <c r="AB47" s="1"/>
      <c r="AC47" s="1"/>
    </row>
    <row r="48" spans="1:29" ht="12.75" hidden="1" customHeight="1">
      <c r="A48" s="1"/>
      <c r="B48" s="13">
        <v>80101604</v>
      </c>
      <c r="C48" s="13" t="s">
        <v>23</v>
      </c>
      <c r="D48" s="13" t="s">
        <v>24</v>
      </c>
      <c r="E48" s="13"/>
      <c r="F48" s="13"/>
      <c r="G48" s="13"/>
      <c r="H48" s="13"/>
      <c r="I48" s="13"/>
      <c r="J48" s="13"/>
      <c r="K48" s="13"/>
      <c r="L48" s="13"/>
      <c r="M48" s="13"/>
      <c r="N48" s="13"/>
      <c r="O48" s="13"/>
      <c r="P48" s="13"/>
      <c r="Q48" s="13"/>
      <c r="R48" s="13"/>
      <c r="S48" s="13"/>
      <c r="T48" s="13"/>
      <c r="U48" s="1"/>
      <c r="V48" s="1"/>
      <c r="W48" s="1"/>
      <c r="X48" s="1"/>
      <c r="Y48" s="1"/>
      <c r="Z48" s="1"/>
      <c r="AA48" s="1"/>
      <c r="AB48" s="1"/>
      <c r="AC48" s="1"/>
    </row>
    <row r="49" spans="1:29" ht="12.75" hidden="1" customHeight="1">
      <c r="A49" s="1"/>
      <c r="B49" s="13">
        <v>81131500</v>
      </c>
      <c r="C49" s="13" t="s">
        <v>25</v>
      </c>
      <c r="D49" s="13" t="s">
        <v>26</v>
      </c>
      <c r="E49" s="13"/>
      <c r="F49" s="13"/>
      <c r="G49" s="13"/>
      <c r="H49" s="13"/>
      <c r="I49" s="13"/>
      <c r="J49" s="13"/>
      <c r="K49" s="13"/>
      <c r="L49" s="13"/>
      <c r="M49" s="13"/>
      <c r="N49" s="13"/>
      <c r="O49" s="13"/>
      <c r="P49" s="13"/>
      <c r="Q49" s="13"/>
      <c r="R49" s="13"/>
      <c r="S49" s="13"/>
      <c r="T49" s="13"/>
      <c r="U49" s="1"/>
      <c r="V49" s="1"/>
      <c r="W49" s="1"/>
      <c r="X49" s="1"/>
      <c r="Y49" s="1"/>
      <c r="Z49" s="1"/>
      <c r="AA49" s="1"/>
      <c r="AB49" s="1"/>
      <c r="AC49" s="1"/>
    </row>
    <row r="50" spans="1:29" ht="12.75" hidden="1" customHeight="1">
      <c r="A50" s="1"/>
      <c r="B50" s="13">
        <v>81131501</v>
      </c>
      <c r="C50" s="13" t="s">
        <v>27</v>
      </c>
      <c r="D50" s="13" t="s">
        <v>28</v>
      </c>
      <c r="E50" s="13"/>
      <c r="F50" s="13"/>
      <c r="G50" s="13"/>
      <c r="H50" s="13"/>
      <c r="I50" s="13"/>
      <c r="J50" s="13"/>
      <c r="K50" s="13"/>
      <c r="L50" s="13"/>
      <c r="M50" s="13"/>
      <c r="N50" s="13"/>
      <c r="O50" s="13"/>
      <c r="P50" s="13"/>
      <c r="Q50" s="13"/>
      <c r="R50" s="13"/>
      <c r="S50" s="13"/>
      <c r="T50" s="13"/>
      <c r="U50" s="1"/>
      <c r="V50" s="1"/>
      <c r="W50" s="1"/>
      <c r="X50" s="1"/>
      <c r="Y50" s="1"/>
      <c r="Z50" s="1"/>
      <c r="AA50" s="1"/>
      <c r="AB50" s="1"/>
      <c r="AC50" s="1"/>
    </row>
    <row r="51" spans="1:29" ht="12.75" hidden="1" customHeight="1">
      <c r="A51" s="1"/>
      <c r="B51" s="13">
        <v>81131502</v>
      </c>
      <c r="C51" s="13" t="s">
        <v>29</v>
      </c>
      <c r="D51" s="13" t="s">
        <v>30</v>
      </c>
      <c r="E51" s="13"/>
      <c r="F51" s="13"/>
      <c r="G51" s="13"/>
      <c r="H51" s="13"/>
      <c r="I51" s="13"/>
      <c r="J51" s="13"/>
      <c r="K51" s="13"/>
      <c r="L51" s="13"/>
      <c r="M51" s="13"/>
      <c r="N51" s="13"/>
      <c r="O51" s="13"/>
      <c r="P51" s="13"/>
      <c r="Q51" s="13"/>
      <c r="R51" s="13"/>
      <c r="S51" s="13"/>
      <c r="T51" s="13"/>
      <c r="U51" s="1"/>
      <c r="V51" s="1"/>
      <c r="W51" s="1"/>
      <c r="X51" s="1"/>
      <c r="Y51" s="1"/>
      <c r="Z51" s="1"/>
      <c r="AA51" s="1"/>
      <c r="AB51" s="1"/>
      <c r="AC51" s="1"/>
    </row>
    <row r="52" spans="1:29" ht="12.75" hidden="1" customHeight="1">
      <c r="A52" s="1"/>
      <c r="B52" s="13">
        <v>81131503</v>
      </c>
      <c r="C52" s="13" t="s">
        <v>31</v>
      </c>
      <c r="D52" s="13" t="s">
        <v>32</v>
      </c>
      <c r="E52" s="13"/>
      <c r="F52" s="13"/>
      <c r="G52" s="13"/>
      <c r="H52" s="13"/>
      <c r="I52" s="13"/>
      <c r="J52" s="13"/>
      <c r="K52" s="13"/>
      <c r="L52" s="13"/>
      <c r="M52" s="13"/>
      <c r="N52" s="13"/>
      <c r="O52" s="13"/>
      <c r="P52" s="13"/>
      <c r="Q52" s="13"/>
      <c r="R52" s="13"/>
      <c r="S52" s="13"/>
      <c r="T52" s="13"/>
      <c r="U52" s="1"/>
      <c r="V52" s="1"/>
      <c r="W52" s="1"/>
      <c r="X52" s="1"/>
      <c r="Y52" s="1"/>
      <c r="Z52" s="1"/>
      <c r="AA52" s="1"/>
      <c r="AB52" s="1"/>
      <c r="AC52" s="1"/>
    </row>
    <row r="53" spans="1:29" ht="12.75" hidden="1" customHeight="1">
      <c r="A53" s="1"/>
      <c r="B53" s="13">
        <v>81131504</v>
      </c>
      <c r="C53" s="13" t="s">
        <v>33</v>
      </c>
      <c r="D53" s="13" t="s">
        <v>34</v>
      </c>
      <c r="E53" s="13"/>
      <c r="F53" s="13"/>
      <c r="G53" s="13"/>
      <c r="H53" s="13"/>
      <c r="I53" s="13"/>
      <c r="J53" s="13"/>
      <c r="K53" s="13"/>
      <c r="L53" s="13"/>
      <c r="M53" s="13"/>
      <c r="N53" s="13"/>
      <c r="O53" s="13"/>
      <c r="P53" s="13"/>
      <c r="Q53" s="13"/>
      <c r="R53" s="13"/>
      <c r="S53" s="13"/>
      <c r="T53" s="13"/>
      <c r="U53" s="1"/>
      <c r="V53" s="1"/>
      <c r="W53" s="1"/>
      <c r="X53" s="1"/>
      <c r="Y53" s="1"/>
      <c r="Z53" s="1"/>
      <c r="AA53" s="1"/>
      <c r="AB53" s="1"/>
      <c r="AC53" s="1"/>
    </row>
    <row r="54" spans="1:29" ht="12.75" hidden="1" customHeight="1">
      <c r="A54" s="1"/>
      <c r="B54" s="13">
        <v>81131505</v>
      </c>
      <c r="C54" s="13" t="s">
        <v>35</v>
      </c>
      <c r="D54" s="13" t="s">
        <v>36</v>
      </c>
      <c r="E54" s="13"/>
      <c r="F54" s="13"/>
      <c r="G54" s="13"/>
      <c r="H54" s="13"/>
      <c r="I54" s="13"/>
      <c r="J54" s="13"/>
      <c r="K54" s="13"/>
      <c r="L54" s="13"/>
      <c r="M54" s="13"/>
      <c r="N54" s="13"/>
      <c r="O54" s="13"/>
      <c r="P54" s="13"/>
      <c r="Q54" s="13"/>
      <c r="R54" s="13"/>
      <c r="S54" s="13"/>
      <c r="T54" s="13"/>
      <c r="U54" s="1"/>
      <c r="V54" s="1"/>
      <c r="W54" s="1"/>
      <c r="X54" s="1"/>
      <c r="Y54" s="1"/>
      <c r="Z54" s="1"/>
      <c r="AA54" s="1"/>
      <c r="AB54" s="1"/>
      <c r="AC54" s="1"/>
    </row>
    <row r="55" spans="1:29" ht="12.75" hidden="1" customHeight="1">
      <c r="A55" s="1"/>
      <c r="B55" s="13">
        <v>84111600</v>
      </c>
      <c r="C55" s="13" t="s">
        <v>37</v>
      </c>
      <c r="D55" s="13" t="s">
        <v>38</v>
      </c>
      <c r="E55" s="13"/>
      <c r="F55" s="13"/>
      <c r="G55" s="13"/>
      <c r="H55" s="13"/>
      <c r="I55" s="13"/>
      <c r="J55" s="13"/>
      <c r="K55" s="13"/>
      <c r="L55" s="13"/>
      <c r="M55" s="13"/>
      <c r="N55" s="13"/>
      <c r="O55" s="13"/>
      <c r="P55" s="13"/>
      <c r="Q55" s="13"/>
      <c r="R55" s="13"/>
      <c r="S55" s="13"/>
      <c r="T55" s="13"/>
      <c r="U55" s="1"/>
      <c r="V55" s="1"/>
      <c r="W55" s="1"/>
      <c r="X55" s="1"/>
      <c r="Y55" s="1"/>
      <c r="Z55" s="1"/>
      <c r="AA55" s="1"/>
      <c r="AB55" s="1"/>
      <c r="AC55" s="1"/>
    </row>
    <row r="56" spans="1:29" ht="12.75" hidden="1" customHeight="1">
      <c r="A56" s="1"/>
      <c r="B56" s="13">
        <v>84111601</v>
      </c>
      <c r="C56" s="13" t="s">
        <v>39</v>
      </c>
      <c r="D56" s="13" t="s">
        <v>40</v>
      </c>
      <c r="E56" s="13"/>
      <c r="F56" s="13"/>
      <c r="G56" s="13"/>
      <c r="H56" s="13"/>
      <c r="I56" s="13"/>
      <c r="J56" s="13"/>
      <c r="K56" s="13"/>
      <c r="L56" s="13"/>
      <c r="M56" s="13"/>
      <c r="N56" s="13"/>
      <c r="O56" s="13"/>
      <c r="P56" s="13"/>
      <c r="Q56" s="13"/>
      <c r="R56" s="13"/>
      <c r="S56" s="13"/>
      <c r="T56" s="13"/>
      <c r="U56" s="1"/>
      <c r="V56" s="1"/>
      <c r="W56" s="1"/>
      <c r="X56" s="1"/>
      <c r="Y56" s="1"/>
      <c r="Z56" s="1"/>
      <c r="AA56" s="1"/>
      <c r="AB56" s="1"/>
      <c r="AC56" s="1"/>
    </row>
    <row r="57" spans="1:29" ht="12.75" hidden="1" customHeight="1">
      <c r="A57" s="1"/>
      <c r="B57" s="13">
        <v>84111602</v>
      </c>
      <c r="C57" s="13" t="s">
        <v>41</v>
      </c>
      <c r="D57" s="13" t="s">
        <v>42</v>
      </c>
      <c r="E57" s="13"/>
      <c r="F57" s="13"/>
      <c r="G57" s="13"/>
      <c r="H57" s="13"/>
      <c r="I57" s="13"/>
      <c r="J57" s="13"/>
      <c r="K57" s="13"/>
      <c r="L57" s="13"/>
      <c r="M57" s="13"/>
      <c r="N57" s="13"/>
      <c r="O57" s="13"/>
      <c r="P57" s="13"/>
      <c r="Q57" s="13"/>
      <c r="R57" s="13"/>
      <c r="S57" s="13"/>
      <c r="T57" s="13"/>
      <c r="U57" s="1"/>
      <c r="V57" s="1"/>
      <c r="W57" s="1"/>
      <c r="X57" s="1"/>
      <c r="Y57" s="1"/>
      <c r="Z57" s="1"/>
      <c r="AA57" s="1"/>
      <c r="AB57" s="1"/>
      <c r="AC57" s="1"/>
    </row>
    <row r="58" spans="1:29" ht="12.75" hidden="1" customHeight="1">
      <c r="A58" s="1"/>
      <c r="B58" s="13">
        <v>93151600</v>
      </c>
      <c r="C58" s="13" t="s">
        <v>43</v>
      </c>
      <c r="D58" s="13" t="s">
        <v>44</v>
      </c>
      <c r="E58" s="13"/>
      <c r="F58" s="13"/>
      <c r="G58" s="13"/>
      <c r="H58" s="13"/>
      <c r="I58" s="13"/>
      <c r="J58" s="13"/>
      <c r="K58" s="13"/>
      <c r="L58" s="13"/>
      <c r="M58" s="13"/>
      <c r="N58" s="13"/>
      <c r="O58" s="13"/>
      <c r="P58" s="13"/>
      <c r="Q58" s="13"/>
      <c r="R58" s="13"/>
      <c r="S58" s="13"/>
      <c r="T58" s="13"/>
      <c r="U58" s="1"/>
      <c r="V58" s="1"/>
      <c r="W58" s="1"/>
      <c r="X58" s="1"/>
      <c r="Y58" s="1"/>
      <c r="Z58" s="1"/>
      <c r="AA58" s="1"/>
      <c r="AB58" s="1"/>
      <c r="AC58" s="1"/>
    </row>
    <row r="59" spans="1:29" ht="12.75" hidden="1" customHeight="1">
      <c r="A59" s="1"/>
      <c r="B59" s="13">
        <v>93151607</v>
      </c>
      <c r="C59" s="13" t="s">
        <v>45</v>
      </c>
      <c r="D59" s="13" t="s">
        <v>46</v>
      </c>
      <c r="E59" s="13"/>
      <c r="F59" s="13"/>
      <c r="G59" s="13"/>
      <c r="H59" s="13"/>
      <c r="I59" s="13"/>
      <c r="J59" s="13"/>
      <c r="K59" s="13"/>
      <c r="L59" s="13"/>
      <c r="M59" s="13"/>
      <c r="N59" s="13"/>
      <c r="O59" s="13"/>
      <c r="P59" s="13"/>
      <c r="Q59" s="13"/>
      <c r="R59" s="13"/>
      <c r="S59" s="13"/>
      <c r="T59" s="13"/>
      <c r="U59" s="1"/>
      <c r="V59" s="1"/>
      <c r="W59" s="1"/>
      <c r="X59" s="1"/>
      <c r="Y59" s="1"/>
      <c r="Z59" s="1"/>
      <c r="AA59" s="1"/>
      <c r="AB59" s="1"/>
      <c r="AC59" s="1"/>
    </row>
    <row r="60" spans="1:29" ht="12.75" hidden="1"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1:29"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row>
    <row r="66" spans="1:29"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row>
    <row r="67" spans="1:29"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row>
    <row r="68" spans="1:29"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row>
    <row r="69" spans="1:2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row>
    <row r="70" spans="1:29"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row>
    <row r="71" spans="1:29"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row>
    <row r="72" spans="1:29"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row>
    <row r="73" spans="1:29"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row>
    <row r="74" spans="1:29"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row>
    <row r="75" spans="1:29"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row>
    <row r="76" spans="1:29"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row>
    <row r="77" spans="1:29"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row>
    <row r="78" spans="1:29"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row>
    <row r="79" spans="1:2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row>
    <row r="80" spans="1:29"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row>
    <row r="81" spans="1:29"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row>
    <row r="82" spans="1:29"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row>
    <row r="83" spans="1:29"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row>
    <row r="84" spans="1:29"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row>
    <row r="85" spans="1:29"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row>
    <row r="86" spans="1:29"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row>
    <row r="87" spans="1:29"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row>
    <row r="88" spans="1:29"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row>
    <row r="89" spans="1:2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row>
    <row r="90" spans="1:29"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row>
    <row r="91" spans="1:29"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row>
    <row r="92" spans="1:29"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row>
    <row r="93" spans="1:29"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row>
    <row r="94" spans="1:29"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row>
    <row r="95" spans="1:29"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row>
    <row r="96" spans="1:29"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row>
    <row r="97" spans="1:29"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row>
    <row r="98" spans="1:29"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row>
    <row r="99" spans="1:2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row>
    <row r="100" spans="1:29"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row>
    <row r="101" spans="1:29"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row>
    <row r="102" spans="1:29"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row>
    <row r="103" spans="1:29"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row>
    <row r="104" spans="1:29"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row>
    <row r="105" spans="1:29"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row>
    <row r="106" spans="1:29"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row>
    <row r="107" spans="1:29"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row>
    <row r="108" spans="1:29"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row>
    <row r="109" spans="1:2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row>
    <row r="110" spans="1:29"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row>
    <row r="111" spans="1:29"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row>
    <row r="112" spans="1:29"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row>
    <row r="113" spans="1:29"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row>
    <row r="114" spans="1:29"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row>
    <row r="115" spans="1:29"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row>
    <row r="116" spans="1:29"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row>
    <row r="117" spans="1:29"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row>
    <row r="118" spans="1:29"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row>
    <row r="119" spans="1:2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row>
    <row r="120" spans="1:29"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row>
    <row r="121" spans="1:29"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row>
    <row r="122" spans="1:29"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row>
    <row r="123" spans="1:29"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row>
    <row r="124" spans="1:29"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row>
    <row r="125" spans="1:29"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row>
    <row r="126" spans="1:29"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row>
    <row r="127" spans="1:29"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row>
    <row r="128" spans="1:29"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row>
    <row r="129" spans="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row>
    <row r="130" spans="1:29"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row>
    <row r="131" spans="1:29"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row>
    <row r="132" spans="1:29"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row>
    <row r="133" spans="1:29"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row>
    <row r="134" spans="1:29"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row>
    <row r="135" spans="1:29"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row>
    <row r="136" spans="1:29"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row>
    <row r="137" spans="1:29"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row>
    <row r="138" spans="1:29"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row>
    <row r="139" spans="1:2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row>
    <row r="140" spans="1:29"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row>
    <row r="141" spans="1:29"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row>
    <row r="142" spans="1:29"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row>
    <row r="143" spans="1:29"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row>
    <row r="144" spans="1:29"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row>
    <row r="145" spans="1:29"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row>
    <row r="146" spans="1:29"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row>
    <row r="147" spans="1:29"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row>
    <row r="148" spans="1:29"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row>
    <row r="149" spans="1:2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row>
    <row r="150" spans="1:29"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row>
    <row r="151" spans="1:29"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row>
    <row r="152" spans="1:29"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row>
    <row r="153" spans="1:29"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row>
    <row r="154" spans="1:29"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row>
    <row r="155" spans="1:29"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row>
    <row r="156" spans="1:29"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row>
    <row r="157" spans="1:29"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row>
    <row r="158" spans="1:29"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row>
    <row r="159" spans="1:2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row>
    <row r="160" spans="1:29"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row>
    <row r="161" spans="1:29"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row>
    <row r="162" spans="1:29"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row>
    <row r="163" spans="1:29"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row>
    <row r="164" spans="1:29"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row>
    <row r="165" spans="1:29"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row>
    <row r="166" spans="1:29"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row>
    <row r="167" spans="1:29"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row>
    <row r="168" spans="1:29"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row>
    <row r="169" spans="1:2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row>
    <row r="170" spans="1:29"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row>
    <row r="171" spans="1:29"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row>
    <row r="172" spans="1:29"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row>
    <row r="173" spans="1:29"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row>
    <row r="174" spans="1:29"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row>
    <row r="175" spans="1:29"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row>
    <row r="176" spans="1:29"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row>
    <row r="177" spans="1:29"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row>
    <row r="178" spans="1:29"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row>
    <row r="179" spans="1:2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row>
    <row r="180" spans="1:29"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row>
    <row r="181" spans="1:29"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row>
    <row r="182" spans="1:29"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row>
    <row r="183" spans="1:29"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row>
    <row r="184" spans="1:29"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row>
    <row r="185" spans="1:29"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row>
    <row r="186" spans="1:29"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row>
    <row r="187" spans="1:29"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row>
    <row r="188" spans="1:29"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row>
    <row r="189" spans="1:2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row>
    <row r="190" spans="1:29"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row>
    <row r="191" spans="1:29"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row>
    <row r="192" spans="1:29"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row>
    <row r="193" spans="1:29"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row>
    <row r="194" spans="1:29"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row>
    <row r="195" spans="1:29"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row>
    <row r="196" spans="1:29"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row>
    <row r="197" spans="1:29"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row>
    <row r="198" spans="1:29"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row>
    <row r="199" spans="1:2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row>
    <row r="200" spans="1:29"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row>
    <row r="201" spans="1:29"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row>
    <row r="202" spans="1:29"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row>
    <row r="203" spans="1:29"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row>
    <row r="204" spans="1:29"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row>
    <row r="205" spans="1:29"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row>
    <row r="206" spans="1:29"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row>
    <row r="207" spans="1:29"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row>
    <row r="208" spans="1:29"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row>
    <row r="209" spans="1:2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row>
    <row r="210" spans="1:29"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row>
    <row r="211" spans="1:29"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row>
    <row r="212" spans="1:29"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row>
    <row r="213" spans="1:29"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row>
    <row r="214" spans="1:29"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row>
    <row r="215" spans="1:29"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row>
    <row r="216" spans="1:29"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row>
    <row r="217" spans="1:29"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row>
    <row r="218" spans="1:29"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row>
    <row r="219" spans="1:2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row>
    <row r="220" spans="1:29"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row>
    <row r="221" spans="1:29"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row>
    <row r="222" spans="1:29"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row>
    <row r="223" spans="1:29"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row>
    <row r="224" spans="1:29"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row>
    <row r="225" spans="1:29"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row>
    <row r="226" spans="1:29"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row>
    <row r="227" spans="1:29"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row>
    <row r="228" spans="1:29"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spans="1: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row>
    <row r="230" spans="1:29"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row>
    <row r="231" spans="1:29"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row>
    <row r="232" spans="1:29"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row>
    <row r="233" spans="1:29"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row>
    <row r="234" spans="1:29"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row>
    <row r="235" spans="1:29"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row>
    <row r="236" spans="1:29"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row>
    <row r="237" spans="1:29"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row>
    <row r="238" spans="1:29"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row>
    <row r="239" spans="1:2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row>
    <row r="240" spans="1:29"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row>
    <row r="241" spans="1:29"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row>
    <row r="242" spans="1:29"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row>
    <row r="243" spans="1:29"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row>
    <row r="244" spans="1:29"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row>
    <row r="245" spans="1:29"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row>
    <row r="246" spans="1:29"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row>
    <row r="247" spans="1:29"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row>
    <row r="248" spans="1:29"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row>
    <row r="249" spans="1:2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row>
    <row r="250" spans="1:29"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row>
    <row r="251" spans="1:29"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row>
    <row r="252" spans="1:29"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row>
    <row r="253" spans="1:29"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row>
    <row r="254" spans="1:29"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row>
    <row r="255" spans="1:29"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row>
    <row r="256" spans="1:29"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row>
    <row r="257" spans="1:29"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row>
    <row r="258" spans="1:29"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row>
    <row r="259" spans="1:2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row>
    <row r="260" spans="1:29"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row>
    <row r="261" spans="1:29"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row>
    <row r="262" spans="1:29"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row>
    <row r="263" spans="1:29"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row>
    <row r="264" spans="1:29"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row>
    <row r="265" spans="1:29"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row>
    <row r="266" spans="1:29"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row>
    <row r="267" spans="1:29"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row>
    <row r="268" spans="1:29"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row>
    <row r="269" spans="1:2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row>
    <row r="270" spans="1:29"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row>
    <row r="271" spans="1:29"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row>
    <row r="272" spans="1:29"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row>
    <row r="273" spans="1:29"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row>
    <row r="274" spans="1:29"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row>
    <row r="275" spans="1:29"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row>
    <row r="276" spans="1:29"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row>
    <row r="277" spans="1:29"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row>
    <row r="278" spans="1:29"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spans="1:2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row>
    <row r="280" spans="1:29"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row>
    <row r="281" spans="1:29"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row>
    <row r="282" spans="1:29"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row>
    <row r="283" spans="1:29"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row>
    <row r="284" spans="1:29"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row>
    <row r="285" spans="1:29"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row>
    <row r="286" spans="1:29"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row>
    <row r="287" spans="1:29"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row>
    <row r="288" spans="1:29"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row>
    <row r="289" spans="1:2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row>
    <row r="290" spans="1:29"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row>
    <row r="291" spans="1:29"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spans="1:29"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spans="1:29"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spans="1:29"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spans="1:29"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spans="1:29"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spans="1:29"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spans="1:29"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spans="1:2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spans="1:29"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spans="1:29"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spans="1:29"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spans="1:29"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spans="1:29"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spans="1:29"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spans="1:29"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spans="1:29"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spans="1:29"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spans="1:2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spans="1:29"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spans="1:29"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spans="1:29"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spans="1:29"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spans="1:29"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spans="1:29"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spans="1:29"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spans="1:29"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spans="1:29"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spans="1:2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spans="1:29"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spans="1:29"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spans="1:29"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spans="1:29"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spans="1:29"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spans="1:29"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spans="1:29"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spans="1:29"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spans="1:29"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spans="1: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spans="1:29"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spans="1:29"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spans="1:29"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spans="1:29"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spans="1:29"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spans="1:29"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spans="1:29"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spans="1:29"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spans="1:29"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spans="1:2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spans="1:29"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spans="1:29"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spans="1:29"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spans="1:29"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spans="1:29"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spans="1:29"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spans="1:29"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spans="1:29"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spans="1:29"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spans="1:2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spans="1:29"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spans="1:29"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spans="1:29"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spans="1:29"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spans="1:29"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spans="1:29"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spans="1:29"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spans="1:29"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spans="1:29"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spans="1:2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spans="1:29"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spans="1:29"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spans="1:29"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spans="1:29"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spans="1:29"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spans="1:29"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spans="1:29"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spans="1:29"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spans="1:29"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spans="1:2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spans="1:29"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spans="1:29"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spans="1:29"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spans="1:29"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spans="1:29"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spans="1:29"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spans="1:29"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spans="1:29"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spans="1:29"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spans="1:2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spans="1:29"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spans="1:29"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spans="1:29"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spans="1:29"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spans="1:29"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spans="1:29"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spans="1:29"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spans="1:29"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spans="1:29"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spans="1:2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spans="1:29"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spans="1:29"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spans="1:29"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spans="1:29"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spans="1:29"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spans="1:29"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spans="1:29"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spans="1:29"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spans="1:29"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spans="1:2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spans="1:29"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spans="1:29"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spans="1:29"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spans="1:29"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spans="1:29"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spans="1:29"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spans="1:29"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spans="1:29"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spans="1:29"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spans="1:2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spans="1:29"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spans="1:29"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spans="1:29"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spans="1:29"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spans="1:29"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spans="1:29"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spans="1:29"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spans="1:29"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spans="1:29"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spans="1:2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spans="1:29"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spans="1:29"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spans="1:29"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spans="1:29"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spans="1:29"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spans="1:29"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spans="1:29"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spans="1:29"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spans="1:29"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spans="1: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spans="1:29"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spans="1:29"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spans="1:29"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spans="1:29"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spans="1:29"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spans="1:29"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spans="1:29"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spans="1:29"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spans="1:29"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spans="1:2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spans="1:29"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spans="1:29"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spans="1:29"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spans="1:29"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spans="1:29"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spans="1:29"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spans="1:29"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spans="1:29"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spans="1:29"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spans="1:2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spans="1:29"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spans="1:29"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spans="1:29"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spans="1:29"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spans="1:29"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spans="1:29"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spans="1:29"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spans="1:29"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spans="1:29"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spans="1:2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spans="1:29"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spans="1:29"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spans="1:29"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spans="1:29"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spans="1:29"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spans="1:29"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spans="1:29"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spans="1:29"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spans="1:29"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spans="1:2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spans="1:29"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spans="1:29"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spans="1:29"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spans="1:29"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spans="1:29"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spans="1:29"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spans="1:29"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spans="1:29"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spans="1:29"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spans="1:2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spans="1:29"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spans="1:29"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spans="1:29"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spans="1:29"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spans="1:29"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spans="1:29"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spans="1:29"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spans="1:29"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spans="1:29"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spans="1:2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spans="1:29"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spans="1:29"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spans="1:29"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spans="1:29"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spans="1:29"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spans="1:29"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spans="1:29"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spans="1:29"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spans="1:29"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spans="1:2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spans="1:29"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spans="1:29"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spans="1:29"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spans="1:29"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spans="1:29"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spans="1:29"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spans="1:29"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spans="1:29"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spans="1:29"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spans="1:2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spans="1:29"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spans="1:29"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spans="1:29"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spans="1:29"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spans="1:29"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spans="1:29"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spans="1:29"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spans="1:29"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spans="1:29"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spans="1:2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spans="1:29"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spans="1:29"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spans="1:29"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spans="1:29"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spans="1:29"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spans="1:29"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spans="1:29"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spans="1:29"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spans="1:29"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spans="1: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spans="1:29"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spans="1:29"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spans="1:29"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spans="1:29"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spans="1:29"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spans="1:29"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spans="1:29"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spans="1:29"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spans="1:29"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spans="1:2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spans="1:29"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spans="1:29"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spans="1:29"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spans="1:29"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spans="1:29"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spans="1:29"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spans="1:29"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spans="1:29"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spans="1:29"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spans="1:2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spans="1:29"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spans="1:29"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spans="1:29"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spans="1:29"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spans="1:29"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spans="1:29"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spans="1:29"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spans="1:29"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spans="1:29"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spans="1:2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spans="1:29"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spans="1:29"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spans="1:29"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spans="1:29"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spans="1:29"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spans="1:29"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spans="1:29"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spans="1:29"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spans="1:29"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spans="1:2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spans="1:29"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spans="1:29"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spans="1:29"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spans="1:29"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spans="1:29"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spans="1:29"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spans="1:29"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spans="1:29"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spans="1:29"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spans="1:2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spans="1:29"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spans="1:29"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spans="1:29"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spans="1:29"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spans="1:29"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spans="1:29"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spans="1:29"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spans="1:29"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spans="1:29"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spans="1:2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spans="1:29"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spans="1:29"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spans="1:29"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spans="1:29"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spans="1:29"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spans="1:29"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spans="1:29"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spans="1:29"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spans="1:29"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spans="1:2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spans="1:29"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spans="1:29"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spans="1:29"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spans="1:29"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spans="1:29"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spans="1:29"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spans="1:29"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spans="1:29"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spans="1:29"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spans="1:2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spans="1:29"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spans="1:29"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spans="1:29"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spans="1:29"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spans="1:29"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spans="1:29"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spans="1:29"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spans="1:29"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spans="1:29"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spans="1:2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spans="1:29"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spans="1:29"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spans="1:29"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spans="1:29"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spans="1:29"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spans="1:29"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spans="1:29"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spans="1:29"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spans="1:29"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spans="1: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spans="1:29"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spans="1:29"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spans="1:29"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spans="1:29"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spans="1:29"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spans="1:29"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spans="1:29"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spans="1:29"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spans="1:29"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spans="1:2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spans="1:29"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spans="1:29"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spans="1:29"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spans="1:29"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spans="1:29"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spans="1:29"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spans="1:29"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spans="1:29"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spans="1:29"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spans="1:2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spans="1:29"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spans="1:29"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spans="1:29"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spans="1:29"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spans="1:29"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spans="1:29"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spans="1:29"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spans="1:29"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spans="1:29"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spans="1:2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spans="1:29"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spans="1:29"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spans="1:29"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spans="1:29"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spans="1:29"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spans="1:29"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spans="1:29"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spans="1:29"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spans="1:29"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spans="1:2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spans="1:29"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spans="1:29"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spans="1:29"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spans="1:29"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spans="1:29"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spans="1:29"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spans="1:29"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spans="1:29"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spans="1:29"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spans="1:2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spans="1:29"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spans="1:29"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spans="1:29"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spans="1:29"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spans="1:29"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spans="1:29"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spans="1:29"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spans="1:29"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spans="1:29"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spans="1:2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spans="1:29"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spans="1:29"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spans="1:29"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spans="1:29"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spans="1:29"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spans="1:29"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spans="1:29"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spans="1:29"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spans="1:29"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spans="1:2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spans="1:29"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spans="1:29"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spans="1:29"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spans="1:29"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spans="1:29"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spans="1:29"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spans="1:29"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spans="1:29"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spans="1:29"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spans="1:2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spans="1:29"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spans="1:29"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spans="1:29"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spans="1:29"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spans="1:29"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spans="1:29"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spans="1:29"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spans="1:29"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spans="1:29"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spans="1:2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spans="1:29"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spans="1:29"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spans="1:29"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spans="1:29"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spans="1:29"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spans="1:29"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spans="1:29"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spans="1:29"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spans="1:29"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spans="1: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spans="1:29"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spans="1:29"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spans="1:29"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spans="1:29"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spans="1:29"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spans="1:29"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spans="1:29"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spans="1:29"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spans="1:29"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spans="1:2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spans="1:29"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spans="1:29"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spans="1:29"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spans="1:29"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spans="1:29"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spans="1:29"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spans="1:29"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spans="1:29"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spans="1:29"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spans="1:2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spans="1:29"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spans="1:29"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spans="1:29"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spans="1:29"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spans="1:29"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spans="1:29"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spans="1:29"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spans="1:29"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spans="1:29"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spans="1:2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spans="1:29"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spans="1:29"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spans="1:29"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spans="1:29"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spans="1:29"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spans="1:29"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spans="1:29"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spans="1:29"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spans="1:29"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spans="1:2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spans="1:29"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spans="1:29"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spans="1:29"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spans="1:29"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spans="1:29"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spans="1:29"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spans="1:29"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spans="1:29"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spans="1:29"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spans="1:2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spans="1:29"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spans="1:29"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spans="1:29"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spans="1:29"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spans="1:29"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spans="1:29"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spans="1:29"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spans="1:29"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spans="1:29"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spans="1:2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spans="1:29"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spans="1:29"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spans="1:29"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spans="1:29"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spans="1:29"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spans="1:29"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spans="1:29"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spans="1:29"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spans="1:29"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spans="1:2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spans="1:29"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spans="1:29"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spans="1:29"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spans="1:29"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spans="1:29"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spans="1:29"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spans="1:29"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spans="1:29"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spans="1:29"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spans="1:2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spans="1:29"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spans="1:29"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spans="1:29"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spans="1:29"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spans="1:29"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spans="1:29"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spans="1:29"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spans="1:29"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spans="1:29"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spans="1:2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spans="1:29"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spans="1:29"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spans="1:29"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spans="1:29"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spans="1:29"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spans="1:29"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spans="1:29"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spans="1:29"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spans="1:29"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spans="1: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spans="1:29"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spans="1:29"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spans="1:29"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spans="1:29"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spans="1:29"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spans="1:29"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spans="1:29"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spans="1:29"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spans="1:29"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spans="1:2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spans="1:29"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spans="1:29"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spans="1:29"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spans="1:29"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spans="1:29"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spans="1:29"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spans="1:29"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spans="1:29"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spans="1:29"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spans="1:2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spans="1:29"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spans="1:29"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spans="1:29"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spans="1:29"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spans="1:29"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spans="1:29"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spans="1:29"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spans="1:29"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spans="1:29"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spans="1:2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spans="1:29"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spans="1:29"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spans="1:29"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spans="1:29"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spans="1:29"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spans="1:29"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spans="1:29"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spans="1:29"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spans="1:29"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spans="1:2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spans="1:29"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spans="1:29"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spans="1:29"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spans="1:29"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spans="1:29"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spans="1:29"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spans="1:29"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spans="1:29"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spans="1:29"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spans="1:2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spans="1:29"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spans="1:29"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spans="1:29"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spans="1:29"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spans="1:29"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spans="1:29"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spans="1:29"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spans="1:29"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spans="1:29"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spans="1:2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spans="1:29"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spans="1:29"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spans="1:29"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spans="1:29"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spans="1:29"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spans="1:29"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spans="1:29"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spans="1:29"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spans="1:29"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spans="1:2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spans="1:29"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spans="1:29"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spans="1:29"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spans="1:29"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spans="1:29"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spans="1:29"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spans="1:29"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spans="1:29"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spans="1:29"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spans="1:2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spans="1:29"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spans="1:29"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spans="1:29"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spans="1:29"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spans="1:29"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spans="1:29"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spans="1:29"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spans="1:29"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spans="1:29"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spans="1:2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spans="1:29"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spans="1:29"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spans="1:29"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spans="1:29"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spans="1:29"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spans="1:29"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spans="1:29"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spans="1:29"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spans="1:29"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spans="1: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spans="1:29"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spans="1:29"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spans="1:29"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spans="1:29"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spans="1:29"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spans="1:29"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spans="1:29"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spans="1:29"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spans="1:29"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spans="1:2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spans="1:29"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spans="1:29"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spans="1:29"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spans="1:29"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spans="1:29"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spans="1:29"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spans="1:29"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spans="1:29"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spans="1:29"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spans="1:2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spans="1:29"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spans="1:29"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spans="1:29"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spans="1:29"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spans="1:29"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spans="1:29"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spans="1:29"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spans="1:29"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spans="1:29"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spans="1:2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spans="1:29"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spans="1:29"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spans="1:29"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spans="1:29"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spans="1:29"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spans="1:29"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spans="1:29"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spans="1:29"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spans="1:29"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spans="1:2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spans="1:29"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spans="1:29"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spans="1:29"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spans="1:29"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spans="1:29"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spans="1:29"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spans="1:29"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spans="1:29"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spans="1:29"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spans="1:2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spans="1:29"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spans="1:29"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spans="1:29"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spans="1:29"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spans="1:29"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spans="1:29"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spans="1:29"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spans="1:29"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spans="1:29"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spans="1:2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spans="1:29"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spans="1:29"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spans="1:29"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spans="1:29"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row r="994" spans="1:29"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row>
  </sheetData>
  <mergeCells count="25">
    <mergeCell ref="B1:I1"/>
    <mergeCell ref="K1:R1"/>
    <mergeCell ref="U1:AC1"/>
    <mergeCell ref="B2:I2"/>
    <mergeCell ref="K2:R2"/>
    <mergeCell ref="U2:AC2"/>
    <mergeCell ref="B3:I3"/>
    <mergeCell ref="K3:R3"/>
    <mergeCell ref="U3:AC3"/>
    <mergeCell ref="B4:I4"/>
    <mergeCell ref="K4:R4"/>
    <mergeCell ref="U4:AC4"/>
    <mergeCell ref="AA9:AA10"/>
    <mergeCell ref="AB9:AB10"/>
    <mergeCell ref="U12:AB12"/>
    <mergeCell ref="B5:I5"/>
    <mergeCell ref="K5:S5"/>
    <mergeCell ref="U5:AC5"/>
    <mergeCell ref="B6:F6"/>
    <mergeCell ref="G6:I6"/>
    <mergeCell ref="K6:O6"/>
    <mergeCell ref="P6:R6"/>
    <mergeCell ref="U6:Y6"/>
    <mergeCell ref="Z6:AC6"/>
    <mergeCell ref="AC9:AC10"/>
  </mergeCells>
  <conditionalFormatting sqref="X10 U9:X9 U10:W11">
    <cfRule type="containsText" dxfId="167" priority="11" operator="containsText" text="NO">
      <formula>NOT(ISERROR(SEARCH(("NO"),(U9))))</formula>
    </cfRule>
  </conditionalFormatting>
  <conditionalFormatting sqref="X10 U9:X9 U10:W11">
    <cfRule type="cellIs" dxfId="166" priority="12" operator="equal">
      <formula>"""no"""</formula>
    </cfRule>
  </conditionalFormatting>
  <conditionalFormatting sqref="X11">
    <cfRule type="containsText" dxfId="165" priority="9" operator="containsText" text="NO">
      <formula>NOT(ISERROR(SEARCH(("NO"),(X11))))</formula>
    </cfRule>
  </conditionalFormatting>
  <conditionalFormatting sqref="X11">
    <cfRule type="cellIs" dxfId="164" priority="10" operator="equal">
      <formula>"""no"""</formula>
    </cfRule>
  </conditionalFormatting>
  <conditionalFormatting sqref="Z9:Z10">
    <cfRule type="containsText" dxfId="163" priority="7" operator="containsText" text="NO">
      <formula>NOT(ISERROR(SEARCH(("NO"),(Z9))))</formula>
    </cfRule>
  </conditionalFormatting>
  <conditionalFormatting sqref="Z9:Z10">
    <cfRule type="cellIs" dxfId="162" priority="8" operator="equal">
      <formula>"""no"""</formula>
    </cfRule>
  </conditionalFormatting>
  <conditionalFormatting sqref="Z11">
    <cfRule type="containsText" dxfId="161" priority="5" operator="containsText" text="NO">
      <formula>NOT(ISERROR(SEARCH(("NO"),(Z11))))</formula>
    </cfRule>
  </conditionalFormatting>
  <conditionalFormatting sqref="Z11">
    <cfRule type="cellIs" dxfId="160" priority="6" operator="equal">
      <formula>"""no"""</formula>
    </cfRule>
  </conditionalFormatting>
  <conditionalFormatting sqref="Y9:Y11">
    <cfRule type="containsText" dxfId="159" priority="3" operator="containsText" text="NO">
      <formula>NOT(ISERROR(SEARCH(("NO"),(Y9))))</formula>
    </cfRule>
  </conditionalFormatting>
  <conditionalFormatting sqref="Y9:Y11">
    <cfRule type="cellIs" dxfId="158" priority="4" operator="equal">
      <formula>"""no"""</formula>
    </cfRule>
  </conditionalFormatting>
  <conditionalFormatting sqref="AA9:AB9 AA11:AB11">
    <cfRule type="containsText" dxfId="157" priority="1" operator="containsText" text="NO">
      <formula>NOT(ISERROR(SEARCH(("NO"),(AA9))))</formula>
    </cfRule>
  </conditionalFormatting>
  <conditionalFormatting sqref="AA9:AB9 AA11:AB11">
    <cfRule type="cellIs" dxfId="156" priority="2" operator="equal">
      <formula>"""no"""</formula>
    </cfRule>
  </conditionalFormatting>
  <pageMargins left="0.7" right="0.7" top="0.75" bottom="0.75" header="0.3" footer="0.3"/>
  <pageSetup paperSize="9" orientation="portrait" r:id="rId1"/>
  <drawing r:id="rId2"/>
  <legacy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921"/>
  <sheetViews>
    <sheetView topLeftCell="AI23" zoomScale="63" zoomScaleNormal="75" workbookViewId="0">
      <selection activeCell="AO26" sqref="AO26"/>
    </sheetView>
  </sheetViews>
  <sheetFormatPr baseColWidth="10" defaultColWidth="14.42578125" defaultRowHeight="15"/>
  <cols>
    <col min="1" max="1" width="17.42578125" style="56" customWidth="1"/>
    <col min="2" max="4" width="19.5703125" style="56" customWidth="1"/>
    <col min="5" max="5" width="20.5703125" style="56" customWidth="1"/>
    <col min="6" max="6" width="9.7109375" style="56" bestFit="1" customWidth="1"/>
    <col min="7" max="7" width="24.28515625" style="56" customWidth="1"/>
    <col min="8" max="8" width="9.7109375" style="56" bestFit="1" customWidth="1"/>
    <col min="9" max="9" width="11.85546875" style="56" customWidth="1"/>
    <col min="10" max="12" width="24.28515625" style="56" customWidth="1"/>
    <col min="13" max="13" width="11.28515625" style="56" customWidth="1"/>
    <col min="14" max="14" width="26" style="56" customWidth="1"/>
    <col min="15" max="15" width="8.5703125" style="56" bestFit="1" customWidth="1"/>
    <col min="16" max="18" width="19.5703125" style="56" customWidth="1"/>
    <col min="19" max="19" width="13.85546875" style="56" customWidth="1"/>
    <col min="20" max="20" width="10.28515625" style="56" customWidth="1"/>
    <col min="21" max="22" width="15.7109375" style="56" bestFit="1" customWidth="1"/>
    <col min="23" max="23" width="14.28515625" style="56" customWidth="1"/>
    <col min="24" max="24" width="17.140625" style="56" customWidth="1"/>
    <col min="25" max="25" width="11.42578125" style="56" customWidth="1"/>
    <col min="26" max="26" width="14.28515625" style="56" customWidth="1"/>
    <col min="27" max="27" width="10" style="56" customWidth="1"/>
    <col min="28" max="28" width="23.7109375" style="56" customWidth="1"/>
    <col min="29" max="29" width="27.140625" style="56" customWidth="1"/>
    <col min="30" max="30" width="20.85546875" style="56" customWidth="1"/>
    <col min="31" max="31" width="16.85546875" style="56" customWidth="1"/>
    <col min="32" max="32" width="19.42578125" style="56" customWidth="1"/>
    <col min="33" max="33" width="17.5703125" style="56" customWidth="1"/>
    <col min="34" max="34" width="37.7109375" style="56" customWidth="1"/>
    <col min="35" max="35" width="53.5703125" style="56" customWidth="1"/>
    <col min="36" max="36" width="13.5703125" style="56" customWidth="1"/>
    <col min="37" max="37" width="14.42578125" style="56" bestFit="1"/>
    <col min="38" max="38" width="12.140625" style="56" customWidth="1"/>
    <col min="39" max="40" width="12.28515625" style="56" customWidth="1"/>
    <col min="41" max="41" width="30.28515625" style="57" customWidth="1"/>
    <col min="42" max="42" width="20.28515625" style="57" customWidth="1"/>
    <col min="43" max="43" width="68.140625" style="56" customWidth="1"/>
    <col min="44" max="44" width="17.5703125" style="56" customWidth="1"/>
    <col min="45" max="45" width="23" style="56" customWidth="1"/>
    <col min="46" max="46" width="28.28515625" style="57" customWidth="1"/>
    <col min="47" max="47" width="19.85546875" style="56" customWidth="1"/>
    <col min="48" max="16384" width="14.42578125" style="56"/>
  </cols>
  <sheetData>
    <row r="1" spans="1:46" ht="12.75" customHeigh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8"/>
      <c r="AP1" s="38"/>
      <c r="AQ1" s="36"/>
      <c r="AR1" s="37"/>
      <c r="AS1" s="37"/>
      <c r="AT1" s="38"/>
    </row>
    <row r="2" spans="1:46" ht="12.7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c r="AO2" s="38"/>
      <c r="AP2" s="38"/>
      <c r="AQ2" s="36"/>
      <c r="AR2" s="37"/>
      <c r="AS2" s="37"/>
      <c r="AT2" s="38"/>
    </row>
    <row r="3" spans="1:46"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8"/>
      <c r="AP3" s="38"/>
      <c r="AQ3" s="36"/>
      <c r="AR3" s="37"/>
      <c r="AS3" s="37"/>
      <c r="AT3" s="38"/>
    </row>
    <row r="4" spans="1:46" ht="12.75" customHeight="1">
      <c r="A4" s="36"/>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36"/>
      <c r="AD4" s="36"/>
      <c r="AE4" s="36"/>
      <c r="AF4" s="36"/>
      <c r="AG4" s="36"/>
      <c r="AH4" s="36"/>
      <c r="AI4" s="36"/>
      <c r="AJ4" s="36"/>
      <c r="AK4" s="36"/>
      <c r="AL4" s="36"/>
      <c r="AM4" s="36"/>
      <c r="AN4" s="36"/>
      <c r="AO4" s="38"/>
      <c r="AP4" s="38"/>
      <c r="AQ4" s="36"/>
      <c r="AR4" s="37"/>
      <c r="AS4" s="37"/>
      <c r="AT4" s="38"/>
    </row>
    <row r="5" spans="1:46" ht="12.75" customHeight="1">
      <c r="A5" s="1041" t="s">
        <v>58</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38"/>
    </row>
    <row r="6" spans="1:46" ht="12.75" customHeight="1">
      <c r="A6" s="1043" t="s">
        <v>2</v>
      </c>
      <c r="B6" s="1042"/>
      <c r="C6" s="1042"/>
      <c r="D6" s="1042"/>
      <c r="E6" s="1042"/>
      <c r="F6" s="1042"/>
      <c r="G6" s="1042"/>
      <c r="H6" s="1042"/>
      <c r="I6" s="1042"/>
      <c r="J6" s="1042"/>
      <c r="K6" s="1042"/>
      <c r="L6" s="1042"/>
      <c r="M6" s="1042"/>
      <c r="N6" s="1042"/>
      <c r="O6" s="1042"/>
      <c r="P6" s="1042"/>
      <c r="Q6" s="1042"/>
      <c r="R6" s="1042"/>
      <c r="S6" s="1042"/>
      <c r="T6" s="1042"/>
      <c r="U6" s="1042"/>
      <c r="V6" s="1042"/>
      <c r="W6" s="1042"/>
      <c r="X6" s="1042"/>
      <c r="Y6" s="1042"/>
      <c r="Z6" s="1042"/>
      <c r="AA6" s="1042"/>
      <c r="AB6" s="1042"/>
      <c r="AC6" s="1042"/>
      <c r="AD6" s="1042"/>
      <c r="AE6" s="1042"/>
      <c r="AF6" s="1042"/>
      <c r="AG6" s="1042"/>
      <c r="AH6" s="1042"/>
      <c r="AI6" s="1042"/>
      <c r="AJ6" s="1042"/>
      <c r="AK6" s="1042"/>
      <c r="AL6" s="1042"/>
      <c r="AM6" s="1042"/>
      <c r="AN6" s="1042"/>
      <c r="AO6" s="1042"/>
      <c r="AP6" s="1042"/>
      <c r="AQ6" s="1042"/>
      <c r="AR6" s="1042"/>
      <c r="AS6" s="1042"/>
      <c r="AT6" s="38"/>
    </row>
    <row r="7" spans="1:46" ht="12.75" customHeight="1">
      <c r="A7" s="39"/>
      <c r="B7" s="223"/>
      <c r="C7" s="223"/>
      <c r="D7" s="223"/>
      <c r="E7" s="223"/>
      <c r="F7" s="223"/>
      <c r="G7" s="223"/>
      <c r="H7" s="223"/>
      <c r="I7" s="223"/>
      <c r="J7" s="223"/>
      <c r="K7" s="223"/>
      <c r="L7" s="223"/>
      <c r="M7" s="223"/>
      <c r="N7" s="223"/>
      <c r="O7" s="223"/>
      <c r="P7" s="223"/>
      <c r="Q7" s="223"/>
      <c r="R7" s="223"/>
      <c r="S7" s="223"/>
      <c r="T7" s="223"/>
      <c r="U7" s="223"/>
      <c r="V7" s="223"/>
      <c r="W7" s="223"/>
      <c r="X7" s="223"/>
      <c r="Y7" s="223"/>
      <c r="Z7" s="223"/>
      <c r="AA7" s="223"/>
      <c r="AB7" s="223"/>
      <c r="AC7" s="223"/>
      <c r="AD7" s="223"/>
      <c r="AE7" s="223"/>
      <c r="AF7" s="223"/>
      <c r="AG7" s="223"/>
      <c r="AH7" s="223"/>
      <c r="AI7" s="223"/>
      <c r="AJ7" s="223"/>
      <c r="AK7" s="223"/>
      <c r="AL7" s="223"/>
      <c r="AM7" s="223"/>
      <c r="AN7" s="223"/>
      <c r="AO7" s="51"/>
      <c r="AP7" s="51"/>
      <c r="AQ7" s="223"/>
      <c r="AR7" s="37"/>
      <c r="AS7" s="37"/>
      <c r="AT7" s="38"/>
    </row>
    <row r="8" spans="1:46" ht="12.75" customHeight="1">
      <c r="A8" s="1043" t="s">
        <v>48</v>
      </c>
      <c r="B8" s="1042"/>
      <c r="C8" s="1042"/>
      <c r="D8" s="1042"/>
      <c r="E8" s="1042"/>
      <c r="F8" s="1042"/>
      <c r="G8" s="1042"/>
      <c r="H8" s="1042"/>
      <c r="I8" s="1042"/>
      <c r="J8" s="1042"/>
      <c r="K8" s="1042"/>
      <c r="L8" s="1042"/>
      <c r="M8" s="1042"/>
      <c r="N8" s="1042"/>
      <c r="O8" s="1042"/>
      <c r="P8" s="1042"/>
      <c r="Q8" s="1042"/>
      <c r="R8" s="1042"/>
      <c r="S8" s="1042"/>
      <c r="T8" s="1042"/>
      <c r="U8" s="1042"/>
      <c r="V8" s="1042"/>
      <c r="W8" s="1042"/>
      <c r="X8" s="1042"/>
      <c r="Y8" s="1042"/>
      <c r="Z8" s="1042"/>
      <c r="AA8" s="1042"/>
      <c r="AB8" s="1042"/>
      <c r="AC8" s="1042"/>
      <c r="AD8" s="1042"/>
      <c r="AE8" s="1042"/>
      <c r="AF8" s="1042"/>
      <c r="AG8" s="1042"/>
      <c r="AH8" s="1042"/>
      <c r="AI8" s="1042"/>
      <c r="AJ8" s="1042"/>
      <c r="AK8" s="1042"/>
      <c r="AL8" s="1042"/>
      <c r="AM8" s="1042"/>
      <c r="AN8" s="1042"/>
      <c r="AO8" s="1042"/>
      <c r="AP8" s="1042"/>
      <c r="AQ8" s="1042"/>
      <c r="AR8" s="1042"/>
      <c r="AS8" s="1042"/>
      <c r="AT8" s="38"/>
    </row>
    <row r="9" spans="1:46" ht="12.75" customHeight="1">
      <c r="A9" s="1043" t="s">
        <v>63</v>
      </c>
      <c r="B9" s="1042"/>
      <c r="C9" s="1042"/>
      <c r="D9" s="1042"/>
      <c r="E9" s="1042"/>
      <c r="F9" s="1042"/>
      <c r="G9" s="1042"/>
      <c r="H9" s="1042"/>
      <c r="I9" s="1042"/>
      <c r="J9" s="1042"/>
      <c r="K9" s="1042"/>
      <c r="L9" s="1042"/>
      <c r="M9" s="1042"/>
      <c r="N9" s="1042"/>
      <c r="O9" s="1042"/>
      <c r="P9" s="1042"/>
      <c r="Q9" s="1042"/>
      <c r="R9" s="1042"/>
      <c r="S9" s="1042"/>
      <c r="T9" s="1042"/>
      <c r="U9" s="1042"/>
      <c r="V9" s="1042"/>
      <c r="W9" s="1042"/>
      <c r="X9" s="1042"/>
      <c r="Y9" s="1042"/>
      <c r="Z9" s="1042"/>
      <c r="AA9" s="1042"/>
      <c r="AB9" s="1042"/>
      <c r="AC9" s="1042"/>
      <c r="AD9" s="1042"/>
      <c r="AE9" s="1042"/>
      <c r="AF9" s="1042"/>
      <c r="AG9" s="1042"/>
      <c r="AH9" s="1042"/>
      <c r="AI9" s="1042"/>
      <c r="AJ9" s="1042"/>
      <c r="AK9" s="1042"/>
      <c r="AL9" s="1042"/>
      <c r="AM9" s="1042"/>
      <c r="AN9" s="1042"/>
      <c r="AO9" s="1042"/>
      <c r="AP9" s="1042"/>
      <c r="AQ9" s="1042"/>
      <c r="AR9" s="1042"/>
      <c r="AS9" s="1042"/>
      <c r="AT9" s="38"/>
    </row>
    <row r="10" spans="1:46" ht="12.75" customHeight="1">
      <c r="A10" s="36"/>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8"/>
      <c r="AP10" s="38"/>
      <c r="AQ10" s="36"/>
      <c r="AR10" s="37"/>
      <c r="AS10" s="37"/>
      <c r="AT10" s="38"/>
    </row>
    <row r="11" spans="1:46" ht="12.75" customHeight="1">
      <c r="A11" s="39" t="s">
        <v>83</v>
      </c>
      <c r="B11" s="36"/>
      <c r="C11" s="1037" t="s">
        <v>246</v>
      </c>
      <c r="D11" s="1037"/>
      <c r="E11" s="1037"/>
      <c r="F11" s="36"/>
      <c r="G11" s="36"/>
      <c r="H11" s="36"/>
      <c r="I11" s="36"/>
      <c r="J11" s="36"/>
      <c r="K11" s="36"/>
      <c r="L11" s="36"/>
      <c r="M11" s="36"/>
      <c r="N11" s="36"/>
      <c r="O11" s="36"/>
      <c r="P11" s="36"/>
      <c r="Q11" s="36"/>
      <c r="R11" s="36"/>
      <c r="S11" s="36"/>
      <c r="T11" s="37"/>
      <c r="U11" s="40"/>
      <c r="V11" s="40"/>
      <c r="W11" s="40"/>
      <c r="X11" s="40"/>
      <c r="Y11" s="40"/>
      <c r="Z11" s="40"/>
      <c r="AA11" s="41"/>
      <c r="AB11" s="41"/>
      <c r="AC11" s="41"/>
      <c r="AD11" s="41"/>
      <c r="AE11" s="41"/>
      <c r="AF11" s="41"/>
      <c r="AG11" s="41"/>
      <c r="AH11" s="41"/>
      <c r="AI11" s="41"/>
      <c r="AJ11" s="41"/>
      <c r="AK11" s="41"/>
      <c r="AL11" s="41"/>
      <c r="AM11" s="41"/>
      <c r="AN11" s="41"/>
      <c r="AO11" s="50"/>
      <c r="AP11" s="50"/>
      <c r="AQ11" s="41"/>
      <c r="AR11" s="37"/>
      <c r="AS11" s="37"/>
      <c r="AT11" s="38"/>
    </row>
    <row r="12" spans="1:46" ht="12.75" customHeight="1">
      <c r="A12" s="61" t="s">
        <v>64</v>
      </c>
      <c r="B12" s="62"/>
      <c r="C12" s="62"/>
      <c r="D12" s="62"/>
      <c r="E12" s="62"/>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62"/>
      <c r="AQ12" s="62"/>
      <c r="AR12" s="62"/>
      <c r="AS12" s="62"/>
      <c r="AT12" s="62"/>
    </row>
    <row r="13" spans="1:46" ht="12.75" customHeight="1">
      <c r="A13" s="63" t="s">
        <v>84</v>
      </c>
      <c r="B13" s="36"/>
      <c r="C13" s="63" t="s">
        <v>84</v>
      </c>
      <c r="D13" s="63" t="s">
        <v>84</v>
      </c>
      <c r="E13" s="63" t="s">
        <v>85</v>
      </c>
      <c r="F13" s="36"/>
      <c r="G13" s="63" t="s">
        <v>87</v>
      </c>
      <c r="H13" s="63"/>
      <c r="I13" s="63"/>
      <c r="J13" s="63" t="s">
        <v>85</v>
      </c>
      <c r="K13" s="63" t="s">
        <v>84</v>
      </c>
      <c r="L13" s="63" t="s">
        <v>85</v>
      </c>
      <c r="M13" s="36"/>
      <c r="N13" s="63" t="s">
        <v>87</v>
      </c>
      <c r="O13" s="36"/>
      <c r="P13" s="36"/>
      <c r="Q13" s="63" t="s">
        <v>87</v>
      </c>
      <c r="R13" s="63" t="s">
        <v>87</v>
      </c>
      <c r="S13" s="63"/>
      <c r="T13" s="36"/>
      <c r="U13" s="63" t="s">
        <v>87</v>
      </c>
      <c r="V13" s="36"/>
      <c r="W13" s="63" t="s">
        <v>87</v>
      </c>
      <c r="X13" s="63" t="s">
        <v>87</v>
      </c>
      <c r="Y13" s="63"/>
      <c r="Z13" s="63" t="s">
        <v>87</v>
      </c>
      <c r="AA13" s="36"/>
      <c r="AB13" s="63" t="s">
        <v>87</v>
      </c>
      <c r="AC13" s="63" t="s">
        <v>87</v>
      </c>
      <c r="AD13" s="63" t="s">
        <v>87</v>
      </c>
      <c r="AE13" s="63" t="s">
        <v>87</v>
      </c>
      <c r="AF13" s="63" t="s">
        <v>87</v>
      </c>
      <c r="AG13" s="63" t="s">
        <v>87</v>
      </c>
      <c r="AH13" s="63" t="s">
        <v>87</v>
      </c>
      <c r="AI13" s="63" t="s">
        <v>87</v>
      </c>
      <c r="AJ13" s="63" t="s">
        <v>87</v>
      </c>
      <c r="AK13" s="63" t="s">
        <v>87</v>
      </c>
      <c r="AL13" s="63" t="s">
        <v>87</v>
      </c>
      <c r="AM13" s="63" t="s">
        <v>87</v>
      </c>
      <c r="AN13" s="63"/>
      <c r="AO13" s="64" t="s">
        <v>84</v>
      </c>
      <c r="AP13" s="64" t="s">
        <v>87</v>
      </c>
      <c r="AQ13" s="36"/>
      <c r="AR13" s="37"/>
      <c r="AS13" s="37"/>
      <c r="AT13" s="38"/>
    </row>
    <row r="14" spans="1:46" ht="12.75" customHeight="1">
      <c r="A14" s="65"/>
      <c r="B14" s="65"/>
      <c r="C14" s="1044" t="s">
        <v>65</v>
      </c>
      <c r="D14" s="1044"/>
      <c r="E14" s="1044"/>
      <c r="F14" s="1044"/>
      <c r="G14" s="1044"/>
      <c r="H14" s="1044"/>
      <c r="I14" s="1044"/>
      <c r="J14" s="1045" t="s">
        <v>66</v>
      </c>
      <c r="K14" s="1045"/>
      <c r="L14" s="1045"/>
      <c r="M14" s="1045"/>
      <c r="N14" s="1045"/>
      <c r="O14" s="1045"/>
      <c r="P14" s="1045"/>
      <c r="Q14" s="1046" t="s">
        <v>67</v>
      </c>
      <c r="R14" s="1046"/>
      <c r="S14" s="1046"/>
      <c r="T14" s="1046"/>
      <c r="U14" s="1046"/>
      <c r="V14" s="1046"/>
      <c r="W14" s="75" t="s">
        <v>68</v>
      </c>
      <c r="X14" s="75"/>
      <c r="Y14" s="75"/>
      <c r="Z14" s="75"/>
      <c r="AA14" s="75"/>
      <c r="AB14" s="1047" t="s">
        <v>69</v>
      </c>
      <c r="AC14" s="1047"/>
      <c r="AD14" s="1047"/>
      <c r="AE14" s="1047"/>
      <c r="AF14" s="1047"/>
      <c r="AG14" s="1047"/>
      <c r="AH14" s="1047"/>
      <c r="AI14" s="1047"/>
      <c r="AJ14" s="1047"/>
      <c r="AK14" s="1047"/>
      <c r="AL14" s="1047"/>
      <c r="AM14" s="1047"/>
      <c r="AN14" s="1047"/>
      <c r="AO14" s="1047"/>
      <c r="AP14" s="117"/>
      <c r="AQ14" s="211" t="s">
        <v>103</v>
      </c>
      <c r="AR14" s="76"/>
      <c r="AS14" s="77"/>
      <c r="AT14" s="78"/>
    </row>
    <row r="15" spans="1:46" ht="144" customHeight="1">
      <c r="A15" s="66" t="s">
        <v>61</v>
      </c>
      <c r="B15" s="66" t="s">
        <v>59</v>
      </c>
      <c r="C15" s="67" t="s">
        <v>86</v>
      </c>
      <c r="D15" s="67" t="s">
        <v>122</v>
      </c>
      <c r="E15" s="67" t="s">
        <v>90</v>
      </c>
      <c r="F15" s="137" t="s">
        <v>70</v>
      </c>
      <c r="G15" s="137" t="s">
        <v>92</v>
      </c>
      <c r="H15" s="137" t="s">
        <v>70</v>
      </c>
      <c r="I15" s="67" t="s">
        <v>71</v>
      </c>
      <c r="J15" s="68" t="s">
        <v>88</v>
      </c>
      <c r="K15" s="68" t="s">
        <v>123</v>
      </c>
      <c r="L15" s="68" t="s">
        <v>89</v>
      </c>
      <c r="M15" s="68" t="s">
        <v>70</v>
      </c>
      <c r="N15" s="68" t="s">
        <v>91</v>
      </c>
      <c r="O15" s="68" t="s">
        <v>70</v>
      </c>
      <c r="P15" s="68" t="s">
        <v>71</v>
      </c>
      <c r="Q15" s="69" t="s">
        <v>101</v>
      </c>
      <c r="R15" s="69" t="s">
        <v>93</v>
      </c>
      <c r="S15" s="69" t="s">
        <v>72</v>
      </c>
      <c r="T15" s="69" t="s">
        <v>73</v>
      </c>
      <c r="U15" s="69" t="s">
        <v>94</v>
      </c>
      <c r="V15" s="69" t="s">
        <v>70</v>
      </c>
      <c r="W15" s="70" t="s">
        <v>96</v>
      </c>
      <c r="X15" s="70" t="s">
        <v>95</v>
      </c>
      <c r="Y15" s="70" t="s">
        <v>73</v>
      </c>
      <c r="Z15" s="70" t="s">
        <v>74</v>
      </c>
      <c r="AA15" s="70" t="s">
        <v>73</v>
      </c>
      <c r="AB15" s="71" t="s">
        <v>60</v>
      </c>
      <c r="AC15" s="71" t="s">
        <v>75</v>
      </c>
      <c r="AD15" s="71" t="s">
        <v>76</v>
      </c>
      <c r="AE15" s="71" t="s">
        <v>77</v>
      </c>
      <c r="AF15" s="71" t="s">
        <v>124</v>
      </c>
      <c r="AG15" s="71" t="s">
        <v>78</v>
      </c>
      <c r="AH15" s="71" t="s">
        <v>79</v>
      </c>
      <c r="AI15" s="71" t="s">
        <v>62</v>
      </c>
      <c r="AJ15" s="71" t="s">
        <v>73</v>
      </c>
      <c r="AK15" s="71" t="s">
        <v>97</v>
      </c>
      <c r="AL15" s="71" t="s">
        <v>98</v>
      </c>
      <c r="AM15" s="71" t="s">
        <v>154</v>
      </c>
      <c r="AN15" s="71" t="s">
        <v>155</v>
      </c>
      <c r="AO15" s="71" t="s">
        <v>99</v>
      </c>
      <c r="AP15" s="71" t="s">
        <v>80</v>
      </c>
      <c r="AQ15" s="72" t="s">
        <v>81</v>
      </c>
      <c r="AR15" s="72" t="s">
        <v>100</v>
      </c>
      <c r="AS15" s="73" t="s">
        <v>82</v>
      </c>
      <c r="AT15" s="72" t="s">
        <v>280</v>
      </c>
    </row>
    <row r="16" spans="1:46" s="242" customFormat="1" ht="293.25">
      <c r="A16" s="221" t="s">
        <v>105</v>
      </c>
      <c r="B16" s="219" t="s">
        <v>266</v>
      </c>
      <c r="C16" s="219" t="s">
        <v>267</v>
      </c>
      <c r="D16" s="219" t="s">
        <v>268</v>
      </c>
      <c r="E16" s="219" t="s">
        <v>187</v>
      </c>
      <c r="F16" s="219">
        <v>3</v>
      </c>
      <c r="G16" s="219" t="s">
        <v>184</v>
      </c>
      <c r="H16" s="219" t="s">
        <v>184</v>
      </c>
      <c r="I16" s="219" t="s">
        <v>162</v>
      </c>
      <c r="J16" s="219" t="s">
        <v>269</v>
      </c>
      <c r="K16" s="219" t="s">
        <v>270</v>
      </c>
      <c r="L16" s="219" t="s">
        <v>187</v>
      </c>
      <c r="M16" s="219">
        <v>4</v>
      </c>
      <c r="N16" s="219" t="s">
        <v>184</v>
      </c>
      <c r="O16" s="219" t="s">
        <v>184</v>
      </c>
      <c r="P16" s="106" t="s">
        <v>162</v>
      </c>
      <c r="Q16" s="219" t="s">
        <v>271</v>
      </c>
      <c r="R16" s="219" t="s">
        <v>162</v>
      </c>
      <c r="S16" s="222">
        <v>36496</v>
      </c>
      <c r="T16" s="219">
        <v>5</v>
      </c>
      <c r="U16" s="238" t="s">
        <v>162</v>
      </c>
      <c r="V16" s="219">
        <v>6</v>
      </c>
      <c r="W16" s="219" t="s">
        <v>188</v>
      </c>
      <c r="X16" s="219" t="s">
        <v>162</v>
      </c>
      <c r="Y16" s="219">
        <v>7</v>
      </c>
      <c r="Z16" s="106" t="s">
        <v>162</v>
      </c>
      <c r="AA16" s="243">
        <v>12</v>
      </c>
      <c r="AB16" s="217" t="s">
        <v>272</v>
      </c>
      <c r="AC16" s="58" t="s">
        <v>273</v>
      </c>
      <c r="AD16" s="58" t="s">
        <v>274</v>
      </c>
      <c r="AE16" s="58" t="s">
        <v>275</v>
      </c>
      <c r="AF16" s="58" t="s">
        <v>184</v>
      </c>
      <c r="AG16" s="58" t="s">
        <v>276</v>
      </c>
      <c r="AH16" s="247" t="s">
        <v>184</v>
      </c>
      <c r="AI16" s="222" t="s">
        <v>277</v>
      </c>
      <c r="AJ16" s="58" t="s">
        <v>278</v>
      </c>
      <c r="AK16" s="22">
        <v>36497</v>
      </c>
      <c r="AL16" s="22">
        <v>39698</v>
      </c>
      <c r="AM16" s="201">
        <f>_xlfn.DAYS(AL16,AK16)/365*12</f>
        <v>105.23835616438356</v>
      </c>
      <c r="AN16" s="201">
        <f>SUM(AM16)</f>
        <v>105.23835616438356</v>
      </c>
      <c r="AO16" s="220" t="s">
        <v>102</v>
      </c>
      <c r="AP16" s="220" t="s">
        <v>162</v>
      </c>
      <c r="AQ16" s="218" t="s">
        <v>279</v>
      </c>
      <c r="AR16" s="218" t="s">
        <v>173</v>
      </c>
      <c r="AS16" s="218" t="s">
        <v>184</v>
      </c>
      <c r="AT16" s="218" t="s">
        <v>162</v>
      </c>
    </row>
    <row r="17" spans="1:47" s="490" customFormat="1">
      <c r="A17" s="482"/>
      <c r="B17" s="483"/>
      <c r="C17" s="483"/>
      <c r="D17" s="483"/>
      <c r="E17" s="483"/>
      <c r="F17" s="483"/>
      <c r="G17" s="483"/>
      <c r="H17" s="483"/>
      <c r="I17" s="483"/>
      <c r="J17" s="483"/>
      <c r="K17" s="483"/>
      <c r="L17" s="483"/>
      <c r="M17" s="483"/>
      <c r="N17" s="483"/>
      <c r="O17" s="483"/>
      <c r="P17" s="484"/>
      <c r="Q17" s="483"/>
      <c r="R17" s="483"/>
      <c r="S17" s="485"/>
      <c r="T17" s="483"/>
      <c r="U17" s="486"/>
      <c r="V17" s="483"/>
      <c r="W17" s="483"/>
      <c r="X17" s="483"/>
      <c r="Y17" s="483"/>
      <c r="Z17" s="484"/>
      <c r="AA17" s="487"/>
      <c r="AB17" s="488"/>
      <c r="AC17" s="489"/>
      <c r="AD17" s="489"/>
      <c r="AE17" s="489"/>
      <c r="AF17" s="489"/>
      <c r="AG17" s="489"/>
      <c r="AI17" s="485"/>
      <c r="AJ17" s="489"/>
      <c r="AK17" s="491"/>
      <c r="AL17" s="491"/>
      <c r="AM17" s="492"/>
      <c r="AN17" s="492"/>
      <c r="AO17" s="493"/>
      <c r="AP17" s="493"/>
      <c r="AQ17" s="484"/>
      <c r="AR17" s="484"/>
      <c r="AS17" s="484"/>
      <c r="AT17" s="484"/>
    </row>
    <row r="18" spans="1:47" ht="275.25" customHeight="1">
      <c r="A18" s="221" t="s">
        <v>156</v>
      </c>
      <c r="B18" s="219" t="s">
        <v>284</v>
      </c>
      <c r="C18" s="53" t="s">
        <v>285</v>
      </c>
      <c r="D18" s="219" t="s">
        <v>286</v>
      </c>
      <c r="E18" s="219" t="s">
        <v>187</v>
      </c>
      <c r="F18" s="219">
        <v>14</v>
      </c>
      <c r="G18" s="219" t="s">
        <v>184</v>
      </c>
      <c r="H18" s="219" t="s">
        <v>184</v>
      </c>
      <c r="I18" s="219" t="s">
        <v>162</v>
      </c>
      <c r="J18" s="219" t="s">
        <v>287</v>
      </c>
      <c r="K18" s="219" t="s">
        <v>339</v>
      </c>
      <c r="L18" s="219" t="s">
        <v>187</v>
      </c>
      <c r="M18" s="219">
        <v>15</v>
      </c>
      <c r="N18" s="219" t="s">
        <v>184</v>
      </c>
      <c r="O18" s="219" t="s">
        <v>184</v>
      </c>
      <c r="P18" s="106" t="s">
        <v>162</v>
      </c>
      <c r="Q18" s="219" t="s">
        <v>184</v>
      </c>
      <c r="R18" s="219" t="s">
        <v>184</v>
      </c>
      <c r="S18" s="219" t="s">
        <v>184</v>
      </c>
      <c r="T18" s="219" t="s">
        <v>184</v>
      </c>
      <c r="U18" s="219" t="s">
        <v>184</v>
      </c>
      <c r="V18" s="219" t="s">
        <v>184</v>
      </c>
      <c r="W18" s="219" t="s">
        <v>188</v>
      </c>
      <c r="X18" s="219" t="s">
        <v>162</v>
      </c>
      <c r="Y18" s="219">
        <v>16</v>
      </c>
      <c r="Z18" s="106" t="s">
        <v>162</v>
      </c>
      <c r="AA18" s="243">
        <v>18</v>
      </c>
      <c r="AB18" s="217" t="s">
        <v>288</v>
      </c>
      <c r="AC18" s="58" t="s">
        <v>289</v>
      </c>
      <c r="AD18" s="58" t="s">
        <v>290</v>
      </c>
      <c r="AE18" s="58" t="s">
        <v>291</v>
      </c>
      <c r="AF18" s="58" t="s">
        <v>184</v>
      </c>
      <c r="AG18" s="58" t="s">
        <v>292</v>
      </c>
      <c r="AH18" s="242" t="s">
        <v>184</v>
      </c>
      <c r="AI18" s="42" t="s">
        <v>293</v>
      </c>
      <c r="AJ18" s="246">
        <v>17</v>
      </c>
      <c r="AK18" s="22">
        <v>38967</v>
      </c>
      <c r="AL18" s="22">
        <v>40428</v>
      </c>
      <c r="AM18" s="201">
        <v>0</v>
      </c>
      <c r="AN18" s="239">
        <f>SUM(AM18)</f>
        <v>0</v>
      </c>
      <c r="AO18" s="257" t="s">
        <v>106</v>
      </c>
      <c r="AP18" s="864" t="s">
        <v>162</v>
      </c>
      <c r="AQ18" s="834" t="s">
        <v>1484</v>
      </c>
      <c r="AR18" s="240"/>
      <c r="AS18" s="218" t="s">
        <v>184</v>
      </c>
      <c r="AT18" s="218" t="s">
        <v>162</v>
      </c>
    </row>
    <row r="19" spans="1:47" s="499" customFormat="1" ht="16.5" customHeight="1">
      <c r="A19" s="482"/>
      <c r="B19" s="483"/>
      <c r="C19" s="494"/>
      <c r="D19" s="483"/>
      <c r="E19" s="483"/>
      <c r="F19" s="483"/>
      <c r="G19" s="483"/>
      <c r="H19" s="483"/>
      <c r="I19" s="483"/>
      <c r="J19" s="483"/>
      <c r="K19" s="483"/>
      <c r="L19" s="483"/>
      <c r="M19" s="483"/>
      <c r="N19" s="483"/>
      <c r="O19" s="483"/>
      <c r="P19" s="484"/>
      <c r="Q19" s="483"/>
      <c r="R19" s="483"/>
      <c r="S19" s="483"/>
      <c r="T19" s="483"/>
      <c r="U19" s="483"/>
      <c r="V19" s="483"/>
      <c r="W19" s="483"/>
      <c r="X19" s="483"/>
      <c r="Y19" s="483"/>
      <c r="Z19" s="484"/>
      <c r="AA19" s="487"/>
      <c r="AB19" s="488"/>
      <c r="AC19" s="489"/>
      <c r="AD19" s="489"/>
      <c r="AE19" s="489"/>
      <c r="AF19" s="489"/>
      <c r="AG19" s="489"/>
      <c r="AH19" s="490"/>
      <c r="AI19" s="495"/>
      <c r="AJ19" s="496"/>
      <c r="AK19" s="491"/>
      <c r="AL19" s="491"/>
      <c r="AM19" s="492"/>
      <c r="AN19" s="497"/>
      <c r="AO19" s="493"/>
      <c r="AP19" s="493"/>
      <c r="AQ19" s="498"/>
      <c r="AR19" s="498"/>
      <c r="AS19" s="484"/>
      <c r="AT19" s="484"/>
    </row>
    <row r="20" spans="1:47" ht="48" customHeight="1">
      <c r="A20" s="1081" t="s">
        <v>294</v>
      </c>
      <c r="B20" s="1063" t="s">
        <v>295</v>
      </c>
      <c r="C20" s="1063" t="s">
        <v>296</v>
      </c>
      <c r="D20" s="1063" t="s">
        <v>286</v>
      </c>
      <c r="E20" s="1063" t="s">
        <v>187</v>
      </c>
      <c r="F20" s="1063">
        <v>20</v>
      </c>
      <c r="G20" s="1063" t="s">
        <v>184</v>
      </c>
      <c r="H20" s="1063" t="s">
        <v>184</v>
      </c>
      <c r="I20" s="1063" t="s">
        <v>162</v>
      </c>
      <c r="J20" s="1063" t="s">
        <v>297</v>
      </c>
      <c r="K20" s="1063" t="s">
        <v>298</v>
      </c>
      <c r="L20" s="1063" t="s">
        <v>187</v>
      </c>
      <c r="M20" s="1063">
        <v>21</v>
      </c>
      <c r="N20" s="1063" t="s">
        <v>184</v>
      </c>
      <c r="O20" s="1063" t="s">
        <v>184</v>
      </c>
      <c r="P20" s="1086" t="s">
        <v>162</v>
      </c>
      <c r="Q20" s="1063" t="s">
        <v>184</v>
      </c>
      <c r="R20" s="1063" t="s">
        <v>184</v>
      </c>
      <c r="S20" s="1085" t="s">
        <v>184</v>
      </c>
      <c r="T20" s="1063" t="s">
        <v>184</v>
      </c>
      <c r="U20" s="1064" t="s">
        <v>184</v>
      </c>
      <c r="V20" s="1063" t="s">
        <v>184</v>
      </c>
      <c r="W20" s="1063" t="s">
        <v>188</v>
      </c>
      <c r="X20" s="1063" t="s">
        <v>162</v>
      </c>
      <c r="Y20" s="1063">
        <v>22</v>
      </c>
      <c r="Z20" s="1086" t="s">
        <v>162</v>
      </c>
      <c r="AA20" s="1077">
        <v>36</v>
      </c>
      <c r="AB20" s="248" t="s">
        <v>299</v>
      </c>
      <c r="AC20" s="248" t="s">
        <v>299</v>
      </c>
      <c r="AD20" s="249" t="s">
        <v>300</v>
      </c>
      <c r="AE20" s="249">
        <v>2802713</v>
      </c>
      <c r="AF20" s="58" t="s">
        <v>184</v>
      </c>
      <c r="AG20" s="250" t="s">
        <v>301</v>
      </c>
      <c r="AH20" s="251" t="s">
        <v>184</v>
      </c>
      <c r="AI20" s="251" t="s">
        <v>302</v>
      </c>
      <c r="AJ20" s="254">
        <v>23</v>
      </c>
      <c r="AK20" s="252">
        <v>38012</v>
      </c>
      <c r="AL20" s="252">
        <v>38317</v>
      </c>
      <c r="AM20" s="201">
        <f>_xlfn.DAYS(AL20,AK20)/365*12</f>
        <v>10.027397260273972</v>
      </c>
      <c r="AN20" s="1276">
        <f>SUM(AM20:AM24)</f>
        <v>46.947945205479456</v>
      </c>
      <c r="AO20" s="1133"/>
      <c r="AP20" s="232" t="s">
        <v>162</v>
      </c>
      <c r="AQ20" s="240"/>
      <c r="AR20" s="240"/>
      <c r="AS20" s="241"/>
      <c r="AT20" s="1086" t="s">
        <v>162</v>
      </c>
    </row>
    <row r="21" spans="1:47" ht="40.5" customHeight="1">
      <c r="A21" s="1081"/>
      <c r="B21" s="1063"/>
      <c r="C21" s="1063"/>
      <c r="D21" s="1063"/>
      <c r="E21" s="1063"/>
      <c r="F21" s="1063"/>
      <c r="G21" s="1063"/>
      <c r="H21" s="1063"/>
      <c r="I21" s="1063"/>
      <c r="J21" s="1063"/>
      <c r="K21" s="1063"/>
      <c r="L21" s="1063"/>
      <c r="M21" s="1063"/>
      <c r="N21" s="1063"/>
      <c r="O21" s="1063"/>
      <c r="P21" s="1086"/>
      <c r="Q21" s="1063"/>
      <c r="R21" s="1063"/>
      <c r="S21" s="1085"/>
      <c r="T21" s="1063"/>
      <c r="U21" s="1064"/>
      <c r="V21" s="1063"/>
      <c r="W21" s="1063"/>
      <c r="X21" s="1063"/>
      <c r="Y21" s="1063"/>
      <c r="Z21" s="1086"/>
      <c r="AA21" s="1077"/>
      <c r="AB21" s="248" t="s">
        <v>299</v>
      </c>
      <c r="AC21" s="248" t="s">
        <v>299</v>
      </c>
      <c r="AD21" s="249" t="s">
        <v>300</v>
      </c>
      <c r="AE21" s="249">
        <v>2802713</v>
      </c>
      <c r="AF21" s="58" t="s">
        <v>184</v>
      </c>
      <c r="AG21" s="250" t="s">
        <v>301</v>
      </c>
      <c r="AH21" s="251" t="s">
        <v>184</v>
      </c>
      <c r="AI21" s="251" t="s">
        <v>302</v>
      </c>
      <c r="AJ21" s="254">
        <v>23</v>
      </c>
      <c r="AK21" s="252">
        <v>38381</v>
      </c>
      <c r="AL21" s="252">
        <v>38685</v>
      </c>
      <c r="AM21" s="201">
        <f t="shared" ref="AM21:AM24" si="0">_xlfn.DAYS(AL21,AK21)/365*12</f>
        <v>9.9945205479452053</v>
      </c>
      <c r="AN21" s="1276"/>
      <c r="AO21" s="1133"/>
      <c r="AP21" s="232" t="s">
        <v>162</v>
      </c>
      <c r="AQ21" s="240"/>
      <c r="AR21" s="240"/>
      <c r="AS21" s="241"/>
      <c r="AT21" s="1086"/>
    </row>
    <row r="22" spans="1:47" ht="270" customHeight="1">
      <c r="A22" s="1081"/>
      <c r="B22" s="1063"/>
      <c r="C22" s="1063"/>
      <c r="D22" s="1063"/>
      <c r="E22" s="1063"/>
      <c r="F22" s="1063"/>
      <c r="G22" s="1063"/>
      <c r="H22" s="1063"/>
      <c r="I22" s="1063"/>
      <c r="J22" s="1063"/>
      <c r="K22" s="1063"/>
      <c r="L22" s="1063"/>
      <c r="M22" s="1063"/>
      <c r="N22" s="1063"/>
      <c r="O22" s="1063"/>
      <c r="P22" s="1086"/>
      <c r="Q22" s="1063"/>
      <c r="R22" s="1063"/>
      <c r="S22" s="1085"/>
      <c r="T22" s="1063"/>
      <c r="U22" s="1064"/>
      <c r="V22" s="1063"/>
      <c r="W22" s="1063"/>
      <c r="X22" s="1063"/>
      <c r="Y22" s="1063"/>
      <c r="Z22" s="1086"/>
      <c r="AA22" s="1077"/>
      <c r="AB22" s="106" t="s">
        <v>303</v>
      </c>
      <c r="AC22" s="106" t="s">
        <v>303</v>
      </c>
      <c r="AD22" s="106" t="s">
        <v>305</v>
      </c>
      <c r="AE22" s="263" t="s">
        <v>304</v>
      </c>
      <c r="AF22" s="250" t="s">
        <v>306</v>
      </c>
      <c r="AG22" s="261" t="s">
        <v>231</v>
      </c>
      <c r="AH22" s="251" t="s">
        <v>307</v>
      </c>
      <c r="AI22" s="253" t="s">
        <v>308</v>
      </c>
      <c r="AJ22" s="261" t="s">
        <v>309</v>
      </c>
      <c r="AK22" s="252">
        <v>40211</v>
      </c>
      <c r="AL22" s="252">
        <v>40575</v>
      </c>
      <c r="AM22" s="201">
        <f t="shared" si="0"/>
        <v>11.967123287671233</v>
      </c>
      <c r="AN22" s="1276"/>
      <c r="AO22" s="1133"/>
      <c r="AP22" s="232" t="s">
        <v>162</v>
      </c>
      <c r="AR22" s="230" t="s">
        <v>173</v>
      </c>
      <c r="AS22" s="363" t="s">
        <v>184</v>
      </c>
      <c r="AT22" s="1086"/>
      <c r="AU22" s="446"/>
    </row>
    <row r="23" spans="1:47" ht="219" customHeight="1">
      <c r="A23" s="1081"/>
      <c r="B23" s="1063"/>
      <c r="C23" s="1063"/>
      <c r="D23" s="1063"/>
      <c r="E23" s="1063"/>
      <c r="F23" s="1063"/>
      <c r="G23" s="1063"/>
      <c r="H23" s="1063"/>
      <c r="I23" s="1063"/>
      <c r="J23" s="1063"/>
      <c r="K23" s="1063"/>
      <c r="L23" s="1063"/>
      <c r="M23" s="1063"/>
      <c r="N23" s="1063"/>
      <c r="O23" s="1063"/>
      <c r="P23" s="1086"/>
      <c r="Q23" s="1063"/>
      <c r="R23" s="1063"/>
      <c r="S23" s="1085"/>
      <c r="T23" s="1063"/>
      <c r="U23" s="1064"/>
      <c r="V23" s="1063"/>
      <c r="W23" s="1063"/>
      <c r="X23" s="1063"/>
      <c r="Y23" s="1063"/>
      <c r="Z23" s="1086"/>
      <c r="AA23" s="1077"/>
      <c r="AB23" s="106" t="s">
        <v>303</v>
      </c>
      <c r="AC23" s="106" t="s">
        <v>303</v>
      </c>
      <c r="AD23" s="106" t="s">
        <v>305</v>
      </c>
      <c r="AE23" s="263" t="s">
        <v>304</v>
      </c>
      <c r="AF23" s="263" t="s">
        <v>310</v>
      </c>
      <c r="AG23" s="263" t="s">
        <v>231</v>
      </c>
      <c r="AH23" s="253" t="s">
        <v>311</v>
      </c>
      <c r="AI23" s="260" t="s">
        <v>316</v>
      </c>
      <c r="AJ23" s="106" t="s">
        <v>312</v>
      </c>
      <c r="AK23" s="252">
        <v>39846</v>
      </c>
      <c r="AL23" s="252">
        <v>40210</v>
      </c>
      <c r="AM23" s="201">
        <f t="shared" si="0"/>
        <v>11.967123287671233</v>
      </c>
      <c r="AN23" s="1276"/>
      <c r="AO23" s="1133"/>
      <c r="AP23" s="232" t="s">
        <v>162</v>
      </c>
      <c r="AQ23" s="240"/>
      <c r="AR23" s="230" t="s">
        <v>173</v>
      </c>
      <c r="AS23" s="241"/>
      <c r="AT23" s="1086"/>
    </row>
    <row r="24" spans="1:47" ht="257.25" customHeight="1">
      <c r="A24" s="1081"/>
      <c r="B24" s="1063"/>
      <c r="C24" s="1063"/>
      <c r="D24" s="1063"/>
      <c r="E24" s="1063"/>
      <c r="F24" s="1063"/>
      <c r="G24" s="1063"/>
      <c r="H24" s="1063"/>
      <c r="I24" s="1063"/>
      <c r="J24" s="1063"/>
      <c r="K24" s="1063"/>
      <c r="L24" s="1063"/>
      <c r="M24" s="1063"/>
      <c r="N24" s="1063"/>
      <c r="O24" s="1063"/>
      <c r="P24" s="1086"/>
      <c r="Q24" s="1063"/>
      <c r="R24" s="1063"/>
      <c r="S24" s="1085"/>
      <c r="T24" s="1063"/>
      <c r="U24" s="1064"/>
      <c r="V24" s="1063"/>
      <c r="W24" s="1063"/>
      <c r="X24" s="1063"/>
      <c r="Y24" s="1063"/>
      <c r="Z24" s="1086"/>
      <c r="AA24" s="1077"/>
      <c r="AB24" s="106" t="s">
        <v>303</v>
      </c>
      <c r="AC24" s="106" t="s">
        <v>303</v>
      </c>
      <c r="AD24" s="106" t="s">
        <v>305</v>
      </c>
      <c r="AE24" s="263" t="s">
        <v>304</v>
      </c>
      <c r="AF24" s="263" t="s">
        <v>313</v>
      </c>
      <c r="AG24" s="263" t="s">
        <v>231</v>
      </c>
      <c r="AH24" s="253" t="s">
        <v>314</v>
      </c>
      <c r="AI24" s="253" t="s">
        <v>315</v>
      </c>
      <c r="AJ24" s="263" t="s">
        <v>317</v>
      </c>
      <c r="AK24" s="262">
        <v>39736</v>
      </c>
      <c r="AL24" s="262">
        <v>39827</v>
      </c>
      <c r="AM24" s="201">
        <f t="shared" si="0"/>
        <v>2.9917808219178084</v>
      </c>
      <c r="AN24" s="1276"/>
      <c r="AO24" s="1133"/>
      <c r="AP24" s="232" t="s">
        <v>162</v>
      </c>
      <c r="AQ24" s="240"/>
      <c r="AR24" s="230" t="s">
        <v>173</v>
      </c>
      <c r="AS24" s="241"/>
      <c r="AT24" s="1086"/>
    </row>
    <row r="25" spans="1:47" ht="103.5" customHeight="1">
      <c r="A25" s="44"/>
      <c r="B25" s="45"/>
      <c r="C25" s="45"/>
      <c r="D25" s="45"/>
      <c r="E25" s="45"/>
      <c r="F25" s="45"/>
      <c r="G25" s="45"/>
      <c r="H25" s="45"/>
      <c r="I25" s="45"/>
      <c r="J25" s="45"/>
      <c r="K25" s="45"/>
      <c r="L25" s="45"/>
      <c r="M25" s="45"/>
      <c r="N25" s="45"/>
      <c r="O25" s="45"/>
      <c r="P25" s="264"/>
      <c r="Q25" s="45"/>
      <c r="R25" s="45"/>
      <c r="S25" s="25"/>
      <c r="T25" s="45"/>
      <c r="U25" s="265"/>
      <c r="V25" s="45"/>
      <c r="W25" s="45"/>
      <c r="X25" s="45"/>
      <c r="Y25" s="45"/>
      <c r="Z25" s="266"/>
      <c r="AA25" s="267"/>
      <c r="AB25" s="268"/>
      <c r="AC25" s="269"/>
      <c r="AD25" s="269"/>
      <c r="AE25" s="269"/>
      <c r="AF25" s="270"/>
      <c r="AG25" s="270"/>
      <c r="AH25" s="25"/>
      <c r="AI25" s="25"/>
      <c r="AJ25" s="25"/>
      <c r="AK25" s="271"/>
      <c r="AL25" s="271"/>
      <c r="AM25" s="272"/>
      <c r="AN25" s="273"/>
      <c r="AO25" s="274"/>
      <c r="AP25" s="60"/>
      <c r="AQ25" s="275"/>
      <c r="AR25" s="275"/>
      <c r="AS25" s="276"/>
      <c r="AT25" s="275"/>
    </row>
    <row r="26" spans="1:47">
      <c r="A26" s="44"/>
      <c r="B26" s="45"/>
      <c r="C26" s="45"/>
      <c r="D26" s="45"/>
      <c r="E26" s="45"/>
      <c r="F26" s="45"/>
      <c r="G26" s="45"/>
      <c r="H26" s="45"/>
      <c r="I26" s="45"/>
      <c r="J26" s="45"/>
      <c r="K26" s="45"/>
      <c r="L26" s="45"/>
      <c r="M26" s="45"/>
      <c r="N26" s="45"/>
      <c r="O26" s="45"/>
      <c r="P26" s="264"/>
      <c r="Q26" s="45"/>
      <c r="R26" s="45"/>
      <c r="S26" s="25"/>
      <c r="T26" s="45"/>
      <c r="U26" s="265"/>
      <c r="V26" s="45"/>
      <c r="W26" s="45"/>
      <c r="X26" s="45"/>
      <c r="Y26" s="45"/>
      <c r="Z26" s="266"/>
      <c r="AA26" s="267"/>
      <c r="AB26" s="268"/>
      <c r="AC26" s="269"/>
      <c r="AD26" s="269"/>
      <c r="AE26" s="269"/>
      <c r="AF26" s="270"/>
      <c r="AG26" s="270"/>
      <c r="AH26" s="25"/>
      <c r="AI26" s="25"/>
      <c r="AJ26" s="25"/>
      <c r="AK26" s="271"/>
      <c r="AL26" s="271"/>
      <c r="AM26" s="272"/>
      <c r="AN26" s="273"/>
      <c r="AO26" s="274"/>
      <c r="AP26" s="60"/>
      <c r="AQ26" s="275"/>
      <c r="AR26" s="275"/>
      <c r="AS26" s="276"/>
      <c r="AT26" s="275"/>
    </row>
    <row r="27" spans="1:47">
      <c r="A27" s="44"/>
      <c r="B27" s="45"/>
      <c r="C27" s="45"/>
      <c r="D27" s="45"/>
      <c r="E27" s="45"/>
      <c r="F27" s="45"/>
      <c r="G27" s="45"/>
      <c r="H27" s="45"/>
      <c r="I27" s="45"/>
      <c r="J27" s="45"/>
      <c r="K27" s="45"/>
      <c r="L27" s="45"/>
      <c r="M27" s="45"/>
      <c r="N27" s="45"/>
      <c r="O27" s="45"/>
      <c r="P27" s="264"/>
      <c r="Q27" s="45"/>
      <c r="R27" s="45"/>
      <c r="S27" s="25"/>
      <c r="T27" s="45"/>
      <c r="U27" s="265"/>
      <c r="V27" s="45"/>
      <c r="W27" s="45"/>
      <c r="X27" s="45"/>
      <c r="Y27" s="45"/>
      <c r="Z27" s="266"/>
      <c r="AA27" s="267"/>
      <c r="AB27" s="268"/>
      <c r="AC27" s="269"/>
      <c r="AD27" s="269"/>
      <c r="AE27" s="269"/>
      <c r="AF27" s="270"/>
      <c r="AG27" s="270"/>
      <c r="AH27" s="25"/>
      <c r="AI27" s="25"/>
      <c r="AJ27" s="25"/>
      <c r="AK27" s="271"/>
      <c r="AL27" s="271"/>
      <c r="AM27" s="272"/>
      <c r="AN27" s="273"/>
      <c r="AO27" s="274"/>
      <c r="AP27" s="60"/>
      <c r="AQ27" s="275"/>
      <c r="AR27" s="275"/>
      <c r="AS27" s="276"/>
      <c r="AT27" s="275"/>
    </row>
    <row r="28" spans="1:47">
      <c r="A28" s="44"/>
      <c r="B28" s="45"/>
      <c r="C28" s="45"/>
      <c r="D28" s="45"/>
      <c r="E28" s="45"/>
      <c r="F28" s="45"/>
      <c r="G28" s="45"/>
      <c r="H28" s="45"/>
      <c r="I28" s="45"/>
      <c r="J28" s="45"/>
      <c r="K28" s="45"/>
      <c r="L28" s="45"/>
      <c r="M28" s="45"/>
      <c r="N28" s="45"/>
      <c r="O28" s="45"/>
      <c r="P28" s="264"/>
      <c r="Q28" s="45"/>
      <c r="R28" s="45"/>
      <c r="S28" s="25"/>
      <c r="T28" s="45"/>
      <c r="U28" s="265"/>
      <c r="V28" s="45"/>
      <c r="W28" s="45"/>
      <c r="X28" s="45"/>
      <c r="Y28" s="45"/>
      <c r="Z28" s="266"/>
      <c r="AA28" s="267"/>
      <c r="AB28" s="268"/>
      <c r="AC28" s="269"/>
      <c r="AD28" s="269"/>
      <c r="AE28" s="269"/>
      <c r="AF28" s="270"/>
      <c r="AG28" s="270"/>
      <c r="AH28" s="25"/>
      <c r="AI28" s="25"/>
      <c r="AJ28" s="25"/>
      <c r="AK28" s="271"/>
      <c r="AL28" s="271"/>
      <c r="AM28" s="272"/>
      <c r="AN28" s="273"/>
      <c r="AO28" s="274"/>
      <c r="AP28" s="60"/>
      <c r="AQ28" s="275"/>
      <c r="AR28" s="275"/>
      <c r="AS28" s="276"/>
      <c r="AT28" s="275"/>
    </row>
    <row r="29" spans="1:47">
      <c r="A29" s="44"/>
      <c r="B29" s="45"/>
      <c r="C29" s="45"/>
      <c r="D29" s="45"/>
      <c r="E29" s="45"/>
      <c r="F29" s="45"/>
      <c r="G29" s="45"/>
      <c r="H29" s="45"/>
      <c r="I29" s="45"/>
      <c r="J29" s="45"/>
      <c r="K29" s="45"/>
      <c r="L29" s="45"/>
      <c r="M29" s="45"/>
      <c r="N29" s="45"/>
      <c r="O29" s="45"/>
      <c r="P29" s="264"/>
      <c r="Q29" s="45"/>
      <c r="R29" s="45"/>
      <c r="S29" s="25"/>
      <c r="T29" s="45"/>
      <c r="U29" s="265"/>
      <c r="V29" s="45"/>
      <c r="W29" s="45"/>
      <c r="X29" s="45"/>
      <c r="Y29" s="45"/>
      <c r="Z29" s="266"/>
      <c r="AA29" s="267"/>
      <c r="AB29" s="37"/>
      <c r="AC29" s="37"/>
      <c r="AD29" s="37"/>
      <c r="AE29" s="37"/>
      <c r="AF29" s="37"/>
      <c r="AG29" s="37"/>
      <c r="AH29" s="37"/>
      <c r="AI29" s="37"/>
      <c r="AJ29" s="37"/>
      <c r="AK29" s="37"/>
      <c r="AL29" s="37"/>
      <c r="AM29" s="272"/>
      <c r="AN29" s="273"/>
      <c r="AO29" s="274"/>
      <c r="AP29" s="60"/>
      <c r="AQ29" s="275"/>
      <c r="AR29" s="275"/>
      <c r="AS29" s="276"/>
      <c r="AT29" s="275"/>
    </row>
    <row r="30" spans="1:47">
      <c r="A30" s="44"/>
      <c r="B30" s="45"/>
      <c r="C30" s="45"/>
      <c r="D30" s="45"/>
      <c r="E30" s="45"/>
      <c r="F30" s="45"/>
      <c r="G30" s="45"/>
      <c r="H30" s="45"/>
      <c r="I30" s="45"/>
      <c r="J30" s="45"/>
      <c r="K30" s="45"/>
      <c r="L30" s="45"/>
      <c r="M30" s="45"/>
      <c r="N30" s="45"/>
      <c r="O30" s="45"/>
      <c r="P30" s="264"/>
      <c r="Q30" s="45"/>
      <c r="R30" s="45"/>
      <c r="S30" s="25"/>
      <c r="T30" s="45"/>
      <c r="U30" s="265"/>
      <c r="V30" s="45"/>
      <c r="W30" s="45"/>
      <c r="X30" s="45"/>
      <c r="Y30" s="45"/>
      <c r="Z30" s="266"/>
      <c r="AA30" s="267"/>
      <c r="AB30" s="37"/>
      <c r="AC30" s="37"/>
      <c r="AD30" s="37"/>
      <c r="AE30" s="37"/>
      <c r="AF30" s="37"/>
      <c r="AG30" s="37"/>
      <c r="AH30" s="37"/>
      <c r="AI30" s="37"/>
      <c r="AJ30" s="37"/>
      <c r="AK30" s="37"/>
      <c r="AL30" s="37"/>
      <c r="AM30" s="272"/>
      <c r="AN30" s="273"/>
      <c r="AO30" s="274"/>
      <c r="AP30" s="60"/>
      <c r="AQ30" s="275"/>
      <c r="AR30" s="275"/>
      <c r="AS30" s="276"/>
      <c r="AT30" s="275"/>
    </row>
    <row r="31" spans="1:47" ht="12.75" customHeight="1">
      <c r="A31" s="44"/>
      <c r="B31" s="45"/>
      <c r="C31" s="45"/>
      <c r="D31" s="45"/>
      <c r="E31" s="45"/>
      <c r="F31" s="45"/>
      <c r="G31" s="45"/>
      <c r="H31" s="45"/>
      <c r="I31" s="45"/>
      <c r="J31" s="45"/>
      <c r="K31" s="45"/>
      <c r="L31" s="45"/>
      <c r="M31" s="45"/>
      <c r="N31" s="45"/>
      <c r="O31" s="45"/>
      <c r="P31" s="45"/>
      <c r="Q31" s="45"/>
      <c r="R31" s="45"/>
      <c r="S31" s="25"/>
      <c r="T31" s="45"/>
      <c r="U31" s="45"/>
      <c r="V31" s="45"/>
      <c r="W31" s="45"/>
      <c r="X31" s="45"/>
      <c r="Y31" s="45"/>
      <c r="Z31" s="45"/>
      <c r="AA31" s="46"/>
      <c r="AB31" s="37"/>
      <c r="AC31" s="37"/>
      <c r="AD31" s="37"/>
      <c r="AE31" s="37"/>
      <c r="AF31" s="37"/>
      <c r="AG31" s="37"/>
      <c r="AH31" s="37"/>
      <c r="AI31" s="37"/>
      <c r="AJ31" s="37"/>
      <c r="AK31" s="37"/>
      <c r="AL31" s="37"/>
      <c r="AM31" s="47"/>
      <c r="AN31" s="47"/>
      <c r="AO31" s="60"/>
      <c r="AP31" s="60"/>
      <c r="AQ31" s="26"/>
      <c r="AR31" s="48"/>
      <c r="AS31" s="49"/>
      <c r="AT31" s="50"/>
    </row>
    <row r="32" spans="1:47" ht="12.75" customHeight="1">
      <c r="A32" s="37"/>
      <c r="B32" s="37"/>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8"/>
      <c r="AP32" s="38"/>
      <c r="AQ32" s="37"/>
      <c r="AR32" s="37"/>
      <c r="AS32" s="37"/>
      <c r="AT32" s="38"/>
    </row>
    <row r="33" spans="1:46" ht="12.75" customHeight="1">
      <c r="A33" s="37"/>
      <c r="B33" s="37"/>
      <c r="C33" s="37"/>
      <c r="D33" s="37"/>
      <c r="E33" s="37"/>
      <c r="F33" s="37"/>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8"/>
      <c r="AP33" s="38"/>
      <c r="AQ33" s="37"/>
      <c r="AR33" s="37"/>
      <c r="AS33" s="37"/>
      <c r="AT33" s="38"/>
    </row>
    <row r="34" spans="1:46" ht="211.5" customHeight="1">
      <c r="A34" s="1274"/>
      <c r="B34" s="1273"/>
      <c r="C34" s="1273"/>
      <c r="D34" s="1273"/>
      <c r="E34" s="1273"/>
      <c r="F34" s="1273"/>
      <c r="G34" s="1273"/>
      <c r="H34" s="1273"/>
      <c r="I34" s="1273"/>
      <c r="J34" s="1273"/>
      <c r="K34" s="1273"/>
      <c r="L34" s="1273"/>
      <c r="M34" s="1273"/>
      <c r="N34" s="1273"/>
      <c r="O34" s="1273"/>
      <c r="P34" s="1273"/>
      <c r="Q34" s="1273"/>
      <c r="R34" s="1273"/>
      <c r="S34" s="1273"/>
      <c r="T34" s="1273"/>
      <c r="U34" s="1273"/>
      <c r="V34" s="1273"/>
      <c r="W34" s="1273"/>
      <c r="X34" s="1273"/>
      <c r="Y34" s="1273"/>
      <c r="Z34" s="1275"/>
      <c r="AA34" s="1273"/>
      <c r="AB34" s="37"/>
      <c r="AC34" s="37"/>
      <c r="AD34" s="37"/>
      <c r="AE34" s="37"/>
      <c r="AF34" s="37"/>
      <c r="AG34" s="37"/>
      <c r="AH34" s="37"/>
      <c r="AI34" s="37"/>
      <c r="AJ34" s="37"/>
      <c r="AK34" s="37"/>
      <c r="AL34" s="37"/>
      <c r="AM34" s="272"/>
      <c r="AN34" s="1272"/>
      <c r="AO34" s="1053"/>
      <c r="AP34" s="60"/>
      <c r="AQ34" s="1181"/>
      <c r="AR34" s="1181"/>
      <c r="AS34" s="1181"/>
      <c r="AT34" s="1181"/>
    </row>
    <row r="35" spans="1:46" ht="120.75" customHeight="1">
      <c r="A35" s="1274"/>
      <c r="B35" s="1273"/>
      <c r="C35" s="1273"/>
      <c r="D35" s="1273"/>
      <c r="E35" s="1273"/>
      <c r="F35" s="1273"/>
      <c r="G35" s="1273"/>
      <c r="H35" s="1273"/>
      <c r="I35" s="1273"/>
      <c r="J35" s="1273"/>
      <c r="K35" s="1273"/>
      <c r="L35" s="1273"/>
      <c r="M35" s="1273"/>
      <c r="N35" s="1273"/>
      <c r="O35" s="1273"/>
      <c r="P35" s="1273"/>
      <c r="Q35" s="1273"/>
      <c r="R35" s="1273"/>
      <c r="S35" s="1273"/>
      <c r="T35" s="1273"/>
      <c r="U35" s="1273"/>
      <c r="V35" s="1273"/>
      <c r="W35" s="1273"/>
      <c r="X35" s="1273"/>
      <c r="Y35" s="1273"/>
      <c r="Z35" s="1275"/>
      <c r="AA35" s="1273"/>
      <c r="AB35" s="37"/>
      <c r="AC35" s="37"/>
      <c r="AD35" s="37"/>
      <c r="AE35" s="37"/>
      <c r="AF35" s="37"/>
      <c r="AG35" s="37"/>
      <c r="AH35" s="37"/>
      <c r="AI35" s="37"/>
      <c r="AJ35" s="37"/>
      <c r="AK35" s="37"/>
      <c r="AL35" s="37"/>
      <c r="AM35" s="272"/>
      <c r="AN35" s="1272"/>
      <c r="AO35" s="1053"/>
      <c r="AP35" s="60"/>
      <c r="AQ35" s="1181"/>
      <c r="AR35" s="1181"/>
      <c r="AS35" s="1181"/>
      <c r="AT35" s="1181"/>
    </row>
    <row r="36" spans="1:46" ht="102" customHeight="1">
      <c r="A36" s="1274"/>
      <c r="B36" s="1273"/>
      <c r="C36" s="1273"/>
      <c r="D36" s="1273"/>
      <c r="E36" s="1273"/>
      <c r="F36" s="1273"/>
      <c r="G36" s="1273"/>
      <c r="H36" s="1273"/>
      <c r="I36" s="1273"/>
      <c r="J36" s="1273"/>
      <c r="K36" s="1273"/>
      <c r="L36" s="1273"/>
      <c r="M36" s="1273"/>
      <c r="N36" s="1273"/>
      <c r="O36" s="1273"/>
      <c r="P36" s="1273"/>
      <c r="Q36" s="1273"/>
      <c r="R36" s="1273"/>
      <c r="S36" s="1273"/>
      <c r="T36" s="1273"/>
      <c r="U36" s="1273"/>
      <c r="V36" s="1273"/>
      <c r="W36" s="1273"/>
      <c r="X36" s="1273"/>
      <c r="Y36" s="1273"/>
      <c r="Z36" s="1275"/>
      <c r="AA36" s="1273"/>
      <c r="AB36" s="37"/>
      <c r="AC36" s="37"/>
      <c r="AD36" s="37"/>
      <c r="AE36" s="37"/>
      <c r="AF36" s="37"/>
      <c r="AG36" s="37"/>
      <c r="AH36" s="37"/>
      <c r="AI36" s="37"/>
      <c r="AJ36" s="37"/>
      <c r="AK36" s="37"/>
      <c r="AL36" s="37"/>
      <c r="AM36" s="272"/>
      <c r="AN36" s="1272"/>
      <c r="AO36" s="1053"/>
      <c r="AP36" s="279"/>
      <c r="AQ36" s="1181"/>
      <c r="AR36" s="1181"/>
      <c r="AS36" s="1181"/>
      <c r="AT36" s="1181"/>
    </row>
    <row r="37" spans="1:46" ht="68.25" customHeight="1">
      <c r="A37" s="1274"/>
      <c r="B37" s="1273"/>
      <c r="C37" s="1273"/>
      <c r="D37" s="1273"/>
      <c r="E37" s="1273"/>
      <c r="F37" s="1273"/>
      <c r="G37" s="1273"/>
      <c r="H37" s="1273"/>
      <c r="I37" s="1273"/>
      <c r="J37" s="1273"/>
      <c r="K37" s="1273"/>
      <c r="L37" s="1273"/>
      <c r="M37" s="1273"/>
      <c r="N37" s="1273"/>
      <c r="O37" s="1273"/>
      <c r="P37" s="1273"/>
      <c r="Q37" s="1273"/>
      <c r="R37" s="1273"/>
      <c r="S37" s="1273"/>
      <c r="T37" s="1273"/>
      <c r="U37" s="1273"/>
      <c r="V37" s="1273"/>
      <c r="W37" s="1273"/>
      <c r="X37" s="1273"/>
      <c r="Y37" s="1273"/>
      <c r="Z37" s="1275"/>
      <c r="AA37" s="1273"/>
      <c r="AB37" s="37"/>
      <c r="AC37" s="37"/>
      <c r="AD37" s="37"/>
      <c r="AE37" s="37"/>
      <c r="AF37" s="37"/>
      <c r="AG37" s="37"/>
      <c r="AH37" s="37"/>
      <c r="AI37" s="37"/>
      <c r="AJ37" s="37"/>
      <c r="AK37" s="37"/>
      <c r="AL37" s="37"/>
      <c r="AM37" s="272"/>
      <c r="AN37" s="1272"/>
      <c r="AO37" s="1053"/>
      <c r="AP37" s="280"/>
      <c r="AQ37" s="1181"/>
      <c r="AR37" s="1181"/>
      <c r="AS37" s="1181"/>
      <c r="AT37" s="1181"/>
    </row>
    <row r="38" spans="1:46" ht="72.75" customHeight="1">
      <c r="A38" s="37"/>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281"/>
      <c r="AN38" s="37"/>
      <c r="AO38" s="38"/>
      <c r="AP38" s="38"/>
      <c r="AQ38" s="37"/>
      <c r="AR38" s="37"/>
      <c r="AS38" s="37"/>
      <c r="AT38" s="38"/>
    </row>
    <row r="39" spans="1:46" ht="12.75" customHeight="1">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7"/>
      <c r="AK39" s="37"/>
      <c r="AL39" s="37"/>
      <c r="AM39" s="37"/>
      <c r="AN39" s="37"/>
      <c r="AO39" s="38"/>
      <c r="AP39" s="38"/>
      <c r="AQ39" s="37"/>
      <c r="AR39" s="37"/>
      <c r="AS39" s="37"/>
      <c r="AT39" s="38"/>
    </row>
    <row r="40" spans="1:46">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282"/>
      <c r="AN40" s="37"/>
      <c r="AO40" s="38"/>
      <c r="AP40" s="38"/>
      <c r="AQ40" s="37"/>
      <c r="AR40" s="37"/>
      <c r="AS40" s="37"/>
      <c r="AT40" s="38"/>
    </row>
    <row r="41" spans="1:46" ht="69" customHeight="1">
      <c r="A41" s="1274"/>
      <c r="B41" s="1273"/>
      <c r="C41" s="1273"/>
      <c r="D41" s="1273"/>
      <c r="E41" s="1273"/>
      <c r="F41" s="1273"/>
      <c r="G41" s="1273"/>
      <c r="H41" s="1273"/>
      <c r="I41" s="1273"/>
      <c r="J41" s="1273"/>
      <c r="K41" s="1273"/>
      <c r="L41" s="1273"/>
      <c r="M41" s="1273"/>
      <c r="N41" s="1273"/>
      <c r="O41" s="1273"/>
      <c r="P41" s="1273"/>
      <c r="Q41" s="1273"/>
      <c r="R41" s="1273"/>
      <c r="S41" s="1273"/>
      <c r="T41" s="1273"/>
      <c r="U41" s="1273"/>
      <c r="V41" s="1273"/>
      <c r="W41" s="1273"/>
      <c r="X41" s="1273"/>
      <c r="Y41" s="1273"/>
      <c r="Z41" s="1273"/>
      <c r="AA41" s="1271"/>
      <c r="AB41" s="37"/>
      <c r="AC41" s="37"/>
      <c r="AD41" s="37"/>
      <c r="AE41" s="37"/>
      <c r="AF41" s="37"/>
      <c r="AG41" s="37"/>
      <c r="AH41" s="37"/>
      <c r="AI41" s="37"/>
      <c r="AJ41" s="37"/>
      <c r="AK41" s="37"/>
      <c r="AL41" s="37"/>
      <c r="AM41" s="272"/>
      <c r="AN41" s="1272"/>
      <c r="AO41" s="1053"/>
      <c r="AP41" s="60"/>
      <c r="AQ41" s="1181"/>
      <c r="AR41" s="1181"/>
      <c r="AS41" s="1181"/>
      <c r="AT41" s="1181"/>
    </row>
    <row r="42" spans="1:46" ht="69" customHeight="1">
      <c r="A42" s="1274"/>
      <c r="B42" s="1273"/>
      <c r="C42" s="1273"/>
      <c r="D42" s="1273"/>
      <c r="E42" s="1273"/>
      <c r="F42" s="1273"/>
      <c r="G42" s="1273"/>
      <c r="H42" s="1273"/>
      <c r="I42" s="1273"/>
      <c r="J42" s="1273"/>
      <c r="K42" s="1273"/>
      <c r="L42" s="1273"/>
      <c r="M42" s="1273"/>
      <c r="N42" s="1273"/>
      <c r="O42" s="1273"/>
      <c r="P42" s="1273"/>
      <c r="Q42" s="1273"/>
      <c r="R42" s="1273"/>
      <c r="S42" s="1273"/>
      <c r="T42" s="1273"/>
      <c r="U42" s="1273"/>
      <c r="V42" s="1273"/>
      <c r="W42" s="1273"/>
      <c r="X42" s="1273"/>
      <c r="Y42" s="1273"/>
      <c r="Z42" s="1273"/>
      <c r="AA42" s="1271"/>
      <c r="AB42" s="37"/>
      <c r="AC42" s="37"/>
      <c r="AD42" s="37"/>
      <c r="AE42" s="37"/>
      <c r="AF42" s="37"/>
      <c r="AG42" s="37"/>
      <c r="AH42" s="37"/>
      <c r="AI42" s="37"/>
      <c r="AJ42" s="37"/>
      <c r="AK42" s="37"/>
      <c r="AL42" s="37"/>
      <c r="AM42" s="272"/>
      <c r="AN42" s="1272"/>
      <c r="AO42" s="1053"/>
      <c r="AP42" s="60"/>
      <c r="AQ42" s="1181"/>
      <c r="AR42" s="1181"/>
      <c r="AS42" s="1181"/>
      <c r="AT42" s="1181"/>
    </row>
    <row r="43" spans="1:46" ht="69" customHeight="1">
      <c r="A43" s="1274"/>
      <c r="B43" s="1273"/>
      <c r="C43" s="1273"/>
      <c r="D43" s="1273"/>
      <c r="E43" s="1273"/>
      <c r="F43" s="1273"/>
      <c r="G43" s="1273"/>
      <c r="H43" s="1273"/>
      <c r="I43" s="1273"/>
      <c r="J43" s="1273"/>
      <c r="K43" s="1273"/>
      <c r="L43" s="1273"/>
      <c r="M43" s="1273"/>
      <c r="N43" s="1273"/>
      <c r="O43" s="1273"/>
      <c r="P43" s="1273"/>
      <c r="Q43" s="1273"/>
      <c r="R43" s="1273"/>
      <c r="S43" s="1273"/>
      <c r="T43" s="1273"/>
      <c r="U43" s="1273"/>
      <c r="V43" s="1273"/>
      <c r="W43" s="1273"/>
      <c r="X43" s="1273"/>
      <c r="Y43" s="1273"/>
      <c r="Z43" s="1273"/>
      <c r="AA43" s="1271"/>
      <c r="AB43" s="37"/>
      <c r="AC43" s="37"/>
      <c r="AD43" s="37"/>
      <c r="AE43" s="37"/>
      <c r="AF43" s="37"/>
      <c r="AG43" s="37"/>
      <c r="AH43" s="37"/>
      <c r="AI43" s="37"/>
      <c r="AJ43" s="37"/>
      <c r="AK43" s="37"/>
      <c r="AL43" s="37"/>
      <c r="AM43" s="272"/>
      <c r="AN43" s="1272"/>
      <c r="AO43" s="1053"/>
      <c r="AP43" s="60"/>
      <c r="AQ43" s="1181"/>
      <c r="AR43" s="1181"/>
      <c r="AS43" s="1181"/>
      <c r="AT43" s="1181"/>
    </row>
    <row r="44" spans="1:46" ht="69" customHeight="1">
      <c r="A44" s="1274"/>
      <c r="B44" s="1273"/>
      <c r="C44" s="1273"/>
      <c r="D44" s="1273"/>
      <c r="E44" s="1273"/>
      <c r="F44" s="1273"/>
      <c r="G44" s="1273"/>
      <c r="H44" s="1273"/>
      <c r="I44" s="1273"/>
      <c r="J44" s="1273"/>
      <c r="K44" s="1273"/>
      <c r="L44" s="1273"/>
      <c r="M44" s="1273"/>
      <c r="N44" s="1273"/>
      <c r="O44" s="1273"/>
      <c r="P44" s="1273"/>
      <c r="Q44" s="1273"/>
      <c r="R44" s="1273"/>
      <c r="S44" s="1273"/>
      <c r="T44" s="1273"/>
      <c r="U44" s="1273"/>
      <c r="V44" s="1273"/>
      <c r="W44" s="1273"/>
      <c r="X44" s="1273"/>
      <c r="Y44" s="1273"/>
      <c r="Z44" s="1273"/>
      <c r="AA44" s="1271"/>
      <c r="AB44" s="37"/>
      <c r="AC44" s="37"/>
      <c r="AD44" s="37"/>
      <c r="AE44" s="37"/>
      <c r="AF44" s="37"/>
      <c r="AG44" s="37"/>
      <c r="AH44" s="37"/>
      <c r="AI44" s="37"/>
      <c r="AJ44" s="37"/>
      <c r="AK44" s="37"/>
      <c r="AL44" s="37"/>
      <c r="AM44" s="272"/>
      <c r="AN44" s="1272"/>
      <c r="AO44" s="1053"/>
      <c r="AP44" s="60"/>
      <c r="AQ44" s="1181"/>
      <c r="AR44" s="1181"/>
      <c r="AS44" s="1181"/>
      <c r="AT44" s="1181"/>
    </row>
    <row r="45" spans="1:46" ht="54.75" customHeight="1">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c r="AM45" s="37"/>
      <c r="AN45" s="37"/>
      <c r="AO45" s="38"/>
      <c r="AP45" s="38"/>
      <c r="AQ45" s="37"/>
      <c r="AR45" s="37"/>
      <c r="AS45" s="37"/>
      <c r="AT45" s="38"/>
    </row>
    <row r="46" spans="1:46" ht="12.75" customHeight="1">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c r="AN46" s="37"/>
      <c r="AO46" s="38"/>
      <c r="AP46" s="38"/>
      <c r="AQ46" s="37"/>
      <c r="AR46" s="37"/>
      <c r="AS46" s="37"/>
      <c r="AT46" s="38"/>
    </row>
    <row r="47" spans="1:46" ht="12.75" customHeight="1">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c r="AN47" s="37"/>
      <c r="AO47" s="38"/>
      <c r="AP47" s="38"/>
      <c r="AQ47" s="37"/>
      <c r="AR47" s="37"/>
      <c r="AS47" s="37"/>
      <c r="AT47" s="38"/>
    </row>
    <row r="48" spans="1:46" ht="12.75" customHeight="1">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8"/>
      <c r="AP48" s="38"/>
      <c r="AQ48" s="37"/>
      <c r="AR48" s="37"/>
      <c r="AS48" s="37"/>
      <c r="AT48" s="38"/>
    </row>
    <row r="49" spans="1:46" ht="12.75" customHeight="1">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37"/>
      <c r="AO49" s="38"/>
      <c r="AP49" s="38"/>
      <c r="AQ49" s="37"/>
      <c r="AR49" s="37"/>
      <c r="AS49" s="37"/>
      <c r="AT49" s="38"/>
    </row>
    <row r="50" spans="1:46" ht="12.75" customHeight="1">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c r="AN50" s="37"/>
      <c r="AO50" s="38"/>
      <c r="AP50" s="38"/>
      <c r="AQ50" s="37"/>
      <c r="AR50" s="37"/>
      <c r="AS50" s="37"/>
      <c r="AT50" s="38"/>
    </row>
    <row r="51" spans="1:46" ht="12.75" customHeight="1">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c r="AM51" s="37"/>
      <c r="AN51" s="37"/>
      <c r="AO51" s="38"/>
      <c r="AP51" s="38"/>
      <c r="AQ51" s="37"/>
      <c r="AR51" s="37"/>
      <c r="AS51" s="37"/>
      <c r="AT51" s="38"/>
    </row>
    <row r="52" spans="1:46" ht="12.75" customHeight="1">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8"/>
      <c r="AP52" s="38"/>
      <c r="AQ52" s="37"/>
      <c r="AR52" s="37"/>
      <c r="AS52" s="37"/>
      <c r="AT52" s="38"/>
    </row>
    <row r="53" spans="1:46" ht="12.75" customHeight="1">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8"/>
      <c r="AP53" s="38"/>
      <c r="AQ53" s="37"/>
      <c r="AR53" s="37"/>
      <c r="AS53" s="37"/>
      <c r="AT53" s="38"/>
    </row>
    <row r="54" spans="1:46" ht="12.75" customHeight="1">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c r="AM54" s="37"/>
      <c r="AN54" s="37"/>
      <c r="AO54" s="38"/>
      <c r="AP54" s="38"/>
      <c r="AQ54" s="37"/>
      <c r="AR54" s="37"/>
      <c r="AS54" s="37"/>
      <c r="AT54" s="38"/>
    </row>
    <row r="55" spans="1:46" ht="12.75" customHeight="1">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c r="AM55" s="37"/>
      <c r="AN55" s="37"/>
      <c r="AO55" s="38"/>
      <c r="AP55" s="38"/>
      <c r="AQ55" s="37"/>
      <c r="AR55" s="37"/>
      <c r="AS55" s="37"/>
      <c r="AT55" s="38"/>
    </row>
    <row r="56" spans="1:46" ht="12.75" customHeight="1">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c r="AM56" s="37"/>
      <c r="AN56" s="37"/>
      <c r="AO56" s="38"/>
      <c r="AP56" s="38"/>
      <c r="AQ56" s="37"/>
      <c r="AR56" s="37"/>
      <c r="AS56" s="37"/>
      <c r="AT56" s="38"/>
    </row>
    <row r="57" spans="1:46" ht="12.75" customHeight="1">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8"/>
      <c r="AP57" s="38"/>
      <c r="AQ57" s="37"/>
      <c r="AR57" s="37"/>
      <c r="AS57" s="37"/>
      <c r="AT57" s="38"/>
    </row>
    <row r="58" spans="1:46" ht="12.75" customHeight="1">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c r="AM58" s="37"/>
      <c r="AN58" s="37"/>
      <c r="AO58" s="38"/>
      <c r="AP58" s="38"/>
      <c r="AQ58" s="37"/>
      <c r="AR58" s="37"/>
      <c r="AS58" s="37"/>
      <c r="AT58" s="38"/>
    </row>
    <row r="59" spans="1:46" ht="12.75" customHeight="1">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c r="AM59" s="37"/>
      <c r="AN59" s="37"/>
      <c r="AO59" s="38"/>
      <c r="AP59" s="38"/>
      <c r="AQ59" s="37"/>
      <c r="AR59" s="37"/>
      <c r="AS59" s="37"/>
      <c r="AT59" s="38"/>
    </row>
    <row r="60" spans="1:46" ht="12.75" customHeight="1">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c r="AM60" s="37"/>
      <c r="AN60" s="37"/>
      <c r="AO60" s="38"/>
      <c r="AP60" s="38"/>
      <c r="AQ60" s="37"/>
      <c r="AR60" s="37"/>
      <c r="AS60" s="37"/>
      <c r="AT60" s="38"/>
    </row>
    <row r="61" spans="1:46" ht="12.75" customHeight="1">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c r="AM61" s="37"/>
      <c r="AN61" s="37"/>
      <c r="AO61" s="38"/>
      <c r="AP61" s="38"/>
      <c r="AQ61" s="37"/>
      <c r="AR61" s="37"/>
      <c r="AS61" s="37"/>
      <c r="AT61" s="38"/>
    </row>
    <row r="62" spans="1:46" ht="12.75" customHeight="1">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c r="AM62" s="37"/>
      <c r="AN62" s="37"/>
      <c r="AO62" s="38"/>
      <c r="AP62" s="38"/>
      <c r="AQ62" s="37"/>
      <c r="AR62" s="37"/>
      <c r="AS62" s="37"/>
      <c r="AT62" s="38"/>
    </row>
    <row r="63" spans="1:46" ht="12.75" customHeight="1">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c r="AM63" s="37"/>
      <c r="AN63" s="37"/>
      <c r="AO63" s="38"/>
      <c r="AP63" s="38"/>
      <c r="AQ63" s="37"/>
      <c r="AR63" s="37"/>
      <c r="AS63" s="37"/>
      <c r="AT63" s="38"/>
    </row>
    <row r="64" spans="1:46" ht="12.75" customHeight="1">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8"/>
      <c r="AP64" s="38"/>
      <c r="AQ64" s="37"/>
      <c r="AR64" s="37"/>
      <c r="AS64" s="37"/>
      <c r="AT64" s="38"/>
    </row>
    <row r="65" spans="1:46" ht="12.75" customHeight="1">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c r="AM65" s="37"/>
      <c r="AN65" s="37"/>
      <c r="AO65" s="38"/>
      <c r="AP65" s="38"/>
      <c r="AQ65" s="37"/>
      <c r="AR65" s="37"/>
      <c r="AS65" s="37"/>
      <c r="AT65" s="38"/>
    </row>
    <row r="66" spans="1:46" ht="12.75" customHeight="1">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8"/>
      <c r="AP66" s="38"/>
      <c r="AQ66" s="37"/>
      <c r="AR66" s="37"/>
      <c r="AS66" s="37"/>
      <c r="AT66" s="38"/>
    </row>
    <row r="67" spans="1:46" ht="12.75" customHeight="1">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8"/>
      <c r="AP67" s="38"/>
      <c r="AQ67" s="37"/>
      <c r="AR67" s="37"/>
      <c r="AS67" s="37"/>
      <c r="AT67" s="38"/>
    </row>
    <row r="68" spans="1:46" ht="12.75" customHeight="1">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c r="AM68" s="37"/>
      <c r="AN68" s="37"/>
      <c r="AO68" s="38"/>
      <c r="AP68" s="38"/>
      <c r="AQ68" s="37"/>
      <c r="AR68" s="37"/>
      <c r="AS68" s="37"/>
      <c r="AT68" s="38"/>
    </row>
    <row r="69" spans="1:46" ht="12.75" customHeight="1">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8"/>
      <c r="AP69" s="38"/>
      <c r="AQ69" s="37"/>
      <c r="AR69" s="37"/>
      <c r="AS69" s="37"/>
      <c r="AT69" s="38"/>
    </row>
    <row r="70" spans="1:46" ht="12.75" customHeight="1">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c r="AM70" s="37"/>
      <c r="AN70" s="37"/>
      <c r="AO70" s="38"/>
      <c r="AP70" s="38"/>
      <c r="AQ70" s="37"/>
      <c r="AR70" s="37"/>
      <c r="AS70" s="37"/>
      <c r="AT70" s="38"/>
    </row>
    <row r="71" spans="1:46" ht="12.75" customHeight="1">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c r="AN71" s="37"/>
      <c r="AO71" s="38"/>
      <c r="AP71" s="38"/>
      <c r="AQ71" s="37"/>
      <c r="AR71" s="37"/>
      <c r="AS71" s="37"/>
      <c r="AT71" s="38"/>
    </row>
    <row r="72" spans="1:46" ht="12.75" customHeight="1">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c r="AM72" s="37"/>
      <c r="AN72" s="37"/>
      <c r="AO72" s="38"/>
      <c r="AP72" s="38"/>
      <c r="AQ72" s="37"/>
      <c r="AR72" s="37"/>
      <c r="AS72" s="37"/>
      <c r="AT72" s="38"/>
    </row>
    <row r="73" spans="1:46" ht="12.75" customHeight="1">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c r="AM73" s="37"/>
      <c r="AN73" s="37"/>
      <c r="AO73" s="38"/>
      <c r="AP73" s="38"/>
      <c r="AQ73" s="37"/>
      <c r="AR73" s="37"/>
      <c r="AS73" s="37"/>
      <c r="AT73" s="38"/>
    </row>
    <row r="74" spans="1:46" ht="12.75" customHeight="1">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c r="AM74" s="37"/>
      <c r="AN74" s="37"/>
      <c r="AO74" s="38"/>
      <c r="AP74" s="38"/>
      <c r="AQ74" s="37"/>
      <c r="AR74" s="37"/>
      <c r="AS74" s="37"/>
      <c r="AT74" s="38"/>
    </row>
    <row r="75" spans="1:46" ht="12.75" customHeight="1">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c r="AM75" s="37"/>
      <c r="AN75" s="37"/>
      <c r="AO75" s="38"/>
      <c r="AP75" s="38"/>
      <c r="AQ75" s="37"/>
      <c r="AR75" s="37"/>
      <c r="AS75" s="37"/>
      <c r="AT75" s="38"/>
    </row>
    <row r="76" spans="1:46" ht="12.75" customHeight="1">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8"/>
      <c r="AP76" s="38"/>
      <c r="AQ76" s="37"/>
      <c r="AR76" s="37"/>
      <c r="AS76" s="37"/>
      <c r="AT76" s="38"/>
    </row>
    <row r="77" spans="1:46" ht="12.75" customHeight="1">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8"/>
      <c r="AP77" s="38"/>
      <c r="AQ77" s="37"/>
      <c r="AR77" s="37"/>
      <c r="AS77" s="37"/>
      <c r="AT77" s="38"/>
    </row>
    <row r="78" spans="1:46" ht="12.75" customHeight="1">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8"/>
      <c r="AP78" s="38"/>
      <c r="AQ78" s="37"/>
      <c r="AR78" s="37"/>
      <c r="AS78" s="37"/>
      <c r="AT78" s="38"/>
    </row>
    <row r="79" spans="1:46" ht="12.75" customHeight="1">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8"/>
      <c r="AP79" s="38"/>
      <c r="AQ79" s="37"/>
      <c r="AR79" s="37"/>
      <c r="AS79" s="37"/>
      <c r="AT79" s="38"/>
    </row>
    <row r="80" spans="1:46" ht="12.75" customHeight="1">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c r="AM80" s="37"/>
      <c r="AN80" s="37"/>
      <c r="AO80" s="38"/>
      <c r="AP80" s="38"/>
      <c r="AQ80" s="37"/>
      <c r="AR80" s="37"/>
      <c r="AS80" s="37"/>
      <c r="AT80" s="38"/>
    </row>
    <row r="81" spans="1:46" ht="12.75" customHeight="1">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c r="AM81" s="37"/>
      <c r="AN81" s="37"/>
      <c r="AO81" s="38"/>
      <c r="AP81" s="38"/>
      <c r="AQ81" s="37"/>
      <c r="AR81" s="37"/>
      <c r="AS81" s="37"/>
      <c r="AT81" s="38"/>
    </row>
    <row r="82" spans="1:46" ht="12.75" customHeight="1">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8"/>
      <c r="AP82" s="38"/>
      <c r="AQ82" s="37"/>
      <c r="AR82" s="37"/>
      <c r="AS82" s="37"/>
      <c r="AT82" s="38"/>
    </row>
    <row r="83" spans="1:46" ht="12.75" customHeight="1">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8"/>
      <c r="AP83" s="38"/>
      <c r="AQ83" s="37"/>
      <c r="AR83" s="37"/>
      <c r="AS83" s="37"/>
      <c r="AT83" s="38"/>
    </row>
    <row r="84" spans="1:46" ht="12.75" customHeight="1">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8"/>
      <c r="AP84" s="38"/>
      <c r="AQ84" s="37"/>
      <c r="AR84" s="37"/>
      <c r="AS84" s="37"/>
      <c r="AT84" s="38"/>
    </row>
    <row r="85" spans="1:46" ht="12.75" customHeight="1">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c r="AM85" s="37"/>
      <c r="AN85" s="37"/>
      <c r="AO85" s="38"/>
      <c r="AP85" s="38"/>
      <c r="AQ85" s="37"/>
      <c r="AR85" s="37"/>
      <c r="AS85" s="37"/>
      <c r="AT85" s="38"/>
    </row>
    <row r="86" spans="1:46" ht="12.75" customHeight="1">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8"/>
      <c r="AP86" s="38"/>
      <c r="AQ86" s="37"/>
      <c r="AR86" s="37"/>
      <c r="AS86" s="37"/>
      <c r="AT86" s="38"/>
    </row>
    <row r="87" spans="1:46" ht="12.75" customHeight="1">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c r="AM87" s="37"/>
      <c r="AN87" s="37"/>
      <c r="AO87" s="38"/>
      <c r="AP87" s="38"/>
      <c r="AQ87" s="37"/>
      <c r="AR87" s="37"/>
      <c r="AS87" s="37"/>
      <c r="AT87" s="38"/>
    </row>
    <row r="88" spans="1:46" ht="12.75" customHeight="1">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8"/>
      <c r="AP88" s="38"/>
      <c r="AQ88" s="37"/>
      <c r="AR88" s="37"/>
      <c r="AS88" s="37"/>
      <c r="AT88" s="38"/>
    </row>
    <row r="89" spans="1:46" ht="12.75" customHeight="1">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c r="AM89" s="37"/>
      <c r="AN89" s="37"/>
      <c r="AO89" s="38"/>
      <c r="AP89" s="38"/>
      <c r="AQ89" s="37"/>
      <c r="AR89" s="37"/>
      <c r="AS89" s="37"/>
      <c r="AT89" s="38"/>
    </row>
    <row r="90" spans="1:46" ht="12.75" customHeight="1">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c r="AM90" s="37"/>
      <c r="AN90" s="37"/>
      <c r="AO90" s="38"/>
      <c r="AP90" s="38"/>
      <c r="AQ90" s="37"/>
      <c r="AR90" s="37"/>
      <c r="AS90" s="37"/>
      <c r="AT90" s="38"/>
    </row>
    <row r="91" spans="1:46" ht="12.75" customHeight="1">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c r="AN91" s="37"/>
      <c r="AO91" s="38"/>
      <c r="AP91" s="38"/>
      <c r="AQ91" s="37"/>
      <c r="AR91" s="37"/>
      <c r="AS91" s="37"/>
      <c r="AT91" s="38"/>
    </row>
    <row r="92" spans="1:46" ht="12.75" customHeight="1">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c r="AN92" s="37"/>
      <c r="AO92" s="38"/>
      <c r="AP92" s="38"/>
      <c r="AQ92" s="37"/>
      <c r="AR92" s="37"/>
      <c r="AS92" s="37"/>
      <c r="AT92" s="38"/>
    </row>
    <row r="93" spans="1:46" ht="12.7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c r="AN93" s="37"/>
      <c r="AO93" s="38"/>
      <c r="AP93" s="38"/>
      <c r="AQ93" s="37"/>
      <c r="AR93" s="37"/>
      <c r="AS93" s="37"/>
      <c r="AT93" s="38"/>
    </row>
    <row r="94" spans="1:46" ht="12.7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8"/>
      <c r="AP94" s="38"/>
      <c r="AQ94" s="37"/>
      <c r="AR94" s="37"/>
      <c r="AS94" s="37"/>
      <c r="AT94" s="38"/>
    </row>
    <row r="95" spans="1:46" ht="12.7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c r="AM95" s="37"/>
      <c r="AN95" s="37"/>
      <c r="AO95" s="38"/>
      <c r="AP95" s="38"/>
      <c r="AQ95" s="37"/>
      <c r="AR95" s="37"/>
      <c r="AS95" s="37"/>
      <c r="AT95" s="38"/>
    </row>
    <row r="96" spans="1:46" ht="12.7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c r="AM96" s="37"/>
      <c r="AN96" s="37"/>
      <c r="AO96" s="38"/>
      <c r="AP96" s="38"/>
      <c r="AQ96" s="37"/>
      <c r="AR96" s="37"/>
      <c r="AS96" s="37"/>
      <c r="AT96" s="38"/>
    </row>
    <row r="97" spans="1:46" ht="12.7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c r="AM97" s="37"/>
      <c r="AN97" s="37"/>
      <c r="AO97" s="38"/>
      <c r="AP97" s="38"/>
      <c r="AQ97" s="37"/>
      <c r="AR97" s="37"/>
      <c r="AS97" s="37"/>
      <c r="AT97" s="38"/>
    </row>
    <row r="98" spans="1:46" ht="12.7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c r="AM98" s="37"/>
      <c r="AN98" s="37"/>
      <c r="AO98" s="38"/>
      <c r="AP98" s="38"/>
      <c r="AQ98" s="37"/>
      <c r="AR98" s="37"/>
      <c r="AS98" s="37"/>
      <c r="AT98" s="38"/>
    </row>
    <row r="99" spans="1:46" ht="12.7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c r="AM99" s="37"/>
      <c r="AN99" s="37"/>
      <c r="AO99" s="38"/>
      <c r="AP99" s="38"/>
      <c r="AQ99" s="37"/>
      <c r="AR99" s="37"/>
      <c r="AS99" s="37"/>
      <c r="AT99" s="38"/>
    </row>
    <row r="100" spans="1:46" ht="12.7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8"/>
      <c r="AP100" s="38"/>
      <c r="AQ100" s="37"/>
      <c r="AR100" s="37"/>
      <c r="AS100" s="37"/>
      <c r="AT100" s="38"/>
    </row>
    <row r="101" spans="1:46" ht="12.7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c r="AM101" s="37"/>
      <c r="AN101" s="37"/>
      <c r="AO101" s="38"/>
      <c r="AP101" s="38"/>
      <c r="AQ101" s="37"/>
      <c r="AR101" s="37"/>
      <c r="AS101" s="37"/>
      <c r="AT101" s="38"/>
    </row>
    <row r="102" spans="1:46" ht="12.7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c r="AM102" s="37"/>
      <c r="AN102" s="37"/>
      <c r="AO102" s="38"/>
      <c r="AP102" s="38"/>
      <c r="AQ102" s="37"/>
      <c r="AR102" s="37"/>
      <c r="AS102" s="37"/>
      <c r="AT102" s="38"/>
    </row>
    <row r="103" spans="1:46" ht="12.7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c r="AM103" s="37"/>
      <c r="AN103" s="37"/>
      <c r="AO103" s="38"/>
      <c r="AP103" s="38"/>
      <c r="AQ103" s="37"/>
      <c r="AR103" s="37"/>
      <c r="AS103" s="37"/>
      <c r="AT103" s="38"/>
    </row>
    <row r="104" spans="1:46" ht="12.7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c r="AM104" s="37"/>
      <c r="AN104" s="37"/>
      <c r="AO104" s="38"/>
      <c r="AP104" s="38"/>
      <c r="AQ104" s="37"/>
      <c r="AR104" s="37"/>
      <c r="AS104" s="37"/>
      <c r="AT104" s="38"/>
    </row>
    <row r="105" spans="1:46" ht="12.7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c r="AM105" s="37"/>
      <c r="AN105" s="37"/>
      <c r="AO105" s="38"/>
      <c r="AP105" s="38"/>
      <c r="AQ105" s="37"/>
      <c r="AR105" s="37"/>
      <c r="AS105" s="37"/>
      <c r="AT105" s="38"/>
    </row>
    <row r="106" spans="1:46" ht="12.7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c r="AM106" s="37"/>
      <c r="AN106" s="37"/>
      <c r="AO106" s="38"/>
      <c r="AP106" s="38"/>
      <c r="AQ106" s="37"/>
      <c r="AR106" s="37"/>
      <c r="AS106" s="37"/>
      <c r="AT106" s="38"/>
    </row>
    <row r="107" spans="1:46" ht="12.7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c r="AM107" s="37"/>
      <c r="AN107" s="37"/>
      <c r="AO107" s="38"/>
      <c r="AP107" s="38"/>
      <c r="AQ107" s="37"/>
      <c r="AR107" s="37"/>
      <c r="AS107" s="37"/>
      <c r="AT107" s="38"/>
    </row>
    <row r="108" spans="1:46" ht="12.7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c r="AM108" s="37"/>
      <c r="AN108" s="37"/>
      <c r="AO108" s="38"/>
      <c r="AP108" s="38"/>
      <c r="AQ108" s="37"/>
      <c r="AR108" s="37"/>
      <c r="AS108" s="37"/>
      <c r="AT108" s="38"/>
    </row>
    <row r="109" spans="1:46" ht="12.7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c r="AM109" s="37"/>
      <c r="AN109" s="37"/>
      <c r="AO109" s="38"/>
      <c r="AP109" s="38"/>
      <c r="AQ109" s="37"/>
      <c r="AR109" s="37"/>
      <c r="AS109" s="37"/>
      <c r="AT109" s="38"/>
    </row>
    <row r="110" spans="1:46" ht="12.7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c r="AM110" s="37"/>
      <c r="AN110" s="37"/>
      <c r="AO110" s="38"/>
      <c r="AP110" s="38"/>
      <c r="AQ110" s="37"/>
      <c r="AR110" s="37"/>
      <c r="AS110" s="37"/>
      <c r="AT110" s="38"/>
    </row>
    <row r="111" spans="1:46" ht="12.7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c r="AM111" s="37"/>
      <c r="AN111" s="37"/>
      <c r="AO111" s="38"/>
      <c r="AP111" s="38"/>
      <c r="AQ111" s="37"/>
      <c r="AR111" s="37"/>
      <c r="AS111" s="37"/>
      <c r="AT111" s="38"/>
    </row>
    <row r="112" spans="1:46" ht="12.7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c r="AM112" s="37"/>
      <c r="AN112" s="37"/>
      <c r="AO112" s="38"/>
      <c r="AP112" s="38"/>
      <c r="AQ112" s="37"/>
      <c r="AR112" s="37"/>
      <c r="AS112" s="37"/>
      <c r="AT112" s="38"/>
    </row>
    <row r="113" spans="1:46" ht="12.7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c r="AN113" s="37"/>
      <c r="AO113" s="38"/>
      <c r="AP113" s="38"/>
      <c r="AQ113" s="37"/>
      <c r="AR113" s="37"/>
      <c r="AS113" s="37"/>
      <c r="AT113" s="38"/>
    </row>
    <row r="114" spans="1:46" ht="12.7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c r="AM114" s="37"/>
      <c r="AN114" s="37"/>
      <c r="AO114" s="38"/>
      <c r="AP114" s="38"/>
      <c r="AQ114" s="37"/>
      <c r="AR114" s="37"/>
      <c r="AS114" s="37"/>
      <c r="AT114" s="38"/>
    </row>
    <row r="115" spans="1:46" ht="12.7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c r="AM115" s="37"/>
      <c r="AN115" s="37"/>
      <c r="AO115" s="38"/>
      <c r="AP115" s="38"/>
      <c r="AQ115" s="37"/>
      <c r="AR115" s="37"/>
      <c r="AS115" s="37"/>
      <c r="AT115" s="38"/>
    </row>
    <row r="116" spans="1:46" ht="12.7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c r="AM116" s="37"/>
      <c r="AN116" s="37"/>
      <c r="AO116" s="38"/>
      <c r="AP116" s="38"/>
      <c r="AQ116" s="37"/>
      <c r="AR116" s="37"/>
      <c r="AS116" s="37"/>
      <c r="AT116" s="38"/>
    </row>
    <row r="117" spans="1:46" ht="12.7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c r="AM117" s="37"/>
      <c r="AN117" s="37"/>
      <c r="AO117" s="38"/>
      <c r="AP117" s="38"/>
      <c r="AQ117" s="37"/>
      <c r="AR117" s="37"/>
      <c r="AS117" s="37"/>
      <c r="AT117" s="38"/>
    </row>
    <row r="118" spans="1:46" ht="12.7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c r="AM118" s="37"/>
      <c r="AN118" s="37"/>
      <c r="AO118" s="38"/>
      <c r="AP118" s="38"/>
      <c r="AQ118" s="37"/>
      <c r="AR118" s="37"/>
      <c r="AS118" s="37"/>
      <c r="AT118" s="38"/>
    </row>
    <row r="119" spans="1:46" ht="12.7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c r="AM119" s="37"/>
      <c r="AN119" s="37"/>
      <c r="AO119" s="38"/>
      <c r="AP119" s="38"/>
      <c r="AQ119" s="37"/>
      <c r="AR119" s="37"/>
      <c r="AS119" s="37"/>
      <c r="AT119" s="38"/>
    </row>
    <row r="120" spans="1:46" ht="12.7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c r="AM120" s="37"/>
      <c r="AN120" s="37"/>
      <c r="AO120" s="38"/>
      <c r="AP120" s="38"/>
      <c r="AQ120" s="37"/>
      <c r="AR120" s="37"/>
      <c r="AS120" s="37"/>
      <c r="AT120" s="38"/>
    </row>
    <row r="121" spans="1:46" ht="12.7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c r="AM121" s="37"/>
      <c r="AN121" s="37"/>
      <c r="AO121" s="38"/>
      <c r="AP121" s="38"/>
      <c r="AQ121" s="37"/>
      <c r="AR121" s="37"/>
      <c r="AS121" s="37"/>
      <c r="AT121" s="38"/>
    </row>
    <row r="122" spans="1:46" ht="12.7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c r="AM122" s="37"/>
      <c r="AN122" s="37"/>
      <c r="AO122" s="38"/>
      <c r="AP122" s="38"/>
      <c r="AQ122" s="37"/>
      <c r="AR122" s="37"/>
      <c r="AS122" s="37"/>
      <c r="AT122" s="38"/>
    </row>
    <row r="123" spans="1:46" ht="12.7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c r="AM123" s="37"/>
      <c r="AN123" s="37"/>
      <c r="AO123" s="38"/>
      <c r="AP123" s="38"/>
      <c r="AQ123" s="37"/>
      <c r="AR123" s="37"/>
      <c r="AS123" s="37"/>
      <c r="AT123" s="38"/>
    </row>
    <row r="124" spans="1:46" ht="12.7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c r="AM124" s="37"/>
      <c r="AN124" s="37"/>
      <c r="AO124" s="38"/>
      <c r="AP124" s="38"/>
      <c r="AQ124" s="37"/>
      <c r="AR124" s="37"/>
      <c r="AS124" s="37"/>
      <c r="AT124" s="38"/>
    </row>
    <row r="125" spans="1:46" ht="12.7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c r="AM125" s="37"/>
      <c r="AN125" s="37"/>
      <c r="AO125" s="38"/>
      <c r="AP125" s="38"/>
      <c r="AQ125" s="37"/>
      <c r="AR125" s="37"/>
      <c r="AS125" s="37"/>
      <c r="AT125" s="38"/>
    </row>
    <row r="126" spans="1:46" ht="12.7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c r="AM126" s="37"/>
      <c r="AN126" s="37"/>
      <c r="AO126" s="38"/>
      <c r="AP126" s="38"/>
      <c r="AQ126" s="37"/>
      <c r="AR126" s="37"/>
      <c r="AS126" s="37"/>
      <c r="AT126" s="38"/>
    </row>
    <row r="127" spans="1:46" ht="12.7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c r="AM127" s="37"/>
      <c r="AN127" s="37"/>
      <c r="AO127" s="38"/>
      <c r="AP127" s="38"/>
      <c r="AQ127" s="37"/>
      <c r="AR127" s="37"/>
      <c r="AS127" s="37"/>
      <c r="AT127" s="38"/>
    </row>
    <row r="128" spans="1:46" ht="12.7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c r="AM128" s="37"/>
      <c r="AN128" s="37"/>
      <c r="AO128" s="38"/>
      <c r="AP128" s="38"/>
      <c r="AQ128" s="37"/>
      <c r="AR128" s="37"/>
      <c r="AS128" s="37"/>
      <c r="AT128" s="38"/>
    </row>
    <row r="129" spans="1:46" ht="12.7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c r="AM129" s="37"/>
      <c r="AN129" s="37"/>
      <c r="AO129" s="38"/>
      <c r="AP129" s="38"/>
      <c r="AQ129" s="37"/>
      <c r="AR129" s="37"/>
      <c r="AS129" s="37"/>
      <c r="AT129" s="38"/>
    </row>
    <row r="130" spans="1:46" ht="12.7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c r="AM130" s="37"/>
      <c r="AN130" s="37"/>
      <c r="AO130" s="38"/>
      <c r="AP130" s="38"/>
      <c r="AQ130" s="37"/>
      <c r="AR130" s="37"/>
      <c r="AS130" s="37"/>
      <c r="AT130" s="38"/>
    </row>
    <row r="131" spans="1:46" ht="12.7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c r="AM131" s="37"/>
      <c r="AN131" s="37"/>
      <c r="AO131" s="38"/>
      <c r="AP131" s="38"/>
      <c r="AQ131" s="37"/>
      <c r="AR131" s="37"/>
      <c r="AS131" s="37"/>
      <c r="AT131" s="38"/>
    </row>
    <row r="132" spans="1:46" ht="12.7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c r="AM132" s="37"/>
      <c r="AN132" s="37"/>
      <c r="AO132" s="38"/>
      <c r="AP132" s="38"/>
      <c r="AQ132" s="37"/>
      <c r="AR132" s="37"/>
      <c r="AS132" s="37"/>
      <c r="AT132" s="38"/>
    </row>
    <row r="133" spans="1:46" ht="12.7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8"/>
      <c r="AP133" s="38"/>
      <c r="AQ133" s="37"/>
      <c r="AR133" s="37"/>
      <c r="AS133" s="37"/>
      <c r="AT133" s="38"/>
    </row>
    <row r="134" spans="1:46" ht="12.7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c r="AM134" s="37"/>
      <c r="AN134" s="37"/>
      <c r="AO134" s="38"/>
      <c r="AP134" s="38"/>
      <c r="AQ134" s="37"/>
      <c r="AR134" s="37"/>
      <c r="AS134" s="37"/>
      <c r="AT134" s="38"/>
    </row>
    <row r="135" spans="1:46" ht="12.7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8"/>
      <c r="AP135" s="38"/>
      <c r="AQ135" s="37"/>
      <c r="AR135" s="37"/>
      <c r="AS135" s="37"/>
      <c r="AT135" s="38"/>
    </row>
    <row r="136" spans="1:46" ht="12.7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c r="AM136" s="37"/>
      <c r="AN136" s="37"/>
      <c r="AO136" s="38"/>
      <c r="AP136" s="38"/>
      <c r="AQ136" s="37"/>
      <c r="AR136" s="37"/>
      <c r="AS136" s="37"/>
      <c r="AT136" s="38"/>
    </row>
    <row r="137" spans="1:46" ht="12.7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8"/>
      <c r="AP137" s="38"/>
      <c r="AQ137" s="37"/>
      <c r="AR137" s="37"/>
      <c r="AS137" s="37"/>
      <c r="AT137" s="38"/>
    </row>
    <row r="138" spans="1:46" ht="12.7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c r="AM138" s="37"/>
      <c r="AN138" s="37"/>
      <c r="AO138" s="38"/>
      <c r="AP138" s="38"/>
      <c r="AQ138" s="37"/>
      <c r="AR138" s="37"/>
      <c r="AS138" s="37"/>
      <c r="AT138" s="38"/>
    </row>
    <row r="139" spans="1:46" ht="12.7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8"/>
      <c r="AP139" s="38"/>
      <c r="AQ139" s="37"/>
      <c r="AR139" s="37"/>
      <c r="AS139" s="37"/>
      <c r="AT139" s="38"/>
    </row>
    <row r="140" spans="1:46" ht="12.7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c r="AM140" s="37"/>
      <c r="AN140" s="37"/>
      <c r="AO140" s="38"/>
      <c r="AP140" s="38"/>
      <c r="AQ140" s="37"/>
      <c r="AR140" s="37"/>
      <c r="AS140" s="37"/>
      <c r="AT140" s="38"/>
    </row>
    <row r="141" spans="1:46" ht="12.7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c r="AM141" s="37"/>
      <c r="AN141" s="37"/>
      <c r="AO141" s="38"/>
      <c r="AP141" s="38"/>
      <c r="AQ141" s="37"/>
      <c r="AR141" s="37"/>
      <c r="AS141" s="37"/>
      <c r="AT141" s="38"/>
    </row>
    <row r="142" spans="1:46" ht="12.7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c r="AM142" s="37"/>
      <c r="AN142" s="37"/>
      <c r="AO142" s="38"/>
      <c r="AP142" s="38"/>
      <c r="AQ142" s="37"/>
      <c r="AR142" s="37"/>
      <c r="AS142" s="37"/>
      <c r="AT142" s="38"/>
    </row>
    <row r="143" spans="1:46" ht="12.7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c r="AM143" s="37"/>
      <c r="AN143" s="37"/>
      <c r="AO143" s="38"/>
      <c r="AP143" s="38"/>
      <c r="AQ143" s="37"/>
      <c r="AR143" s="37"/>
      <c r="AS143" s="37"/>
      <c r="AT143" s="38"/>
    </row>
    <row r="144" spans="1:46" ht="12.7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c r="AM144" s="37"/>
      <c r="AN144" s="37"/>
      <c r="AO144" s="38"/>
      <c r="AP144" s="38"/>
      <c r="AQ144" s="37"/>
      <c r="AR144" s="37"/>
      <c r="AS144" s="37"/>
      <c r="AT144" s="38"/>
    </row>
    <row r="145" spans="1:46" ht="12.7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c r="AM145" s="37"/>
      <c r="AN145" s="37"/>
      <c r="AO145" s="38"/>
      <c r="AP145" s="38"/>
      <c r="AQ145" s="37"/>
      <c r="AR145" s="37"/>
      <c r="AS145" s="37"/>
      <c r="AT145" s="38"/>
    </row>
    <row r="146" spans="1:46" ht="12.7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c r="AM146" s="37"/>
      <c r="AN146" s="37"/>
      <c r="AO146" s="38"/>
      <c r="AP146" s="38"/>
      <c r="AQ146" s="37"/>
      <c r="AR146" s="37"/>
      <c r="AS146" s="37"/>
      <c r="AT146" s="38"/>
    </row>
    <row r="147" spans="1:46" ht="12.7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c r="AM147" s="37"/>
      <c r="AN147" s="37"/>
      <c r="AO147" s="38"/>
      <c r="AP147" s="38"/>
      <c r="AQ147" s="37"/>
      <c r="AR147" s="37"/>
      <c r="AS147" s="37"/>
      <c r="AT147" s="38"/>
    </row>
    <row r="148" spans="1:46" ht="12.7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c r="AM148" s="37"/>
      <c r="AN148" s="37"/>
      <c r="AO148" s="38"/>
      <c r="AP148" s="38"/>
      <c r="AQ148" s="37"/>
      <c r="AR148" s="37"/>
      <c r="AS148" s="37"/>
      <c r="AT148" s="38"/>
    </row>
    <row r="149" spans="1:46" ht="12.7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c r="AM149" s="37"/>
      <c r="AN149" s="37"/>
      <c r="AO149" s="38"/>
      <c r="AP149" s="38"/>
      <c r="AQ149" s="37"/>
      <c r="AR149" s="37"/>
      <c r="AS149" s="37"/>
      <c r="AT149" s="38"/>
    </row>
    <row r="150" spans="1:46" ht="12.7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c r="AM150" s="37"/>
      <c r="AN150" s="37"/>
      <c r="AO150" s="38"/>
      <c r="AP150" s="38"/>
      <c r="AQ150" s="37"/>
      <c r="AR150" s="37"/>
      <c r="AS150" s="37"/>
      <c r="AT150" s="38"/>
    </row>
    <row r="151" spans="1:46" ht="12.7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c r="AM151" s="37"/>
      <c r="AN151" s="37"/>
      <c r="AO151" s="38"/>
      <c r="AP151" s="38"/>
      <c r="AQ151" s="37"/>
      <c r="AR151" s="37"/>
      <c r="AS151" s="37"/>
      <c r="AT151" s="38"/>
    </row>
    <row r="152" spans="1:46" ht="12.7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c r="AM152" s="37"/>
      <c r="AN152" s="37"/>
      <c r="AO152" s="38"/>
      <c r="AP152" s="38"/>
      <c r="AQ152" s="37"/>
      <c r="AR152" s="37"/>
      <c r="AS152" s="37"/>
      <c r="AT152" s="38"/>
    </row>
    <row r="153" spans="1:46" ht="12.7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c r="AM153" s="37"/>
      <c r="AN153" s="37"/>
      <c r="AO153" s="38"/>
      <c r="AP153" s="38"/>
      <c r="AQ153" s="37"/>
      <c r="AR153" s="37"/>
      <c r="AS153" s="37"/>
      <c r="AT153" s="38"/>
    </row>
    <row r="154" spans="1:46" ht="12.7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c r="AM154" s="37"/>
      <c r="AN154" s="37"/>
      <c r="AO154" s="38"/>
      <c r="AP154" s="38"/>
      <c r="AQ154" s="37"/>
      <c r="AR154" s="37"/>
      <c r="AS154" s="37"/>
      <c r="AT154" s="38"/>
    </row>
    <row r="155" spans="1:46" ht="12.7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c r="AM155" s="37"/>
      <c r="AN155" s="37"/>
      <c r="AO155" s="38"/>
      <c r="AP155" s="38"/>
      <c r="AQ155" s="37"/>
      <c r="AR155" s="37"/>
      <c r="AS155" s="37"/>
      <c r="AT155" s="38"/>
    </row>
    <row r="156" spans="1:46" ht="12.7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c r="AM156" s="37"/>
      <c r="AN156" s="37"/>
      <c r="AO156" s="38"/>
      <c r="AP156" s="38"/>
      <c r="AQ156" s="37"/>
      <c r="AR156" s="37"/>
      <c r="AS156" s="37"/>
      <c r="AT156" s="38"/>
    </row>
    <row r="157" spans="1:46" ht="12.7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c r="AM157" s="37"/>
      <c r="AN157" s="37"/>
      <c r="AO157" s="38"/>
      <c r="AP157" s="38"/>
      <c r="AQ157" s="37"/>
      <c r="AR157" s="37"/>
      <c r="AS157" s="37"/>
      <c r="AT157" s="38"/>
    </row>
    <row r="158" spans="1:46" ht="12.7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c r="AM158" s="37"/>
      <c r="AN158" s="37"/>
      <c r="AO158" s="38"/>
      <c r="AP158" s="38"/>
      <c r="AQ158" s="37"/>
      <c r="AR158" s="37"/>
      <c r="AS158" s="37"/>
      <c r="AT158" s="38"/>
    </row>
    <row r="159" spans="1:46" ht="12.7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c r="AM159" s="37"/>
      <c r="AN159" s="37"/>
      <c r="AO159" s="38"/>
      <c r="AP159" s="38"/>
      <c r="AQ159" s="37"/>
      <c r="AR159" s="37"/>
      <c r="AS159" s="37"/>
      <c r="AT159" s="38"/>
    </row>
    <row r="160" spans="1:46" ht="12.7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c r="AM160" s="37"/>
      <c r="AN160" s="37"/>
      <c r="AO160" s="38"/>
      <c r="AP160" s="38"/>
      <c r="AQ160" s="37"/>
      <c r="AR160" s="37"/>
      <c r="AS160" s="37"/>
      <c r="AT160" s="38"/>
    </row>
    <row r="161" spans="1:46" ht="12.7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c r="AM161" s="37"/>
      <c r="AN161" s="37"/>
      <c r="AO161" s="38"/>
      <c r="AP161" s="38"/>
      <c r="AQ161" s="37"/>
      <c r="AR161" s="37"/>
      <c r="AS161" s="37"/>
      <c r="AT161" s="38"/>
    </row>
    <row r="162" spans="1:46" ht="12.7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c r="AM162" s="37"/>
      <c r="AN162" s="37"/>
      <c r="AO162" s="38"/>
      <c r="AP162" s="38"/>
      <c r="AQ162" s="37"/>
      <c r="AR162" s="37"/>
      <c r="AS162" s="37"/>
      <c r="AT162" s="38"/>
    </row>
    <row r="163" spans="1:46" ht="12.7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c r="AM163" s="37"/>
      <c r="AN163" s="37"/>
      <c r="AO163" s="38"/>
      <c r="AP163" s="38"/>
      <c r="AQ163" s="37"/>
      <c r="AR163" s="37"/>
      <c r="AS163" s="37"/>
      <c r="AT163" s="38"/>
    </row>
    <row r="164" spans="1:46" ht="12.7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c r="AM164" s="37"/>
      <c r="AN164" s="37"/>
      <c r="AO164" s="38"/>
      <c r="AP164" s="38"/>
      <c r="AQ164" s="37"/>
      <c r="AR164" s="37"/>
      <c r="AS164" s="37"/>
      <c r="AT164" s="38"/>
    </row>
    <row r="165" spans="1:46" ht="12.7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c r="AM165" s="37"/>
      <c r="AN165" s="37"/>
      <c r="AO165" s="38"/>
      <c r="AP165" s="38"/>
      <c r="AQ165" s="37"/>
      <c r="AR165" s="37"/>
      <c r="AS165" s="37"/>
      <c r="AT165" s="38"/>
    </row>
    <row r="166" spans="1:46" ht="12.7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c r="AM166" s="37"/>
      <c r="AN166" s="37"/>
      <c r="AO166" s="38"/>
      <c r="AP166" s="38"/>
      <c r="AQ166" s="37"/>
      <c r="AR166" s="37"/>
      <c r="AS166" s="37"/>
      <c r="AT166" s="38"/>
    </row>
    <row r="167" spans="1:46" ht="12.7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c r="AM167" s="37"/>
      <c r="AN167" s="37"/>
      <c r="AO167" s="38"/>
      <c r="AP167" s="38"/>
      <c r="AQ167" s="37"/>
      <c r="AR167" s="37"/>
      <c r="AS167" s="37"/>
      <c r="AT167" s="38"/>
    </row>
    <row r="168" spans="1:46" ht="12.7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c r="AM168" s="37"/>
      <c r="AN168" s="37"/>
      <c r="AO168" s="38"/>
      <c r="AP168" s="38"/>
      <c r="AQ168" s="37"/>
      <c r="AR168" s="37"/>
      <c r="AS168" s="37"/>
      <c r="AT168" s="38"/>
    </row>
    <row r="169" spans="1:46" ht="12.7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c r="AM169" s="37"/>
      <c r="AN169" s="37"/>
      <c r="AO169" s="38"/>
      <c r="AP169" s="38"/>
      <c r="AQ169" s="37"/>
      <c r="AR169" s="37"/>
      <c r="AS169" s="37"/>
      <c r="AT169" s="38"/>
    </row>
    <row r="170" spans="1:46" ht="12.7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c r="AM170" s="37"/>
      <c r="AN170" s="37"/>
      <c r="AO170" s="38"/>
      <c r="AP170" s="38"/>
      <c r="AQ170" s="37"/>
      <c r="AR170" s="37"/>
      <c r="AS170" s="37"/>
      <c r="AT170" s="38"/>
    </row>
    <row r="171" spans="1:46" ht="12.7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c r="AM171" s="37"/>
      <c r="AN171" s="37"/>
      <c r="AO171" s="38"/>
      <c r="AP171" s="38"/>
      <c r="AQ171" s="37"/>
      <c r="AR171" s="37"/>
      <c r="AS171" s="37"/>
      <c r="AT171" s="38"/>
    </row>
    <row r="172" spans="1:46" ht="12.7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c r="AM172" s="37"/>
      <c r="AN172" s="37"/>
      <c r="AO172" s="38"/>
      <c r="AP172" s="38"/>
      <c r="AQ172" s="37"/>
      <c r="AR172" s="37"/>
      <c r="AS172" s="37"/>
      <c r="AT172" s="38"/>
    </row>
    <row r="173" spans="1:46" ht="12.7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c r="AM173" s="37"/>
      <c r="AN173" s="37"/>
      <c r="AO173" s="38"/>
      <c r="AP173" s="38"/>
      <c r="AQ173" s="37"/>
      <c r="AR173" s="37"/>
      <c r="AS173" s="37"/>
      <c r="AT173" s="38"/>
    </row>
    <row r="174" spans="1:46" ht="12.7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c r="AM174" s="37"/>
      <c r="AN174" s="37"/>
      <c r="AO174" s="38"/>
      <c r="AP174" s="38"/>
      <c r="AQ174" s="37"/>
      <c r="AR174" s="37"/>
      <c r="AS174" s="37"/>
      <c r="AT174" s="38"/>
    </row>
    <row r="175" spans="1:46" ht="12.7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c r="AM175" s="37"/>
      <c r="AN175" s="37"/>
      <c r="AO175" s="38"/>
      <c r="AP175" s="38"/>
      <c r="AQ175" s="37"/>
      <c r="AR175" s="37"/>
      <c r="AS175" s="37"/>
      <c r="AT175" s="38"/>
    </row>
    <row r="176" spans="1:46" ht="12.7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c r="AM176" s="37"/>
      <c r="AN176" s="37"/>
      <c r="AO176" s="38"/>
      <c r="AP176" s="38"/>
      <c r="AQ176" s="37"/>
      <c r="AR176" s="37"/>
      <c r="AS176" s="37"/>
      <c r="AT176" s="38"/>
    </row>
    <row r="177" spans="1:46" ht="12.7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c r="AM177" s="37"/>
      <c r="AN177" s="37"/>
      <c r="AO177" s="38"/>
      <c r="AP177" s="38"/>
      <c r="AQ177" s="37"/>
      <c r="AR177" s="37"/>
      <c r="AS177" s="37"/>
      <c r="AT177" s="38"/>
    </row>
    <row r="178" spans="1:46" ht="12.7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c r="AM178" s="37"/>
      <c r="AN178" s="37"/>
      <c r="AO178" s="38"/>
      <c r="AP178" s="38"/>
      <c r="AQ178" s="37"/>
      <c r="AR178" s="37"/>
      <c r="AS178" s="37"/>
      <c r="AT178" s="38"/>
    </row>
    <row r="179" spans="1:46" ht="12.7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c r="AM179" s="37"/>
      <c r="AN179" s="37"/>
      <c r="AO179" s="38"/>
      <c r="AP179" s="38"/>
      <c r="AQ179" s="37"/>
      <c r="AR179" s="37"/>
      <c r="AS179" s="37"/>
      <c r="AT179" s="38"/>
    </row>
    <row r="180" spans="1:46" ht="12.7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c r="AM180" s="37"/>
      <c r="AN180" s="37"/>
      <c r="AO180" s="38"/>
      <c r="AP180" s="38"/>
      <c r="AQ180" s="37"/>
      <c r="AR180" s="37"/>
      <c r="AS180" s="37"/>
      <c r="AT180" s="38"/>
    </row>
    <row r="181" spans="1:46" ht="12.7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c r="AM181" s="37"/>
      <c r="AN181" s="37"/>
      <c r="AO181" s="38"/>
      <c r="AP181" s="38"/>
      <c r="AQ181" s="37"/>
      <c r="AR181" s="37"/>
      <c r="AS181" s="37"/>
      <c r="AT181" s="38"/>
    </row>
    <row r="182" spans="1:46" ht="12.7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c r="AM182" s="37"/>
      <c r="AN182" s="37"/>
      <c r="AO182" s="38"/>
      <c r="AP182" s="38"/>
      <c r="AQ182" s="37"/>
      <c r="AR182" s="37"/>
      <c r="AS182" s="37"/>
      <c r="AT182" s="38"/>
    </row>
    <row r="183" spans="1:46" ht="12.7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c r="AM183" s="37"/>
      <c r="AN183" s="37"/>
      <c r="AO183" s="38"/>
      <c r="AP183" s="38"/>
      <c r="AQ183" s="37"/>
      <c r="AR183" s="37"/>
      <c r="AS183" s="37"/>
      <c r="AT183" s="38"/>
    </row>
    <row r="184" spans="1:46" ht="12.7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c r="AM184" s="37"/>
      <c r="AN184" s="37"/>
      <c r="AO184" s="38"/>
      <c r="AP184" s="38"/>
      <c r="AQ184" s="37"/>
      <c r="AR184" s="37"/>
      <c r="AS184" s="37"/>
      <c r="AT184" s="38"/>
    </row>
    <row r="185" spans="1:46" ht="12.7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c r="AM185" s="37"/>
      <c r="AN185" s="37"/>
      <c r="AO185" s="38"/>
      <c r="AP185" s="38"/>
      <c r="AQ185" s="37"/>
      <c r="AR185" s="37"/>
      <c r="AS185" s="37"/>
      <c r="AT185" s="38"/>
    </row>
    <row r="186" spans="1:46" ht="12.7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c r="AM186" s="37"/>
      <c r="AN186" s="37"/>
      <c r="AO186" s="38"/>
      <c r="AP186" s="38"/>
      <c r="AQ186" s="37"/>
      <c r="AR186" s="37"/>
      <c r="AS186" s="37"/>
      <c r="AT186" s="38"/>
    </row>
    <row r="187" spans="1:46" ht="12.7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c r="AM187" s="37"/>
      <c r="AN187" s="37"/>
      <c r="AO187" s="38"/>
      <c r="AP187" s="38"/>
      <c r="AQ187" s="37"/>
      <c r="AR187" s="37"/>
      <c r="AS187" s="37"/>
      <c r="AT187" s="38"/>
    </row>
    <row r="188" spans="1:46" ht="12.7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c r="AM188" s="37"/>
      <c r="AN188" s="37"/>
      <c r="AO188" s="38"/>
      <c r="AP188" s="38"/>
      <c r="AQ188" s="37"/>
      <c r="AR188" s="37"/>
      <c r="AS188" s="37"/>
      <c r="AT188" s="38"/>
    </row>
    <row r="189" spans="1:46" ht="12.7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c r="AM189" s="37"/>
      <c r="AN189" s="37"/>
      <c r="AO189" s="38"/>
      <c r="AP189" s="38"/>
      <c r="AQ189" s="37"/>
      <c r="AR189" s="37"/>
      <c r="AS189" s="37"/>
      <c r="AT189" s="38"/>
    </row>
    <row r="190" spans="1:46" ht="12.7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c r="AM190" s="37"/>
      <c r="AN190" s="37"/>
      <c r="AO190" s="38"/>
      <c r="AP190" s="38"/>
      <c r="AQ190" s="37"/>
      <c r="AR190" s="37"/>
      <c r="AS190" s="37"/>
      <c r="AT190" s="38"/>
    </row>
    <row r="191" spans="1:46" ht="12.7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c r="AM191" s="37"/>
      <c r="AN191" s="37"/>
      <c r="AO191" s="38"/>
      <c r="AP191" s="38"/>
      <c r="AQ191" s="37"/>
      <c r="AR191" s="37"/>
      <c r="AS191" s="37"/>
      <c r="AT191" s="38"/>
    </row>
    <row r="192" spans="1:46" ht="12.7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c r="AM192" s="37"/>
      <c r="AN192" s="37"/>
      <c r="AO192" s="38"/>
      <c r="AP192" s="38"/>
      <c r="AQ192" s="37"/>
      <c r="AR192" s="37"/>
      <c r="AS192" s="37"/>
      <c r="AT192" s="38"/>
    </row>
    <row r="193" spans="1:46" ht="12.7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37"/>
      <c r="AK193" s="37"/>
      <c r="AL193" s="37"/>
      <c r="AM193" s="37"/>
      <c r="AN193" s="37"/>
      <c r="AO193" s="38"/>
      <c r="AP193" s="38"/>
      <c r="AQ193" s="37"/>
      <c r="AR193" s="37"/>
      <c r="AS193" s="37"/>
      <c r="AT193" s="38"/>
    </row>
    <row r="194" spans="1:46" ht="12.7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37"/>
      <c r="AK194" s="37"/>
      <c r="AL194" s="37"/>
      <c r="AM194" s="37"/>
      <c r="AN194" s="37"/>
      <c r="AO194" s="38"/>
      <c r="AP194" s="38"/>
      <c r="AQ194" s="37"/>
      <c r="AR194" s="37"/>
      <c r="AS194" s="37"/>
      <c r="AT194" s="38"/>
    </row>
    <row r="195" spans="1:46" ht="12.7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37"/>
      <c r="AK195" s="37"/>
      <c r="AL195" s="37"/>
      <c r="AM195" s="37"/>
      <c r="AN195" s="37"/>
      <c r="AO195" s="38"/>
      <c r="AP195" s="38"/>
      <c r="AQ195" s="37"/>
      <c r="AR195" s="37"/>
      <c r="AS195" s="37"/>
      <c r="AT195" s="38"/>
    </row>
    <row r="196" spans="1:46" ht="12.7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c r="AK196" s="37"/>
      <c r="AL196" s="37"/>
      <c r="AM196" s="37"/>
      <c r="AN196" s="37"/>
      <c r="AO196" s="38"/>
      <c r="AP196" s="38"/>
      <c r="AQ196" s="37"/>
      <c r="AR196" s="37"/>
      <c r="AS196" s="37"/>
      <c r="AT196" s="38"/>
    </row>
    <row r="197" spans="1:46" ht="12.7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c r="AK197" s="37"/>
      <c r="AL197" s="37"/>
      <c r="AM197" s="37"/>
      <c r="AN197" s="37"/>
      <c r="AO197" s="38"/>
      <c r="AP197" s="38"/>
      <c r="AQ197" s="37"/>
      <c r="AR197" s="37"/>
      <c r="AS197" s="37"/>
      <c r="AT197" s="38"/>
    </row>
    <row r="198" spans="1:46" ht="12.7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c r="AM198" s="37"/>
      <c r="AN198" s="37"/>
      <c r="AO198" s="38"/>
      <c r="AP198" s="38"/>
      <c r="AQ198" s="37"/>
      <c r="AR198" s="37"/>
      <c r="AS198" s="37"/>
      <c r="AT198" s="38"/>
    </row>
    <row r="199" spans="1:46" ht="12.7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c r="AK199" s="37"/>
      <c r="AL199" s="37"/>
      <c r="AM199" s="37"/>
      <c r="AN199" s="37"/>
      <c r="AO199" s="38"/>
      <c r="AP199" s="38"/>
      <c r="AQ199" s="37"/>
      <c r="AR199" s="37"/>
      <c r="AS199" s="37"/>
      <c r="AT199" s="38"/>
    </row>
    <row r="200" spans="1:46" ht="12.7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c r="AM200" s="37"/>
      <c r="AN200" s="37"/>
      <c r="AO200" s="38"/>
      <c r="AP200" s="38"/>
      <c r="AQ200" s="37"/>
      <c r="AR200" s="37"/>
      <c r="AS200" s="37"/>
      <c r="AT200" s="38"/>
    </row>
    <row r="201" spans="1:46" ht="12.7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c r="AM201" s="37"/>
      <c r="AN201" s="37"/>
      <c r="AO201" s="38"/>
      <c r="AP201" s="38"/>
      <c r="AQ201" s="37"/>
      <c r="AR201" s="37"/>
      <c r="AS201" s="37"/>
      <c r="AT201" s="38"/>
    </row>
    <row r="202" spans="1:46" ht="12.7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c r="AM202" s="37"/>
      <c r="AN202" s="37"/>
      <c r="AO202" s="38"/>
      <c r="AP202" s="38"/>
      <c r="AQ202" s="37"/>
      <c r="AR202" s="37"/>
      <c r="AS202" s="37"/>
      <c r="AT202" s="38"/>
    </row>
    <row r="203" spans="1:46" ht="12.7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c r="AM203" s="37"/>
      <c r="AN203" s="37"/>
      <c r="AO203" s="38"/>
      <c r="AP203" s="38"/>
      <c r="AQ203" s="37"/>
      <c r="AR203" s="37"/>
      <c r="AS203" s="37"/>
      <c r="AT203" s="38"/>
    </row>
    <row r="204" spans="1:46" ht="12.7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c r="AM204" s="37"/>
      <c r="AN204" s="37"/>
      <c r="AO204" s="38"/>
      <c r="AP204" s="38"/>
      <c r="AQ204" s="37"/>
      <c r="AR204" s="37"/>
      <c r="AS204" s="37"/>
      <c r="AT204" s="38"/>
    </row>
    <row r="205" spans="1:46" ht="12.7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c r="AM205" s="37"/>
      <c r="AN205" s="37"/>
      <c r="AO205" s="38"/>
      <c r="AP205" s="38"/>
      <c r="AQ205" s="37"/>
      <c r="AR205" s="37"/>
      <c r="AS205" s="37"/>
      <c r="AT205" s="38"/>
    </row>
    <row r="206" spans="1:46" ht="12.7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c r="AM206" s="37"/>
      <c r="AN206" s="37"/>
      <c r="AO206" s="38"/>
      <c r="AP206" s="38"/>
      <c r="AQ206" s="37"/>
      <c r="AR206" s="37"/>
      <c r="AS206" s="37"/>
      <c r="AT206" s="38"/>
    </row>
    <row r="207" spans="1:46" ht="12.7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c r="AM207" s="37"/>
      <c r="AN207" s="37"/>
      <c r="AO207" s="38"/>
      <c r="AP207" s="38"/>
      <c r="AQ207" s="37"/>
      <c r="AR207" s="37"/>
      <c r="AS207" s="37"/>
      <c r="AT207" s="38"/>
    </row>
    <row r="208" spans="1:46" ht="12.7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c r="AM208" s="37"/>
      <c r="AN208" s="37"/>
      <c r="AO208" s="38"/>
      <c r="AP208" s="38"/>
      <c r="AQ208" s="37"/>
      <c r="AR208" s="37"/>
      <c r="AS208" s="37"/>
      <c r="AT208" s="38"/>
    </row>
    <row r="209" spans="1:46" ht="12.7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c r="AM209" s="37"/>
      <c r="AN209" s="37"/>
      <c r="AO209" s="38"/>
      <c r="AP209" s="38"/>
      <c r="AQ209" s="37"/>
      <c r="AR209" s="37"/>
      <c r="AS209" s="37"/>
      <c r="AT209" s="38"/>
    </row>
    <row r="210" spans="1:46" ht="12.7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37"/>
      <c r="AK210" s="37"/>
      <c r="AL210" s="37"/>
      <c r="AM210" s="37"/>
      <c r="AN210" s="37"/>
      <c r="AO210" s="38"/>
      <c r="AP210" s="38"/>
      <c r="AQ210" s="37"/>
      <c r="AR210" s="37"/>
      <c r="AS210" s="37"/>
      <c r="AT210" s="38"/>
    </row>
    <row r="211" spans="1:46" ht="12.7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37"/>
      <c r="AK211" s="37"/>
      <c r="AL211" s="37"/>
      <c r="AM211" s="37"/>
      <c r="AN211" s="37"/>
      <c r="AO211" s="38"/>
      <c r="AP211" s="38"/>
      <c r="AQ211" s="37"/>
      <c r="AR211" s="37"/>
      <c r="AS211" s="37"/>
      <c r="AT211" s="38"/>
    </row>
    <row r="212" spans="1:46" ht="12.7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37"/>
      <c r="AK212" s="37"/>
      <c r="AL212" s="37"/>
      <c r="AM212" s="37"/>
      <c r="AN212" s="37"/>
      <c r="AO212" s="38"/>
      <c r="AP212" s="38"/>
      <c r="AQ212" s="37"/>
      <c r="AR212" s="37"/>
      <c r="AS212" s="37"/>
      <c r="AT212" s="38"/>
    </row>
    <row r="213" spans="1:46" ht="12.75"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37"/>
      <c r="AK213" s="37"/>
      <c r="AL213" s="37"/>
      <c r="AM213" s="37"/>
      <c r="AN213" s="37"/>
      <c r="AO213" s="38"/>
      <c r="AP213" s="38"/>
      <c r="AQ213" s="37"/>
      <c r="AR213" s="37"/>
      <c r="AS213" s="37"/>
      <c r="AT213" s="38"/>
    </row>
    <row r="214" spans="1:46" ht="12.75"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37"/>
      <c r="AK214" s="37"/>
      <c r="AL214" s="37"/>
      <c r="AM214" s="37"/>
      <c r="AN214" s="37"/>
      <c r="AO214" s="38"/>
      <c r="AP214" s="38"/>
      <c r="AQ214" s="37"/>
      <c r="AR214" s="37"/>
      <c r="AS214" s="37"/>
      <c r="AT214" s="38"/>
    </row>
    <row r="215" spans="1:46" ht="12.75"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37"/>
      <c r="AK215" s="37"/>
      <c r="AL215" s="37"/>
      <c r="AM215" s="37"/>
      <c r="AN215" s="37"/>
      <c r="AO215" s="38"/>
      <c r="AP215" s="38"/>
      <c r="AQ215" s="37"/>
      <c r="AR215" s="37"/>
      <c r="AS215" s="37"/>
      <c r="AT215" s="38"/>
    </row>
    <row r="216" spans="1:46" ht="12.75"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c r="AM216" s="37"/>
      <c r="AN216" s="37"/>
      <c r="AO216" s="38"/>
      <c r="AP216" s="38"/>
      <c r="AQ216" s="37"/>
      <c r="AR216" s="37"/>
      <c r="AS216" s="37"/>
      <c r="AT216" s="38"/>
    </row>
    <row r="217" spans="1:46" ht="12.75"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37"/>
      <c r="AK217" s="37"/>
      <c r="AL217" s="37"/>
      <c r="AM217" s="37"/>
      <c r="AN217" s="37"/>
      <c r="AO217" s="38"/>
      <c r="AP217" s="38"/>
      <c r="AQ217" s="37"/>
      <c r="AR217" s="37"/>
      <c r="AS217" s="37"/>
      <c r="AT217" s="38"/>
    </row>
    <row r="218" spans="1:46" ht="12.75"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37"/>
      <c r="AK218" s="37"/>
      <c r="AL218" s="37"/>
      <c r="AM218" s="37"/>
      <c r="AN218" s="37"/>
      <c r="AO218" s="38"/>
      <c r="AP218" s="38"/>
      <c r="AQ218" s="37"/>
      <c r="AR218" s="37"/>
      <c r="AS218" s="37"/>
      <c r="AT218" s="38"/>
    </row>
    <row r="219" spans="1:46" ht="12.75"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37"/>
      <c r="AK219" s="37"/>
      <c r="AL219" s="37"/>
      <c r="AM219" s="37"/>
      <c r="AN219" s="37"/>
      <c r="AO219" s="38"/>
      <c r="AP219" s="38"/>
      <c r="AQ219" s="37"/>
      <c r="AR219" s="37"/>
      <c r="AS219" s="37"/>
      <c r="AT219" s="38"/>
    </row>
    <row r="220" spans="1:46" ht="12.75"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37"/>
      <c r="AK220" s="37"/>
      <c r="AL220" s="37"/>
      <c r="AM220" s="37"/>
      <c r="AN220" s="37"/>
      <c r="AO220" s="38"/>
      <c r="AP220" s="38"/>
      <c r="AQ220" s="37"/>
      <c r="AR220" s="37"/>
      <c r="AS220" s="37"/>
      <c r="AT220" s="38"/>
    </row>
    <row r="221" spans="1:46" ht="12.75"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37"/>
      <c r="AK221" s="37"/>
      <c r="AL221" s="37"/>
      <c r="AM221" s="37"/>
      <c r="AN221" s="37"/>
      <c r="AO221" s="38"/>
      <c r="AP221" s="38"/>
      <c r="AQ221" s="37"/>
      <c r="AR221" s="37"/>
      <c r="AS221" s="37"/>
      <c r="AT221" s="38"/>
    </row>
    <row r="222" spans="1:46" ht="12.75"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37"/>
      <c r="AK222" s="37"/>
      <c r="AL222" s="37"/>
      <c r="AM222" s="37"/>
      <c r="AN222" s="37"/>
      <c r="AO222" s="38"/>
      <c r="AP222" s="38"/>
      <c r="AQ222" s="37"/>
      <c r="AR222" s="37"/>
      <c r="AS222" s="37"/>
      <c r="AT222" s="38"/>
    </row>
    <row r="223" spans="1:46" ht="12.75"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37"/>
      <c r="AK223" s="37"/>
      <c r="AL223" s="37"/>
      <c r="AM223" s="37"/>
      <c r="AN223" s="37"/>
      <c r="AO223" s="38"/>
      <c r="AP223" s="38"/>
      <c r="AQ223" s="37"/>
      <c r="AR223" s="37"/>
      <c r="AS223" s="37"/>
      <c r="AT223" s="38"/>
    </row>
    <row r="224" spans="1:46" ht="12.75"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c r="AM224" s="37"/>
      <c r="AN224" s="37"/>
      <c r="AO224" s="38"/>
      <c r="AP224" s="38"/>
      <c r="AQ224" s="37"/>
      <c r="AR224" s="37"/>
      <c r="AS224" s="37"/>
      <c r="AT224" s="38"/>
    </row>
    <row r="225" spans="1:46" ht="12.75"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37"/>
      <c r="AK225" s="37"/>
      <c r="AL225" s="37"/>
      <c r="AM225" s="37"/>
      <c r="AN225" s="37"/>
      <c r="AO225" s="38"/>
      <c r="AP225" s="38"/>
      <c r="AQ225" s="37"/>
      <c r="AR225" s="37"/>
      <c r="AS225" s="37"/>
      <c r="AT225" s="38"/>
    </row>
    <row r="226" spans="1:46" ht="12.75"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37"/>
      <c r="AK226" s="37"/>
      <c r="AL226" s="37"/>
      <c r="AM226" s="37"/>
      <c r="AN226" s="37"/>
      <c r="AO226" s="38"/>
      <c r="AP226" s="38"/>
      <c r="AQ226" s="37"/>
      <c r="AR226" s="37"/>
      <c r="AS226" s="37"/>
      <c r="AT226" s="38"/>
    </row>
    <row r="227" spans="1:46" ht="12.75"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37"/>
      <c r="AK227" s="37"/>
      <c r="AL227" s="37"/>
      <c r="AM227" s="37"/>
      <c r="AN227" s="37"/>
      <c r="AO227" s="38"/>
      <c r="AP227" s="38"/>
      <c r="AQ227" s="37"/>
      <c r="AR227" s="37"/>
      <c r="AS227" s="37"/>
      <c r="AT227" s="38"/>
    </row>
    <row r="228" spans="1:46" ht="12.75"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37"/>
      <c r="AK228" s="37"/>
      <c r="AL228" s="37"/>
      <c r="AM228" s="37"/>
      <c r="AN228" s="37"/>
      <c r="AO228" s="38"/>
      <c r="AP228" s="38"/>
      <c r="AQ228" s="37"/>
      <c r="AR228" s="37"/>
      <c r="AS228" s="37"/>
      <c r="AT228" s="38"/>
    </row>
    <row r="229" spans="1:46" ht="12.75"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37"/>
      <c r="AK229" s="37"/>
      <c r="AL229" s="37"/>
      <c r="AM229" s="37"/>
      <c r="AN229" s="37"/>
      <c r="AO229" s="38"/>
      <c r="AP229" s="38"/>
      <c r="AQ229" s="37"/>
      <c r="AR229" s="37"/>
      <c r="AS229" s="37"/>
      <c r="AT229" s="38"/>
    </row>
    <row r="230" spans="1:46" ht="12.75"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37"/>
      <c r="AK230" s="37"/>
      <c r="AL230" s="37"/>
      <c r="AM230" s="37"/>
      <c r="AN230" s="37"/>
      <c r="AO230" s="38"/>
      <c r="AP230" s="38"/>
      <c r="AQ230" s="37"/>
      <c r="AR230" s="37"/>
      <c r="AS230" s="37"/>
      <c r="AT230" s="38"/>
    </row>
    <row r="231" spans="1:46" ht="12.75"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37"/>
      <c r="AK231" s="37"/>
      <c r="AL231" s="37"/>
      <c r="AM231" s="37"/>
      <c r="AN231" s="37"/>
      <c r="AO231" s="38"/>
      <c r="AP231" s="38"/>
      <c r="AQ231" s="37"/>
      <c r="AR231" s="37"/>
      <c r="AS231" s="37"/>
      <c r="AT231" s="38"/>
    </row>
    <row r="232" spans="1:46" ht="12.75"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37"/>
      <c r="AK232" s="37"/>
      <c r="AL232" s="37"/>
      <c r="AM232" s="37"/>
      <c r="AN232" s="37"/>
      <c r="AO232" s="38"/>
      <c r="AP232" s="38"/>
      <c r="AQ232" s="37"/>
      <c r="AR232" s="37"/>
      <c r="AS232" s="37"/>
      <c r="AT232" s="38"/>
    </row>
    <row r="233" spans="1:46" ht="12.75"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K233" s="37"/>
      <c r="AL233" s="37"/>
      <c r="AM233" s="37"/>
      <c r="AN233" s="37"/>
      <c r="AO233" s="38"/>
      <c r="AP233" s="38"/>
      <c r="AQ233" s="37"/>
      <c r="AR233" s="37"/>
      <c r="AS233" s="37"/>
      <c r="AT233" s="38"/>
    </row>
    <row r="234" spans="1:46" ht="12.75"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K234" s="37"/>
      <c r="AL234" s="37"/>
      <c r="AM234" s="37"/>
      <c r="AN234" s="37"/>
      <c r="AO234" s="38"/>
      <c r="AP234" s="38"/>
      <c r="AQ234" s="37"/>
      <c r="AR234" s="37"/>
      <c r="AS234" s="37"/>
      <c r="AT234" s="38"/>
    </row>
    <row r="235" spans="1:46" ht="12.75"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37"/>
      <c r="AK235" s="37"/>
      <c r="AL235" s="37"/>
      <c r="AM235" s="37"/>
      <c r="AN235" s="37"/>
      <c r="AO235" s="38"/>
      <c r="AP235" s="38"/>
      <c r="AQ235" s="37"/>
      <c r="AR235" s="37"/>
      <c r="AS235" s="37"/>
      <c r="AT235" s="38"/>
    </row>
    <row r="236" spans="1:46" ht="12.75"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37"/>
      <c r="AK236" s="37"/>
      <c r="AL236" s="37"/>
      <c r="AM236" s="37"/>
      <c r="AN236" s="37"/>
      <c r="AO236" s="38"/>
      <c r="AP236" s="38"/>
      <c r="AQ236" s="37"/>
      <c r="AR236" s="37"/>
      <c r="AS236" s="37"/>
      <c r="AT236" s="38"/>
    </row>
    <row r="237" spans="1:46" ht="12.75"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37"/>
      <c r="AK237" s="37"/>
      <c r="AL237" s="37"/>
      <c r="AM237" s="37"/>
      <c r="AN237" s="37"/>
      <c r="AO237" s="38"/>
      <c r="AP237" s="38"/>
      <c r="AQ237" s="37"/>
      <c r="AR237" s="37"/>
      <c r="AS237" s="37"/>
      <c r="AT237" s="38"/>
    </row>
    <row r="238" spans="1:46" ht="12.75"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37"/>
      <c r="AK238" s="37"/>
      <c r="AL238" s="37"/>
      <c r="AM238" s="37"/>
      <c r="AN238" s="37"/>
      <c r="AO238" s="38"/>
      <c r="AP238" s="38"/>
      <c r="AQ238" s="37"/>
      <c r="AR238" s="37"/>
      <c r="AS238" s="37"/>
      <c r="AT238" s="38"/>
    </row>
    <row r="239" spans="1:46" ht="12.75"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37"/>
      <c r="AK239" s="37"/>
      <c r="AL239" s="37"/>
      <c r="AM239" s="37"/>
      <c r="AN239" s="37"/>
      <c r="AO239" s="38"/>
      <c r="AP239" s="38"/>
      <c r="AQ239" s="37"/>
      <c r="AR239" s="37"/>
      <c r="AS239" s="37"/>
      <c r="AT239" s="38"/>
    </row>
    <row r="240" spans="1:46" ht="12.75"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37"/>
      <c r="AK240" s="37"/>
      <c r="AL240" s="37"/>
      <c r="AM240" s="37"/>
      <c r="AN240" s="37"/>
      <c r="AO240" s="38"/>
      <c r="AP240" s="38"/>
      <c r="AQ240" s="37"/>
      <c r="AR240" s="37"/>
      <c r="AS240" s="37"/>
      <c r="AT240" s="38"/>
    </row>
    <row r="241" spans="1:46" ht="12.75"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37"/>
      <c r="AK241" s="37"/>
      <c r="AL241" s="37"/>
      <c r="AM241" s="37"/>
      <c r="AN241" s="37"/>
      <c r="AO241" s="38"/>
      <c r="AP241" s="38"/>
      <c r="AQ241" s="37"/>
      <c r="AR241" s="37"/>
      <c r="AS241" s="37"/>
      <c r="AT241" s="38"/>
    </row>
    <row r="242" spans="1:46" ht="12.75"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c r="AM242" s="37"/>
      <c r="AN242" s="37"/>
      <c r="AO242" s="38"/>
      <c r="AP242" s="38"/>
      <c r="AQ242" s="37"/>
      <c r="AR242" s="37"/>
      <c r="AS242" s="37"/>
      <c r="AT242" s="38"/>
    </row>
    <row r="243" spans="1:46" ht="12.75"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37"/>
      <c r="AK243" s="37"/>
      <c r="AL243" s="37"/>
      <c r="AM243" s="37"/>
      <c r="AN243" s="37"/>
      <c r="AO243" s="38"/>
      <c r="AP243" s="38"/>
      <c r="AQ243" s="37"/>
      <c r="AR243" s="37"/>
      <c r="AS243" s="37"/>
      <c r="AT243" s="38"/>
    </row>
    <row r="244" spans="1:46" ht="12.75"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37"/>
      <c r="AK244" s="37"/>
      <c r="AL244" s="37"/>
      <c r="AM244" s="37"/>
      <c r="AN244" s="37"/>
      <c r="AO244" s="38"/>
      <c r="AP244" s="38"/>
      <c r="AQ244" s="37"/>
      <c r="AR244" s="37"/>
      <c r="AS244" s="37"/>
      <c r="AT244" s="38"/>
    </row>
    <row r="245" spans="1:46" ht="12.75"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37"/>
      <c r="AK245" s="37"/>
      <c r="AL245" s="37"/>
      <c r="AM245" s="37"/>
      <c r="AN245" s="37"/>
      <c r="AO245" s="38"/>
      <c r="AP245" s="38"/>
      <c r="AQ245" s="37"/>
      <c r="AR245" s="37"/>
      <c r="AS245" s="37"/>
      <c r="AT245" s="38"/>
    </row>
    <row r="246" spans="1:46" ht="12.75"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37"/>
      <c r="AK246" s="37"/>
      <c r="AL246" s="37"/>
      <c r="AM246" s="37"/>
      <c r="AN246" s="37"/>
      <c r="AO246" s="38"/>
      <c r="AP246" s="38"/>
      <c r="AQ246" s="37"/>
      <c r="AR246" s="37"/>
      <c r="AS246" s="37"/>
      <c r="AT246" s="38"/>
    </row>
    <row r="247" spans="1:46" ht="12.75"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37"/>
      <c r="AK247" s="37"/>
      <c r="AL247" s="37"/>
      <c r="AM247" s="37"/>
      <c r="AN247" s="37"/>
      <c r="AO247" s="38"/>
      <c r="AP247" s="38"/>
      <c r="AQ247" s="37"/>
      <c r="AR247" s="37"/>
      <c r="AS247" s="37"/>
      <c r="AT247" s="38"/>
    </row>
    <row r="248" spans="1:46" ht="12.75"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37"/>
      <c r="AK248" s="37"/>
      <c r="AL248" s="37"/>
      <c r="AM248" s="37"/>
      <c r="AN248" s="37"/>
      <c r="AO248" s="38"/>
      <c r="AP248" s="38"/>
      <c r="AQ248" s="37"/>
      <c r="AR248" s="37"/>
      <c r="AS248" s="37"/>
      <c r="AT248" s="38"/>
    </row>
    <row r="249" spans="1:46" ht="12.75"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37"/>
      <c r="AK249" s="37"/>
      <c r="AL249" s="37"/>
      <c r="AM249" s="37"/>
      <c r="AN249" s="37"/>
      <c r="AO249" s="38"/>
      <c r="AP249" s="38"/>
      <c r="AQ249" s="37"/>
      <c r="AR249" s="37"/>
      <c r="AS249" s="37"/>
      <c r="AT249" s="38"/>
    </row>
    <row r="250" spans="1:46" ht="12.75"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37"/>
      <c r="AK250" s="37"/>
      <c r="AL250" s="37"/>
      <c r="AM250" s="37"/>
      <c r="AN250" s="37"/>
      <c r="AO250" s="38"/>
      <c r="AP250" s="38"/>
      <c r="AQ250" s="37"/>
      <c r="AR250" s="37"/>
      <c r="AS250" s="37"/>
      <c r="AT250" s="38"/>
    </row>
    <row r="251" spans="1:46" ht="12.75"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37"/>
      <c r="AK251" s="37"/>
      <c r="AL251" s="37"/>
      <c r="AM251" s="37"/>
      <c r="AN251" s="37"/>
      <c r="AO251" s="38"/>
      <c r="AP251" s="38"/>
      <c r="AQ251" s="37"/>
      <c r="AR251" s="37"/>
      <c r="AS251" s="37"/>
      <c r="AT251" s="38"/>
    </row>
    <row r="252" spans="1:46" ht="12.75"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37"/>
      <c r="AK252" s="37"/>
      <c r="AL252" s="37"/>
      <c r="AM252" s="37"/>
      <c r="AN252" s="37"/>
      <c r="AO252" s="38"/>
      <c r="AP252" s="38"/>
      <c r="AQ252" s="37"/>
      <c r="AR252" s="37"/>
      <c r="AS252" s="37"/>
      <c r="AT252" s="38"/>
    </row>
    <row r="253" spans="1:46" ht="12.75"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37"/>
      <c r="AK253" s="37"/>
      <c r="AL253" s="37"/>
      <c r="AM253" s="37"/>
      <c r="AN253" s="37"/>
      <c r="AO253" s="38"/>
      <c r="AP253" s="38"/>
      <c r="AQ253" s="37"/>
      <c r="AR253" s="37"/>
      <c r="AS253" s="37"/>
      <c r="AT253" s="38"/>
    </row>
    <row r="254" spans="1:46" ht="12.75"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37"/>
      <c r="AK254" s="37"/>
      <c r="AL254" s="37"/>
      <c r="AM254" s="37"/>
      <c r="AN254" s="37"/>
      <c r="AO254" s="38"/>
      <c r="AP254" s="38"/>
      <c r="AQ254" s="37"/>
      <c r="AR254" s="37"/>
      <c r="AS254" s="37"/>
      <c r="AT254" s="38"/>
    </row>
    <row r="255" spans="1:46" ht="12.75"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37"/>
      <c r="AK255" s="37"/>
      <c r="AL255" s="37"/>
      <c r="AM255" s="37"/>
      <c r="AN255" s="37"/>
      <c r="AO255" s="38"/>
      <c r="AP255" s="38"/>
      <c r="AQ255" s="37"/>
      <c r="AR255" s="37"/>
      <c r="AS255" s="37"/>
      <c r="AT255" s="38"/>
    </row>
    <row r="256" spans="1:46" ht="12.75"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37"/>
      <c r="AK256" s="37"/>
      <c r="AL256" s="37"/>
      <c r="AM256" s="37"/>
      <c r="AN256" s="37"/>
      <c r="AO256" s="38"/>
      <c r="AP256" s="38"/>
      <c r="AQ256" s="37"/>
      <c r="AR256" s="37"/>
      <c r="AS256" s="37"/>
      <c r="AT256" s="38"/>
    </row>
    <row r="257" spans="1:46" ht="12.75"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37"/>
      <c r="AK257" s="37"/>
      <c r="AL257" s="37"/>
      <c r="AM257" s="37"/>
      <c r="AN257" s="37"/>
      <c r="AO257" s="38"/>
      <c r="AP257" s="38"/>
      <c r="AQ257" s="37"/>
      <c r="AR257" s="37"/>
      <c r="AS257" s="37"/>
      <c r="AT257" s="38"/>
    </row>
    <row r="258" spans="1:46" ht="12.75"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37"/>
      <c r="AK258" s="37"/>
      <c r="AL258" s="37"/>
      <c r="AM258" s="37"/>
      <c r="AN258" s="37"/>
      <c r="AO258" s="38"/>
      <c r="AP258" s="38"/>
      <c r="AQ258" s="37"/>
      <c r="AR258" s="37"/>
      <c r="AS258" s="37"/>
      <c r="AT258" s="38"/>
    </row>
    <row r="259" spans="1:46" ht="12.75"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37"/>
      <c r="AK259" s="37"/>
      <c r="AL259" s="37"/>
      <c r="AM259" s="37"/>
      <c r="AN259" s="37"/>
      <c r="AO259" s="38"/>
      <c r="AP259" s="38"/>
      <c r="AQ259" s="37"/>
      <c r="AR259" s="37"/>
      <c r="AS259" s="37"/>
      <c r="AT259" s="38"/>
    </row>
    <row r="260" spans="1:46" ht="12.75"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37"/>
      <c r="AK260" s="37"/>
      <c r="AL260" s="37"/>
      <c r="AM260" s="37"/>
      <c r="AN260" s="37"/>
      <c r="AO260" s="38"/>
      <c r="AP260" s="38"/>
      <c r="AQ260" s="37"/>
      <c r="AR260" s="37"/>
      <c r="AS260" s="37"/>
      <c r="AT260" s="38"/>
    </row>
    <row r="261" spans="1:46" ht="12.75"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37"/>
      <c r="AK261" s="37"/>
      <c r="AL261" s="37"/>
      <c r="AM261" s="37"/>
      <c r="AN261" s="37"/>
      <c r="AO261" s="38"/>
      <c r="AP261" s="38"/>
      <c r="AQ261" s="37"/>
      <c r="AR261" s="37"/>
      <c r="AS261" s="37"/>
      <c r="AT261" s="38"/>
    </row>
    <row r="262" spans="1:46" ht="12.75"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37"/>
      <c r="AK262" s="37"/>
      <c r="AL262" s="37"/>
      <c r="AM262" s="37"/>
      <c r="AN262" s="37"/>
      <c r="AO262" s="38"/>
      <c r="AP262" s="38"/>
      <c r="AQ262" s="37"/>
      <c r="AR262" s="37"/>
      <c r="AS262" s="37"/>
      <c r="AT262" s="38"/>
    </row>
    <row r="263" spans="1:46" ht="12.75"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37"/>
      <c r="AK263" s="37"/>
      <c r="AL263" s="37"/>
      <c r="AM263" s="37"/>
      <c r="AN263" s="37"/>
      <c r="AO263" s="38"/>
      <c r="AP263" s="38"/>
      <c r="AQ263" s="37"/>
      <c r="AR263" s="37"/>
      <c r="AS263" s="37"/>
      <c r="AT263" s="38"/>
    </row>
    <row r="264" spans="1:46" ht="12.75"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37"/>
      <c r="AK264" s="37"/>
      <c r="AL264" s="37"/>
      <c r="AM264" s="37"/>
      <c r="AN264" s="37"/>
      <c r="AO264" s="38"/>
      <c r="AP264" s="38"/>
      <c r="AQ264" s="37"/>
      <c r="AR264" s="37"/>
      <c r="AS264" s="37"/>
      <c r="AT264" s="38"/>
    </row>
    <row r="265" spans="1:46" ht="12.75"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37"/>
      <c r="AK265" s="37"/>
      <c r="AL265" s="37"/>
      <c r="AM265" s="37"/>
      <c r="AN265" s="37"/>
      <c r="AO265" s="38"/>
      <c r="AP265" s="38"/>
      <c r="AQ265" s="37"/>
      <c r="AR265" s="37"/>
      <c r="AS265" s="37"/>
      <c r="AT265" s="38"/>
    </row>
    <row r="266" spans="1:46" ht="12.75"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37"/>
      <c r="AK266" s="37"/>
      <c r="AL266" s="37"/>
      <c r="AM266" s="37"/>
      <c r="AN266" s="37"/>
      <c r="AO266" s="38"/>
      <c r="AP266" s="38"/>
      <c r="AQ266" s="37"/>
      <c r="AR266" s="37"/>
      <c r="AS266" s="37"/>
      <c r="AT266" s="38"/>
    </row>
    <row r="267" spans="1:46" ht="12.75"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37"/>
      <c r="AK267" s="37"/>
      <c r="AL267" s="37"/>
      <c r="AM267" s="37"/>
      <c r="AN267" s="37"/>
      <c r="AO267" s="38"/>
      <c r="AP267" s="38"/>
      <c r="AQ267" s="37"/>
      <c r="AR267" s="37"/>
      <c r="AS267" s="37"/>
      <c r="AT267" s="38"/>
    </row>
    <row r="268" spans="1:46" ht="12.75"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37"/>
      <c r="AK268" s="37"/>
      <c r="AL268" s="37"/>
      <c r="AM268" s="37"/>
      <c r="AN268" s="37"/>
      <c r="AO268" s="38"/>
      <c r="AP268" s="38"/>
      <c r="AQ268" s="37"/>
      <c r="AR268" s="37"/>
      <c r="AS268" s="37"/>
      <c r="AT268" s="38"/>
    </row>
    <row r="269" spans="1:46" ht="12.75"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37"/>
      <c r="AK269" s="37"/>
      <c r="AL269" s="37"/>
      <c r="AM269" s="37"/>
      <c r="AN269" s="37"/>
      <c r="AO269" s="38"/>
      <c r="AP269" s="38"/>
      <c r="AQ269" s="37"/>
      <c r="AR269" s="37"/>
      <c r="AS269" s="37"/>
      <c r="AT269" s="38"/>
    </row>
    <row r="270" spans="1:46" ht="12.75"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37"/>
      <c r="AK270" s="37"/>
      <c r="AL270" s="37"/>
      <c r="AM270" s="37"/>
      <c r="AN270" s="37"/>
      <c r="AO270" s="38"/>
      <c r="AP270" s="38"/>
      <c r="AQ270" s="37"/>
      <c r="AR270" s="37"/>
      <c r="AS270" s="37"/>
      <c r="AT270" s="38"/>
    </row>
    <row r="271" spans="1:46" ht="12.75"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c r="AM271" s="37"/>
      <c r="AN271" s="37"/>
      <c r="AO271" s="38"/>
      <c r="AP271" s="38"/>
      <c r="AQ271" s="37"/>
      <c r="AR271" s="37"/>
      <c r="AS271" s="37"/>
      <c r="AT271" s="38"/>
    </row>
    <row r="272" spans="1:46" ht="12.75"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37"/>
      <c r="AK272" s="37"/>
      <c r="AL272" s="37"/>
      <c r="AM272" s="37"/>
      <c r="AN272" s="37"/>
      <c r="AO272" s="38"/>
      <c r="AP272" s="38"/>
      <c r="AQ272" s="37"/>
      <c r="AR272" s="37"/>
      <c r="AS272" s="37"/>
      <c r="AT272" s="38"/>
    </row>
    <row r="273" spans="1:46" ht="12.75"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37"/>
      <c r="AK273" s="37"/>
      <c r="AL273" s="37"/>
      <c r="AM273" s="37"/>
      <c r="AN273" s="37"/>
      <c r="AO273" s="38"/>
      <c r="AP273" s="38"/>
      <c r="AQ273" s="37"/>
      <c r="AR273" s="37"/>
      <c r="AS273" s="37"/>
      <c r="AT273" s="38"/>
    </row>
    <row r="274" spans="1:46" ht="12.75"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37"/>
      <c r="AK274" s="37"/>
      <c r="AL274" s="37"/>
      <c r="AM274" s="37"/>
      <c r="AN274" s="37"/>
      <c r="AO274" s="38"/>
      <c r="AP274" s="38"/>
      <c r="AQ274" s="37"/>
      <c r="AR274" s="37"/>
      <c r="AS274" s="37"/>
      <c r="AT274" s="38"/>
    </row>
    <row r="275" spans="1:46" ht="12.75"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c r="AM275" s="37"/>
      <c r="AN275" s="37"/>
      <c r="AO275" s="38"/>
      <c r="AP275" s="38"/>
      <c r="AQ275" s="37"/>
      <c r="AR275" s="37"/>
      <c r="AS275" s="37"/>
      <c r="AT275" s="38"/>
    </row>
    <row r="276" spans="1:46" ht="12.75"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c r="AM276" s="37"/>
      <c r="AN276" s="37"/>
      <c r="AO276" s="38"/>
      <c r="AP276" s="38"/>
      <c r="AQ276" s="37"/>
      <c r="AR276" s="37"/>
      <c r="AS276" s="37"/>
      <c r="AT276" s="38"/>
    </row>
    <row r="277" spans="1:46" ht="12.75"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37"/>
      <c r="AK277" s="37"/>
      <c r="AL277" s="37"/>
      <c r="AM277" s="37"/>
      <c r="AN277" s="37"/>
      <c r="AO277" s="38"/>
      <c r="AP277" s="38"/>
      <c r="AQ277" s="37"/>
      <c r="AR277" s="37"/>
      <c r="AS277" s="37"/>
      <c r="AT277" s="38"/>
    </row>
    <row r="278" spans="1:46" ht="12.75"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c r="AM278" s="37"/>
      <c r="AN278" s="37"/>
      <c r="AO278" s="38"/>
      <c r="AP278" s="38"/>
      <c r="AQ278" s="37"/>
      <c r="AR278" s="37"/>
      <c r="AS278" s="37"/>
      <c r="AT278" s="38"/>
    </row>
    <row r="279" spans="1:46" ht="12.75"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37"/>
      <c r="AK279" s="37"/>
      <c r="AL279" s="37"/>
      <c r="AM279" s="37"/>
      <c r="AN279" s="37"/>
      <c r="AO279" s="38"/>
      <c r="AP279" s="38"/>
      <c r="AQ279" s="37"/>
      <c r="AR279" s="37"/>
      <c r="AS279" s="37"/>
      <c r="AT279" s="38"/>
    </row>
    <row r="280" spans="1:46" ht="12.75"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c r="AM280" s="37"/>
      <c r="AN280" s="37"/>
      <c r="AO280" s="38"/>
      <c r="AP280" s="38"/>
      <c r="AQ280" s="37"/>
      <c r="AR280" s="37"/>
      <c r="AS280" s="37"/>
      <c r="AT280" s="38"/>
    </row>
    <row r="281" spans="1:46" ht="12.75"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37"/>
      <c r="AK281" s="37"/>
      <c r="AL281" s="37"/>
      <c r="AM281" s="37"/>
      <c r="AN281" s="37"/>
      <c r="AO281" s="38"/>
      <c r="AP281" s="38"/>
      <c r="AQ281" s="37"/>
      <c r="AR281" s="37"/>
      <c r="AS281" s="37"/>
      <c r="AT281" s="38"/>
    </row>
    <row r="282" spans="1:46" ht="12.75"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c r="AM282" s="37"/>
      <c r="AN282" s="37"/>
      <c r="AO282" s="38"/>
      <c r="AP282" s="38"/>
      <c r="AQ282" s="37"/>
      <c r="AR282" s="37"/>
      <c r="AS282" s="37"/>
      <c r="AT282" s="38"/>
    </row>
    <row r="283" spans="1:46" ht="12.75"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37"/>
      <c r="AK283" s="37"/>
      <c r="AL283" s="37"/>
      <c r="AM283" s="37"/>
      <c r="AN283" s="37"/>
      <c r="AO283" s="38"/>
      <c r="AP283" s="38"/>
      <c r="AQ283" s="37"/>
      <c r="AR283" s="37"/>
      <c r="AS283" s="37"/>
      <c r="AT283" s="38"/>
    </row>
    <row r="284" spans="1:46" ht="12.75"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c r="AM284" s="37"/>
      <c r="AN284" s="37"/>
      <c r="AO284" s="38"/>
      <c r="AP284" s="38"/>
      <c r="AQ284" s="37"/>
      <c r="AR284" s="37"/>
      <c r="AS284" s="37"/>
      <c r="AT284" s="38"/>
    </row>
    <row r="285" spans="1:46" ht="12.75"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37"/>
      <c r="AK285" s="37"/>
      <c r="AL285" s="37"/>
      <c r="AM285" s="37"/>
      <c r="AN285" s="37"/>
      <c r="AO285" s="38"/>
      <c r="AP285" s="38"/>
      <c r="AQ285" s="37"/>
      <c r="AR285" s="37"/>
      <c r="AS285" s="37"/>
      <c r="AT285" s="38"/>
    </row>
    <row r="286" spans="1:46" ht="12.75"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c r="AM286" s="37"/>
      <c r="AN286" s="37"/>
      <c r="AO286" s="38"/>
      <c r="AP286" s="38"/>
      <c r="AQ286" s="37"/>
      <c r="AR286" s="37"/>
      <c r="AS286" s="37"/>
      <c r="AT286" s="38"/>
    </row>
    <row r="287" spans="1:46" ht="12.75"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AL287" s="37"/>
      <c r="AM287" s="37"/>
      <c r="AN287" s="37"/>
      <c r="AO287" s="38"/>
      <c r="AP287" s="38"/>
      <c r="AQ287" s="37"/>
      <c r="AR287" s="37"/>
      <c r="AS287" s="37"/>
      <c r="AT287" s="38"/>
    </row>
    <row r="288" spans="1:46" ht="12.75"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c r="AM288" s="37"/>
      <c r="AN288" s="37"/>
      <c r="AO288" s="38"/>
      <c r="AP288" s="38"/>
      <c r="AQ288" s="37"/>
      <c r="AR288" s="37"/>
      <c r="AS288" s="37"/>
      <c r="AT288" s="38"/>
    </row>
    <row r="289" spans="1:46" ht="12.75"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37"/>
      <c r="AK289" s="37"/>
      <c r="AL289" s="37"/>
      <c r="AM289" s="37"/>
      <c r="AN289" s="37"/>
      <c r="AO289" s="38"/>
      <c r="AP289" s="38"/>
      <c r="AQ289" s="37"/>
      <c r="AR289" s="37"/>
      <c r="AS289" s="37"/>
      <c r="AT289" s="38"/>
    </row>
    <row r="290" spans="1:46" ht="12.75"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c r="AM290" s="37"/>
      <c r="AN290" s="37"/>
      <c r="AO290" s="38"/>
      <c r="AP290" s="38"/>
      <c r="AQ290" s="37"/>
      <c r="AR290" s="37"/>
      <c r="AS290" s="37"/>
      <c r="AT290" s="38"/>
    </row>
    <row r="291" spans="1:46" ht="12.75"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37"/>
      <c r="AK291" s="37"/>
      <c r="AL291" s="37"/>
      <c r="AM291" s="37"/>
      <c r="AN291" s="37"/>
      <c r="AO291" s="38"/>
      <c r="AP291" s="38"/>
      <c r="AQ291" s="37"/>
      <c r="AR291" s="37"/>
      <c r="AS291" s="37"/>
      <c r="AT291" s="38"/>
    </row>
    <row r="292" spans="1:46" ht="12.75"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c r="AM292" s="37"/>
      <c r="AN292" s="37"/>
      <c r="AO292" s="38"/>
      <c r="AP292" s="38"/>
      <c r="AQ292" s="37"/>
      <c r="AR292" s="37"/>
      <c r="AS292" s="37"/>
      <c r="AT292" s="38"/>
    </row>
    <row r="293" spans="1:46" ht="12.75"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37"/>
      <c r="AK293" s="37"/>
      <c r="AL293" s="37"/>
      <c r="AM293" s="37"/>
      <c r="AN293" s="37"/>
      <c r="AO293" s="38"/>
      <c r="AP293" s="38"/>
      <c r="AQ293" s="37"/>
      <c r="AR293" s="37"/>
      <c r="AS293" s="37"/>
      <c r="AT293" s="38"/>
    </row>
    <row r="294" spans="1:46" ht="12.75"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c r="AM294" s="37"/>
      <c r="AN294" s="37"/>
      <c r="AO294" s="38"/>
      <c r="AP294" s="38"/>
      <c r="AQ294" s="37"/>
      <c r="AR294" s="37"/>
      <c r="AS294" s="37"/>
      <c r="AT294" s="38"/>
    </row>
    <row r="295" spans="1:46" ht="12.75"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37"/>
      <c r="AK295" s="37"/>
      <c r="AL295" s="37"/>
      <c r="AM295" s="37"/>
      <c r="AN295" s="37"/>
      <c r="AO295" s="38"/>
      <c r="AP295" s="38"/>
      <c r="AQ295" s="37"/>
      <c r="AR295" s="37"/>
      <c r="AS295" s="37"/>
      <c r="AT295" s="38"/>
    </row>
    <row r="296" spans="1:46" ht="12.75"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c r="AM296" s="37"/>
      <c r="AN296" s="37"/>
      <c r="AO296" s="38"/>
      <c r="AP296" s="38"/>
      <c r="AQ296" s="37"/>
      <c r="AR296" s="37"/>
      <c r="AS296" s="37"/>
      <c r="AT296" s="38"/>
    </row>
    <row r="297" spans="1:46" ht="12.75"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37"/>
      <c r="AK297" s="37"/>
      <c r="AL297" s="37"/>
      <c r="AM297" s="37"/>
      <c r="AN297" s="37"/>
      <c r="AO297" s="38"/>
      <c r="AP297" s="38"/>
      <c r="AQ297" s="37"/>
      <c r="AR297" s="37"/>
      <c r="AS297" s="37"/>
      <c r="AT297" s="38"/>
    </row>
    <row r="298" spans="1:46" ht="12.75"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c r="AM298" s="37"/>
      <c r="AN298" s="37"/>
      <c r="AO298" s="38"/>
      <c r="AP298" s="38"/>
      <c r="AQ298" s="37"/>
      <c r="AR298" s="37"/>
      <c r="AS298" s="37"/>
      <c r="AT298" s="38"/>
    </row>
    <row r="299" spans="1:46" ht="12.75"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c r="AM299" s="37"/>
      <c r="AN299" s="37"/>
      <c r="AO299" s="38"/>
      <c r="AP299" s="38"/>
      <c r="AQ299" s="37"/>
      <c r="AR299" s="37"/>
      <c r="AS299" s="37"/>
      <c r="AT299" s="38"/>
    </row>
    <row r="300" spans="1:46" ht="12.75"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c r="AM300" s="37"/>
      <c r="AN300" s="37"/>
      <c r="AO300" s="38"/>
      <c r="AP300" s="38"/>
      <c r="AQ300" s="37"/>
      <c r="AR300" s="37"/>
      <c r="AS300" s="37"/>
      <c r="AT300" s="38"/>
    </row>
    <row r="301" spans="1:46" ht="12.75"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37"/>
      <c r="AK301" s="37"/>
      <c r="AL301" s="37"/>
      <c r="AM301" s="37"/>
      <c r="AN301" s="37"/>
      <c r="AO301" s="38"/>
      <c r="AP301" s="38"/>
      <c r="AQ301" s="37"/>
      <c r="AR301" s="37"/>
      <c r="AS301" s="37"/>
      <c r="AT301" s="38"/>
    </row>
    <row r="302" spans="1:46" ht="12.75"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c r="AM302" s="37"/>
      <c r="AN302" s="37"/>
      <c r="AO302" s="38"/>
      <c r="AP302" s="38"/>
      <c r="AQ302" s="37"/>
      <c r="AR302" s="37"/>
      <c r="AS302" s="37"/>
      <c r="AT302" s="38"/>
    </row>
    <row r="303" spans="1:46" ht="12.75"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37"/>
      <c r="AK303" s="37"/>
      <c r="AL303" s="37"/>
      <c r="AM303" s="37"/>
      <c r="AN303" s="37"/>
      <c r="AO303" s="38"/>
      <c r="AP303" s="38"/>
      <c r="AQ303" s="37"/>
      <c r="AR303" s="37"/>
      <c r="AS303" s="37"/>
      <c r="AT303" s="38"/>
    </row>
    <row r="304" spans="1:46" ht="12.75"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c r="AM304" s="37"/>
      <c r="AN304" s="37"/>
      <c r="AO304" s="38"/>
      <c r="AP304" s="38"/>
      <c r="AQ304" s="37"/>
      <c r="AR304" s="37"/>
      <c r="AS304" s="37"/>
      <c r="AT304" s="38"/>
    </row>
    <row r="305" spans="1:46" ht="12.75"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37"/>
      <c r="AK305" s="37"/>
      <c r="AL305" s="37"/>
      <c r="AM305" s="37"/>
      <c r="AN305" s="37"/>
      <c r="AO305" s="38"/>
      <c r="AP305" s="38"/>
      <c r="AQ305" s="37"/>
      <c r="AR305" s="37"/>
      <c r="AS305" s="37"/>
      <c r="AT305" s="38"/>
    </row>
    <row r="306" spans="1:46" ht="12.75"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c r="AM306" s="37"/>
      <c r="AN306" s="37"/>
      <c r="AO306" s="38"/>
      <c r="AP306" s="38"/>
      <c r="AQ306" s="37"/>
      <c r="AR306" s="37"/>
      <c r="AS306" s="37"/>
      <c r="AT306" s="38"/>
    </row>
    <row r="307" spans="1:46" ht="12.75"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c r="AM307" s="37"/>
      <c r="AN307" s="37"/>
      <c r="AO307" s="38"/>
      <c r="AP307" s="38"/>
      <c r="AQ307" s="37"/>
      <c r="AR307" s="37"/>
      <c r="AS307" s="37"/>
      <c r="AT307" s="38"/>
    </row>
    <row r="308" spans="1:46" ht="12.75"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37"/>
      <c r="AK308" s="37"/>
      <c r="AL308" s="37"/>
      <c r="AM308" s="37"/>
      <c r="AN308" s="37"/>
      <c r="AO308" s="38"/>
      <c r="AP308" s="38"/>
      <c r="AQ308" s="37"/>
      <c r="AR308" s="37"/>
      <c r="AS308" s="37"/>
      <c r="AT308" s="38"/>
    </row>
    <row r="309" spans="1:46" ht="12.75"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c r="AM309" s="37"/>
      <c r="AN309" s="37"/>
      <c r="AO309" s="38"/>
      <c r="AP309" s="38"/>
      <c r="AQ309" s="37"/>
      <c r="AR309" s="37"/>
      <c r="AS309" s="37"/>
      <c r="AT309" s="38"/>
    </row>
    <row r="310" spans="1:46" ht="12.75"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37"/>
      <c r="AK310" s="37"/>
      <c r="AL310" s="37"/>
      <c r="AM310" s="37"/>
      <c r="AN310" s="37"/>
      <c r="AO310" s="38"/>
      <c r="AP310" s="38"/>
      <c r="AQ310" s="37"/>
      <c r="AR310" s="37"/>
      <c r="AS310" s="37"/>
      <c r="AT310" s="38"/>
    </row>
    <row r="311" spans="1:46" ht="12.75"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c r="AM311" s="37"/>
      <c r="AN311" s="37"/>
      <c r="AO311" s="38"/>
      <c r="AP311" s="38"/>
      <c r="AQ311" s="37"/>
      <c r="AR311" s="37"/>
      <c r="AS311" s="37"/>
      <c r="AT311" s="38"/>
    </row>
    <row r="312" spans="1:46" ht="12.75"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37"/>
      <c r="AK312" s="37"/>
      <c r="AL312" s="37"/>
      <c r="AM312" s="37"/>
      <c r="AN312" s="37"/>
      <c r="AO312" s="38"/>
      <c r="AP312" s="38"/>
      <c r="AQ312" s="37"/>
      <c r="AR312" s="37"/>
      <c r="AS312" s="37"/>
      <c r="AT312" s="38"/>
    </row>
    <row r="313" spans="1:46" ht="12.75"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c r="AM313" s="37"/>
      <c r="AN313" s="37"/>
      <c r="AO313" s="38"/>
      <c r="AP313" s="38"/>
      <c r="AQ313" s="37"/>
      <c r="AR313" s="37"/>
      <c r="AS313" s="37"/>
      <c r="AT313" s="38"/>
    </row>
    <row r="314" spans="1:46" ht="12.75"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37"/>
      <c r="AK314" s="37"/>
      <c r="AL314" s="37"/>
      <c r="AM314" s="37"/>
      <c r="AN314" s="37"/>
      <c r="AO314" s="38"/>
      <c r="AP314" s="38"/>
      <c r="AQ314" s="37"/>
      <c r="AR314" s="37"/>
      <c r="AS314" s="37"/>
      <c r="AT314" s="38"/>
    </row>
    <row r="315" spans="1:46" ht="12.75"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c r="AM315" s="37"/>
      <c r="AN315" s="37"/>
      <c r="AO315" s="38"/>
      <c r="AP315" s="38"/>
      <c r="AQ315" s="37"/>
      <c r="AR315" s="37"/>
      <c r="AS315" s="37"/>
      <c r="AT315" s="38"/>
    </row>
    <row r="316" spans="1:46" ht="12.75"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37"/>
      <c r="AK316" s="37"/>
      <c r="AL316" s="37"/>
      <c r="AM316" s="37"/>
      <c r="AN316" s="37"/>
      <c r="AO316" s="38"/>
      <c r="AP316" s="38"/>
      <c r="AQ316" s="37"/>
      <c r="AR316" s="37"/>
      <c r="AS316" s="37"/>
      <c r="AT316" s="38"/>
    </row>
    <row r="317" spans="1:46" ht="12.75"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c r="AM317" s="37"/>
      <c r="AN317" s="37"/>
      <c r="AO317" s="38"/>
      <c r="AP317" s="38"/>
      <c r="AQ317" s="37"/>
      <c r="AR317" s="37"/>
      <c r="AS317" s="37"/>
      <c r="AT317" s="38"/>
    </row>
    <row r="318" spans="1:46" ht="12.75"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37"/>
      <c r="AK318" s="37"/>
      <c r="AL318" s="37"/>
      <c r="AM318" s="37"/>
      <c r="AN318" s="37"/>
      <c r="AO318" s="38"/>
      <c r="AP318" s="38"/>
      <c r="AQ318" s="37"/>
      <c r="AR318" s="37"/>
      <c r="AS318" s="37"/>
      <c r="AT318" s="38"/>
    </row>
    <row r="319" spans="1:46" ht="12.75"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c r="AM319" s="37"/>
      <c r="AN319" s="37"/>
      <c r="AO319" s="38"/>
      <c r="AP319" s="38"/>
      <c r="AQ319" s="37"/>
      <c r="AR319" s="37"/>
      <c r="AS319" s="37"/>
      <c r="AT319" s="38"/>
    </row>
    <row r="320" spans="1:46" ht="12.75"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37"/>
      <c r="AK320" s="37"/>
      <c r="AL320" s="37"/>
      <c r="AM320" s="37"/>
      <c r="AN320" s="37"/>
      <c r="AO320" s="38"/>
      <c r="AP320" s="38"/>
      <c r="AQ320" s="37"/>
      <c r="AR320" s="37"/>
      <c r="AS320" s="37"/>
      <c r="AT320" s="38"/>
    </row>
    <row r="321" spans="1:46" ht="12.75"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37"/>
      <c r="AK321" s="37"/>
      <c r="AL321" s="37"/>
      <c r="AM321" s="37"/>
      <c r="AN321" s="37"/>
      <c r="AO321" s="38"/>
      <c r="AP321" s="38"/>
      <c r="AQ321" s="37"/>
      <c r="AR321" s="37"/>
      <c r="AS321" s="37"/>
      <c r="AT321" s="38"/>
    </row>
    <row r="322" spans="1:46" ht="12.75"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37"/>
      <c r="AK322" s="37"/>
      <c r="AL322" s="37"/>
      <c r="AM322" s="37"/>
      <c r="AN322" s="37"/>
      <c r="AO322" s="38"/>
      <c r="AP322" s="38"/>
      <c r="AQ322" s="37"/>
      <c r="AR322" s="37"/>
      <c r="AS322" s="37"/>
      <c r="AT322" s="38"/>
    </row>
    <row r="323" spans="1:46" ht="12.75"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37"/>
      <c r="AK323" s="37"/>
      <c r="AL323" s="37"/>
      <c r="AM323" s="37"/>
      <c r="AN323" s="37"/>
      <c r="AO323" s="38"/>
      <c r="AP323" s="38"/>
      <c r="AQ323" s="37"/>
      <c r="AR323" s="37"/>
      <c r="AS323" s="37"/>
      <c r="AT323" s="38"/>
    </row>
    <row r="324" spans="1:46" ht="12.75"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37"/>
      <c r="AK324" s="37"/>
      <c r="AL324" s="37"/>
      <c r="AM324" s="37"/>
      <c r="AN324" s="37"/>
      <c r="AO324" s="38"/>
      <c r="AP324" s="38"/>
      <c r="AQ324" s="37"/>
      <c r="AR324" s="37"/>
      <c r="AS324" s="37"/>
      <c r="AT324" s="38"/>
    </row>
    <row r="325" spans="1:46" ht="12.75"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37"/>
      <c r="AK325" s="37"/>
      <c r="AL325" s="37"/>
      <c r="AM325" s="37"/>
      <c r="AN325" s="37"/>
      <c r="AO325" s="38"/>
      <c r="AP325" s="38"/>
      <c r="AQ325" s="37"/>
      <c r="AR325" s="37"/>
      <c r="AS325" s="37"/>
      <c r="AT325" s="38"/>
    </row>
    <row r="326" spans="1:46" ht="12.75"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37"/>
      <c r="AK326" s="37"/>
      <c r="AL326" s="37"/>
      <c r="AM326" s="37"/>
      <c r="AN326" s="37"/>
      <c r="AO326" s="38"/>
      <c r="AP326" s="38"/>
      <c r="AQ326" s="37"/>
      <c r="AR326" s="37"/>
      <c r="AS326" s="37"/>
      <c r="AT326" s="38"/>
    </row>
    <row r="327" spans="1:46" ht="12.75"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37"/>
      <c r="AK327" s="37"/>
      <c r="AL327" s="37"/>
      <c r="AM327" s="37"/>
      <c r="AN327" s="37"/>
      <c r="AO327" s="38"/>
      <c r="AP327" s="38"/>
      <c r="AQ327" s="37"/>
      <c r="AR327" s="37"/>
      <c r="AS327" s="37"/>
      <c r="AT327" s="38"/>
    </row>
    <row r="328" spans="1:46" ht="12.75"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c r="AM328" s="37"/>
      <c r="AN328" s="37"/>
      <c r="AO328" s="38"/>
      <c r="AP328" s="38"/>
      <c r="AQ328" s="37"/>
      <c r="AR328" s="37"/>
      <c r="AS328" s="37"/>
      <c r="AT328" s="38"/>
    </row>
    <row r="329" spans="1:46" ht="12.75"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37"/>
      <c r="AK329" s="37"/>
      <c r="AL329" s="37"/>
      <c r="AM329" s="37"/>
      <c r="AN329" s="37"/>
      <c r="AO329" s="38"/>
      <c r="AP329" s="38"/>
      <c r="AQ329" s="37"/>
      <c r="AR329" s="37"/>
      <c r="AS329" s="37"/>
      <c r="AT329" s="38"/>
    </row>
    <row r="330" spans="1:46" ht="12.75"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37"/>
      <c r="AK330" s="37"/>
      <c r="AL330" s="37"/>
      <c r="AM330" s="37"/>
      <c r="AN330" s="37"/>
      <c r="AO330" s="38"/>
      <c r="AP330" s="38"/>
      <c r="AQ330" s="37"/>
      <c r="AR330" s="37"/>
      <c r="AS330" s="37"/>
      <c r="AT330" s="38"/>
    </row>
    <row r="331" spans="1:46" ht="12.75"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37"/>
      <c r="AK331" s="37"/>
      <c r="AL331" s="37"/>
      <c r="AM331" s="37"/>
      <c r="AN331" s="37"/>
      <c r="AO331" s="38"/>
      <c r="AP331" s="38"/>
      <c r="AQ331" s="37"/>
      <c r="AR331" s="37"/>
      <c r="AS331" s="37"/>
      <c r="AT331" s="38"/>
    </row>
    <row r="332" spans="1:46" ht="12.75"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37"/>
      <c r="AK332" s="37"/>
      <c r="AL332" s="37"/>
      <c r="AM332" s="37"/>
      <c r="AN332" s="37"/>
      <c r="AO332" s="38"/>
      <c r="AP332" s="38"/>
      <c r="AQ332" s="37"/>
      <c r="AR332" s="37"/>
      <c r="AS332" s="37"/>
      <c r="AT332" s="38"/>
    </row>
    <row r="333" spans="1:46" ht="12.75"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c r="AM333" s="37"/>
      <c r="AN333" s="37"/>
      <c r="AO333" s="38"/>
      <c r="AP333" s="38"/>
      <c r="AQ333" s="37"/>
      <c r="AR333" s="37"/>
      <c r="AS333" s="37"/>
      <c r="AT333" s="38"/>
    </row>
    <row r="334" spans="1:46" ht="12.75"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37"/>
      <c r="AK334" s="37"/>
      <c r="AL334" s="37"/>
      <c r="AM334" s="37"/>
      <c r="AN334" s="37"/>
      <c r="AO334" s="38"/>
      <c r="AP334" s="38"/>
      <c r="AQ334" s="37"/>
      <c r="AR334" s="37"/>
      <c r="AS334" s="37"/>
      <c r="AT334" s="38"/>
    </row>
    <row r="335" spans="1:46" ht="12.75"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37"/>
      <c r="AK335" s="37"/>
      <c r="AL335" s="37"/>
      <c r="AM335" s="37"/>
      <c r="AN335" s="37"/>
      <c r="AO335" s="38"/>
      <c r="AP335" s="38"/>
      <c r="AQ335" s="37"/>
      <c r="AR335" s="37"/>
      <c r="AS335" s="37"/>
      <c r="AT335" s="38"/>
    </row>
    <row r="336" spans="1:46" ht="12.75"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37"/>
      <c r="AK336" s="37"/>
      <c r="AL336" s="37"/>
      <c r="AM336" s="37"/>
      <c r="AN336" s="37"/>
      <c r="AO336" s="38"/>
      <c r="AP336" s="38"/>
      <c r="AQ336" s="37"/>
      <c r="AR336" s="37"/>
      <c r="AS336" s="37"/>
      <c r="AT336" s="38"/>
    </row>
    <row r="337" spans="1:46" ht="12.75"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37"/>
      <c r="AK337" s="37"/>
      <c r="AL337" s="37"/>
      <c r="AM337" s="37"/>
      <c r="AN337" s="37"/>
      <c r="AO337" s="38"/>
      <c r="AP337" s="38"/>
      <c r="AQ337" s="37"/>
      <c r="AR337" s="37"/>
      <c r="AS337" s="37"/>
      <c r="AT337" s="38"/>
    </row>
    <row r="338" spans="1:46" ht="12.75"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37"/>
      <c r="AK338" s="37"/>
      <c r="AL338" s="37"/>
      <c r="AM338" s="37"/>
      <c r="AN338" s="37"/>
      <c r="AO338" s="38"/>
      <c r="AP338" s="38"/>
      <c r="AQ338" s="37"/>
      <c r="AR338" s="37"/>
      <c r="AS338" s="37"/>
      <c r="AT338" s="38"/>
    </row>
    <row r="339" spans="1:46" ht="12.75"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c r="AM339" s="37"/>
      <c r="AN339" s="37"/>
      <c r="AO339" s="38"/>
      <c r="AP339" s="38"/>
      <c r="AQ339" s="37"/>
      <c r="AR339" s="37"/>
      <c r="AS339" s="37"/>
      <c r="AT339" s="38"/>
    </row>
    <row r="340" spans="1:46" ht="12.75"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37"/>
      <c r="AK340" s="37"/>
      <c r="AL340" s="37"/>
      <c r="AM340" s="37"/>
      <c r="AN340" s="37"/>
      <c r="AO340" s="38"/>
      <c r="AP340" s="38"/>
      <c r="AQ340" s="37"/>
      <c r="AR340" s="37"/>
      <c r="AS340" s="37"/>
      <c r="AT340" s="38"/>
    </row>
    <row r="341" spans="1:46" ht="12.75"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37"/>
      <c r="AK341" s="37"/>
      <c r="AL341" s="37"/>
      <c r="AM341" s="37"/>
      <c r="AN341" s="37"/>
      <c r="AO341" s="38"/>
      <c r="AP341" s="38"/>
      <c r="AQ341" s="37"/>
      <c r="AR341" s="37"/>
      <c r="AS341" s="37"/>
      <c r="AT341" s="38"/>
    </row>
    <row r="342" spans="1:46" ht="12.75"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37"/>
      <c r="AK342" s="37"/>
      <c r="AL342" s="37"/>
      <c r="AM342" s="37"/>
      <c r="AN342" s="37"/>
      <c r="AO342" s="38"/>
      <c r="AP342" s="38"/>
      <c r="AQ342" s="37"/>
      <c r="AR342" s="37"/>
      <c r="AS342" s="37"/>
      <c r="AT342" s="38"/>
    </row>
    <row r="343" spans="1:46" ht="12.75"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37"/>
      <c r="AK343" s="37"/>
      <c r="AL343" s="37"/>
      <c r="AM343" s="37"/>
      <c r="AN343" s="37"/>
      <c r="AO343" s="38"/>
      <c r="AP343" s="38"/>
      <c r="AQ343" s="37"/>
      <c r="AR343" s="37"/>
      <c r="AS343" s="37"/>
      <c r="AT343" s="38"/>
    </row>
    <row r="344" spans="1:46" ht="12.75"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37"/>
      <c r="AK344" s="37"/>
      <c r="AL344" s="37"/>
      <c r="AM344" s="37"/>
      <c r="AN344" s="37"/>
      <c r="AO344" s="38"/>
      <c r="AP344" s="38"/>
      <c r="AQ344" s="37"/>
      <c r="AR344" s="37"/>
      <c r="AS344" s="37"/>
      <c r="AT344" s="38"/>
    </row>
    <row r="345" spans="1:46" ht="12.75"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37"/>
      <c r="AK345" s="37"/>
      <c r="AL345" s="37"/>
      <c r="AM345" s="37"/>
      <c r="AN345" s="37"/>
      <c r="AO345" s="38"/>
      <c r="AP345" s="38"/>
      <c r="AQ345" s="37"/>
      <c r="AR345" s="37"/>
      <c r="AS345" s="37"/>
      <c r="AT345" s="38"/>
    </row>
    <row r="346" spans="1:46" ht="12.75"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c r="AM346" s="37"/>
      <c r="AN346" s="37"/>
      <c r="AO346" s="38"/>
      <c r="AP346" s="38"/>
      <c r="AQ346" s="37"/>
      <c r="AR346" s="37"/>
      <c r="AS346" s="37"/>
      <c r="AT346" s="38"/>
    </row>
    <row r="347" spans="1:46" ht="12.75"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37"/>
      <c r="AK347" s="37"/>
      <c r="AL347" s="37"/>
      <c r="AM347" s="37"/>
      <c r="AN347" s="37"/>
      <c r="AO347" s="38"/>
      <c r="AP347" s="38"/>
      <c r="AQ347" s="37"/>
      <c r="AR347" s="37"/>
      <c r="AS347" s="37"/>
      <c r="AT347" s="38"/>
    </row>
    <row r="348" spans="1:46" ht="12.75"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c r="AM348" s="37"/>
      <c r="AN348" s="37"/>
      <c r="AO348" s="38"/>
      <c r="AP348" s="38"/>
      <c r="AQ348" s="37"/>
      <c r="AR348" s="37"/>
      <c r="AS348" s="37"/>
      <c r="AT348" s="38"/>
    </row>
    <row r="349" spans="1:46" ht="12.75"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37"/>
      <c r="AK349" s="37"/>
      <c r="AL349" s="37"/>
      <c r="AM349" s="37"/>
      <c r="AN349" s="37"/>
      <c r="AO349" s="38"/>
      <c r="AP349" s="38"/>
      <c r="AQ349" s="37"/>
      <c r="AR349" s="37"/>
      <c r="AS349" s="37"/>
      <c r="AT349" s="38"/>
    </row>
    <row r="350" spans="1:46" ht="12.75"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c r="AM350" s="37"/>
      <c r="AN350" s="37"/>
      <c r="AO350" s="38"/>
      <c r="AP350" s="38"/>
      <c r="AQ350" s="37"/>
      <c r="AR350" s="37"/>
      <c r="AS350" s="37"/>
      <c r="AT350" s="38"/>
    </row>
    <row r="351" spans="1:46" ht="12.75"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37"/>
      <c r="AK351" s="37"/>
      <c r="AL351" s="37"/>
      <c r="AM351" s="37"/>
      <c r="AN351" s="37"/>
      <c r="AO351" s="38"/>
      <c r="AP351" s="38"/>
      <c r="AQ351" s="37"/>
      <c r="AR351" s="37"/>
      <c r="AS351" s="37"/>
      <c r="AT351" s="38"/>
    </row>
    <row r="352" spans="1:46" ht="12.75"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37"/>
      <c r="AK352" s="37"/>
      <c r="AL352" s="37"/>
      <c r="AM352" s="37"/>
      <c r="AN352" s="37"/>
      <c r="AO352" s="38"/>
      <c r="AP352" s="38"/>
      <c r="AQ352" s="37"/>
      <c r="AR352" s="37"/>
      <c r="AS352" s="37"/>
      <c r="AT352" s="38"/>
    </row>
    <row r="353" spans="1:46" ht="12.75"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37"/>
      <c r="AK353" s="37"/>
      <c r="AL353" s="37"/>
      <c r="AM353" s="37"/>
      <c r="AN353" s="37"/>
      <c r="AO353" s="38"/>
      <c r="AP353" s="38"/>
      <c r="AQ353" s="37"/>
      <c r="AR353" s="37"/>
      <c r="AS353" s="37"/>
      <c r="AT353" s="38"/>
    </row>
    <row r="354" spans="1:46" ht="12.75"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37"/>
      <c r="AK354" s="37"/>
      <c r="AL354" s="37"/>
      <c r="AM354" s="37"/>
      <c r="AN354" s="37"/>
      <c r="AO354" s="38"/>
      <c r="AP354" s="38"/>
      <c r="AQ354" s="37"/>
      <c r="AR354" s="37"/>
      <c r="AS354" s="37"/>
      <c r="AT354" s="38"/>
    </row>
    <row r="355" spans="1:46" ht="12.75"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c r="AM355" s="37"/>
      <c r="AN355" s="37"/>
      <c r="AO355" s="38"/>
      <c r="AP355" s="38"/>
      <c r="AQ355" s="37"/>
      <c r="AR355" s="37"/>
      <c r="AS355" s="37"/>
      <c r="AT355" s="38"/>
    </row>
    <row r="356" spans="1:46" ht="12.75"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37"/>
      <c r="AK356" s="37"/>
      <c r="AL356" s="37"/>
      <c r="AM356" s="37"/>
      <c r="AN356" s="37"/>
      <c r="AO356" s="38"/>
      <c r="AP356" s="38"/>
      <c r="AQ356" s="37"/>
      <c r="AR356" s="37"/>
      <c r="AS356" s="37"/>
      <c r="AT356" s="38"/>
    </row>
    <row r="357" spans="1:46" ht="12.75"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37"/>
      <c r="AK357" s="37"/>
      <c r="AL357" s="37"/>
      <c r="AM357" s="37"/>
      <c r="AN357" s="37"/>
      <c r="AO357" s="38"/>
      <c r="AP357" s="38"/>
      <c r="AQ357" s="37"/>
      <c r="AR357" s="37"/>
      <c r="AS357" s="37"/>
      <c r="AT357" s="38"/>
    </row>
    <row r="358" spans="1:46" ht="12.75"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37"/>
      <c r="AK358" s="37"/>
      <c r="AL358" s="37"/>
      <c r="AM358" s="37"/>
      <c r="AN358" s="37"/>
      <c r="AO358" s="38"/>
      <c r="AP358" s="38"/>
      <c r="AQ358" s="37"/>
      <c r="AR358" s="37"/>
      <c r="AS358" s="37"/>
      <c r="AT358" s="38"/>
    </row>
    <row r="359" spans="1:46" ht="12.75"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37"/>
      <c r="AK359" s="37"/>
      <c r="AL359" s="37"/>
      <c r="AM359" s="37"/>
      <c r="AN359" s="37"/>
      <c r="AO359" s="38"/>
      <c r="AP359" s="38"/>
      <c r="AQ359" s="37"/>
      <c r="AR359" s="37"/>
      <c r="AS359" s="37"/>
      <c r="AT359" s="38"/>
    </row>
    <row r="360" spans="1:46" ht="12.75"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c r="AM360" s="37"/>
      <c r="AN360" s="37"/>
      <c r="AO360" s="38"/>
      <c r="AP360" s="38"/>
      <c r="AQ360" s="37"/>
      <c r="AR360" s="37"/>
      <c r="AS360" s="37"/>
      <c r="AT360" s="38"/>
    </row>
    <row r="361" spans="1:46" ht="12.75"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37"/>
      <c r="AK361" s="37"/>
      <c r="AL361" s="37"/>
      <c r="AM361" s="37"/>
      <c r="AN361" s="37"/>
      <c r="AO361" s="38"/>
      <c r="AP361" s="38"/>
      <c r="AQ361" s="37"/>
      <c r="AR361" s="37"/>
      <c r="AS361" s="37"/>
      <c r="AT361" s="38"/>
    </row>
    <row r="362" spans="1:46" ht="12.75"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37"/>
      <c r="AK362" s="37"/>
      <c r="AL362" s="37"/>
      <c r="AM362" s="37"/>
      <c r="AN362" s="37"/>
      <c r="AO362" s="38"/>
      <c r="AP362" s="38"/>
      <c r="AQ362" s="37"/>
      <c r="AR362" s="37"/>
      <c r="AS362" s="37"/>
      <c r="AT362" s="38"/>
    </row>
    <row r="363" spans="1:46" ht="12.75"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37"/>
      <c r="AK363" s="37"/>
      <c r="AL363" s="37"/>
      <c r="AM363" s="37"/>
      <c r="AN363" s="37"/>
      <c r="AO363" s="38"/>
      <c r="AP363" s="38"/>
      <c r="AQ363" s="37"/>
      <c r="AR363" s="37"/>
      <c r="AS363" s="37"/>
      <c r="AT363" s="38"/>
    </row>
    <row r="364" spans="1:46" ht="12.75"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37"/>
      <c r="AK364" s="37"/>
      <c r="AL364" s="37"/>
      <c r="AM364" s="37"/>
      <c r="AN364" s="37"/>
      <c r="AO364" s="38"/>
      <c r="AP364" s="38"/>
      <c r="AQ364" s="37"/>
      <c r="AR364" s="37"/>
      <c r="AS364" s="37"/>
      <c r="AT364" s="38"/>
    </row>
    <row r="365" spans="1:46" ht="12.75"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37"/>
      <c r="AK365" s="37"/>
      <c r="AL365" s="37"/>
      <c r="AM365" s="37"/>
      <c r="AN365" s="37"/>
      <c r="AO365" s="38"/>
      <c r="AP365" s="38"/>
      <c r="AQ365" s="37"/>
      <c r="AR365" s="37"/>
      <c r="AS365" s="37"/>
      <c r="AT365" s="38"/>
    </row>
    <row r="366" spans="1:46" ht="12.75"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37"/>
      <c r="AK366" s="37"/>
      <c r="AL366" s="37"/>
      <c r="AM366" s="37"/>
      <c r="AN366" s="37"/>
      <c r="AO366" s="38"/>
      <c r="AP366" s="38"/>
      <c r="AQ366" s="37"/>
      <c r="AR366" s="37"/>
      <c r="AS366" s="37"/>
      <c r="AT366" s="38"/>
    </row>
    <row r="367" spans="1:46" ht="12.75"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37"/>
      <c r="AK367" s="37"/>
      <c r="AL367" s="37"/>
      <c r="AM367" s="37"/>
      <c r="AN367" s="37"/>
      <c r="AO367" s="38"/>
      <c r="AP367" s="38"/>
      <c r="AQ367" s="37"/>
      <c r="AR367" s="37"/>
      <c r="AS367" s="37"/>
      <c r="AT367" s="38"/>
    </row>
    <row r="368" spans="1:46" ht="12.75"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37"/>
      <c r="AK368" s="37"/>
      <c r="AL368" s="37"/>
      <c r="AM368" s="37"/>
      <c r="AN368" s="37"/>
      <c r="AO368" s="38"/>
      <c r="AP368" s="38"/>
      <c r="AQ368" s="37"/>
      <c r="AR368" s="37"/>
      <c r="AS368" s="37"/>
      <c r="AT368" s="38"/>
    </row>
    <row r="369" spans="1:46" ht="12.75"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37"/>
      <c r="AK369" s="37"/>
      <c r="AL369" s="37"/>
      <c r="AM369" s="37"/>
      <c r="AN369" s="37"/>
      <c r="AO369" s="38"/>
      <c r="AP369" s="38"/>
      <c r="AQ369" s="37"/>
      <c r="AR369" s="37"/>
      <c r="AS369" s="37"/>
      <c r="AT369" s="38"/>
    </row>
    <row r="370" spans="1:46" ht="12.75"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c r="AM370" s="37"/>
      <c r="AN370" s="37"/>
      <c r="AO370" s="38"/>
      <c r="AP370" s="38"/>
      <c r="AQ370" s="37"/>
      <c r="AR370" s="37"/>
      <c r="AS370" s="37"/>
      <c r="AT370" s="38"/>
    </row>
    <row r="371" spans="1:46" ht="12.75"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37"/>
      <c r="AK371" s="37"/>
      <c r="AL371" s="37"/>
      <c r="AM371" s="37"/>
      <c r="AN371" s="37"/>
      <c r="AO371" s="38"/>
      <c r="AP371" s="38"/>
      <c r="AQ371" s="37"/>
      <c r="AR371" s="37"/>
      <c r="AS371" s="37"/>
      <c r="AT371" s="38"/>
    </row>
    <row r="372" spans="1:46" ht="12.75"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37"/>
      <c r="AK372" s="37"/>
      <c r="AL372" s="37"/>
      <c r="AM372" s="37"/>
      <c r="AN372" s="37"/>
      <c r="AO372" s="38"/>
      <c r="AP372" s="38"/>
      <c r="AQ372" s="37"/>
      <c r="AR372" s="37"/>
      <c r="AS372" s="37"/>
      <c r="AT372" s="38"/>
    </row>
    <row r="373" spans="1:46" ht="12.75"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37"/>
      <c r="AK373" s="37"/>
      <c r="AL373" s="37"/>
      <c r="AM373" s="37"/>
      <c r="AN373" s="37"/>
      <c r="AO373" s="38"/>
      <c r="AP373" s="38"/>
      <c r="AQ373" s="37"/>
      <c r="AR373" s="37"/>
      <c r="AS373" s="37"/>
      <c r="AT373" s="38"/>
    </row>
    <row r="374" spans="1:46" ht="12.75"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37"/>
      <c r="AK374" s="37"/>
      <c r="AL374" s="37"/>
      <c r="AM374" s="37"/>
      <c r="AN374" s="37"/>
      <c r="AO374" s="38"/>
      <c r="AP374" s="38"/>
      <c r="AQ374" s="37"/>
      <c r="AR374" s="37"/>
      <c r="AS374" s="37"/>
      <c r="AT374" s="38"/>
    </row>
    <row r="375" spans="1:46" ht="12.75"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37"/>
      <c r="AK375" s="37"/>
      <c r="AL375" s="37"/>
      <c r="AM375" s="37"/>
      <c r="AN375" s="37"/>
      <c r="AO375" s="38"/>
      <c r="AP375" s="38"/>
      <c r="AQ375" s="37"/>
      <c r="AR375" s="37"/>
      <c r="AS375" s="37"/>
      <c r="AT375" s="38"/>
    </row>
    <row r="376" spans="1:46" ht="12.75"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37"/>
      <c r="AK376" s="37"/>
      <c r="AL376" s="37"/>
      <c r="AM376" s="37"/>
      <c r="AN376" s="37"/>
      <c r="AO376" s="38"/>
      <c r="AP376" s="38"/>
      <c r="AQ376" s="37"/>
      <c r="AR376" s="37"/>
      <c r="AS376" s="37"/>
      <c r="AT376" s="38"/>
    </row>
    <row r="377" spans="1:46" ht="12.75"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37"/>
      <c r="AK377" s="37"/>
      <c r="AL377" s="37"/>
      <c r="AM377" s="37"/>
      <c r="AN377" s="37"/>
      <c r="AO377" s="38"/>
      <c r="AP377" s="38"/>
      <c r="AQ377" s="37"/>
      <c r="AR377" s="37"/>
      <c r="AS377" s="37"/>
      <c r="AT377" s="38"/>
    </row>
    <row r="378" spans="1:46" ht="12.75"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c r="AM378" s="37"/>
      <c r="AN378" s="37"/>
      <c r="AO378" s="38"/>
      <c r="AP378" s="38"/>
      <c r="AQ378" s="37"/>
      <c r="AR378" s="37"/>
      <c r="AS378" s="37"/>
      <c r="AT378" s="38"/>
    </row>
    <row r="379" spans="1:46" ht="12.75"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37"/>
      <c r="AK379" s="37"/>
      <c r="AL379" s="37"/>
      <c r="AM379" s="37"/>
      <c r="AN379" s="37"/>
      <c r="AO379" s="38"/>
      <c r="AP379" s="38"/>
      <c r="AQ379" s="37"/>
      <c r="AR379" s="37"/>
      <c r="AS379" s="37"/>
      <c r="AT379" s="38"/>
    </row>
    <row r="380" spans="1:46" ht="12.75"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37"/>
      <c r="AK380" s="37"/>
      <c r="AL380" s="37"/>
      <c r="AM380" s="37"/>
      <c r="AN380" s="37"/>
      <c r="AO380" s="38"/>
      <c r="AP380" s="38"/>
      <c r="AQ380" s="37"/>
      <c r="AR380" s="37"/>
      <c r="AS380" s="37"/>
      <c r="AT380" s="38"/>
    </row>
    <row r="381" spans="1:46" ht="12.75"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37"/>
      <c r="AK381" s="37"/>
      <c r="AL381" s="37"/>
      <c r="AM381" s="37"/>
      <c r="AN381" s="37"/>
      <c r="AO381" s="38"/>
      <c r="AP381" s="38"/>
      <c r="AQ381" s="37"/>
      <c r="AR381" s="37"/>
      <c r="AS381" s="37"/>
      <c r="AT381" s="38"/>
    </row>
    <row r="382" spans="1:46" ht="12.75"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37"/>
      <c r="AK382" s="37"/>
      <c r="AL382" s="37"/>
      <c r="AM382" s="37"/>
      <c r="AN382" s="37"/>
      <c r="AO382" s="38"/>
      <c r="AP382" s="38"/>
      <c r="AQ382" s="37"/>
      <c r="AR382" s="37"/>
      <c r="AS382" s="37"/>
      <c r="AT382" s="38"/>
    </row>
    <row r="383" spans="1:46" ht="12.75"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37"/>
      <c r="AK383" s="37"/>
      <c r="AL383" s="37"/>
      <c r="AM383" s="37"/>
      <c r="AN383" s="37"/>
      <c r="AO383" s="38"/>
      <c r="AP383" s="38"/>
      <c r="AQ383" s="37"/>
      <c r="AR383" s="37"/>
      <c r="AS383" s="37"/>
      <c r="AT383" s="38"/>
    </row>
    <row r="384" spans="1:46" ht="12.75"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37"/>
      <c r="AK384" s="37"/>
      <c r="AL384" s="37"/>
      <c r="AM384" s="37"/>
      <c r="AN384" s="37"/>
      <c r="AO384" s="38"/>
      <c r="AP384" s="38"/>
      <c r="AQ384" s="37"/>
      <c r="AR384" s="37"/>
      <c r="AS384" s="37"/>
      <c r="AT384" s="38"/>
    </row>
    <row r="385" spans="1:46" ht="12.75"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37"/>
      <c r="AK385" s="37"/>
      <c r="AL385" s="37"/>
      <c r="AM385" s="37"/>
      <c r="AN385" s="37"/>
      <c r="AO385" s="38"/>
      <c r="AP385" s="38"/>
      <c r="AQ385" s="37"/>
      <c r="AR385" s="37"/>
      <c r="AS385" s="37"/>
      <c r="AT385" s="38"/>
    </row>
    <row r="386" spans="1:46" ht="12.75"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37"/>
      <c r="AK386" s="37"/>
      <c r="AL386" s="37"/>
      <c r="AM386" s="37"/>
      <c r="AN386" s="37"/>
      <c r="AO386" s="38"/>
      <c r="AP386" s="38"/>
      <c r="AQ386" s="37"/>
      <c r="AR386" s="37"/>
      <c r="AS386" s="37"/>
      <c r="AT386" s="38"/>
    </row>
    <row r="387" spans="1:46" ht="12.75"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37"/>
      <c r="AK387" s="37"/>
      <c r="AL387" s="37"/>
      <c r="AM387" s="37"/>
      <c r="AN387" s="37"/>
      <c r="AO387" s="38"/>
      <c r="AP387" s="38"/>
      <c r="AQ387" s="37"/>
      <c r="AR387" s="37"/>
      <c r="AS387" s="37"/>
      <c r="AT387" s="38"/>
    </row>
    <row r="388" spans="1:46" ht="12.75"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37"/>
      <c r="AK388" s="37"/>
      <c r="AL388" s="37"/>
      <c r="AM388" s="37"/>
      <c r="AN388" s="37"/>
      <c r="AO388" s="38"/>
      <c r="AP388" s="38"/>
      <c r="AQ388" s="37"/>
      <c r="AR388" s="37"/>
      <c r="AS388" s="37"/>
      <c r="AT388" s="38"/>
    </row>
    <row r="389" spans="1:46" ht="12.75"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37"/>
      <c r="AK389" s="37"/>
      <c r="AL389" s="37"/>
      <c r="AM389" s="37"/>
      <c r="AN389" s="37"/>
      <c r="AO389" s="38"/>
      <c r="AP389" s="38"/>
      <c r="AQ389" s="37"/>
      <c r="AR389" s="37"/>
      <c r="AS389" s="37"/>
      <c r="AT389" s="38"/>
    </row>
    <row r="390" spans="1:46" ht="12.75"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37"/>
      <c r="AK390" s="37"/>
      <c r="AL390" s="37"/>
      <c r="AM390" s="37"/>
      <c r="AN390" s="37"/>
      <c r="AO390" s="38"/>
      <c r="AP390" s="38"/>
      <c r="AQ390" s="37"/>
      <c r="AR390" s="37"/>
      <c r="AS390" s="37"/>
      <c r="AT390" s="38"/>
    </row>
    <row r="391" spans="1:46" ht="12.75"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37"/>
      <c r="AK391" s="37"/>
      <c r="AL391" s="37"/>
      <c r="AM391" s="37"/>
      <c r="AN391" s="37"/>
      <c r="AO391" s="38"/>
      <c r="AP391" s="38"/>
      <c r="AQ391" s="37"/>
      <c r="AR391" s="37"/>
      <c r="AS391" s="37"/>
      <c r="AT391" s="38"/>
    </row>
    <row r="392" spans="1:46" ht="12.75"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37"/>
      <c r="AK392" s="37"/>
      <c r="AL392" s="37"/>
      <c r="AM392" s="37"/>
      <c r="AN392" s="37"/>
      <c r="AO392" s="38"/>
      <c r="AP392" s="38"/>
      <c r="AQ392" s="37"/>
      <c r="AR392" s="37"/>
      <c r="AS392" s="37"/>
      <c r="AT392" s="38"/>
    </row>
    <row r="393" spans="1:46" ht="12.75"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37"/>
      <c r="AK393" s="37"/>
      <c r="AL393" s="37"/>
      <c r="AM393" s="37"/>
      <c r="AN393" s="37"/>
      <c r="AO393" s="38"/>
      <c r="AP393" s="38"/>
      <c r="AQ393" s="37"/>
      <c r="AR393" s="37"/>
      <c r="AS393" s="37"/>
      <c r="AT393" s="38"/>
    </row>
    <row r="394" spans="1:46" ht="12.75"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37"/>
      <c r="AK394" s="37"/>
      <c r="AL394" s="37"/>
      <c r="AM394" s="37"/>
      <c r="AN394" s="37"/>
      <c r="AO394" s="38"/>
      <c r="AP394" s="38"/>
      <c r="AQ394" s="37"/>
      <c r="AR394" s="37"/>
      <c r="AS394" s="37"/>
      <c r="AT394" s="38"/>
    </row>
    <row r="395" spans="1:46" ht="12.75"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37"/>
      <c r="AK395" s="37"/>
      <c r="AL395" s="37"/>
      <c r="AM395" s="37"/>
      <c r="AN395" s="37"/>
      <c r="AO395" s="38"/>
      <c r="AP395" s="38"/>
      <c r="AQ395" s="37"/>
      <c r="AR395" s="37"/>
      <c r="AS395" s="37"/>
      <c r="AT395" s="38"/>
    </row>
    <row r="396" spans="1:46" ht="12.75"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37"/>
      <c r="AK396" s="37"/>
      <c r="AL396" s="37"/>
      <c r="AM396" s="37"/>
      <c r="AN396" s="37"/>
      <c r="AO396" s="38"/>
      <c r="AP396" s="38"/>
      <c r="AQ396" s="37"/>
      <c r="AR396" s="37"/>
      <c r="AS396" s="37"/>
      <c r="AT396" s="38"/>
    </row>
    <row r="397" spans="1:46" ht="12.75"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37"/>
      <c r="AK397" s="37"/>
      <c r="AL397" s="37"/>
      <c r="AM397" s="37"/>
      <c r="AN397" s="37"/>
      <c r="AO397" s="38"/>
      <c r="AP397" s="38"/>
      <c r="AQ397" s="37"/>
      <c r="AR397" s="37"/>
      <c r="AS397" s="37"/>
      <c r="AT397" s="38"/>
    </row>
    <row r="398" spans="1:46" ht="12.75"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37"/>
      <c r="AK398" s="37"/>
      <c r="AL398" s="37"/>
      <c r="AM398" s="37"/>
      <c r="AN398" s="37"/>
      <c r="AO398" s="38"/>
      <c r="AP398" s="38"/>
      <c r="AQ398" s="37"/>
      <c r="AR398" s="37"/>
      <c r="AS398" s="37"/>
      <c r="AT398" s="38"/>
    </row>
    <row r="399" spans="1:46" ht="12.75"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37"/>
      <c r="AK399" s="37"/>
      <c r="AL399" s="37"/>
      <c r="AM399" s="37"/>
      <c r="AN399" s="37"/>
      <c r="AO399" s="38"/>
      <c r="AP399" s="38"/>
      <c r="AQ399" s="37"/>
      <c r="AR399" s="37"/>
      <c r="AS399" s="37"/>
      <c r="AT399" s="38"/>
    </row>
    <row r="400" spans="1:46" ht="12.75"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37"/>
      <c r="AK400" s="37"/>
      <c r="AL400" s="37"/>
      <c r="AM400" s="37"/>
      <c r="AN400" s="37"/>
      <c r="AO400" s="38"/>
      <c r="AP400" s="38"/>
      <c r="AQ400" s="37"/>
      <c r="AR400" s="37"/>
      <c r="AS400" s="37"/>
      <c r="AT400" s="38"/>
    </row>
    <row r="401" spans="1:46" ht="12.75"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37"/>
      <c r="AK401" s="37"/>
      <c r="AL401" s="37"/>
      <c r="AM401" s="37"/>
      <c r="AN401" s="37"/>
      <c r="AO401" s="38"/>
      <c r="AP401" s="38"/>
      <c r="AQ401" s="37"/>
      <c r="AR401" s="37"/>
      <c r="AS401" s="37"/>
      <c r="AT401" s="38"/>
    </row>
    <row r="402" spans="1:46" ht="12.75"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37"/>
      <c r="AK402" s="37"/>
      <c r="AL402" s="37"/>
      <c r="AM402" s="37"/>
      <c r="AN402" s="37"/>
      <c r="AO402" s="38"/>
      <c r="AP402" s="38"/>
      <c r="AQ402" s="37"/>
      <c r="AR402" s="37"/>
      <c r="AS402" s="37"/>
      <c r="AT402" s="38"/>
    </row>
    <row r="403" spans="1:46" ht="12.75"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37"/>
      <c r="AK403" s="37"/>
      <c r="AL403" s="37"/>
      <c r="AM403" s="37"/>
      <c r="AN403" s="37"/>
      <c r="AO403" s="38"/>
      <c r="AP403" s="38"/>
      <c r="AQ403" s="37"/>
      <c r="AR403" s="37"/>
      <c r="AS403" s="37"/>
      <c r="AT403" s="38"/>
    </row>
    <row r="404" spans="1:46" ht="12.75"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c r="AM404" s="37"/>
      <c r="AN404" s="37"/>
      <c r="AO404" s="38"/>
      <c r="AP404" s="38"/>
      <c r="AQ404" s="37"/>
      <c r="AR404" s="37"/>
      <c r="AS404" s="37"/>
      <c r="AT404" s="38"/>
    </row>
    <row r="405" spans="1:46" ht="12.75"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37"/>
      <c r="AK405" s="37"/>
      <c r="AL405" s="37"/>
      <c r="AM405" s="37"/>
      <c r="AN405" s="37"/>
      <c r="AO405" s="38"/>
      <c r="AP405" s="38"/>
      <c r="AQ405" s="37"/>
      <c r="AR405" s="37"/>
      <c r="AS405" s="37"/>
      <c r="AT405" s="38"/>
    </row>
    <row r="406" spans="1:46" ht="12.75"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37"/>
      <c r="AK406" s="37"/>
      <c r="AL406" s="37"/>
      <c r="AM406" s="37"/>
      <c r="AN406" s="37"/>
      <c r="AO406" s="38"/>
      <c r="AP406" s="38"/>
      <c r="AQ406" s="37"/>
      <c r="AR406" s="37"/>
      <c r="AS406" s="37"/>
      <c r="AT406" s="38"/>
    </row>
    <row r="407" spans="1:46" ht="12.75"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37"/>
      <c r="AK407" s="37"/>
      <c r="AL407" s="37"/>
      <c r="AM407" s="37"/>
      <c r="AN407" s="37"/>
      <c r="AO407" s="38"/>
      <c r="AP407" s="38"/>
      <c r="AQ407" s="37"/>
      <c r="AR407" s="37"/>
      <c r="AS407" s="37"/>
      <c r="AT407" s="38"/>
    </row>
    <row r="408" spans="1:46" ht="12.75"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37"/>
      <c r="AK408" s="37"/>
      <c r="AL408" s="37"/>
      <c r="AM408" s="37"/>
      <c r="AN408" s="37"/>
      <c r="AO408" s="38"/>
      <c r="AP408" s="38"/>
      <c r="AQ408" s="37"/>
      <c r="AR408" s="37"/>
      <c r="AS408" s="37"/>
      <c r="AT408" s="38"/>
    </row>
    <row r="409" spans="1:46" ht="12.75"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37"/>
      <c r="AK409" s="37"/>
      <c r="AL409" s="37"/>
      <c r="AM409" s="37"/>
      <c r="AN409" s="37"/>
      <c r="AO409" s="38"/>
      <c r="AP409" s="38"/>
      <c r="AQ409" s="37"/>
      <c r="AR409" s="37"/>
      <c r="AS409" s="37"/>
      <c r="AT409" s="38"/>
    </row>
    <row r="410" spans="1:46" ht="12.75"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37"/>
      <c r="AK410" s="37"/>
      <c r="AL410" s="37"/>
      <c r="AM410" s="37"/>
      <c r="AN410" s="37"/>
      <c r="AO410" s="38"/>
      <c r="AP410" s="38"/>
      <c r="AQ410" s="37"/>
      <c r="AR410" s="37"/>
      <c r="AS410" s="37"/>
      <c r="AT410" s="38"/>
    </row>
    <row r="411" spans="1:46" ht="12.75"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37"/>
      <c r="AK411" s="37"/>
      <c r="AL411" s="37"/>
      <c r="AM411" s="37"/>
      <c r="AN411" s="37"/>
      <c r="AO411" s="38"/>
      <c r="AP411" s="38"/>
      <c r="AQ411" s="37"/>
      <c r="AR411" s="37"/>
      <c r="AS411" s="37"/>
      <c r="AT411" s="38"/>
    </row>
    <row r="412" spans="1:46" ht="12.75"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37"/>
      <c r="AK412" s="37"/>
      <c r="AL412" s="37"/>
      <c r="AM412" s="37"/>
      <c r="AN412" s="37"/>
      <c r="AO412" s="38"/>
      <c r="AP412" s="38"/>
      <c r="AQ412" s="37"/>
      <c r="AR412" s="37"/>
      <c r="AS412" s="37"/>
      <c r="AT412" s="38"/>
    </row>
    <row r="413" spans="1:46" ht="12.75"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37"/>
      <c r="AK413" s="37"/>
      <c r="AL413" s="37"/>
      <c r="AM413" s="37"/>
      <c r="AN413" s="37"/>
      <c r="AO413" s="38"/>
      <c r="AP413" s="38"/>
      <c r="AQ413" s="37"/>
      <c r="AR413" s="37"/>
      <c r="AS413" s="37"/>
      <c r="AT413" s="38"/>
    </row>
    <row r="414" spans="1:46" ht="12.75"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37"/>
      <c r="AK414" s="37"/>
      <c r="AL414" s="37"/>
      <c r="AM414" s="37"/>
      <c r="AN414" s="37"/>
      <c r="AO414" s="38"/>
      <c r="AP414" s="38"/>
      <c r="AQ414" s="37"/>
      <c r="AR414" s="37"/>
      <c r="AS414" s="37"/>
      <c r="AT414" s="38"/>
    </row>
    <row r="415" spans="1:46" ht="12.75"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37"/>
      <c r="AK415" s="37"/>
      <c r="AL415" s="37"/>
      <c r="AM415" s="37"/>
      <c r="AN415" s="37"/>
      <c r="AO415" s="38"/>
      <c r="AP415" s="38"/>
      <c r="AQ415" s="37"/>
      <c r="AR415" s="37"/>
      <c r="AS415" s="37"/>
      <c r="AT415" s="38"/>
    </row>
    <row r="416" spans="1:46" ht="12.75"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37"/>
      <c r="AK416" s="37"/>
      <c r="AL416" s="37"/>
      <c r="AM416" s="37"/>
      <c r="AN416" s="37"/>
      <c r="AO416" s="38"/>
      <c r="AP416" s="38"/>
      <c r="AQ416" s="37"/>
      <c r="AR416" s="37"/>
      <c r="AS416" s="37"/>
      <c r="AT416" s="38"/>
    </row>
    <row r="417" spans="1:46" ht="12.75"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37"/>
      <c r="AK417" s="37"/>
      <c r="AL417" s="37"/>
      <c r="AM417" s="37"/>
      <c r="AN417" s="37"/>
      <c r="AO417" s="38"/>
      <c r="AP417" s="38"/>
      <c r="AQ417" s="37"/>
      <c r="AR417" s="37"/>
      <c r="AS417" s="37"/>
      <c r="AT417" s="38"/>
    </row>
    <row r="418" spans="1:46" ht="12.75"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37"/>
      <c r="AK418" s="37"/>
      <c r="AL418" s="37"/>
      <c r="AM418" s="37"/>
      <c r="AN418" s="37"/>
      <c r="AO418" s="38"/>
      <c r="AP418" s="38"/>
      <c r="AQ418" s="37"/>
      <c r="AR418" s="37"/>
      <c r="AS418" s="37"/>
      <c r="AT418" s="38"/>
    </row>
    <row r="419" spans="1:46" ht="12.75"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37"/>
      <c r="AK419" s="37"/>
      <c r="AL419" s="37"/>
      <c r="AM419" s="37"/>
      <c r="AN419" s="37"/>
      <c r="AO419" s="38"/>
      <c r="AP419" s="38"/>
      <c r="AQ419" s="37"/>
      <c r="AR419" s="37"/>
      <c r="AS419" s="37"/>
      <c r="AT419" s="38"/>
    </row>
    <row r="420" spans="1:46" ht="12.75"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37"/>
      <c r="AK420" s="37"/>
      <c r="AL420" s="37"/>
      <c r="AM420" s="37"/>
      <c r="AN420" s="37"/>
      <c r="AO420" s="38"/>
      <c r="AP420" s="38"/>
      <c r="AQ420" s="37"/>
      <c r="AR420" s="37"/>
      <c r="AS420" s="37"/>
      <c r="AT420" s="38"/>
    </row>
    <row r="421" spans="1:46" ht="12.75"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37"/>
      <c r="AK421" s="37"/>
      <c r="AL421" s="37"/>
      <c r="AM421" s="37"/>
      <c r="AN421" s="37"/>
      <c r="AO421" s="38"/>
      <c r="AP421" s="38"/>
      <c r="AQ421" s="37"/>
      <c r="AR421" s="37"/>
      <c r="AS421" s="37"/>
      <c r="AT421" s="38"/>
    </row>
    <row r="422" spans="1:46" ht="12.75"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37"/>
      <c r="AK422" s="37"/>
      <c r="AL422" s="37"/>
      <c r="AM422" s="37"/>
      <c r="AN422" s="37"/>
      <c r="AO422" s="38"/>
      <c r="AP422" s="38"/>
      <c r="AQ422" s="37"/>
      <c r="AR422" s="37"/>
      <c r="AS422" s="37"/>
      <c r="AT422" s="38"/>
    </row>
    <row r="423" spans="1:46" ht="12.75"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37"/>
      <c r="AK423" s="37"/>
      <c r="AL423" s="37"/>
      <c r="AM423" s="37"/>
      <c r="AN423" s="37"/>
      <c r="AO423" s="38"/>
      <c r="AP423" s="38"/>
      <c r="AQ423" s="37"/>
      <c r="AR423" s="37"/>
      <c r="AS423" s="37"/>
      <c r="AT423" s="38"/>
    </row>
    <row r="424" spans="1:46" ht="12.75"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37"/>
      <c r="AK424" s="37"/>
      <c r="AL424" s="37"/>
      <c r="AM424" s="37"/>
      <c r="AN424" s="37"/>
      <c r="AO424" s="38"/>
      <c r="AP424" s="38"/>
      <c r="AQ424" s="37"/>
      <c r="AR424" s="37"/>
      <c r="AS424" s="37"/>
      <c r="AT424" s="38"/>
    </row>
    <row r="425" spans="1:46" ht="12.75"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37"/>
      <c r="AK425" s="37"/>
      <c r="AL425" s="37"/>
      <c r="AM425" s="37"/>
      <c r="AN425" s="37"/>
      <c r="AO425" s="38"/>
      <c r="AP425" s="38"/>
      <c r="AQ425" s="37"/>
      <c r="AR425" s="37"/>
      <c r="AS425" s="37"/>
      <c r="AT425" s="38"/>
    </row>
    <row r="426" spans="1:46" ht="12.75"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37"/>
      <c r="AK426" s="37"/>
      <c r="AL426" s="37"/>
      <c r="AM426" s="37"/>
      <c r="AN426" s="37"/>
      <c r="AO426" s="38"/>
      <c r="AP426" s="38"/>
      <c r="AQ426" s="37"/>
      <c r="AR426" s="37"/>
      <c r="AS426" s="37"/>
      <c r="AT426" s="38"/>
    </row>
    <row r="427" spans="1:46" ht="12.75"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37"/>
      <c r="AK427" s="37"/>
      <c r="AL427" s="37"/>
      <c r="AM427" s="37"/>
      <c r="AN427" s="37"/>
      <c r="AO427" s="38"/>
      <c r="AP427" s="38"/>
      <c r="AQ427" s="37"/>
      <c r="AR427" s="37"/>
      <c r="AS427" s="37"/>
      <c r="AT427" s="38"/>
    </row>
    <row r="428" spans="1:46" ht="12.75"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37"/>
      <c r="AK428" s="37"/>
      <c r="AL428" s="37"/>
      <c r="AM428" s="37"/>
      <c r="AN428" s="37"/>
      <c r="AO428" s="38"/>
      <c r="AP428" s="38"/>
      <c r="AQ428" s="37"/>
      <c r="AR428" s="37"/>
      <c r="AS428" s="37"/>
      <c r="AT428" s="38"/>
    </row>
    <row r="429" spans="1:46" ht="12.75"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c r="AM429" s="37"/>
      <c r="AN429" s="37"/>
      <c r="AO429" s="38"/>
      <c r="AP429" s="38"/>
      <c r="AQ429" s="37"/>
      <c r="AR429" s="37"/>
      <c r="AS429" s="37"/>
      <c r="AT429" s="38"/>
    </row>
    <row r="430" spans="1:46" ht="12.75"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c r="AM430" s="37"/>
      <c r="AN430" s="37"/>
      <c r="AO430" s="38"/>
      <c r="AP430" s="38"/>
      <c r="AQ430" s="37"/>
      <c r="AR430" s="37"/>
      <c r="AS430" s="37"/>
      <c r="AT430" s="38"/>
    </row>
    <row r="431" spans="1:46" ht="12.75"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37"/>
      <c r="AK431" s="37"/>
      <c r="AL431" s="37"/>
      <c r="AM431" s="37"/>
      <c r="AN431" s="37"/>
      <c r="AO431" s="38"/>
      <c r="AP431" s="38"/>
      <c r="AQ431" s="37"/>
      <c r="AR431" s="37"/>
      <c r="AS431" s="37"/>
      <c r="AT431" s="38"/>
    </row>
    <row r="432" spans="1:46" ht="12.75"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37"/>
      <c r="AK432" s="37"/>
      <c r="AL432" s="37"/>
      <c r="AM432" s="37"/>
      <c r="AN432" s="37"/>
      <c r="AO432" s="38"/>
      <c r="AP432" s="38"/>
      <c r="AQ432" s="37"/>
      <c r="AR432" s="37"/>
      <c r="AS432" s="37"/>
      <c r="AT432" s="38"/>
    </row>
    <row r="433" spans="1:46" ht="12.75"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37"/>
      <c r="AK433" s="37"/>
      <c r="AL433" s="37"/>
      <c r="AM433" s="37"/>
      <c r="AN433" s="37"/>
      <c r="AO433" s="38"/>
      <c r="AP433" s="38"/>
      <c r="AQ433" s="37"/>
      <c r="AR433" s="37"/>
      <c r="AS433" s="37"/>
      <c r="AT433" s="38"/>
    </row>
    <row r="434" spans="1:46" ht="12.75"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37"/>
      <c r="AK434" s="37"/>
      <c r="AL434" s="37"/>
      <c r="AM434" s="37"/>
      <c r="AN434" s="37"/>
      <c r="AO434" s="38"/>
      <c r="AP434" s="38"/>
      <c r="AQ434" s="37"/>
      <c r="AR434" s="37"/>
      <c r="AS434" s="37"/>
      <c r="AT434" s="38"/>
    </row>
    <row r="435" spans="1:46" ht="12.75"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37"/>
      <c r="AK435" s="37"/>
      <c r="AL435" s="37"/>
      <c r="AM435" s="37"/>
      <c r="AN435" s="37"/>
      <c r="AO435" s="38"/>
      <c r="AP435" s="38"/>
      <c r="AQ435" s="37"/>
      <c r="AR435" s="37"/>
      <c r="AS435" s="37"/>
      <c r="AT435" s="38"/>
    </row>
    <row r="436" spans="1:46" ht="12.75"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37"/>
      <c r="AK436" s="37"/>
      <c r="AL436" s="37"/>
      <c r="AM436" s="37"/>
      <c r="AN436" s="37"/>
      <c r="AO436" s="38"/>
      <c r="AP436" s="38"/>
      <c r="AQ436" s="37"/>
      <c r="AR436" s="37"/>
      <c r="AS436" s="37"/>
      <c r="AT436" s="38"/>
    </row>
    <row r="437" spans="1:46" ht="12.75"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37"/>
      <c r="AK437" s="37"/>
      <c r="AL437" s="37"/>
      <c r="AM437" s="37"/>
      <c r="AN437" s="37"/>
      <c r="AO437" s="38"/>
      <c r="AP437" s="38"/>
      <c r="AQ437" s="37"/>
      <c r="AR437" s="37"/>
      <c r="AS437" s="37"/>
      <c r="AT437" s="38"/>
    </row>
    <row r="438" spans="1:46" ht="12.75"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37"/>
      <c r="AK438" s="37"/>
      <c r="AL438" s="37"/>
      <c r="AM438" s="37"/>
      <c r="AN438" s="37"/>
      <c r="AO438" s="38"/>
      <c r="AP438" s="38"/>
      <c r="AQ438" s="37"/>
      <c r="AR438" s="37"/>
      <c r="AS438" s="37"/>
      <c r="AT438" s="38"/>
    </row>
    <row r="439" spans="1:46" ht="12.75"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37"/>
      <c r="AK439" s="37"/>
      <c r="AL439" s="37"/>
      <c r="AM439" s="37"/>
      <c r="AN439" s="37"/>
      <c r="AO439" s="38"/>
      <c r="AP439" s="38"/>
      <c r="AQ439" s="37"/>
      <c r="AR439" s="37"/>
      <c r="AS439" s="37"/>
      <c r="AT439" s="38"/>
    </row>
    <row r="440" spans="1:46" ht="12.75"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37"/>
      <c r="AK440" s="37"/>
      <c r="AL440" s="37"/>
      <c r="AM440" s="37"/>
      <c r="AN440" s="37"/>
      <c r="AO440" s="38"/>
      <c r="AP440" s="38"/>
      <c r="AQ440" s="37"/>
      <c r="AR440" s="37"/>
      <c r="AS440" s="37"/>
      <c r="AT440" s="38"/>
    </row>
    <row r="441" spans="1:46" ht="12.75"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37"/>
      <c r="AK441" s="37"/>
      <c r="AL441" s="37"/>
      <c r="AM441" s="37"/>
      <c r="AN441" s="37"/>
      <c r="AO441" s="38"/>
      <c r="AP441" s="38"/>
      <c r="AQ441" s="37"/>
      <c r="AR441" s="37"/>
      <c r="AS441" s="37"/>
      <c r="AT441" s="38"/>
    </row>
    <row r="442" spans="1:46" ht="12.75"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37"/>
      <c r="AK442" s="37"/>
      <c r="AL442" s="37"/>
      <c r="AM442" s="37"/>
      <c r="AN442" s="37"/>
      <c r="AO442" s="38"/>
      <c r="AP442" s="38"/>
      <c r="AQ442" s="37"/>
      <c r="AR442" s="37"/>
      <c r="AS442" s="37"/>
      <c r="AT442" s="38"/>
    </row>
    <row r="443" spans="1:46" ht="12.75"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37"/>
      <c r="AK443" s="37"/>
      <c r="AL443" s="37"/>
      <c r="AM443" s="37"/>
      <c r="AN443" s="37"/>
      <c r="AO443" s="38"/>
      <c r="AP443" s="38"/>
      <c r="AQ443" s="37"/>
      <c r="AR443" s="37"/>
      <c r="AS443" s="37"/>
      <c r="AT443" s="38"/>
    </row>
    <row r="444" spans="1:46" ht="12.75"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37"/>
      <c r="AK444" s="37"/>
      <c r="AL444" s="37"/>
      <c r="AM444" s="37"/>
      <c r="AN444" s="37"/>
      <c r="AO444" s="38"/>
      <c r="AP444" s="38"/>
      <c r="AQ444" s="37"/>
      <c r="AR444" s="37"/>
      <c r="AS444" s="37"/>
      <c r="AT444" s="38"/>
    </row>
    <row r="445" spans="1:46" ht="12.75"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37"/>
      <c r="AK445" s="37"/>
      <c r="AL445" s="37"/>
      <c r="AM445" s="37"/>
      <c r="AN445" s="37"/>
      <c r="AO445" s="38"/>
      <c r="AP445" s="38"/>
      <c r="AQ445" s="37"/>
      <c r="AR445" s="37"/>
      <c r="AS445" s="37"/>
      <c r="AT445" s="38"/>
    </row>
    <row r="446" spans="1:46" ht="12.75"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37"/>
      <c r="AK446" s="37"/>
      <c r="AL446" s="37"/>
      <c r="AM446" s="37"/>
      <c r="AN446" s="37"/>
      <c r="AO446" s="38"/>
      <c r="AP446" s="38"/>
      <c r="AQ446" s="37"/>
      <c r="AR446" s="37"/>
      <c r="AS446" s="37"/>
      <c r="AT446" s="38"/>
    </row>
    <row r="447" spans="1:46" ht="12.75"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37"/>
      <c r="AK447" s="37"/>
      <c r="AL447" s="37"/>
      <c r="AM447" s="37"/>
      <c r="AN447" s="37"/>
      <c r="AO447" s="38"/>
      <c r="AP447" s="38"/>
      <c r="AQ447" s="37"/>
      <c r="AR447" s="37"/>
      <c r="AS447" s="37"/>
      <c r="AT447" s="38"/>
    </row>
    <row r="448" spans="1:46" ht="12.75"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37"/>
      <c r="AK448" s="37"/>
      <c r="AL448" s="37"/>
      <c r="AM448" s="37"/>
      <c r="AN448" s="37"/>
      <c r="AO448" s="38"/>
      <c r="AP448" s="38"/>
      <c r="AQ448" s="37"/>
      <c r="AR448" s="37"/>
      <c r="AS448" s="37"/>
      <c r="AT448" s="38"/>
    </row>
    <row r="449" spans="1:46" ht="12.75"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37"/>
      <c r="AK449" s="37"/>
      <c r="AL449" s="37"/>
      <c r="AM449" s="37"/>
      <c r="AN449" s="37"/>
      <c r="AO449" s="38"/>
      <c r="AP449" s="38"/>
      <c r="AQ449" s="37"/>
      <c r="AR449" s="37"/>
      <c r="AS449" s="37"/>
      <c r="AT449" s="38"/>
    </row>
    <row r="450" spans="1:46" ht="12.75"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37"/>
      <c r="AK450" s="37"/>
      <c r="AL450" s="37"/>
      <c r="AM450" s="37"/>
      <c r="AN450" s="37"/>
      <c r="AO450" s="38"/>
      <c r="AP450" s="38"/>
      <c r="AQ450" s="37"/>
      <c r="AR450" s="37"/>
      <c r="AS450" s="37"/>
      <c r="AT450" s="38"/>
    </row>
    <row r="451" spans="1:46" ht="12.75"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c r="AM451" s="37"/>
      <c r="AN451" s="37"/>
      <c r="AO451" s="38"/>
      <c r="AP451" s="38"/>
      <c r="AQ451" s="37"/>
      <c r="AR451" s="37"/>
      <c r="AS451" s="37"/>
      <c r="AT451" s="38"/>
    </row>
    <row r="452" spans="1:46" ht="12.75"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37"/>
      <c r="AK452" s="37"/>
      <c r="AL452" s="37"/>
      <c r="AM452" s="37"/>
      <c r="AN452" s="37"/>
      <c r="AO452" s="38"/>
      <c r="AP452" s="38"/>
      <c r="AQ452" s="37"/>
      <c r="AR452" s="37"/>
      <c r="AS452" s="37"/>
      <c r="AT452" s="38"/>
    </row>
    <row r="453" spans="1:46" ht="12.75"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37"/>
      <c r="AK453" s="37"/>
      <c r="AL453" s="37"/>
      <c r="AM453" s="37"/>
      <c r="AN453" s="37"/>
      <c r="AO453" s="38"/>
      <c r="AP453" s="38"/>
      <c r="AQ453" s="37"/>
      <c r="AR453" s="37"/>
      <c r="AS453" s="37"/>
      <c r="AT453" s="38"/>
    </row>
    <row r="454" spans="1:46" ht="12.75"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37"/>
      <c r="AK454" s="37"/>
      <c r="AL454" s="37"/>
      <c r="AM454" s="37"/>
      <c r="AN454" s="37"/>
      <c r="AO454" s="38"/>
      <c r="AP454" s="38"/>
      <c r="AQ454" s="37"/>
      <c r="AR454" s="37"/>
      <c r="AS454" s="37"/>
      <c r="AT454" s="38"/>
    </row>
    <row r="455" spans="1:46" ht="12.75"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37"/>
      <c r="AK455" s="37"/>
      <c r="AL455" s="37"/>
      <c r="AM455" s="37"/>
      <c r="AN455" s="37"/>
      <c r="AO455" s="38"/>
      <c r="AP455" s="38"/>
      <c r="AQ455" s="37"/>
      <c r="AR455" s="37"/>
      <c r="AS455" s="37"/>
      <c r="AT455" s="38"/>
    </row>
    <row r="456" spans="1:46" ht="12.75"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37"/>
      <c r="AK456" s="37"/>
      <c r="AL456" s="37"/>
      <c r="AM456" s="37"/>
      <c r="AN456" s="37"/>
      <c r="AO456" s="38"/>
      <c r="AP456" s="38"/>
      <c r="AQ456" s="37"/>
      <c r="AR456" s="37"/>
      <c r="AS456" s="37"/>
      <c r="AT456" s="38"/>
    </row>
    <row r="457" spans="1:46" ht="12.75"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37"/>
      <c r="AK457" s="37"/>
      <c r="AL457" s="37"/>
      <c r="AM457" s="37"/>
      <c r="AN457" s="37"/>
      <c r="AO457" s="38"/>
      <c r="AP457" s="38"/>
      <c r="AQ457" s="37"/>
      <c r="AR457" s="37"/>
      <c r="AS457" s="37"/>
      <c r="AT457" s="38"/>
    </row>
    <row r="458" spans="1:46" ht="12.75"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c r="AM458" s="37"/>
      <c r="AN458" s="37"/>
      <c r="AO458" s="38"/>
      <c r="AP458" s="38"/>
      <c r="AQ458" s="37"/>
      <c r="AR458" s="37"/>
      <c r="AS458" s="37"/>
      <c r="AT458" s="38"/>
    </row>
    <row r="459" spans="1:46" ht="12.75"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37"/>
      <c r="AK459" s="37"/>
      <c r="AL459" s="37"/>
      <c r="AM459" s="37"/>
      <c r="AN459" s="37"/>
      <c r="AO459" s="38"/>
      <c r="AP459" s="38"/>
      <c r="AQ459" s="37"/>
      <c r="AR459" s="37"/>
      <c r="AS459" s="37"/>
      <c r="AT459" s="38"/>
    </row>
    <row r="460" spans="1:46" ht="12.75"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37"/>
      <c r="AK460" s="37"/>
      <c r="AL460" s="37"/>
      <c r="AM460" s="37"/>
      <c r="AN460" s="37"/>
      <c r="AO460" s="38"/>
      <c r="AP460" s="38"/>
      <c r="AQ460" s="37"/>
      <c r="AR460" s="37"/>
      <c r="AS460" s="37"/>
      <c r="AT460" s="38"/>
    </row>
    <row r="461" spans="1:46" ht="12.75"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37"/>
      <c r="AK461" s="37"/>
      <c r="AL461" s="37"/>
      <c r="AM461" s="37"/>
      <c r="AN461" s="37"/>
      <c r="AO461" s="38"/>
      <c r="AP461" s="38"/>
      <c r="AQ461" s="37"/>
      <c r="AR461" s="37"/>
      <c r="AS461" s="37"/>
      <c r="AT461" s="38"/>
    </row>
    <row r="462" spans="1:46" ht="12.75"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37"/>
      <c r="AK462" s="37"/>
      <c r="AL462" s="37"/>
      <c r="AM462" s="37"/>
      <c r="AN462" s="37"/>
      <c r="AO462" s="38"/>
      <c r="AP462" s="38"/>
      <c r="AQ462" s="37"/>
      <c r="AR462" s="37"/>
      <c r="AS462" s="37"/>
      <c r="AT462" s="38"/>
    </row>
    <row r="463" spans="1:46" ht="12.75"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37"/>
      <c r="AK463" s="37"/>
      <c r="AL463" s="37"/>
      <c r="AM463" s="37"/>
      <c r="AN463" s="37"/>
      <c r="AO463" s="38"/>
      <c r="AP463" s="38"/>
      <c r="AQ463" s="37"/>
      <c r="AR463" s="37"/>
      <c r="AS463" s="37"/>
      <c r="AT463" s="38"/>
    </row>
    <row r="464" spans="1:46" ht="12.75"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37"/>
      <c r="AK464" s="37"/>
      <c r="AL464" s="37"/>
      <c r="AM464" s="37"/>
      <c r="AN464" s="37"/>
      <c r="AO464" s="38"/>
      <c r="AP464" s="38"/>
      <c r="AQ464" s="37"/>
      <c r="AR464" s="37"/>
      <c r="AS464" s="37"/>
      <c r="AT464" s="38"/>
    </row>
    <row r="465" spans="1:46" ht="12.75"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37"/>
      <c r="AK465" s="37"/>
      <c r="AL465" s="37"/>
      <c r="AM465" s="37"/>
      <c r="AN465" s="37"/>
      <c r="AO465" s="38"/>
      <c r="AP465" s="38"/>
      <c r="AQ465" s="37"/>
      <c r="AR465" s="37"/>
      <c r="AS465" s="37"/>
      <c r="AT465" s="38"/>
    </row>
    <row r="466" spans="1:46" ht="12.75"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37"/>
      <c r="AK466" s="37"/>
      <c r="AL466" s="37"/>
      <c r="AM466" s="37"/>
      <c r="AN466" s="37"/>
      <c r="AO466" s="38"/>
      <c r="AP466" s="38"/>
      <c r="AQ466" s="37"/>
      <c r="AR466" s="37"/>
      <c r="AS466" s="37"/>
      <c r="AT466" s="38"/>
    </row>
    <row r="467" spans="1:46" ht="12.75"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37"/>
      <c r="AK467" s="37"/>
      <c r="AL467" s="37"/>
      <c r="AM467" s="37"/>
      <c r="AN467" s="37"/>
      <c r="AO467" s="38"/>
      <c r="AP467" s="38"/>
      <c r="AQ467" s="37"/>
      <c r="AR467" s="37"/>
      <c r="AS467" s="37"/>
      <c r="AT467" s="38"/>
    </row>
    <row r="468" spans="1:46" ht="12.75"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37"/>
      <c r="AK468" s="37"/>
      <c r="AL468" s="37"/>
      <c r="AM468" s="37"/>
      <c r="AN468" s="37"/>
      <c r="AO468" s="38"/>
      <c r="AP468" s="38"/>
      <c r="AQ468" s="37"/>
      <c r="AR468" s="37"/>
      <c r="AS468" s="37"/>
      <c r="AT468" s="38"/>
    </row>
    <row r="469" spans="1:46" ht="12.75"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37"/>
      <c r="AK469" s="37"/>
      <c r="AL469" s="37"/>
      <c r="AM469" s="37"/>
      <c r="AN469" s="37"/>
      <c r="AO469" s="38"/>
      <c r="AP469" s="38"/>
      <c r="AQ469" s="37"/>
      <c r="AR469" s="37"/>
      <c r="AS469" s="37"/>
      <c r="AT469" s="38"/>
    </row>
    <row r="470" spans="1:46" ht="12.75"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37"/>
      <c r="AK470" s="37"/>
      <c r="AL470" s="37"/>
      <c r="AM470" s="37"/>
      <c r="AN470" s="37"/>
      <c r="AO470" s="38"/>
      <c r="AP470" s="38"/>
      <c r="AQ470" s="37"/>
      <c r="AR470" s="37"/>
      <c r="AS470" s="37"/>
      <c r="AT470" s="38"/>
    </row>
    <row r="471" spans="1:46" ht="12.75"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37"/>
      <c r="AK471" s="37"/>
      <c r="AL471" s="37"/>
      <c r="AM471" s="37"/>
      <c r="AN471" s="37"/>
      <c r="AO471" s="38"/>
      <c r="AP471" s="38"/>
      <c r="AQ471" s="37"/>
      <c r="AR471" s="37"/>
      <c r="AS471" s="37"/>
      <c r="AT471" s="38"/>
    </row>
    <row r="472" spans="1:46" ht="12.75"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c r="AM472" s="37"/>
      <c r="AN472" s="37"/>
      <c r="AO472" s="38"/>
      <c r="AP472" s="38"/>
      <c r="AQ472" s="37"/>
      <c r="AR472" s="37"/>
      <c r="AS472" s="37"/>
      <c r="AT472" s="38"/>
    </row>
    <row r="473" spans="1:46" ht="12.75"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37"/>
      <c r="AK473" s="37"/>
      <c r="AL473" s="37"/>
      <c r="AM473" s="37"/>
      <c r="AN473" s="37"/>
      <c r="AO473" s="38"/>
      <c r="AP473" s="38"/>
      <c r="AQ473" s="37"/>
      <c r="AR473" s="37"/>
      <c r="AS473" s="37"/>
      <c r="AT473" s="38"/>
    </row>
    <row r="474" spans="1:46" ht="12.75"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37"/>
      <c r="AK474" s="37"/>
      <c r="AL474" s="37"/>
      <c r="AM474" s="37"/>
      <c r="AN474" s="37"/>
      <c r="AO474" s="38"/>
      <c r="AP474" s="38"/>
      <c r="AQ474" s="37"/>
      <c r="AR474" s="37"/>
      <c r="AS474" s="37"/>
      <c r="AT474" s="38"/>
    </row>
    <row r="475" spans="1:46" ht="12.75"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37"/>
      <c r="AK475" s="37"/>
      <c r="AL475" s="37"/>
      <c r="AM475" s="37"/>
      <c r="AN475" s="37"/>
      <c r="AO475" s="38"/>
      <c r="AP475" s="38"/>
      <c r="AQ475" s="37"/>
      <c r="AR475" s="37"/>
      <c r="AS475" s="37"/>
      <c r="AT475" s="38"/>
    </row>
    <row r="476" spans="1:46" ht="12.75"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37"/>
      <c r="AK476" s="37"/>
      <c r="AL476" s="37"/>
      <c r="AM476" s="37"/>
      <c r="AN476" s="37"/>
      <c r="AO476" s="38"/>
      <c r="AP476" s="38"/>
      <c r="AQ476" s="37"/>
      <c r="AR476" s="37"/>
      <c r="AS476" s="37"/>
      <c r="AT476" s="38"/>
    </row>
    <row r="477" spans="1:46" ht="12.75"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37"/>
      <c r="AK477" s="37"/>
      <c r="AL477" s="37"/>
      <c r="AM477" s="37"/>
      <c r="AN477" s="37"/>
      <c r="AO477" s="38"/>
      <c r="AP477" s="38"/>
      <c r="AQ477" s="37"/>
      <c r="AR477" s="37"/>
      <c r="AS477" s="37"/>
      <c r="AT477" s="38"/>
    </row>
    <row r="478" spans="1:46" ht="12.75"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37"/>
      <c r="AK478" s="37"/>
      <c r="AL478" s="37"/>
      <c r="AM478" s="37"/>
      <c r="AN478" s="37"/>
      <c r="AO478" s="38"/>
      <c r="AP478" s="38"/>
      <c r="AQ478" s="37"/>
      <c r="AR478" s="37"/>
      <c r="AS478" s="37"/>
      <c r="AT478" s="38"/>
    </row>
    <row r="479" spans="1:46" ht="12.75"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37"/>
      <c r="AK479" s="37"/>
      <c r="AL479" s="37"/>
      <c r="AM479" s="37"/>
      <c r="AN479" s="37"/>
      <c r="AO479" s="38"/>
      <c r="AP479" s="38"/>
      <c r="AQ479" s="37"/>
      <c r="AR479" s="37"/>
      <c r="AS479" s="37"/>
      <c r="AT479" s="38"/>
    </row>
    <row r="480" spans="1:46" ht="12.75"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37"/>
      <c r="AK480" s="37"/>
      <c r="AL480" s="37"/>
      <c r="AM480" s="37"/>
      <c r="AN480" s="37"/>
      <c r="AO480" s="38"/>
      <c r="AP480" s="38"/>
      <c r="AQ480" s="37"/>
      <c r="AR480" s="37"/>
      <c r="AS480" s="37"/>
      <c r="AT480" s="38"/>
    </row>
    <row r="481" spans="1:46" ht="12.75"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37"/>
      <c r="AK481" s="37"/>
      <c r="AL481" s="37"/>
      <c r="AM481" s="37"/>
      <c r="AN481" s="37"/>
      <c r="AO481" s="38"/>
      <c r="AP481" s="38"/>
      <c r="AQ481" s="37"/>
      <c r="AR481" s="37"/>
      <c r="AS481" s="37"/>
      <c r="AT481" s="38"/>
    </row>
    <row r="482" spans="1:46" ht="12.75"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37"/>
      <c r="AK482" s="37"/>
      <c r="AL482" s="37"/>
      <c r="AM482" s="37"/>
      <c r="AN482" s="37"/>
      <c r="AO482" s="38"/>
      <c r="AP482" s="38"/>
      <c r="AQ482" s="37"/>
      <c r="AR482" s="37"/>
      <c r="AS482" s="37"/>
      <c r="AT482" s="38"/>
    </row>
    <row r="483" spans="1:46" ht="12.75"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37"/>
      <c r="AK483" s="37"/>
      <c r="AL483" s="37"/>
      <c r="AM483" s="37"/>
      <c r="AN483" s="37"/>
      <c r="AO483" s="38"/>
      <c r="AP483" s="38"/>
      <c r="AQ483" s="37"/>
      <c r="AR483" s="37"/>
      <c r="AS483" s="37"/>
      <c r="AT483" s="38"/>
    </row>
    <row r="484" spans="1:46" ht="12.75"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37"/>
      <c r="AK484" s="37"/>
      <c r="AL484" s="37"/>
      <c r="AM484" s="37"/>
      <c r="AN484" s="37"/>
      <c r="AO484" s="38"/>
      <c r="AP484" s="38"/>
      <c r="AQ484" s="37"/>
      <c r="AR484" s="37"/>
      <c r="AS484" s="37"/>
      <c r="AT484" s="38"/>
    </row>
    <row r="485" spans="1:46" ht="12.75"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c r="AM485" s="37"/>
      <c r="AN485" s="37"/>
      <c r="AO485" s="38"/>
      <c r="AP485" s="38"/>
      <c r="AQ485" s="37"/>
      <c r="AR485" s="37"/>
      <c r="AS485" s="37"/>
      <c r="AT485" s="38"/>
    </row>
    <row r="486" spans="1:46" ht="12.75"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c r="AM486" s="37"/>
      <c r="AN486" s="37"/>
      <c r="AO486" s="38"/>
      <c r="AP486" s="38"/>
      <c r="AQ486" s="37"/>
      <c r="AR486" s="37"/>
      <c r="AS486" s="37"/>
      <c r="AT486" s="38"/>
    </row>
    <row r="487" spans="1:46" ht="12.75"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37"/>
      <c r="AK487" s="37"/>
      <c r="AL487" s="37"/>
      <c r="AM487" s="37"/>
      <c r="AN487" s="37"/>
      <c r="AO487" s="38"/>
      <c r="AP487" s="38"/>
      <c r="AQ487" s="37"/>
      <c r="AR487" s="37"/>
      <c r="AS487" s="37"/>
      <c r="AT487" s="38"/>
    </row>
    <row r="488" spans="1:46" ht="12.75"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c r="AM488" s="37"/>
      <c r="AN488" s="37"/>
      <c r="AO488" s="38"/>
      <c r="AP488" s="38"/>
      <c r="AQ488" s="37"/>
      <c r="AR488" s="37"/>
      <c r="AS488" s="37"/>
      <c r="AT488" s="38"/>
    </row>
    <row r="489" spans="1:46" ht="12.75"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c r="AM489" s="37"/>
      <c r="AN489" s="37"/>
      <c r="AO489" s="38"/>
      <c r="AP489" s="38"/>
      <c r="AQ489" s="37"/>
      <c r="AR489" s="37"/>
      <c r="AS489" s="37"/>
      <c r="AT489" s="38"/>
    </row>
    <row r="490" spans="1:46" ht="12.75"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37"/>
      <c r="AK490" s="37"/>
      <c r="AL490" s="37"/>
      <c r="AM490" s="37"/>
      <c r="AN490" s="37"/>
      <c r="AO490" s="38"/>
      <c r="AP490" s="38"/>
      <c r="AQ490" s="37"/>
      <c r="AR490" s="37"/>
      <c r="AS490" s="37"/>
      <c r="AT490" s="38"/>
    </row>
    <row r="491" spans="1:46" ht="12.75"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37"/>
      <c r="AK491" s="37"/>
      <c r="AL491" s="37"/>
      <c r="AM491" s="37"/>
      <c r="AN491" s="37"/>
      <c r="AO491" s="38"/>
      <c r="AP491" s="38"/>
      <c r="AQ491" s="37"/>
      <c r="AR491" s="37"/>
      <c r="AS491" s="37"/>
      <c r="AT491" s="38"/>
    </row>
    <row r="492" spans="1:46" ht="12.75"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37"/>
      <c r="AK492" s="37"/>
      <c r="AL492" s="37"/>
      <c r="AM492" s="37"/>
      <c r="AN492" s="37"/>
      <c r="AO492" s="38"/>
      <c r="AP492" s="38"/>
      <c r="AQ492" s="37"/>
      <c r="AR492" s="37"/>
      <c r="AS492" s="37"/>
      <c r="AT492" s="38"/>
    </row>
    <row r="493" spans="1:46" ht="12.75"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37"/>
      <c r="AK493" s="37"/>
      <c r="AL493" s="37"/>
      <c r="AM493" s="37"/>
      <c r="AN493" s="37"/>
      <c r="AO493" s="38"/>
      <c r="AP493" s="38"/>
      <c r="AQ493" s="37"/>
      <c r="AR493" s="37"/>
      <c r="AS493" s="37"/>
      <c r="AT493" s="38"/>
    </row>
    <row r="494" spans="1:46" ht="12.75"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c r="AM494" s="37"/>
      <c r="AN494" s="37"/>
      <c r="AO494" s="38"/>
      <c r="AP494" s="38"/>
      <c r="AQ494" s="37"/>
      <c r="AR494" s="37"/>
      <c r="AS494" s="37"/>
      <c r="AT494" s="38"/>
    </row>
    <row r="495" spans="1:46" ht="12.75"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37"/>
      <c r="AK495" s="37"/>
      <c r="AL495" s="37"/>
      <c r="AM495" s="37"/>
      <c r="AN495" s="37"/>
      <c r="AO495" s="38"/>
      <c r="AP495" s="38"/>
      <c r="AQ495" s="37"/>
      <c r="AR495" s="37"/>
      <c r="AS495" s="37"/>
      <c r="AT495" s="38"/>
    </row>
    <row r="496" spans="1:46" ht="12.75"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37"/>
      <c r="AK496" s="37"/>
      <c r="AL496" s="37"/>
      <c r="AM496" s="37"/>
      <c r="AN496" s="37"/>
      <c r="AO496" s="38"/>
      <c r="AP496" s="38"/>
      <c r="AQ496" s="37"/>
      <c r="AR496" s="37"/>
      <c r="AS496" s="37"/>
      <c r="AT496" s="38"/>
    </row>
    <row r="497" spans="1:46" ht="12.75"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37"/>
      <c r="AK497" s="37"/>
      <c r="AL497" s="37"/>
      <c r="AM497" s="37"/>
      <c r="AN497" s="37"/>
      <c r="AO497" s="38"/>
      <c r="AP497" s="38"/>
      <c r="AQ497" s="37"/>
      <c r="AR497" s="37"/>
      <c r="AS497" s="37"/>
      <c r="AT497" s="38"/>
    </row>
    <row r="498" spans="1:46" ht="12.75"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37"/>
      <c r="AK498" s="37"/>
      <c r="AL498" s="37"/>
      <c r="AM498" s="37"/>
      <c r="AN498" s="37"/>
      <c r="AO498" s="38"/>
      <c r="AP498" s="38"/>
      <c r="AQ498" s="37"/>
      <c r="AR498" s="37"/>
      <c r="AS498" s="37"/>
      <c r="AT498" s="38"/>
    </row>
    <row r="499" spans="1:46" ht="12.75"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37"/>
      <c r="AK499" s="37"/>
      <c r="AL499" s="37"/>
      <c r="AM499" s="37"/>
      <c r="AN499" s="37"/>
      <c r="AO499" s="38"/>
      <c r="AP499" s="38"/>
      <c r="AQ499" s="37"/>
      <c r="AR499" s="37"/>
      <c r="AS499" s="37"/>
      <c r="AT499" s="38"/>
    </row>
    <row r="500" spans="1:46" ht="12.75"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37"/>
      <c r="AK500" s="37"/>
      <c r="AL500" s="37"/>
      <c r="AM500" s="37"/>
      <c r="AN500" s="37"/>
      <c r="AO500" s="38"/>
      <c r="AP500" s="38"/>
      <c r="AQ500" s="37"/>
      <c r="AR500" s="37"/>
      <c r="AS500" s="37"/>
      <c r="AT500" s="38"/>
    </row>
    <row r="501" spans="1:46" ht="12.75"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37"/>
      <c r="AK501" s="37"/>
      <c r="AL501" s="37"/>
      <c r="AM501" s="37"/>
      <c r="AN501" s="37"/>
      <c r="AO501" s="38"/>
      <c r="AP501" s="38"/>
      <c r="AQ501" s="37"/>
      <c r="AR501" s="37"/>
      <c r="AS501" s="37"/>
      <c r="AT501" s="38"/>
    </row>
    <row r="502" spans="1:46" ht="12.75"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37"/>
      <c r="AK502" s="37"/>
      <c r="AL502" s="37"/>
      <c r="AM502" s="37"/>
      <c r="AN502" s="37"/>
      <c r="AO502" s="38"/>
      <c r="AP502" s="38"/>
      <c r="AQ502" s="37"/>
      <c r="AR502" s="37"/>
      <c r="AS502" s="37"/>
      <c r="AT502" s="38"/>
    </row>
    <row r="503" spans="1:46" ht="12.75"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37"/>
      <c r="AK503" s="37"/>
      <c r="AL503" s="37"/>
      <c r="AM503" s="37"/>
      <c r="AN503" s="37"/>
      <c r="AO503" s="38"/>
      <c r="AP503" s="38"/>
      <c r="AQ503" s="37"/>
      <c r="AR503" s="37"/>
      <c r="AS503" s="37"/>
      <c r="AT503" s="38"/>
    </row>
    <row r="504" spans="1:46" ht="12.75"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37"/>
      <c r="AK504" s="37"/>
      <c r="AL504" s="37"/>
      <c r="AM504" s="37"/>
      <c r="AN504" s="37"/>
      <c r="AO504" s="38"/>
      <c r="AP504" s="38"/>
      <c r="AQ504" s="37"/>
      <c r="AR504" s="37"/>
      <c r="AS504" s="37"/>
      <c r="AT504" s="38"/>
    </row>
    <row r="505" spans="1:46" ht="12.75"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37"/>
      <c r="AK505" s="37"/>
      <c r="AL505" s="37"/>
      <c r="AM505" s="37"/>
      <c r="AN505" s="37"/>
      <c r="AO505" s="38"/>
      <c r="AP505" s="38"/>
      <c r="AQ505" s="37"/>
      <c r="AR505" s="37"/>
      <c r="AS505" s="37"/>
      <c r="AT505" s="38"/>
    </row>
    <row r="506" spans="1:46" ht="12.75"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37"/>
      <c r="AK506" s="37"/>
      <c r="AL506" s="37"/>
      <c r="AM506" s="37"/>
      <c r="AN506" s="37"/>
      <c r="AO506" s="38"/>
      <c r="AP506" s="38"/>
      <c r="AQ506" s="37"/>
      <c r="AR506" s="37"/>
      <c r="AS506" s="37"/>
      <c r="AT506" s="38"/>
    </row>
    <row r="507" spans="1:46" ht="12.75"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37"/>
      <c r="AK507" s="37"/>
      <c r="AL507" s="37"/>
      <c r="AM507" s="37"/>
      <c r="AN507" s="37"/>
      <c r="AO507" s="38"/>
      <c r="AP507" s="38"/>
      <c r="AQ507" s="37"/>
      <c r="AR507" s="37"/>
      <c r="AS507" s="37"/>
      <c r="AT507" s="38"/>
    </row>
    <row r="508" spans="1:46" ht="12.75"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37"/>
      <c r="AK508" s="37"/>
      <c r="AL508" s="37"/>
      <c r="AM508" s="37"/>
      <c r="AN508" s="37"/>
      <c r="AO508" s="38"/>
      <c r="AP508" s="38"/>
      <c r="AQ508" s="37"/>
      <c r="AR508" s="37"/>
      <c r="AS508" s="37"/>
      <c r="AT508" s="38"/>
    </row>
    <row r="509" spans="1:46" ht="12.75"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37"/>
      <c r="AK509" s="37"/>
      <c r="AL509" s="37"/>
      <c r="AM509" s="37"/>
      <c r="AN509" s="37"/>
      <c r="AO509" s="38"/>
      <c r="AP509" s="38"/>
      <c r="AQ509" s="37"/>
      <c r="AR509" s="37"/>
      <c r="AS509" s="37"/>
      <c r="AT509" s="38"/>
    </row>
    <row r="510" spans="1:46" ht="12.75"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37"/>
      <c r="AK510" s="37"/>
      <c r="AL510" s="37"/>
      <c r="AM510" s="37"/>
      <c r="AN510" s="37"/>
      <c r="AO510" s="38"/>
      <c r="AP510" s="38"/>
      <c r="AQ510" s="37"/>
      <c r="AR510" s="37"/>
      <c r="AS510" s="37"/>
      <c r="AT510" s="38"/>
    </row>
    <row r="511" spans="1:46" ht="12.75"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37"/>
      <c r="AK511" s="37"/>
      <c r="AL511" s="37"/>
      <c r="AM511" s="37"/>
      <c r="AN511" s="37"/>
      <c r="AO511" s="38"/>
      <c r="AP511" s="38"/>
      <c r="AQ511" s="37"/>
      <c r="AR511" s="37"/>
      <c r="AS511" s="37"/>
      <c r="AT511" s="38"/>
    </row>
    <row r="512" spans="1:46" ht="12.75"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c r="AM512" s="37"/>
      <c r="AN512" s="37"/>
      <c r="AO512" s="38"/>
      <c r="AP512" s="38"/>
      <c r="AQ512" s="37"/>
      <c r="AR512" s="37"/>
      <c r="AS512" s="37"/>
      <c r="AT512" s="38"/>
    </row>
    <row r="513" spans="1:46" ht="12.75"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37"/>
      <c r="AK513" s="37"/>
      <c r="AL513" s="37"/>
      <c r="AM513" s="37"/>
      <c r="AN513" s="37"/>
      <c r="AO513" s="38"/>
      <c r="AP513" s="38"/>
      <c r="AQ513" s="37"/>
      <c r="AR513" s="37"/>
      <c r="AS513" s="37"/>
      <c r="AT513" s="38"/>
    </row>
    <row r="514" spans="1:46" ht="12.75"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37"/>
      <c r="AK514" s="37"/>
      <c r="AL514" s="37"/>
      <c r="AM514" s="37"/>
      <c r="AN514" s="37"/>
      <c r="AO514" s="38"/>
      <c r="AP514" s="38"/>
      <c r="AQ514" s="37"/>
      <c r="AR514" s="37"/>
      <c r="AS514" s="37"/>
      <c r="AT514" s="38"/>
    </row>
    <row r="515" spans="1:46" ht="12.75"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37"/>
      <c r="AK515" s="37"/>
      <c r="AL515" s="37"/>
      <c r="AM515" s="37"/>
      <c r="AN515" s="37"/>
      <c r="AO515" s="38"/>
      <c r="AP515" s="38"/>
      <c r="AQ515" s="37"/>
      <c r="AR515" s="37"/>
      <c r="AS515" s="37"/>
      <c r="AT515" s="38"/>
    </row>
    <row r="516" spans="1:46" ht="12.75"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c r="AM516" s="37"/>
      <c r="AN516" s="37"/>
      <c r="AO516" s="38"/>
      <c r="AP516" s="38"/>
      <c r="AQ516" s="37"/>
      <c r="AR516" s="37"/>
      <c r="AS516" s="37"/>
      <c r="AT516" s="38"/>
    </row>
    <row r="517" spans="1:46" ht="12.75"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37"/>
      <c r="AK517" s="37"/>
      <c r="AL517" s="37"/>
      <c r="AM517" s="37"/>
      <c r="AN517" s="37"/>
      <c r="AO517" s="38"/>
      <c r="AP517" s="38"/>
      <c r="AQ517" s="37"/>
      <c r="AR517" s="37"/>
      <c r="AS517" s="37"/>
      <c r="AT517" s="38"/>
    </row>
    <row r="518" spans="1:46" ht="12.75"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37"/>
      <c r="AK518" s="37"/>
      <c r="AL518" s="37"/>
      <c r="AM518" s="37"/>
      <c r="AN518" s="37"/>
      <c r="AO518" s="38"/>
      <c r="AP518" s="38"/>
      <c r="AQ518" s="37"/>
      <c r="AR518" s="37"/>
      <c r="AS518" s="37"/>
      <c r="AT518" s="38"/>
    </row>
    <row r="519" spans="1:46" ht="12.75"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37"/>
      <c r="AK519" s="37"/>
      <c r="AL519" s="37"/>
      <c r="AM519" s="37"/>
      <c r="AN519" s="37"/>
      <c r="AO519" s="38"/>
      <c r="AP519" s="38"/>
      <c r="AQ519" s="37"/>
      <c r="AR519" s="37"/>
      <c r="AS519" s="37"/>
      <c r="AT519" s="38"/>
    </row>
    <row r="520" spans="1:46" ht="12.75"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37"/>
      <c r="AK520" s="37"/>
      <c r="AL520" s="37"/>
      <c r="AM520" s="37"/>
      <c r="AN520" s="37"/>
      <c r="AO520" s="38"/>
      <c r="AP520" s="38"/>
      <c r="AQ520" s="37"/>
      <c r="AR520" s="37"/>
      <c r="AS520" s="37"/>
      <c r="AT520" s="38"/>
    </row>
    <row r="521" spans="1:46" ht="12.75"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37"/>
      <c r="AK521" s="37"/>
      <c r="AL521" s="37"/>
      <c r="AM521" s="37"/>
      <c r="AN521" s="37"/>
      <c r="AO521" s="38"/>
      <c r="AP521" s="38"/>
      <c r="AQ521" s="37"/>
      <c r="AR521" s="37"/>
      <c r="AS521" s="37"/>
      <c r="AT521" s="38"/>
    </row>
    <row r="522" spans="1:46" ht="12.75"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37"/>
      <c r="AK522" s="37"/>
      <c r="AL522" s="37"/>
      <c r="AM522" s="37"/>
      <c r="AN522" s="37"/>
      <c r="AO522" s="38"/>
      <c r="AP522" s="38"/>
      <c r="AQ522" s="37"/>
      <c r="AR522" s="37"/>
      <c r="AS522" s="37"/>
      <c r="AT522" s="38"/>
    </row>
    <row r="523" spans="1:46" ht="12.75"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37"/>
      <c r="AK523" s="37"/>
      <c r="AL523" s="37"/>
      <c r="AM523" s="37"/>
      <c r="AN523" s="37"/>
      <c r="AO523" s="38"/>
      <c r="AP523" s="38"/>
      <c r="AQ523" s="37"/>
      <c r="AR523" s="37"/>
      <c r="AS523" s="37"/>
      <c r="AT523" s="38"/>
    </row>
    <row r="524" spans="1:46" ht="12.75"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37"/>
      <c r="AK524" s="37"/>
      <c r="AL524" s="37"/>
      <c r="AM524" s="37"/>
      <c r="AN524" s="37"/>
      <c r="AO524" s="38"/>
      <c r="AP524" s="38"/>
      <c r="AQ524" s="37"/>
      <c r="AR524" s="37"/>
      <c r="AS524" s="37"/>
      <c r="AT524" s="38"/>
    </row>
    <row r="525" spans="1:46" ht="12.75"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37"/>
      <c r="AK525" s="37"/>
      <c r="AL525" s="37"/>
      <c r="AM525" s="37"/>
      <c r="AN525" s="37"/>
      <c r="AO525" s="38"/>
      <c r="AP525" s="38"/>
      <c r="AQ525" s="37"/>
      <c r="AR525" s="37"/>
      <c r="AS525" s="37"/>
      <c r="AT525" s="38"/>
    </row>
    <row r="526" spans="1:46" ht="12.75"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37"/>
      <c r="AK526" s="37"/>
      <c r="AL526" s="37"/>
      <c r="AM526" s="37"/>
      <c r="AN526" s="37"/>
      <c r="AO526" s="38"/>
      <c r="AP526" s="38"/>
      <c r="AQ526" s="37"/>
      <c r="AR526" s="37"/>
      <c r="AS526" s="37"/>
      <c r="AT526" s="38"/>
    </row>
    <row r="527" spans="1:46" ht="12.75"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37"/>
      <c r="AK527" s="37"/>
      <c r="AL527" s="37"/>
      <c r="AM527" s="37"/>
      <c r="AN527" s="37"/>
      <c r="AO527" s="38"/>
      <c r="AP527" s="38"/>
      <c r="AQ527" s="37"/>
      <c r="AR527" s="37"/>
      <c r="AS527" s="37"/>
      <c r="AT527" s="38"/>
    </row>
    <row r="528" spans="1:46" ht="12.75"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37"/>
      <c r="AK528" s="37"/>
      <c r="AL528" s="37"/>
      <c r="AM528" s="37"/>
      <c r="AN528" s="37"/>
      <c r="AO528" s="38"/>
      <c r="AP528" s="38"/>
      <c r="AQ528" s="37"/>
      <c r="AR528" s="37"/>
      <c r="AS528" s="37"/>
      <c r="AT528" s="38"/>
    </row>
    <row r="529" spans="1:46" ht="12.75"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37"/>
      <c r="AK529" s="37"/>
      <c r="AL529" s="37"/>
      <c r="AM529" s="37"/>
      <c r="AN529" s="37"/>
      <c r="AO529" s="38"/>
      <c r="AP529" s="38"/>
      <c r="AQ529" s="37"/>
      <c r="AR529" s="37"/>
      <c r="AS529" s="37"/>
      <c r="AT529" s="38"/>
    </row>
    <row r="530" spans="1:46" ht="12.75"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37"/>
      <c r="AK530" s="37"/>
      <c r="AL530" s="37"/>
      <c r="AM530" s="37"/>
      <c r="AN530" s="37"/>
      <c r="AO530" s="38"/>
      <c r="AP530" s="38"/>
      <c r="AQ530" s="37"/>
      <c r="AR530" s="37"/>
      <c r="AS530" s="37"/>
      <c r="AT530" s="38"/>
    </row>
    <row r="531" spans="1:46" ht="12.75"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37"/>
      <c r="AK531" s="37"/>
      <c r="AL531" s="37"/>
      <c r="AM531" s="37"/>
      <c r="AN531" s="37"/>
      <c r="AO531" s="38"/>
      <c r="AP531" s="38"/>
      <c r="AQ531" s="37"/>
      <c r="AR531" s="37"/>
      <c r="AS531" s="37"/>
      <c r="AT531" s="38"/>
    </row>
    <row r="532" spans="1:46" ht="12.75"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37"/>
      <c r="AK532" s="37"/>
      <c r="AL532" s="37"/>
      <c r="AM532" s="37"/>
      <c r="AN532" s="37"/>
      <c r="AO532" s="38"/>
      <c r="AP532" s="38"/>
      <c r="AQ532" s="37"/>
      <c r="AR532" s="37"/>
      <c r="AS532" s="37"/>
      <c r="AT532" s="38"/>
    </row>
    <row r="533" spans="1:46" ht="12.75"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37"/>
      <c r="AK533" s="37"/>
      <c r="AL533" s="37"/>
      <c r="AM533" s="37"/>
      <c r="AN533" s="37"/>
      <c r="AO533" s="38"/>
      <c r="AP533" s="38"/>
      <c r="AQ533" s="37"/>
      <c r="AR533" s="37"/>
      <c r="AS533" s="37"/>
      <c r="AT533" s="38"/>
    </row>
    <row r="534" spans="1:46" ht="12.75"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37"/>
      <c r="AK534" s="37"/>
      <c r="AL534" s="37"/>
      <c r="AM534" s="37"/>
      <c r="AN534" s="37"/>
      <c r="AO534" s="38"/>
      <c r="AP534" s="38"/>
      <c r="AQ534" s="37"/>
      <c r="AR534" s="37"/>
      <c r="AS534" s="37"/>
      <c r="AT534" s="38"/>
    </row>
    <row r="535" spans="1:46" ht="12.75"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37"/>
      <c r="AK535" s="37"/>
      <c r="AL535" s="37"/>
      <c r="AM535" s="37"/>
      <c r="AN535" s="37"/>
      <c r="AO535" s="38"/>
      <c r="AP535" s="38"/>
      <c r="AQ535" s="37"/>
      <c r="AR535" s="37"/>
      <c r="AS535" s="37"/>
      <c r="AT535" s="38"/>
    </row>
    <row r="536" spans="1:46" ht="12.75"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37"/>
      <c r="AK536" s="37"/>
      <c r="AL536" s="37"/>
      <c r="AM536" s="37"/>
      <c r="AN536" s="37"/>
      <c r="AO536" s="38"/>
      <c r="AP536" s="38"/>
      <c r="AQ536" s="37"/>
      <c r="AR536" s="37"/>
      <c r="AS536" s="37"/>
      <c r="AT536" s="38"/>
    </row>
    <row r="537" spans="1:46" ht="12.75"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37"/>
      <c r="AK537" s="37"/>
      <c r="AL537" s="37"/>
      <c r="AM537" s="37"/>
      <c r="AN537" s="37"/>
      <c r="AO537" s="38"/>
      <c r="AP537" s="38"/>
      <c r="AQ537" s="37"/>
      <c r="AR537" s="37"/>
      <c r="AS537" s="37"/>
      <c r="AT537" s="38"/>
    </row>
    <row r="538" spans="1:46" ht="12.75"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c r="AM538" s="37"/>
      <c r="AN538" s="37"/>
      <c r="AO538" s="38"/>
      <c r="AP538" s="38"/>
      <c r="AQ538" s="37"/>
      <c r="AR538" s="37"/>
      <c r="AS538" s="37"/>
      <c r="AT538" s="38"/>
    </row>
    <row r="539" spans="1:46" ht="12.75"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37"/>
      <c r="AK539" s="37"/>
      <c r="AL539" s="37"/>
      <c r="AM539" s="37"/>
      <c r="AN539" s="37"/>
      <c r="AO539" s="38"/>
      <c r="AP539" s="38"/>
      <c r="AQ539" s="37"/>
      <c r="AR539" s="37"/>
      <c r="AS539" s="37"/>
      <c r="AT539" s="38"/>
    </row>
    <row r="540" spans="1:46" ht="12.75"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c r="AM540" s="37"/>
      <c r="AN540" s="37"/>
      <c r="AO540" s="38"/>
      <c r="AP540" s="38"/>
      <c r="AQ540" s="37"/>
      <c r="AR540" s="37"/>
      <c r="AS540" s="37"/>
      <c r="AT540" s="38"/>
    </row>
    <row r="541" spans="1:46" ht="12.75"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37"/>
      <c r="AK541" s="37"/>
      <c r="AL541" s="37"/>
      <c r="AM541" s="37"/>
      <c r="AN541" s="37"/>
      <c r="AO541" s="38"/>
      <c r="AP541" s="38"/>
      <c r="AQ541" s="37"/>
      <c r="AR541" s="37"/>
      <c r="AS541" s="37"/>
      <c r="AT541" s="38"/>
    </row>
    <row r="542" spans="1:46" ht="12.75"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37"/>
      <c r="AK542" s="37"/>
      <c r="AL542" s="37"/>
      <c r="AM542" s="37"/>
      <c r="AN542" s="37"/>
      <c r="AO542" s="38"/>
      <c r="AP542" s="38"/>
      <c r="AQ542" s="37"/>
      <c r="AR542" s="37"/>
      <c r="AS542" s="37"/>
      <c r="AT542" s="38"/>
    </row>
    <row r="543" spans="1:46" ht="12.75"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37"/>
      <c r="AK543" s="37"/>
      <c r="AL543" s="37"/>
      <c r="AM543" s="37"/>
      <c r="AN543" s="37"/>
      <c r="AO543" s="38"/>
      <c r="AP543" s="38"/>
      <c r="AQ543" s="37"/>
      <c r="AR543" s="37"/>
      <c r="AS543" s="37"/>
      <c r="AT543" s="38"/>
    </row>
    <row r="544" spans="1:46" ht="12.75"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37"/>
      <c r="AK544" s="37"/>
      <c r="AL544" s="37"/>
      <c r="AM544" s="37"/>
      <c r="AN544" s="37"/>
      <c r="AO544" s="38"/>
      <c r="AP544" s="38"/>
      <c r="AQ544" s="37"/>
      <c r="AR544" s="37"/>
      <c r="AS544" s="37"/>
      <c r="AT544" s="38"/>
    </row>
    <row r="545" spans="1:46" ht="12.75"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37"/>
      <c r="AK545" s="37"/>
      <c r="AL545" s="37"/>
      <c r="AM545" s="37"/>
      <c r="AN545" s="37"/>
      <c r="AO545" s="38"/>
      <c r="AP545" s="38"/>
      <c r="AQ545" s="37"/>
      <c r="AR545" s="37"/>
      <c r="AS545" s="37"/>
      <c r="AT545" s="38"/>
    </row>
    <row r="546" spans="1:46" ht="12.75"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37"/>
      <c r="AK546" s="37"/>
      <c r="AL546" s="37"/>
      <c r="AM546" s="37"/>
      <c r="AN546" s="37"/>
      <c r="AO546" s="38"/>
      <c r="AP546" s="38"/>
      <c r="AQ546" s="37"/>
      <c r="AR546" s="37"/>
      <c r="AS546" s="37"/>
      <c r="AT546" s="38"/>
    </row>
    <row r="547" spans="1:46" ht="12.75"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37"/>
      <c r="AK547" s="37"/>
      <c r="AL547" s="37"/>
      <c r="AM547" s="37"/>
      <c r="AN547" s="37"/>
      <c r="AO547" s="38"/>
      <c r="AP547" s="38"/>
      <c r="AQ547" s="37"/>
      <c r="AR547" s="37"/>
      <c r="AS547" s="37"/>
      <c r="AT547" s="38"/>
    </row>
    <row r="548" spans="1:46" ht="12.75"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37"/>
      <c r="AK548" s="37"/>
      <c r="AL548" s="37"/>
      <c r="AM548" s="37"/>
      <c r="AN548" s="37"/>
      <c r="AO548" s="38"/>
      <c r="AP548" s="38"/>
      <c r="AQ548" s="37"/>
      <c r="AR548" s="37"/>
      <c r="AS548" s="37"/>
      <c r="AT548" s="38"/>
    </row>
    <row r="549" spans="1:46" ht="12.75"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37"/>
      <c r="AK549" s="37"/>
      <c r="AL549" s="37"/>
      <c r="AM549" s="37"/>
      <c r="AN549" s="37"/>
      <c r="AO549" s="38"/>
      <c r="AP549" s="38"/>
      <c r="AQ549" s="37"/>
      <c r="AR549" s="37"/>
      <c r="AS549" s="37"/>
      <c r="AT549" s="38"/>
    </row>
    <row r="550" spans="1:46" ht="12.75"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37"/>
      <c r="AK550" s="37"/>
      <c r="AL550" s="37"/>
      <c r="AM550" s="37"/>
      <c r="AN550" s="37"/>
      <c r="AO550" s="38"/>
      <c r="AP550" s="38"/>
      <c r="AQ550" s="37"/>
      <c r="AR550" s="37"/>
      <c r="AS550" s="37"/>
      <c r="AT550" s="38"/>
    </row>
    <row r="551" spans="1:46" ht="12.75"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37"/>
      <c r="AK551" s="37"/>
      <c r="AL551" s="37"/>
      <c r="AM551" s="37"/>
      <c r="AN551" s="37"/>
      <c r="AO551" s="38"/>
      <c r="AP551" s="38"/>
      <c r="AQ551" s="37"/>
      <c r="AR551" s="37"/>
      <c r="AS551" s="37"/>
      <c r="AT551" s="38"/>
    </row>
    <row r="552" spans="1:46" ht="12.75"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37"/>
      <c r="AK552" s="37"/>
      <c r="AL552" s="37"/>
      <c r="AM552" s="37"/>
      <c r="AN552" s="37"/>
      <c r="AO552" s="38"/>
      <c r="AP552" s="38"/>
      <c r="AQ552" s="37"/>
      <c r="AR552" s="37"/>
      <c r="AS552" s="37"/>
      <c r="AT552" s="38"/>
    </row>
    <row r="553" spans="1:46" ht="12.75"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37"/>
      <c r="AK553" s="37"/>
      <c r="AL553" s="37"/>
      <c r="AM553" s="37"/>
      <c r="AN553" s="37"/>
      <c r="AO553" s="38"/>
      <c r="AP553" s="38"/>
      <c r="AQ553" s="37"/>
      <c r="AR553" s="37"/>
      <c r="AS553" s="37"/>
      <c r="AT553" s="38"/>
    </row>
    <row r="554" spans="1:46" ht="12.75"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37"/>
      <c r="AK554" s="37"/>
      <c r="AL554" s="37"/>
      <c r="AM554" s="37"/>
      <c r="AN554" s="37"/>
      <c r="AO554" s="38"/>
      <c r="AP554" s="38"/>
      <c r="AQ554" s="37"/>
      <c r="AR554" s="37"/>
      <c r="AS554" s="37"/>
      <c r="AT554" s="38"/>
    </row>
    <row r="555" spans="1:46" ht="12.75"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37"/>
      <c r="AK555" s="37"/>
      <c r="AL555" s="37"/>
      <c r="AM555" s="37"/>
      <c r="AN555" s="37"/>
      <c r="AO555" s="38"/>
      <c r="AP555" s="38"/>
      <c r="AQ555" s="37"/>
      <c r="AR555" s="37"/>
      <c r="AS555" s="37"/>
      <c r="AT555" s="38"/>
    </row>
    <row r="556" spans="1:46" ht="12.75"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37"/>
      <c r="AK556" s="37"/>
      <c r="AL556" s="37"/>
      <c r="AM556" s="37"/>
      <c r="AN556" s="37"/>
      <c r="AO556" s="38"/>
      <c r="AP556" s="38"/>
      <c r="AQ556" s="37"/>
      <c r="AR556" s="37"/>
      <c r="AS556" s="37"/>
      <c r="AT556" s="38"/>
    </row>
    <row r="557" spans="1:46" ht="12.75"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37"/>
      <c r="AK557" s="37"/>
      <c r="AL557" s="37"/>
      <c r="AM557" s="37"/>
      <c r="AN557" s="37"/>
      <c r="AO557" s="38"/>
      <c r="AP557" s="38"/>
      <c r="AQ557" s="37"/>
      <c r="AR557" s="37"/>
      <c r="AS557" s="37"/>
      <c r="AT557" s="38"/>
    </row>
    <row r="558" spans="1:46" ht="12.75"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37"/>
      <c r="AK558" s="37"/>
      <c r="AL558" s="37"/>
      <c r="AM558" s="37"/>
      <c r="AN558" s="37"/>
      <c r="AO558" s="38"/>
      <c r="AP558" s="38"/>
      <c r="AQ558" s="37"/>
      <c r="AR558" s="37"/>
      <c r="AS558" s="37"/>
      <c r="AT558" s="38"/>
    </row>
    <row r="559" spans="1:46" ht="12.75"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37"/>
      <c r="AK559" s="37"/>
      <c r="AL559" s="37"/>
      <c r="AM559" s="37"/>
      <c r="AN559" s="37"/>
      <c r="AO559" s="38"/>
      <c r="AP559" s="38"/>
      <c r="AQ559" s="37"/>
      <c r="AR559" s="37"/>
      <c r="AS559" s="37"/>
      <c r="AT559" s="38"/>
    </row>
    <row r="560" spans="1:46" ht="12.75"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37"/>
      <c r="AK560" s="37"/>
      <c r="AL560" s="37"/>
      <c r="AM560" s="37"/>
      <c r="AN560" s="37"/>
      <c r="AO560" s="38"/>
      <c r="AP560" s="38"/>
      <c r="AQ560" s="37"/>
      <c r="AR560" s="37"/>
      <c r="AS560" s="37"/>
      <c r="AT560" s="38"/>
    </row>
    <row r="561" spans="1:46" ht="12.75"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37"/>
      <c r="AK561" s="37"/>
      <c r="AL561" s="37"/>
      <c r="AM561" s="37"/>
      <c r="AN561" s="37"/>
      <c r="AO561" s="38"/>
      <c r="AP561" s="38"/>
      <c r="AQ561" s="37"/>
      <c r="AR561" s="37"/>
      <c r="AS561" s="37"/>
      <c r="AT561" s="38"/>
    </row>
    <row r="562" spans="1:46" ht="12.75"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37"/>
      <c r="AK562" s="37"/>
      <c r="AL562" s="37"/>
      <c r="AM562" s="37"/>
      <c r="AN562" s="37"/>
      <c r="AO562" s="38"/>
      <c r="AP562" s="38"/>
      <c r="AQ562" s="37"/>
      <c r="AR562" s="37"/>
      <c r="AS562" s="37"/>
      <c r="AT562" s="38"/>
    </row>
    <row r="563" spans="1:46" ht="12.75"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37"/>
      <c r="AK563" s="37"/>
      <c r="AL563" s="37"/>
      <c r="AM563" s="37"/>
      <c r="AN563" s="37"/>
      <c r="AO563" s="38"/>
      <c r="AP563" s="38"/>
      <c r="AQ563" s="37"/>
      <c r="AR563" s="37"/>
      <c r="AS563" s="37"/>
      <c r="AT563" s="38"/>
    </row>
    <row r="564" spans="1:46" ht="12.75"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37"/>
      <c r="AK564" s="37"/>
      <c r="AL564" s="37"/>
      <c r="AM564" s="37"/>
      <c r="AN564" s="37"/>
      <c r="AO564" s="38"/>
      <c r="AP564" s="38"/>
      <c r="AQ564" s="37"/>
      <c r="AR564" s="37"/>
      <c r="AS564" s="37"/>
      <c r="AT564" s="38"/>
    </row>
    <row r="565" spans="1:46" ht="12.75"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37"/>
      <c r="AK565" s="37"/>
      <c r="AL565" s="37"/>
      <c r="AM565" s="37"/>
      <c r="AN565" s="37"/>
      <c r="AO565" s="38"/>
      <c r="AP565" s="38"/>
      <c r="AQ565" s="37"/>
      <c r="AR565" s="37"/>
      <c r="AS565" s="37"/>
      <c r="AT565" s="38"/>
    </row>
    <row r="566" spans="1:46" ht="12.75"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37"/>
      <c r="AK566" s="37"/>
      <c r="AL566" s="37"/>
      <c r="AM566" s="37"/>
      <c r="AN566" s="37"/>
      <c r="AO566" s="38"/>
      <c r="AP566" s="38"/>
      <c r="AQ566" s="37"/>
      <c r="AR566" s="37"/>
      <c r="AS566" s="37"/>
      <c r="AT566" s="38"/>
    </row>
    <row r="567" spans="1:46" ht="12.75"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37"/>
      <c r="AK567" s="37"/>
      <c r="AL567" s="37"/>
      <c r="AM567" s="37"/>
      <c r="AN567" s="37"/>
      <c r="AO567" s="38"/>
      <c r="AP567" s="38"/>
      <c r="AQ567" s="37"/>
      <c r="AR567" s="37"/>
      <c r="AS567" s="37"/>
      <c r="AT567" s="38"/>
    </row>
    <row r="568" spans="1:46" ht="12.75"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37"/>
      <c r="AK568" s="37"/>
      <c r="AL568" s="37"/>
      <c r="AM568" s="37"/>
      <c r="AN568" s="37"/>
      <c r="AO568" s="38"/>
      <c r="AP568" s="38"/>
      <c r="AQ568" s="37"/>
      <c r="AR568" s="37"/>
      <c r="AS568" s="37"/>
      <c r="AT568" s="38"/>
    </row>
    <row r="569" spans="1:46" ht="12.75"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37"/>
      <c r="AK569" s="37"/>
      <c r="AL569" s="37"/>
      <c r="AM569" s="37"/>
      <c r="AN569" s="37"/>
      <c r="AO569" s="38"/>
      <c r="AP569" s="38"/>
      <c r="AQ569" s="37"/>
      <c r="AR569" s="37"/>
      <c r="AS569" s="37"/>
      <c r="AT569" s="38"/>
    </row>
    <row r="570" spans="1:46" ht="12.75"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37"/>
      <c r="AK570" s="37"/>
      <c r="AL570" s="37"/>
      <c r="AM570" s="37"/>
      <c r="AN570" s="37"/>
      <c r="AO570" s="38"/>
      <c r="AP570" s="38"/>
      <c r="AQ570" s="37"/>
      <c r="AR570" s="37"/>
      <c r="AS570" s="37"/>
      <c r="AT570" s="38"/>
    </row>
    <row r="571" spans="1:46" ht="12.75"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37"/>
      <c r="AK571" s="37"/>
      <c r="AL571" s="37"/>
      <c r="AM571" s="37"/>
      <c r="AN571" s="37"/>
      <c r="AO571" s="38"/>
      <c r="AP571" s="38"/>
      <c r="AQ571" s="37"/>
      <c r="AR571" s="37"/>
      <c r="AS571" s="37"/>
      <c r="AT571" s="38"/>
    </row>
    <row r="572" spans="1:46" ht="12.75"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37"/>
      <c r="AK572" s="37"/>
      <c r="AL572" s="37"/>
      <c r="AM572" s="37"/>
      <c r="AN572" s="37"/>
      <c r="AO572" s="38"/>
      <c r="AP572" s="38"/>
      <c r="AQ572" s="37"/>
      <c r="AR572" s="37"/>
      <c r="AS572" s="37"/>
      <c r="AT572" s="38"/>
    </row>
    <row r="573" spans="1:46" ht="12.75"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37"/>
      <c r="AK573" s="37"/>
      <c r="AL573" s="37"/>
      <c r="AM573" s="37"/>
      <c r="AN573" s="37"/>
      <c r="AO573" s="38"/>
      <c r="AP573" s="38"/>
      <c r="AQ573" s="37"/>
      <c r="AR573" s="37"/>
      <c r="AS573" s="37"/>
      <c r="AT573" s="38"/>
    </row>
    <row r="574" spans="1:46" ht="12.75"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37"/>
      <c r="AK574" s="37"/>
      <c r="AL574" s="37"/>
      <c r="AM574" s="37"/>
      <c r="AN574" s="37"/>
      <c r="AO574" s="38"/>
      <c r="AP574" s="38"/>
      <c r="AQ574" s="37"/>
      <c r="AR574" s="37"/>
      <c r="AS574" s="37"/>
      <c r="AT574" s="38"/>
    </row>
    <row r="575" spans="1:46" ht="12.75"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37"/>
      <c r="AK575" s="37"/>
      <c r="AL575" s="37"/>
      <c r="AM575" s="37"/>
      <c r="AN575" s="37"/>
      <c r="AO575" s="38"/>
      <c r="AP575" s="38"/>
      <c r="AQ575" s="37"/>
      <c r="AR575" s="37"/>
      <c r="AS575" s="37"/>
      <c r="AT575" s="38"/>
    </row>
    <row r="576" spans="1:46" ht="12.75"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37"/>
      <c r="AK576" s="37"/>
      <c r="AL576" s="37"/>
      <c r="AM576" s="37"/>
      <c r="AN576" s="37"/>
      <c r="AO576" s="38"/>
      <c r="AP576" s="38"/>
      <c r="AQ576" s="37"/>
      <c r="AR576" s="37"/>
      <c r="AS576" s="37"/>
      <c r="AT576" s="38"/>
    </row>
    <row r="577" spans="1:46" ht="12.75"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37"/>
      <c r="AK577" s="37"/>
      <c r="AL577" s="37"/>
      <c r="AM577" s="37"/>
      <c r="AN577" s="37"/>
      <c r="AO577" s="38"/>
      <c r="AP577" s="38"/>
      <c r="AQ577" s="37"/>
      <c r="AR577" s="37"/>
      <c r="AS577" s="37"/>
      <c r="AT577" s="38"/>
    </row>
    <row r="578" spans="1:46" ht="12.75"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37"/>
      <c r="AK578" s="37"/>
      <c r="AL578" s="37"/>
      <c r="AM578" s="37"/>
      <c r="AN578" s="37"/>
      <c r="AO578" s="38"/>
      <c r="AP578" s="38"/>
      <c r="AQ578" s="37"/>
      <c r="AR578" s="37"/>
      <c r="AS578" s="37"/>
      <c r="AT578" s="38"/>
    </row>
    <row r="579" spans="1:46" ht="12.75"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37"/>
      <c r="AK579" s="37"/>
      <c r="AL579" s="37"/>
      <c r="AM579" s="37"/>
      <c r="AN579" s="37"/>
      <c r="AO579" s="38"/>
      <c r="AP579" s="38"/>
      <c r="AQ579" s="37"/>
      <c r="AR579" s="37"/>
      <c r="AS579" s="37"/>
      <c r="AT579" s="38"/>
    </row>
    <row r="580" spans="1:46" ht="12.75"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37"/>
      <c r="AK580" s="37"/>
      <c r="AL580" s="37"/>
      <c r="AM580" s="37"/>
      <c r="AN580" s="37"/>
      <c r="AO580" s="38"/>
      <c r="AP580" s="38"/>
      <c r="AQ580" s="37"/>
      <c r="AR580" s="37"/>
      <c r="AS580" s="37"/>
      <c r="AT580" s="38"/>
    </row>
    <row r="581" spans="1:46" ht="12.75"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c r="AM581" s="37"/>
      <c r="AN581" s="37"/>
      <c r="AO581" s="38"/>
      <c r="AP581" s="38"/>
      <c r="AQ581" s="37"/>
      <c r="AR581" s="37"/>
      <c r="AS581" s="37"/>
      <c r="AT581" s="38"/>
    </row>
    <row r="582" spans="1:46" ht="12.75"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37"/>
      <c r="AK582" s="37"/>
      <c r="AL582" s="37"/>
      <c r="AM582" s="37"/>
      <c r="AN582" s="37"/>
      <c r="AO582" s="38"/>
      <c r="AP582" s="38"/>
      <c r="AQ582" s="37"/>
      <c r="AR582" s="37"/>
      <c r="AS582" s="37"/>
      <c r="AT582" s="38"/>
    </row>
    <row r="583" spans="1:46" ht="12.75"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c r="AM583" s="37"/>
      <c r="AN583" s="37"/>
      <c r="AO583" s="38"/>
      <c r="AP583" s="38"/>
      <c r="AQ583" s="37"/>
      <c r="AR583" s="37"/>
      <c r="AS583" s="37"/>
      <c r="AT583" s="38"/>
    </row>
    <row r="584" spans="1:46" ht="12.75"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37"/>
      <c r="AK584" s="37"/>
      <c r="AL584" s="37"/>
      <c r="AM584" s="37"/>
      <c r="AN584" s="37"/>
      <c r="AO584" s="38"/>
      <c r="AP584" s="38"/>
      <c r="AQ584" s="37"/>
      <c r="AR584" s="37"/>
      <c r="AS584" s="37"/>
      <c r="AT584" s="38"/>
    </row>
    <row r="585" spans="1:46" ht="12.75"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37"/>
      <c r="AK585" s="37"/>
      <c r="AL585" s="37"/>
      <c r="AM585" s="37"/>
      <c r="AN585" s="37"/>
      <c r="AO585" s="38"/>
      <c r="AP585" s="38"/>
      <c r="AQ585" s="37"/>
      <c r="AR585" s="37"/>
      <c r="AS585" s="37"/>
      <c r="AT585" s="38"/>
    </row>
    <row r="586" spans="1:46" ht="12.75"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37"/>
      <c r="AK586" s="37"/>
      <c r="AL586" s="37"/>
      <c r="AM586" s="37"/>
      <c r="AN586" s="37"/>
      <c r="AO586" s="38"/>
      <c r="AP586" s="38"/>
      <c r="AQ586" s="37"/>
      <c r="AR586" s="37"/>
      <c r="AS586" s="37"/>
      <c r="AT586" s="38"/>
    </row>
    <row r="587" spans="1:46" ht="12.75"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37"/>
      <c r="AK587" s="37"/>
      <c r="AL587" s="37"/>
      <c r="AM587" s="37"/>
      <c r="AN587" s="37"/>
      <c r="AO587" s="38"/>
      <c r="AP587" s="38"/>
      <c r="AQ587" s="37"/>
      <c r="AR587" s="37"/>
      <c r="AS587" s="37"/>
      <c r="AT587" s="38"/>
    </row>
    <row r="588" spans="1:46" ht="12.75"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37"/>
      <c r="AK588" s="37"/>
      <c r="AL588" s="37"/>
      <c r="AM588" s="37"/>
      <c r="AN588" s="37"/>
      <c r="AO588" s="38"/>
      <c r="AP588" s="38"/>
      <c r="AQ588" s="37"/>
      <c r="AR588" s="37"/>
      <c r="AS588" s="37"/>
      <c r="AT588" s="38"/>
    </row>
    <row r="589" spans="1:46" ht="12.75"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37"/>
      <c r="AK589" s="37"/>
      <c r="AL589" s="37"/>
      <c r="AM589" s="37"/>
      <c r="AN589" s="37"/>
      <c r="AO589" s="38"/>
      <c r="AP589" s="38"/>
      <c r="AQ589" s="37"/>
      <c r="AR589" s="37"/>
      <c r="AS589" s="37"/>
      <c r="AT589" s="38"/>
    </row>
    <row r="590" spans="1:46" ht="12.75"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37"/>
      <c r="AK590" s="37"/>
      <c r="AL590" s="37"/>
      <c r="AM590" s="37"/>
      <c r="AN590" s="37"/>
      <c r="AO590" s="38"/>
      <c r="AP590" s="38"/>
      <c r="AQ590" s="37"/>
      <c r="AR590" s="37"/>
      <c r="AS590" s="37"/>
      <c r="AT590" s="38"/>
    </row>
    <row r="591" spans="1:46" ht="12.75"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37"/>
      <c r="AK591" s="37"/>
      <c r="AL591" s="37"/>
      <c r="AM591" s="37"/>
      <c r="AN591" s="37"/>
      <c r="AO591" s="38"/>
      <c r="AP591" s="38"/>
      <c r="AQ591" s="37"/>
      <c r="AR591" s="37"/>
      <c r="AS591" s="37"/>
      <c r="AT591" s="38"/>
    </row>
    <row r="592" spans="1:46" ht="12.75"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37"/>
      <c r="AK592" s="37"/>
      <c r="AL592" s="37"/>
      <c r="AM592" s="37"/>
      <c r="AN592" s="37"/>
      <c r="AO592" s="38"/>
      <c r="AP592" s="38"/>
      <c r="AQ592" s="37"/>
      <c r="AR592" s="37"/>
      <c r="AS592" s="37"/>
      <c r="AT592" s="38"/>
    </row>
    <row r="593" spans="1:46" ht="12.75"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37"/>
      <c r="AK593" s="37"/>
      <c r="AL593" s="37"/>
      <c r="AM593" s="37"/>
      <c r="AN593" s="37"/>
      <c r="AO593" s="38"/>
      <c r="AP593" s="38"/>
      <c r="AQ593" s="37"/>
      <c r="AR593" s="37"/>
      <c r="AS593" s="37"/>
      <c r="AT593" s="38"/>
    </row>
    <row r="594" spans="1:46" ht="12.75"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37"/>
      <c r="AK594" s="37"/>
      <c r="AL594" s="37"/>
      <c r="AM594" s="37"/>
      <c r="AN594" s="37"/>
      <c r="AO594" s="38"/>
      <c r="AP594" s="38"/>
      <c r="AQ594" s="37"/>
      <c r="AR594" s="37"/>
      <c r="AS594" s="37"/>
      <c r="AT594" s="38"/>
    </row>
    <row r="595" spans="1:46" ht="12.75"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37"/>
      <c r="AK595" s="37"/>
      <c r="AL595" s="37"/>
      <c r="AM595" s="37"/>
      <c r="AN595" s="37"/>
      <c r="AO595" s="38"/>
      <c r="AP595" s="38"/>
      <c r="AQ595" s="37"/>
      <c r="AR595" s="37"/>
      <c r="AS595" s="37"/>
      <c r="AT595" s="38"/>
    </row>
    <row r="596" spans="1:46" ht="12.75"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37"/>
      <c r="AK596" s="37"/>
      <c r="AL596" s="37"/>
      <c r="AM596" s="37"/>
      <c r="AN596" s="37"/>
      <c r="AO596" s="38"/>
      <c r="AP596" s="38"/>
      <c r="AQ596" s="37"/>
      <c r="AR596" s="37"/>
      <c r="AS596" s="37"/>
      <c r="AT596" s="38"/>
    </row>
    <row r="597" spans="1:46" ht="12.75"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37"/>
      <c r="AK597" s="37"/>
      <c r="AL597" s="37"/>
      <c r="AM597" s="37"/>
      <c r="AN597" s="37"/>
      <c r="AO597" s="38"/>
      <c r="AP597" s="38"/>
      <c r="AQ597" s="37"/>
      <c r="AR597" s="37"/>
      <c r="AS597" s="37"/>
      <c r="AT597" s="38"/>
    </row>
    <row r="598" spans="1:46" ht="12.75"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37"/>
      <c r="AK598" s="37"/>
      <c r="AL598" s="37"/>
      <c r="AM598" s="37"/>
      <c r="AN598" s="37"/>
      <c r="AO598" s="38"/>
      <c r="AP598" s="38"/>
      <c r="AQ598" s="37"/>
      <c r="AR598" s="37"/>
      <c r="AS598" s="37"/>
      <c r="AT598" s="38"/>
    </row>
    <row r="599" spans="1:46" ht="12.75"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37"/>
      <c r="AK599" s="37"/>
      <c r="AL599" s="37"/>
      <c r="AM599" s="37"/>
      <c r="AN599" s="37"/>
      <c r="AO599" s="38"/>
      <c r="AP599" s="38"/>
      <c r="AQ599" s="37"/>
      <c r="AR599" s="37"/>
      <c r="AS599" s="37"/>
      <c r="AT599" s="38"/>
    </row>
    <row r="600" spans="1:46" ht="12.75"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37"/>
      <c r="AK600" s="37"/>
      <c r="AL600" s="37"/>
      <c r="AM600" s="37"/>
      <c r="AN600" s="37"/>
      <c r="AO600" s="38"/>
      <c r="AP600" s="38"/>
      <c r="AQ600" s="37"/>
      <c r="AR600" s="37"/>
      <c r="AS600" s="37"/>
      <c r="AT600" s="38"/>
    </row>
    <row r="601" spans="1:46" ht="12.75"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37"/>
      <c r="AK601" s="37"/>
      <c r="AL601" s="37"/>
      <c r="AM601" s="37"/>
      <c r="AN601" s="37"/>
      <c r="AO601" s="38"/>
      <c r="AP601" s="38"/>
      <c r="AQ601" s="37"/>
      <c r="AR601" s="37"/>
      <c r="AS601" s="37"/>
      <c r="AT601" s="38"/>
    </row>
    <row r="602" spans="1:46" ht="12.75"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37"/>
      <c r="AK602" s="37"/>
      <c r="AL602" s="37"/>
      <c r="AM602" s="37"/>
      <c r="AN602" s="37"/>
      <c r="AO602" s="38"/>
      <c r="AP602" s="38"/>
      <c r="AQ602" s="37"/>
      <c r="AR602" s="37"/>
      <c r="AS602" s="37"/>
      <c r="AT602" s="38"/>
    </row>
    <row r="603" spans="1:46" ht="12.75"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37"/>
      <c r="AK603" s="37"/>
      <c r="AL603" s="37"/>
      <c r="AM603" s="37"/>
      <c r="AN603" s="37"/>
      <c r="AO603" s="38"/>
      <c r="AP603" s="38"/>
      <c r="AQ603" s="37"/>
      <c r="AR603" s="37"/>
      <c r="AS603" s="37"/>
      <c r="AT603" s="38"/>
    </row>
    <row r="604" spans="1:46" ht="12.75"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c r="AA604" s="37"/>
      <c r="AB604" s="37"/>
      <c r="AC604" s="37"/>
      <c r="AD604" s="37"/>
      <c r="AE604" s="37"/>
      <c r="AF604" s="37"/>
      <c r="AG604" s="37"/>
      <c r="AH604" s="37"/>
      <c r="AI604" s="37"/>
      <c r="AJ604" s="37"/>
      <c r="AK604" s="37"/>
      <c r="AL604" s="37"/>
      <c r="AM604" s="37"/>
      <c r="AN604" s="37"/>
      <c r="AO604" s="38"/>
      <c r="AP604" s="38"/>
      <c r="AQ604" s="37"/>
      <c r="AR604" s="37"/>
      <c r="AS604" s="37"/>
      <c r="AT604" s="38"/>
    </row>
    <row r="605" spans="1:46" ht="12.75"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c r="AA605" s="37"/>
      <c r="AB605" s="37"/>
      <c r="AC605" s="37"/>
      <c r="AD605" s="37"/>
      <c r="AE605" s="37"/>
      <c r="AF605" s="37"/>
      <c r="AG605" s="37"/>
      <c r="AH605" s="37"/>
      <c r="AI605" s="37"/>
      <c r="AJ605" s="37"/>
      <c r="AK605" s="37"/>
      <c r="AL605" s="37"/>
      <c r="AM605" s="37"/>
      <c r="AN605" s="37"/>
      <c r="AO605" s="38"/>
      <c r="AP605" s="38"/>
      <c r="AQ605" s="37"/>
      <c r="AR605" s="37"/>
      <c r="AS605" s="37"/>
      <c r="AT605" s="38"/>
    </row>
    <row r="606" spans="1:46" ht="12.75"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c r="AA606" s="37"/>
      <c r="AB606" s="37"/>
      <c r="AC606" s="37"/>
      <c r="AD606" s="37"/>
      <c r="AE606" s="37"/>
      <c r="AF606" s="37"/>
      <c r="AG606" s="37"/>
      <c r="AH606" s="37"/>
      <c r="AI606" s="37"/>
      <c r="AJ606" s="37"/>
      <c r="AK606" s="37"/>
      <c r="AL606" s="37"/>
      <c r="AM606" s="37"/>
      <c r="AN606" s="37"/>
      <c r="AO606" s="38"/>
      <c r="AP606" s="38"/>
      <c r="AQ606" s="37"/>
      <c r="AR606" s="37"/>
      <c r="AS606" s="37"/>
      <c r="AT606" s="38"/>
    </row>
    <row r="607" spans="1:46" ht="12.75"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c r="AA607" s="37"/>
      <c r="AB607" s="37"/>
      <c r="AC607" s="37"/>
      <c r="AD607" s="37"/>
      <c r="AE607" s="37"/>
      <c r="AF607" s="37"/>
      <c r="AG607" s="37"/>
      <c r="AH607" s="37"/>
      <c r="AI607" s="37"/>
      <c r="AJ607" s="37"/>
      <c r="AK607" s="37"/>
      <c r="AL607" s="37"/>
      <c r="AM607" s="37"/>
      <c r="AN607" s="37"/>
      <c r="AO607" s="38"/>
      <c r="AP607" s="38"/>
      <c r="AQ607" s="37"/>
      <c r="AR607" s="37"/>
      <c r="AS607" s="37"/>
      <c r="AT607" s="38"/>
    </row>
    <row r="608" spans="1:46" ht="12.75"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c r="AA608" s="37"/>
      <c r="AB608" s="37"/>
      <c r="AC608" s="37"/>
      <c r="AD608" s="37"/>
      <c r="AE608" s="37"/>
      <c r="AF608" s="37"/>
      <c r="AG608" s="37"/>
      <c r="AH608" s="37"/>
      <c r="AI608" s="37"/>
      <c r="AJ608" s="37"/>
      <c r="AK608" s="37"/>
      <c r="AL608" s="37"/>
      <c r="AM608" s="37"/>
      <c r="AN608" s="37"/>
      <c r="AO608" s="38"/>
      <c r="AP608" s="38"/>
      <c r="AQ608" s="37"/>
      <c r="AR608" s="37"/>
      <c r="AS608" s="37"/>
      <c r="AT608" s="38"/>
    </row>
    <row r="609" spans="1:46" ht="12.75"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c r="AA609" s="37"/>
      <c r="AB609" s="37"/>
      <c r="AC609" s="37"/>
      <c r="AD609" s="37"/>
      <c r="AE609" s="37"/>
      <c r="AF609" s="37"/>
      <c r="AG609" s="37"/>
      <c r="AH609" s="37"/>
      <c r="AI609" s="37"/>
      <c r="AJ609" s="37"/>
      <c r="AK609" s="37"/>
      <c r="AL609" s="37"/>
      <c r="AM609" s="37"/>
      <c r="AN609" s="37"/>
      <c r="AO609" s="38"/>
      <c r="AP609" s="38"/>
      <c r="AQ609" s="37"/>
      <c r="AR609" s="37"/>
      <c r="AS609" s="37"/>
      <c r="AT609" s="38"/>
    </row>
    <row r="610" spans="1:46" ht="12.75"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c r="AA610" s="37"/>
      <c r="AB610" s="37"/>
      <c r="AC610" s="37"/>
      <c r="AD610" s="37"/>
      <c r="AE610" s="37"/>
      <c r="AF610" s="37"/>
      <c r="AG610" s="37"/>
      <c r="AH610" s="37"/>
      <c r="AI610" s="37"/>
      <c r="AJ610" s="37"/>
      <c r="AK610" s="37"/>
      <c r="AL610" s="37"/>
      <c r="AM610" s="37"/>
      <c r="AN610" s="37"/>
      <c r="AO610" s="38"/>
      <c r="AP610" s="38"/>
      <c r="AQ610" s="37"/>
      <c r="AR610" s="37"/>
      <c r="AS610" s="37"/>
      <c r="AT610" s="38"/>
    </row>
    <row r="611" spans="1:46" ht="12.75"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c r="AA611" s="37"/>
      <c r="AB611" s="37"/>
      <c r="AC611" s="37"/>
      <c r="AD611" s="37"/>
      <c r="AE611" s="37"/>
      <c r="AF611" s="37"/>
      <c r="AG611" s="37"/>
      <c r="AH611" s="37"/>
      <c r="AI611" s="37"/>
      <c r="AJ611" s="37"/>
      <c r="AK611" s="37"/>
      <c r="AL611" s="37"/>
      <c r="AM611" s="37"/>
      <c r="AN611" s="37"/>
      <c r="AO611" s="38"/>
      <c r="AP611" s="38"/>
      <c r="AQ611" s="37"/>
      <c r="AR611" s="37"/>
      <c r="AS611" s="37"/>
      <c r="AT611" s="38"/>
    </row>
    <row r="612" spans="1:46" ht="12.75"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c r="AA612" s="37"/>
      <c r="AB612" s="37"/>
      <c r="AC612" s="37"/>
      <c r="AD612" s="37"/>
      <c r="AE612" s="37"/>
      <c r="AF612" s="37"/>
      <c r="AG612" s="37"/>
      <c r="AH612" s="37"/>
      <c r="AI612" s="37"/>
      <c r="AJ612" s="37"/>
      <c r="AK612" s="37"/>
      <c r="AL612" s="37"/>
      <c r="AM612" s="37"/>
      <c r="AN612" s="37"/>
      <c r="AO612" s="38"/>
      <c r="AP612" s="38"/>
      <c r="AQ612" s="37"/>
      <c r="AR612" s="37"/>
      <c r="AS612" s="37"/>
      <c r="AT612" s="38"/>
    </row>
    <row r="613" spans="1:46" ht="12.75"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c r="AA613" s="37"/>
      <c r="AB613" s="37"/>
      <c r="AC613" s="37"/>
      <c r="AD613" s="37"/>
      <c r="AE613" s="37"/>
      <c r="AF613" s="37"/>
      <c r="AG613" s="37"/>
      <c r="AH613" s="37"/>
      <c r="AI613" s="37"/>
      <c r="AJ613" s="37"/>
      <c r="AK613" s="37"/>
      <c r="AL613" s="37"/>
      <c r="AM613" s="37"/>
      <c r="AN613" s="37"/>
      <c r="AO613" s="38"/>
      <c r="AP613" s="38"/>
      <c r="AQ613" s="37"/>
      <c r="AR613" s="37"/>
      <c r="AS613" s="37"/>
      <c r="AT613" s="38"/>
    </row>
    <row r="614" spans="1:46" ht="12.75"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c r="AA614" s="37"/>
      <c r="AB614" s="37"/>
      <c r="AC614" s="37"/>
      <c r="AD614" s="37"/>
      <c r="AE614" s="37"/>
      <c r="AF614" s="37"/>
      <c r="AG614" s="37"/>
      <c r="AH614" s="37"/>
      <c r="AI614" s="37"/>
      <c r="AJ614" s="37"/>
      <c r="AK614" s="37"/>
      <c r="AL614" s="37"/>
      <c r="AM614" s="37"/>
      <c r="AN614" s="37"/>
      <c r="AO614" s="38"/>
      <c r="AP614" s="38"/>
      <c r="AQ614" s="37"/>
      <c r="AR614" s="37"/>
      <c r="AS614" s="37"/>
      <c r="AT614" s="38"/>
    </row>
    <row r="615" spans="1:46" ht="12.75"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c r="AA615" s="37"/>
      <c r="AB615" s="37"/>
      <c r="AC615" s="37"/>
      <c r="AD615" s="37"/>
      <c r="AE615" s="37"/>
      <c r="AF615" s="37"/>
      <c r="AG615" s="37"/>
      <c r="AH615" s="37"/>
      <c r="AI615" s="37"/>
      <c r="AJ615" s="37"/>
      <c r="AK615" s="37"/>
      <c r="AL615" s="37"/>
      <c r="AM615" s="37"/>
      <c r="AN615" s="37"/>
      <c r="AO615" s="38"/>
      <c r="AP615" s="38"/>
      <c r="AQ615" s="37"/>
      <c r="AR615" s="37"/>
      <c r="AS615" s="37"/>
      <c r="AT615" s="38"/>
    </row>
    <row r="616" spans="1:46" ht="12.75"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c r="AA616" s="37"/>
      <c r="AB616" s="37"/>
      <c r="AC616" s="37"/>
      <c r="AD616" s="37"/>
      <c r="AE616" s="37"/>
      <c r="AF616" s="37"/>
      <c r="AG616" s="37"/>
      <c r="AH616" s="37"/>
      <c r="AI616" s="37"/>
      <c r="AJ616" s="37"/>
      <c r="AK616" s="37"/>
      <c r="AL616" s="37"/>
      <c r="AM616" s="37"/>
      <c r="AN616" s="37"/>
      <c r="AO616" s="38"/>
      <c r="AP616" s="38"/>
      <c r="AQ616" s="37"/>
      <c r="AR616" s="37"/>
      <c r="AS616" s="37"/>
      <c r="AT616" s="38"/>
    </row>
    <row r="617" spans="1:46" ht="12.75"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c r="AA617" s="37"/>
      <c r="AB617" s="37"/>
      <c r="AC617" s="37"/>
      <c r="AD617" s="37"/>
      <c r="AE617" s="37"/>
      <c r="AF617" s="37"/>
      <c r="AG617" s="37"/>
      <c r="AH617" s="37"/>
      <c r="AI617" s="37"/>
      <c r="AJ617" s="37"/>
      <c r="AK617" s="37"/>
      <c r="AL617" s="37"/>
      <c r="AM617" s="37"/>
      <c r="AN617" s="37"/>
      <c r="AO617" s="38"/>
      <c r="AP617" s="38"/>
      <c r="AQ617" s="37"/>
      <c r="AR617" s="37"/>
      <c r="AS617" s="37"/>
      <c r="AT617" s="38"/>
    </row>
    <row r="618" spans="1:46" ht="12.75"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c r="AA618" s="37"/>
      <c r="AB618" s="37"/>
      <c r="AC618" s="37"/>
      <c r="AD618" s="37"/>
      <c r="AE618" s="37"/>
      <c r="AF618" s="37"/>
      <c r="AG618" s="37"/>
      <c r="AH618" s="37"/>
      <c r="AI618" s="37"/>
      <c r="AJ618" s="37"/>
      <c r="AK618" s="37"/>
      <c r="AL618" s="37"/>
      <c r="AM618" s="37"/>
      <c r="AN618" s="37"/>
      <c r="AO618" s="38"/>
      <c r="AP618" s="38"/>
      <c r="AQ618" s="37"/>
      <c r="AR618" s="37"/>
      <c r="AS618" s="37"/>
      <c r="AT618" s="38"/>
    </row>
    <row r="619" spans="1:46" ht="12.75"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c r="AA619" s="37"/>
      <c r="AB619" s="37"/>
      <c r="AC619" s="37"/>
      <c r="AD619" s="37"/>
      <c r="AE619" s="37"/>
      <c r="AF619" s="37"/>
      <c r="AG619" s="37"/>
      <c r="AH619" s="37"/>
      <c r="AI619" s="37"/>
      <c r="AJ619" s="37"/>
      <c r="AK619" s="37"/>
      <c r="AL619" s="37"/>
      <c r="AM619" s="37"/>
      <c r="AN619" s="37"/>
      <c r="AO619" s="38"/>
      <c r="AP619" s="38"/>
      <c r="AQ619" s="37"/>
      <c r="AR619" s="37"/>
      <c r="AS619" s="37"/>
      <c r="AT619" s="38"/>
    </row>
    <row r="620" spans="1:46" ht="12.75"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c r="AA620" s="37"/>
      <c r="AB620" s="37"/>
      <c r="AC620" s="37"/>
      <c r="AD620" s="37"/>
      <c r="AE620" s="37"/>
      <c r="AF620" s="37"/>
      <c r="AG620" s="37"/>
      <c r="AH620" s="37"/>
      <c r="AI620" s="37"/>
      <c r="AJ620" s="37"/>
      <c r="AK620" s="37"/>
      <c r="AL620" s="37"/>
      <c r="AM620" s="37"/>
      <c r="AN620" s="37"/>
      <c r="AO620" s="38"/>
      <c r="AP620" s="38"/>
      <c r="AQ620" s="37"/>
      <c r="AR620" s="37"/>
      <c r="AS620" s="37"/>
      <c r="AT620" s="38"/>
    </row>
    <row r="621" spans="1:46" ht="12.75"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c r="AA621" s="37"/>
      <c r="AB621" s="37"/>
      <c r="AC621" s="37"/>
      <c r="AD621" s="37"/>
      <c r="AE621" s="37"/>
      <c r="AF621" s="37"/>
      <c r="AG621" s="37"/>
      <c r="AH621" s="37"/>
      <c r="AI621" s="37"/>
      <c r="AJ621" s="37"/>
      <c r="AK621" s="37"/>
      <c r="AL621" s="37"/>
      <c r="AM621" s="37"/>
      <c r="AN621" s="37"/>
      <c r="AO621" s="38"/>
      <c r="AP621" s="38"/>
      <c r="AQ621" s="37"/>
      <c r="AR621" s="37"/>
      <c r="AS621" s="37"/>
      <c r="AT621" s="38"/>
    </row>
    <row r="622" spans="1:46" ht="12.75"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c r="AA622" s="37"/>
      <c r="AB622" s="37"/>
      <c r="AC622" s="37"/>
      <c r="AD622" s="37"/>
      <c r="AE622" s="37"/>
      <c r="AF622" s="37"/>
      <c r="AG622" s="37"/>
      <c r="AH622" s="37"/>
      <c r="AI622" s="37"/>
      <c r="AJ622" s="37"/>
      <c r="AK622" s="37"/>
      <c r="AL622" s="37"/>
      <c r="AM622" s="37"/>
      <c r="AN622" s="37"/>
      <c r="AO622" s="38"/>
      <c r="AP622" s="38"/>
      <c r="AQ622" s="37"/>
      <c r="AR622" s="37"/>
      <c r="AS622" s="37"/>
      <c r="AT622" s="38"/>
    </row>
    <row r="623" spans="1:46" ht="12.75"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c r="AA623" s="37"/>
      <c r="AB623" s="37"/>
      <c r="AC623" s="37"/>
      <c r="AD623" s="37"/>
      <c r="AE623" s="37"/>
      <c r="AF623" s="37"/>
      <c r="AG623" s="37"/>
      <c r="AH623" s="37"/>
      <c r="AI623" s="37"/>
      <c r="AJ623" s="37"/>
      <c r="AK623" s="37"/>
      <c r="AL623" s="37"/>
      <c r="AM623" s="37"/>
      <c r="AN623" s="37"/>
      <c r="AO623" s="38"/>
      <c r="AP623" s="38"/>
      <c r="AQ623" s="37"/>
      <c r="AR623" s="37"/>
      <c r="AS623" s="37"/>
      <c r="AT623" s="38"/>
    </row>
    <row r="624" spans="1:46" ht="12.75"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c r="AA624" s="37"/>
      <c r="AB624" s="37"/>
      <c r="AC624" s="37"/>
      <c r="AD624" s="37"/>
      <c r="AE624" s="37"/>
      <c r="AF624" s="37"/>
      <c r="AG624" s="37"/>
      <c r="AH624" s="37"/>
      <c r="AI624" s="37"/>
      <c r="AJ624" s="37"/>
      <c r="AK624" s="37"/>
      <c r="AL624" s="37"/>
      <c r="AM624" s="37"/>
      <c r="AN624" s="37"/>
      <c r="AO624" s="38"/>
      <c r="AP624" s="38"/>
      <c r="AQ624" s="37"/>
      <c r="AR624" s="37"/>
      <c r="AS624" s="37"/>
      <c r="AT624" s="38"/>
    </row>
    <row r="625" spans="1:46" ht="12.75"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c r="AA625" s="37"/>
      <c r="AB625" s="37"/>
      <c r="AC625" s="37"/>
      <c r="AD625" s="37"/>
      <c r="AE625" s="37"/>
      <c r="AF625" s="37"/>
      <c r="AG625" s="37"/>
      <c r="AH625" s="37"/>
      <c r="AI625" s="37"/>
      <c r="AJ625" s="37"/>
      <c r="AK625" s="37"/>
      <c r="AL625" s="37"/>
      <c r="AM625" s="37"/>
      <c r="AN625" s="37"/>
      <c r="AO625" s="38"/>
      <c r="AP625" s="38"/>
      <c r="AQ625" s="37"/>
      <c r="AR625" s="37"/>
      <c r="AS625" s="37"/>
      <c r="AT625" s="38"/>
    </row>
    <row r="626" spans="1:46" ht="12.75"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c r="AA626" s="37"/>
      <c r="AB626" s="37"/>
      <c r="AC626" s="37"/>
      <c r="AD626" s="37"/>
      <c r="AE626" s="37"/>
      <c r="AF626" s="37"/>
      <c r="AG626" s="37"/>
      <c r="AH626" s="37"/>
      <c r="AI626" s="37"/>
      <c r="AJ626" s="37"/>
      <c r="AK626" s="37"/>
      <c r="AL626" s="37"/>
      <c r="AM626" s="37"/>
      <c r="AN626" s="37"/>
      <c r="AO626" s="38"/>
      <c r="AP626" s="38"/>
      <c r="AQ626" s="37"/>
      <c r="AR626" s="37"/>
      <c r="AS626" s="37"/>
      <c r="AT626" s="38"/>
    </row>
    <row r="627" spans="1:46" ht="12.75"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c r="AA627" s="37"/>
      <c r="AB627" s="37"/>
      <c r="AC627" s="37"/>
      <c r="AD627" s="37"/>
      <c r="AE627" s="37"/>
      <c r="AF627" s="37"/>
      <c r="AG627" s="37"/>
      <c r="AH627" s="37"/>
      <c r="AI627" s="37"/>
      <c r="AJ627" s="37"/>
      <c r="AK627" s="37"/>
      <c r="AL627" s="37"/>
      <c r="AM627" s="37"/>
      <c r="AN627" s="37"/>
      <c r="AO627" s="38"/>
      <c r="AP627" s="38"/>
      <c r="AQ627" s="37"/>
      <c r="AR627" s="37"/>
      <c r="AS627" s="37"/>
      <c r="AT627" s="38"/>
    </row>
    <row r="628" spans="1:46" ht="12.75"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c r="AA628" s="37"/>
      <c r="AB628" s="37"/>
      <c r="AC628" s="37"/>
      <c r="AD628" s="37"/>
      <c r="AE628" s="37"/>
      <c r="AF628" s="37"/>
      <c r="AG628" s="37"/>
      <c r="AH628" s="37"/>
      <c r="AI628" s="37"/>
      <c r="AJ628" s="37"/>
      <c r="AK628" s="37"/>
      <c r="AL628" s="37"/>
      <c r="AM628" s="37"/>
      <c r="AN628" s="37"/>
      <c r="AO628" s="38"/>
      <c r="AP628" s="38"/>
      <c r="AQ628" s="37"/>
      <c r="AR628" s="37"/>
      <c r="AS628" s="37"/>
      <c r="AT628" s="38"/>
    </row>
    <row r="629" spans="1:46" ht="12.75"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c r="AA629" s="37"/>
      <c r="AB629" s="37"/>
      <c r="AC629" s="37"/>
      <c r="AD629" s="37"/>
      <c r="AE629" s="37"/>
      <c r="AF629" s="37"/>
      <c r="AG629" s="37"/>
      <c r="AH629" s="37"/>
      <c r="AI629" s="37"/>
      <c r="AJ629" s="37"/>
      <c r="AK629" s="37"/>
      <c r="AL629" s="37"/>
      <c r="AM629" s="37"/>
      <c r="AN629" s="37"/>
      <c r="AO629" s="38"/>
      <c r="AP629" s="38"/>
      <c r="AQ629" s="37"/>
      <c r="AR629" s="37"/>
      <c r="AS629" s="37"/>
      <c r="AT629" s="38"/>
    </row>
    <row r="630" spans="1:46" ht="12.75"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c r="AA630" s="37"/>
      <c r="AB630" s="37"/>
      <c r="AC630" s="37"/>
      <c r="AD630" s="37"/>
      <c r="AE630" s="37"/>
      <c r="AF630" s="37"/>
      <c r="AG630" s="37"/>
      <c r="AH630" s="37"/>
      <c r="AI630" s="37"/>
      <c r="AJ630" s="37"/>
      <c r="AK630" s="37"/>
      <c r="AL630" s="37"/>
      <c r="AM630" s="37"/>
      <c r="AN630" s="37"/>
      <c r="AO630" s="38"/>
      <c r="AP630" s="38"/>
      <c r="AQ630" s="37"/>
      <c r="AR630" s="37"/>
      <c r="AS630" s="37"/>
      <c r="AT630" s="38"/>
    </row>
    <row r="631" spans="1:46" ht="12.75"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c r="AA631" s="37"/>
      <c r="AB631" s="37"/>
      <c r="AC631" s="37"/>
      <c r="AD631" s="37"/>
      <c r="AE631" s="37"/>
      <c r="AF631" s="37"/>
      <c r="AG631" s="37"/>
      <c r="AH631" s="37"/>
      <c r="AI631" s="37"/>
      <c r="AJ631" s="37"/>
      <c r="AK631" s="37"/>
      <c r="AL631" s="37"/>
      <c r="AM631" s="37"/>
      <c r="AN631" s="37"/>
      <c r="AO631" s="38"/>
      <c r="AP631" s="38"/>
      <c r="AQ631" s="37"/>
      <c r="AR631" s="37"/>
      <c r="AS631" s="37"/>
      <c r="AT631" s="38"/>
    </row>
    <row r="632" spans="1:46" ht="12.75"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c r="AA632" s="37"/>
      <c r="AB632" s="37"/>
      <c r="AC632" s="37"/>
      <c r="AD632" s="37"/>
      <c r="AE632" s="37"/>
      <c r="AF632" s="37"/>
      <c r="AG632" s="37"/>
      <c r="AH632" s="37"/>
      <c r="AI632" s="37"/>
      <c r="AJ632" s="37"/>
      <c r="AK632" s="37"/>
      <c r="AL632" s="37"/>
      <c r="AM632" s="37"/>
      <c r="AN632" s="37"/>
      <c r="AO632" s="38"/>
      <c r="AP632" s="38"/>
      <c r="AQ632" s="37"/>
      <c r="AR632" s="37"/>
      <c r="AS632" s="37"/>
      <c r="AT632" s="38"/>
    </row>
    <row r="633" spans="1:46" ht="12.75"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c r="AA633" s="37"/>
      <c r="AB633" s="37"/>
      <c r="AC633" s="37"/>
      <c r="AD633" s="37"/>
      <c r="AE633" s="37"/>
      <c r="AF633" s="37"/>
      <c r="AG633" s="37"/>
      <c r="AH633" s="37"/>
      <c r="AI633" s="37"/>
      <c r="AJ633" s="37"/>
      <c r="AK633" s="37"/>
      <c r="AL633" s="37"/>
      <c r="AM633" s="37"/>
      <c r="AN633" s="37"/>
      <c r="AO633" s="38"/>
      <c r="AP633" s="38"/>
      <c r="AQ633" s="37"/>
      <c r="AR633" s="37"/>
      <c r="AS633" s="37"/>
      <c r="AT633" s="38"/>
    </row>
    <row r="634" spans="1:46" ht="12.75"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c r="AA634" s="37"/>
      <c r="AB634" s="37"/>
      <c r="AC634" s="37"/>
      <c r="AD634" s="37"/>
      <c r="AE634" s="37"/>
      <c r="AF634" s="37"/>
      <c r="AG634" s="37"/>
      <c r="AH634" s="37"/>
      <c r="AI634" s="37"/>
      <c r="AJ634" s="37"/>
      <c r="AK634" s="37"/>
      <c r="AL634" s="37"/>
      <c r="AM634" s="37"/>
      <c r="AN634" s="37"/>
      <c r="AO634" s="38"/>
      <c r="AP634" s="38"/>
      <c r="AQ634" s="37"/>
      <c r="AR634" s="37"/>
      <c r="AS634" s="37"/>
      <c r="AT634" s="38"/>
    </row>
    <row r="635" spans="1:46" ht="12.75"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c r="AA635" s="37"/>
      <c r="AB635" s="37"/>
      <c r="AC635" s="37"/>
      <c r="AD635" s="37"/>
      <c r="AE635" s="37"/>
      <c r="AF635" s="37"/>
      <c r="AG635" s="37"/>
      <c r="AH635" s="37"/>
      <c r="AI635" s="37"/>
      <c r="AJ635" s="37"/>
      <c r="AK635" s="37"/>
      <c r="AL635" s="37"/>
      <c r="AM635" s="37"/>
      <c r="AN635" s="37"/>
      <c r="AO635" s="38"/>
      <c r="AP635" s="38"/>
      <c r="AQ635" s="37"/>
      <c r="AR635" s="37"/>
      <c r="AS635" s="37"/>
      <c r="AT635" s="38"/>
    </row>
    <row r="636" spans="1:46" ht="12.75"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c r="AA636" s="37"/>
      <c r="AB636" s="37"/>
      <c r="AC636" s="37"/>
      <c r="AD636" s="37"/>
      <c r="AE636" s="37"/>
      <c r="AF636" s="37"/>
      <c r="AG636" s="37"/>
      <c r="AH636" s="37"/>
      <c r="AI636" s="37"/>
      <c r="AJ636" s="37"/>
      <c r="AK636" s="37"/>
      <c r="AL636" s="37"/>
      <c r="AM636" s="37"/>
      <c r="AN636" s="37"/>
      <c r="AO636" s="38"/>
      <c r="AP636" s="38"/>
      <c r="AQ636" s="37"/>
      <c r="AR636" s="37"/>
      <c r="AS636" s="37"/>
      <c r="AT636" s="38"/>
    </row>
    <row r="637" spans="1:46" ht="12.75"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c r="AA637" s="37"/>
      <c r="AB637" s="37"/>
      <c r="AC637" s="37"/>
      <c r="AD637" s="37"/>
      <c r="AE637" s="37"/>
      <c r="AF637" s="37"/>
      <c r="AG637" s="37"/>
      <c r="AH637" s="37"/>
      <c r="AI637" s="37"/>
      <c r="AJ637" s="37"/>
      <c r="AK637" s="37"/>
      <c r="AL637" s="37"/>
      <c r="AM637" s="37"/>
      <c r="AN637" s="37"/>
      <c r="AO637" s="38"/>
      <c r="AP637" s="38"/>
      <c r="AQ637" s="37"/>
      <c r="AR637" s="37"/>
      <c r="AS637" s="37"/>
      <c r="AT637" s="38"/>
    </row>
    <row r="638" spans="1:46" ht="12.75"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c r="AA638" s="37"/>
      <c r="AB638" s="37"/>
      <c r="AC638" s="37"/>
      <c r="AD638" s="37"/>
      <c r="AE638" s="37"/>
      <c r="AF638" s="37"/>
      <c r="AG638" s="37"/>
      <c r="AH638" s="37"/>
      <c r="AI638" s="37"/>
      <c r="AJ638" s="37"/>
      <c r="AK638" s="37"/>
      <c r="AL638" s="37"/>
      <c r="AM638" s="37"/>
      <c r="AN638" s="37"/>
      <c r="AO638" s="38"/>
      <c r="AP638" s="38"/>
      <c r="AQ638" s="37"/>
      <c r="AR638" s="37"/>
      <c r="AS638" s="37"/>
      <c r="AT638" s="38"/>
    </row>
    <row r="639" spans="1:46" ht="12.75"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c r="AA639" s="37"/>
      <c r="AB639" s="37"/>
      <c r="AC639" s="37"/>
      <c r="AD639" s="37"/>
      <c r="AE639" s="37"/>
      <c r="AF639" s="37"/>
      <c r="AG639" s="37"/>
      <c r="AH639" s="37"/>
      <c r="AI639" s="37"/>
      <c r="AJ639" s="37"/>
      <c r="AK639" s="37"/>
      <c r="AL639" s="37"/>
      <c r="AM639" s="37"/>
      <c r="AN639" s="37"/>
      <c r="AO639" s="38"/>
      <c r="AP639" s="38"/>
      <c r="AQ639" s="37"/>
      <c r="AR639" s="37"/>
      <c r="AS639" s="37"/>
      <c r="AT639" s="38"/>
    </row>
    <row r="640" spans="1:46" ht="12.75"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c r="AA640" s="37"/>
      <c r="AB640" s="37"/>
      <c r="AC640" s="37"/>
      <c r="AD640" s="37"/>
      <c r="AE640" s="37"/>
      <c r="AF640" s="37"/>
      <c r="AG640" s="37"/>
      <c r="AH640" s="37"/>
      <c r="AI640" s="37"/>
      <c r="AJ640" s="37"/>
      <c r="AK640" s="37"/>
      <c r="AL640" s="37"/>
      <c r="AM640" s="37"/>
      <c r="AN640" s="37"/>
      <c r="AO640" s="38"/>
      <c r="AP640" s="38"/>
      <c r="AQ640" s="37"/>
      <c r="AR640" s="37"/>
      <c r="AS640" s="37"/>
      <c r="AT640" s="38"/>
    </row>
    <row r="641" spans="1:46" ht="12.75"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c r="AA641" s="37"/>
      <c r="AB641" s="37"/>
      <c r="AC641" s="37"/>
      <c r="AD641" s="37"/>
      <c r="AE641" s="37"/>
      <c r="AF641" s="37"/>
      <c r="AG641" s="37"/>
      <c r="AH641" s="37"/>
      <c r="AI641" s="37"/>
      <c r="AJ641" s="37"/>
      <c r="AK641" s="37"/>
      <c r="AL641" s="37"/>
      <c r="AM641" s="37"/>
      <c r="AN641" s="37"/>
      <c r="AO641" s="38"/>
      <c r="AP641" s="38"/>
      <c r="AQ641" s="37"/>
      <c r="AR641" s="37"/>
      <c r="AS641" s="37"/>
      <c r="AT641" s="38"/>
    </row>
    <row r="642" spans="1:46" ht="12.75"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c r="AA642" s="37"/>
      <c r="AB642" s="37"/>
      <c r="AC642" s="37"/>
      <c r="AD642" s="37"/>
      <c r="AE642" s="37"/>
      <c r="AF642" s="37"/>
      <c r="AG642" s="37"/>
      <c r="AH642" s="37"/>
      <c r="AI642" s="37"/>
      <c r="AJ642" s="37"/>
      <c r="AK642" s="37"/>
      <c r="AL642" s="37"/>
      <c r="AM642" s="37"/>
      <c r="AN642" s="37"/>
      <c r="AO642" s="38"/>
      <c r="AP642" s="38"/>
      <c r="AQ642" s="37"/>
      <c r="AR642" s="37"/>
      <c r="AS642" s="37"/>
      <c r="AT642" s="38"/>
    </row>
    <row r="643" spans="1:46" ht="12.75"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c r="AB643" s="37"/>
      <c r="AC643" s="37"/>
      <c r="AD643" s="37"/>
      <c r="AE643" s="37"/>
      <c r="AF643" s="37"/>
      <c r="AG643" s="37"/>
      <c r="AH643" s="37"/>
      <c r="AI643" s="37"/>
      <c r="AJ643" s="37"/>
      <c r="AK643" s="37"/>
      <c r="AL643" s="37"/>
      <c r="AM643" s="37"/>
      <c r="AN643" s="37"/>
      <c r="AO643" s="38"/>
      <c r="AP643" s="38"/>
      <c r="AQ643" s="37"/>
      <c r="AR643" s="37"/>
      <c r="AS643" s="37"/>
      <c r="AT643" s="38"/>
    </row>
    <row r="644" spans="1:46" ht="12.75"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c r="AA644" s="37"/>
      <c r="AB644" s="37"/>
      <c r="AC644" s="37"/>
      <c r="AD644" s="37"/>
      <c r="AE644" s="37"/>
      <c r="AF644" s="37"/>
      <c r="AG644" s="37"/>
      <c r="AH644" s="37"/>
      <c r="AI644" s="37"/>
      <c r="AJ644" s="37"/>
      <c r="AK644" s="37"/>
      <c r="AL644" s="37"/>
      <c r="AM644" s="37"/>
      <c r="AN644" s="37"/>
      <c r="AO644" s="38"/>
      <c r="AP644" s="38"/>
      <c r="AQ644" s="37"/>
      <c r="AR644" s="37"/>
      <c r="AS644" s="37"/>
      <c r="AT644" s="38"/>
    </row>
    <row r="645" spans="1:46" ht="12.75"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c r="AB645" s="37"/>
      <c r="AC645" s="37"/>
      <c r="AD645" s="37"/>
      <c r="AE645" s="37"/>
      <c r="AF645" s="37"/>
      <c r="AG645" s="37"/>
      <c r="AH645" s="37"/>
      <c r="AI645" s="37"/>
      <c r="AJ645" s="37"/>
      <c r="AK645" s="37"/>
      <c r="AL645" s="37"/>
      <c r="AM645" s="37"/>
      <c r="AN645" s="37"/>
      <c r="AO645" s="38"/>
      <c r="AP645" s="38"/>
      <c r="AQ645" s="37"/>
      <c r="AR645" s="37"/>
      <c r="AS645" s="37"/>
      <c r="AT645" s="38"/>
    </row>
    <row r="646" spans="1:46" ht="12.75"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c r="AA646" s="37"/>
      <c r="AB646" s="37"/>
      <c r="AC646" s="37"/>
      <c r="AD646" s="37"/>
      <c r="AE646" s="37"/>
      <c r="AF646" s="37"/>
      <c r="AG646" s="37"/>
      <c r="AH646" s="37"/>
      <c r="AI646" s="37"/>
      <c r="AJ646" s="37"/>
      <c r="AK646" s="37"/>
      <c r="AL646" s="37"/>
      <c r="AM646" s="37"/>
      <c r="AN646" s="37"/>
      <c r="AO646" s="38"/>
      <c r="AP646" s="38"/>
      <c r="AQ646" s="37"/>
      <c r="AR646" s="37"/>
      <c r="AS646" s="37"/>
      <c r="AT646" s="38"/>
    </row>
    <row r="647" spans="1:46" ht="12.75"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c r="AA647" s="37"/>
      <c r="AB647" s="37"/>
      <c r="AC647" s="37"/>
      <c r="AD647" s="37"/>
      <c r="AE647" s="37"/>
      <c r="AF647" s="37"/>
      <c r="AG647" s="37"/>
      <c r="AH647" s="37"/>
      <c r="AI647" s="37"/>
      <c r="AJ647" s="37"/>
      <c r="AK647" s="37"/>
      <c r="AL647" s="37"/>
      <c r="AM647" s="37"/>
      <c r="AN647" s="37"/>
      <c r="AO647" s="38"/>
      <c r="AP647" s="38"/>
      <c r="AQ647" s="37"/>
      <c r="AR647" s="37"/>
      <c r="AS647" s="37"/>
      <c r="AT647" s="38"/>
    </row>
    <row r="648" spans="1:46" ht="12.75"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c r="AA648" s="37"/>
      <c r="AB648" s="37"/>
      <c r="AC648" s="37"/>
      <c r="AD648" s="37"/>
      <c r="AE648" s="37"/>
      <c r="AF648" s="37"/>
      <c r="AG648" s="37"/>
      <c r="AH648" s="37"/>
      <c r="AI648" s="37"/>
      <c r="AJ648" s="37"/>
      <c r="AK648" s="37"/>
      <c r="AL648" s="37"/>
      <c r="AM648" s="37"/>
      <c r="AN648" s="37"/>
      <c r="AO648" s="38"/>
      <c r="AP648" s="38"/>
      <c r="AQ648" s="37"/>
      <c r="AR648" s="37"/>
      <c r="AS648" s="37"/>
      <c r="AT648" s="38"/>
    </row>
    <row r="649" spans="1:46" ht="12.75"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c r="AA649" s="37"/>
      <c r="AB649" s="37"/>
      <c r="AC649" s="37"/>
      <c r="AD649" s="37"/>
      <c r="AE649" s="37"/>
      <c r="AF649" s="37"/>
      <c r="AG649" s="37"/>
      <c r="AH649" s="37"/>
      <c r="AI649" s="37"/>
      <c r="AJ649" s="37"/>
      <c r="AK649" s="37"/>
      <c r="AL649" s="37"/>
      <c r="AM649" s="37"/>
      <c r="AN649" s="37"/>
      <c r="AO649" s="38"/>
      <c r="AP649" s="38"/>
      <c r="AQ649" s="37"/>
      <c r="AR649" s="37"/>
      <c r="AS649" s="37"/>
      <c r="AT649" s="38"/>
    </row>
    <row r="650" spans="1:46" ht="12.75"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c r="AA650" s="37"/>
      <c r="AB650" s="37"/>
      <c r="AC650" s="37"/>
      <c r="AD650" s="37"/>
      <c r="AE650" s="37"/>
      <c r="AF650" s="37"/>
      <c r="AG650" s="37"/>
      <c r="AH650" s="37"/>
      <c r="AI650" s="37"/>
      <c r="AJ650" s="37"/>
      <c r="AK650" s="37"/>
      <c r="AL650" s="37"/>
      <c r="AM650" s="37"/>
      <c r="AN650" s="37"/>
      <c r="AO650" s="38"/>
      <c r="AP650" s="38"/>
      <c r="AQ650" s="37"/>
      <c r="AR650" s="37"/>
      <c r="AS650" s="37"/>
      <c r="AT650" s="38"/>
    </row>
    <row r="651" spans="1:46" ht="12.75"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c r="AA651" s="37"/>
      <c r="AB651" s="37"/>
      <c r="AC651" s="37"/>
      <c r="AD651" s="37"/>
      <c r="AE651" s="37"/>
      <c r="AF651" s="37"/>
      <c r="AG651" s="37"/>
      <c r="AH651" s="37"/>
      <c r="AI651" s="37"/>
      <c r="AJ651" s="37"/>
      <c r="AK651" s="37"/>
      <c r="AL651" s="37"/>
      <c r="AM651" s="37"/>
      <c r="AN651" s="37"/>
      <c r="AO651" s="38"/>
      <c r="AP651" s="38"/>
      <c r="AQ651" s="37"/>
      <c r="AR651" s="37"/>
      <c r="AS651" s="37"/>
      <c r="AT651" s="38"/>
    </row>
    <row r="652" spans="1:46" ht="12.75"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c r="AA652" s="37"/>
      <c r="AB652" s="37"/>
      <c r="AC652" s="37"/>
      <c r="AD652" s="37"/>
      <c r="AE652" s="37"/>
      <c r="AF652" s="37"/>
      <c r="AG652" s="37"/>
      <c r="AH652" s="37"/>
      <c r="AI652" s="37"/>
      <c r="AJ652" s="37"/>
      <c r="AK652" s="37"/>
      <c r="AL652" s="37"/>
      <c r="AM652" s="37"/>
      <c r="AN652" s="37"/>
      <c r="AO652" s="38"/>
      <c r="AP652" s="38"/>
      <c r="AQ652" s="37"/>
      <c r="AR652" s="37"/>
      <c r="AS652" s="37"/>
      <c r="AT652" s="38"/>
    </row>
    <row r="653" spans="1:46" ht="12.75"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c r="AA653" s="37"/>
      <c r="AB653" s="37"/>
      <c r="AC653" s="37"/>
      <c r="AD653" s="37"/>
      <c r="AE653" s="37"/>
      <c r="AF653" s="37"/>
      <c r="AG653" s="37"/>
      <c r="AH653" s="37"/>
      <c r="AI653" s="37"/>
      <c r="AJ653" s="37"/>
      <c r="AK653" s="37"/>
      <c r="AL653" s="37"/>
      <c r="AM653" s="37"/>
      <c r="AN653" s="37"/>
      <c r="AO653" s="38"/>
      <c r="AP653" s="38"/>
      <c r="AQ653" s="37"/>
      <c r="AR653" s="37"/>
      <c r="AS653" s="37"/>
      <c r="AT653" s="38"/>
    </row>
    <row r="654" spans="1:46" ht="12.75"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c r="AA654" s="37"/>
      <c r="AB654" s="37"/>
      <c r="AC654" s="37"/>
      <c r="AD654" s="37"/>
      <c r="AE654" s="37"/>
      <c r="AF654" s="37"/>
      <c r="AG654" s="37"/>
      <c r="AH654" s="37"/>
      <c r="AI654" s="37"/>
      <c r="AJ654" s="37"/>
      <c r="AK654" s="37"/>
      <c r="AL654" s="37"/>
      <c r="AM654" s="37"/>
      <c r="AN654" s="37"/>
      <c r="AO654" s="38"/>
      <c r="AP654" s="38"/>
      <c r="AQ654" s="37"/>
      <c r="AR654" s="37"/>
      <c r="AS654" s="37"/>
      <c r="AT654" s="38"/>
    </row>
    <row r="655" spans="1:46" ht="12.75"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c r="AA655" s="37"/>
      <c r="AB655" s="37"/>
      <c r="AC655" s="37"/>
      <c r="AD655" s="37"/>
      <c r="AE655" s="37"/>
      <c r="AF655" s="37"/>
      <c r="AG655" s="37"/>
      <c r="AH655" s="37"/>
      <c r="AI655" s="37"/>
      <c r="AJ655" s="37"/>
      <c r="AK655" s="37"/>
      <c r="AL655" s="37"/>
      <c r="AM655" s="37"/>
      <c r="AN655" s="37"/>
      <c r="AO655" s="38"/>
      <c r="AP655" s="38"/>
      <c r="AQ655" s="37"/>
      <c r="AR655" s="37"/>
      <c r="AS655" s="37"/>
      <c r="AT655" s="38"/>
    </row>
    <row r="656" spans="1:46" ht="12.75"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c r="AA656" s="37"/>
      <c r="AB656" s="37"/>
      <c r="AC656" s="37"/>
      <c r="AD656" s="37"/>
      <c r="AE656" s="37"/>
      <c r="AF656" s="37"/>
      <c r="AG656" s="37"/>
      <c r="AH656" s="37"/>
      <c r="AI656" s="37"/>
      <c r="AJ656" s="37"/>
      <c r="AK656" s="37"/>
      <c r="AL656" s="37"/>
      <c r="AM656" s="37"/>
      <c r="AN656" s="37"/>
      <c r="AO656" s="38"/>
      <c r="AP656" s="38"/>
      <c r="AQ656" s="37"/>
      <c r="AR656" s="37"/>
      <c r="AS656" s="37"/>
      <c r="AT656" s="38"/>
    </row>
    <row r="657" spans="1:46" ht="12.75"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c r="AA657" s="37"/>
      <c r="AB657" s="37"/>
      <c r="AC657" s="37"/>
      <c r="AD657" s="37"/>
      <c r="AE657" s="37"/>
      <c r="AF657" s="37"/>
      <c r="AG657" s="37"/>
      <c r="AH657" s="37"/>
      <c r="AI657" s="37"/>
      <c r="AJ657" s="37"/>
      <c r="AK657" s="37"/>
      <c r="AL657" s="37"/>
      <c r="AM657" s="37"/>
      <c r="AN657" s="37"/>
      <c r="AO657" s="38"/>
      <c r="AP657" s="38"/>
      <c r="AQ657" s="37"/>
      <c r="AR657" s="37"/>
      <c r="AS657" s="37"/>
      <c r="AT657" s="38"/>
    </row>
    <row r="658" spans="1:46" ht="12.75"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c r="AA658" s="37"/>
      <c r="AB658" s="37"/>
      <c r="AC658" s="37"/>
      <c r="AD658" s="37"/>
      <c r="AE658" s="37"/>
      <c r="AF658" s="37"/>
      <c r="AG658" s="37"/>
      <c r="AH658" s="37"/>
      <c r="AI658" s="37"/>
      <c r="AJ658" s="37"/>
      <c r="AK658" s="37"/>
      <c r="AL658" s="37"/>
      <c r="AM658" s="37"/>
      <c r="AN658" s="37"/>
      <c r="AO658" s="38"/>
      <c r="AP658" s="38"/>
      <c r="AQ658" s="37"/>
      <c r="AR658" s="37"/>
      <c r="AS658" s="37"/>
      <c r="AT658" s="38"/>
    </row>
    <row r="659" spans="1:46" ht="12.75"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c r="AA659" s="37"/>
      <c r="AB659" s="37"/>
      <c r="AC659" s="37"/>
      <c r="AD659" s="37"/>
      <c r="AE659" s="37"/>
      <c r="AF659" s="37"/>
      <c r="AG659" s="37"/>
      <c r="AH659" s="37"/>
      <c r="AI659" s="37"/>
      <c r="AJ659" s="37"/>
      <c r="AK659" s="37"/>
      <c r="AL659" s="37"/>
      <c r="AM659" s="37"/>
      <c r="AN659" s="37"/>
      <c r="AO659" s="38"/>
      <c r="AP659" s="38"/>
      <c r="AQ659" s="37"/>
      <c r="AR659" s="37"/>
      <c r="AS659" s="37"/>
      <c r="AT659" s="38"/>
    </row>
    <row r="660" spans="1:46" ht="12.75"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c r="AA660" s="37"/>
      <c r="AB660" s="37"/>
      <c r="AC660" s="37"/>
      <c r="AD660" s="37"/>
      <c r="AE660" s="37"/>
      <c r="AF660" s="37"/>
      <c r="AG660" s="37"/>
      <c r="AH660" s="37"/>
      <c r="AI660" s="37"/>
      <c r="AJ660" s="37"/>
      <c r="AK660" s="37"/>
      <c r="AL660" s="37"/>
      <c r="AM660" s="37"/>
      <c r="AN660" s="37"/>
      <c r="AO660" s="38"/>
      <c r="AP660" s="38"/>
      <c r="AQ660" s="37"/>
      <c r="AR660" s="37"/>
      <c r="AS660" s="37"/>
      <c r="AT660" s="38"/>
    </row>
    <row r="661" spans="1:46" ht="12.75"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c r="AA661" s="37"/>
      <c r="AB661" s="37"/>
      <c r="AC661" s="37"/>
      <c r="AD661" s="37"/>
      <c r="AE661" s="37"/>
      <c r="AF661" s="37"/>
      <c r="AG661" s="37"/>
      <c r="AH661" s="37"/>
      <c r="AI661" s="37"/>
      <c r="AJ661" s="37"/>
      <c r="AK661" s="37"/>
      <c r="AL661" s="37"/>
      <c r="AM661" s="37"/>
      <c r="AN661" s="37"/>
      <c r="AO661" s="38"/>
      <c r="AP661" s="38"/>
      <c r="AQ661" s="37"/>
      <c r="AR661" s="37"/>
      <c r="AS661" s="37"/>
      <c r="AT661" s="38"/>
    </row>
    <row r="662" spans="1:46" ht="12.75"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c r="AA662" s="37"/>
      <c r="AB662" s="37"/>
      <c r="AC662" s="37"/>
      <c r="AD662" s="37"/>
      <c r="AE662" s="37"/>
      <c r="AF662" s="37"/>
      <c r="AG662" s="37"/>
      <c r="AH662" s="37"/>
      <c r="AI662" s="37"/>
      <c r="AJ662" s="37"/>
      <c r="AK662" s="37"/>
      <c r="AL662" s="37"/>
      <c r="AM662" s="37"/>
      <c r="AN662" s="37"/>
      <c r="AO662" s="38"/>
      <c r="AP662" s="38"/>
      <c r="AQ662" s="37"/>
      <c r="AR662" s="37"/>
      <c r="AS662" s="37"/>
      <c r="AT662" s="38"/>
    </row>
    <row r="663" spans="1:46" ht="12.75"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c r="AA663" s="37"/>
      <c r="AB663" s="37"/>
      <c r="AC663" s="37"/>
      <c r="AD663" s="37"/>
      <c r="AE663" s="37"/>
      <c r="AF663" s="37"/>
      <c r="AG663" s="37"/>
      <c r="AH663" s="37"/>
      <c r="AI663" s="37"/>
      <c r="AJ663" s="37"/>
      <c r="AK663" s="37"/>
      <c r="AL663" s="37"/>
      <c r="AM663" s="37"/>
      <c r="AN663" s="37"/>
      <c r="AO663" s="38"/>
      <c r="AP663" s="38"/>
      <c r="AQ663" s="37"/>
      <c r="AR663" s="37"/>
      <c r="AS663" s="37"/>
      <c r="AT663" s="38"/>
    </row>
    <row r="664" spans="1:46" ht="12.75"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c r="AA664" s="37"/>
      <c r="AB664" s="37"/>
      <c r="AC664" s="37"/>
      <c r="AD664" s="37"/>
      <c r="AE664" s="37"/>
      <c r="AF664" s="37"/>
      <c r="AG664" s="37"/>
      <c r="AH664" s="37"/>
      <c r="AI664" s="37"/>
      <c r="AJ664" s="37"/>
      <c r="AK664" s="37"/>
      <c r="AL664" s="37"/>
      <c r="AM664" s="37"/>
      <c r="AN664" s="37"/>
      <c r="AO664" s="38"/>
      <c r="AP664" s="38"/>
      <c r="AQ664" s="37"/>
      <c r="AR664" s="37"/>
      <c r="AS664" s="37"/>
      <c r="AT664" s="38"/>
    </row>
    <row r="665" spans="1:46" ht="12.75"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c r="AA665" s="37"/>
      <c r="AB665" s="37"/>
      <c r="AC665" s="37"/>
      <c r="AD665" s="37"/>
      <c r="AE665" s="37"/>
      <c r="AF665" s="37"/>
      <c r="AG665" s="37"/>
      <c r="AH665" s="37"/>
      <c r="AI665" s="37"/>
      <c r="AJ665" s="37"/>
      <c r="AK665" s="37"/>
      <c r="AL665" s="37"/>
      <c r="AM665" s="37"/>
      <c r="AN665" s="37"/>
      <c r="AO665" s="38"/>
      <c r="AP665" s="38"/>
      <c r="AQ665" s="37"/>
      <c r="AR665" s="37"/>
      <c r="AS665" s="37"/>
      <c r="AT665" s="38"/>
    </row>
    <row r="666" spans="1:46" ht="12.75"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c r="AA666" s="37"/>
      <c r="AB666" s="37"/>
      <c r="AC666" s="37"/>
      <c r="AD666" s="37"/>
      <c r="AE666" s="37"/>
      <c r="AF666" s="37"/>
      <c r="AG666" s="37"/>
      <c r="AH666" s="37"/>
      <c r="AI666" s="37"/>
      <c r="AJ666" s="37"/>
      <c r="AK666" s="37"/>
      <c r="AL666" s="37"/>
      <c r="AM666" s="37"/>
      <c r="AN666" s="37"/>
      <c r="AO666" s="38"/>
      <c r="AP666" s="38"/>
      <c r="AQ666" s="37"/>
      <c r="AR666" s="37"/>
      <c r="AS666" s="37"/>
      <c r="AT666" s="38"/>
    </row>
    <row r="667" spans="1:46" ht="12.75"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c r="AA667" s="37"/>
      <c r="AB667" s="37"/>
      <c r="AC667" s="37"/>
      <c r="AD667" s="37"/>
      <c r="AE667" s="37"/>
      <c r="AF667" s="37"/>
      <c r="AG667" s="37"/>
      <c r="AH667" s="37"/>
      <c r="AI667" s="37"/>
      <c r="AJ667" s="37"/>
      <c r="AK667" s="37"/>
      <c r="AL667" s="37"/>
      <c r="AM667" s="37"/>
      <c r="AN667" s="37"/>
      <c r="AO667" s="38"/>
      <c r="AP667" s="38"/>
      <c r="AQ667" s="37"/>
      <c r="AR667" s="37"/>
      <c r="AS667" s="37"/>
      <c r="AT667" s="38"/>
    </row>
    <row r="668" spans="1:46" ht="12.75"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c r="AA668" s="37"/>
      <c r="AB668" s="37"/>
      <c r="AC668" s="37"/>
      <c r="AD668" s="37"/>
      <c r="AE668" s="37"/>
      <c r="AF668" s="37"/>
      <c r="AG668" s="37"/>
      <c r="AH668" s="37"/>
      <c r="AI668" s="37"/>
      <c r="AJ668" s="37"/>
      <c r="AK668" s="37"/>
      <c r="AL668" s="37"/>
      <c r="AM668" s="37"/>
      <c r="AN668" s="37"/>
      <c r="AO668" s="38"/>
      <c r="AP668" s="38"/>
      <c r="AQ668" s="37"/>
      <c r="AR668" s="37"/>
      <c r="AS668" s="37"/>
      <c r="AT668" s="38"/>
    </row>
    <row r="669" spans="1:46" ht="12.75"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c r="AA669" s="37"/>
      <c r="AB669" s="37"/>
      <c r="AC669" s="37"/>
      <c r="AD669" s="37"/>
      <c r="AE669" s="37"/>
      <c r="AF669" s="37"/>
      <c r="AG669" s="37"/>
      <c r="AH669" s="37"/>
      <c r="AI669" s="37"/>
      <c r="AJ669" s="37"/>
      <c r="AK669" s="37"/>
      <c r="AL669" s="37"/>
      <c r="AM669" s="37"/>
      <c r="AN669" s="37"/>
      <c r="AO669" s="38"/>
      <c r="AP669" s="38"/>
      <c r="AQ669" s="37"/>
      <c r="AR669" s="37"/>
      <c r="AS669" s="37"/>
      <c r="AT669" s="38"/>
    </row>
    <row r="670" spans="1:46" ht="12.75"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c r="AA670" s="37"/>
      <c r="AB670" s="37"/>
      <c r="AC670" s="37"/>
      <c r="AD670" s="37"/>
      <c r="AE670" s="37"/>
      <c r="AF670" s="37"/>
      <c r="AG670" s="37"/>
      <c r="AH670" s="37"/>
      <c r="AI670" s="37"/>
      <c r="AJ670" s="37"/>
      <c r="AK670" s="37"/>
      <c r="AL670" s="37"/>
      <c r="AM670" s="37"/>
      <c r="AN670" s="37"/>
      <c r="AO670" s="38"/>
      <c r="AP670" s="38"/>
      <c r="AQ670" s="37"/>
      <c r="AR670" s="37"/>
      <c r="AS670" s="37"/>
      <c r="AT670" s="38"/>
    </row>
    <row r="671" spans="1:46" ht="12.75"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c r="AA671" s="37"/>
      <c r="AB671" s="37"/>
      <c r="AC671" s="37"/>
      <c r="AD671" s="37"/>
      <c r="AE671" s="37"/>
      <c r="AF671" s="37"/>
      <c r="AG671" s="37"/>
      <c r="AH671" s="37"/>
      <c r="AI671" s="37"/>
      <c r="AJ671" s="37"/>
      <c r="AK671" s="37"/>
      <c r="AL671" s="37"/>
      <c r="AM671" s="37"/>
      <c r="AN671" s="37"/>
      <c r="AO671" s="38"/>
      <c r="AP671" s="38"/>
      <c r="AQ671" s="37"/>
      <c r="AR671" s="37"/>
      <c r="AS671" s="37"/>
      <c r="AT671" s="38"/>
    </row>
    <row r="672" spans="1:46" ht="12.75"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c r="AA672" s="37"/>
      <c r="AB672" s="37"/>
      <c r="AC672" s="37"/>
      <c r="AD672" s="37"/>
      <c r="AE672" s="37"/>
      <c r="AF672" s="37"/>
      <c r="AG672" s="37"/>
      <c r="AH672" s="37"/>
      <c r="AI672" s="37"/>
      <c r="AJ672" s="37"/>
      <c r="AK672" s="37"/>
      <c r="AL672" s="37"/>
      <c r="AM672" s="37"/>
      <c r="AN672" s="37"/>
      <c r="AO672" s="38"/>
      <c r="AP672" s="38"/>
      <c r="AQ672" s="37"/>
      <c r="AR672" s="37"/>
      <c r="AS672" s="37"/>
      <c r="AT672" s="38"/>
    </row>
    <row r="673" spans="1:46" ht="12.75"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c r="AA673" s="37"/>
      <c r="AB673" s="37"/>
      <c r="AC673" s="37"/>
      <c r="AD673" s="37"/>
      <c r="AE673" s="37"/>
      <c r="AF673" s="37"/>
      <c r="AG673" s="37"/>
      <c r="AH673" s="37"/>
      <c r="AI673" s="37"/>
      <c r="AJ673" s="37"/>
      <c r="AK673" s="37"/>
      <c r="AL673" s="37"/>
      <c r="AM673" s="37"/>
      <c r="AN673" s="37"/>
      <c r="AO673" s="38"/>
      <c r="AP673" s="38"/>
      <c r="AQ673" s="37"/>
      <c r="AR673" s="37"/>
      <c r="AS673" s="37"/>
      <c r="AT673" s="38"/>
    </row>
    <row r="674" spans="1:46" ht="12.75"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c r="AA674" s="37"/>
      <c r="AB674" s="37"/>
      <c r="AC674" s="37"/>
      <c r="AD674" s="37"/>
      <c r="AE674" s="37"/>
      <c r="AF674" s="37"/>
      <c r="AG674" s="37"/>
      <c r="AH674" s="37"/>
      <c r="AI674" s="37"/>
      <c r="AJ674" s="37"/>
      <c r="AK674" s="37"/>
      <c r="AL674" s="37"/>
      <c r="AM674" s="37"/>
      <c r="AN674" s="37"/>
      <c r="AO674" s="38"/>
      <c r="AP674" s="38"/>
      <c r="AQ674" s="37"/>
      <c r="AR674" s="37"/>
      <c r="AS674" s="37"/>
      <c r="AT674" s="38"/>
    </row>
    <row r="675" spans="1:46" ht="12.75"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c r="AA675" s="37"/>
      <c r="AB675" s="37"/>
      <c r="AC675" s="37"/>
      <c r="AD675" s="37"/>
      <c r="AE675" s="37"/>
      <c r="AF675" s="37"/>
      <c r="AG675" s="37"/>
      <c r="AH675" s="37"/>
      <c r="AI675" s="37"/>
      <c r="AJ675" s="37"/>
      <c r="AK675" s="37"/>
      <c r="AL675" s="37"/>
      <c r="AM675" s="37"/>
      <c r="AN675" s="37"/>
      <c r="AO675" s="38"/>
      <c r="AP675" s="38"/>
      <c r="AQ675" s="37"/>
      <c r="AR675" s="37"/>
      <c r="AS675" s="37"/>
      <c r="AT675" s="38"/>
    </row>
    <row r="676" spans="1:46" ht="12.75"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c r="AA676" s="37"/>
      <c r="AB676" s="37"/>
      <c r="AC676" s="37"/>
      <c r="AD676" s="37"/>
      <c r="AE676" s="37"/>
      <c r="AF676" s="37"/>
      <c r="AG676" s="37"/>
      <c r="AH676" s="37"/>
      <c r="AI676" s="37"/>
      <c r="AJ676" s="37"/>
      <c r="AK676" s="37"/>
      <c r="AL676" s="37"/>
      <c r="AM676" s="37"/>
      <c r="AN676" s="37"/>
      <c r="AO676" s="38"/>
      <c r="AP676" s="38"/>
      <c r="AQ676" s="37"/>
      <c r="AR676" s="37"/>
      <c r="AS676" s="37"/>
      <c r="AT676" s="38"/>
    </row>
    <row r="677" spans="1:46" ht="12.75"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c r="AA677" s="37"/>
      <c r="AB677" s="37"/>
      <c r="AC677" s="37"/>
      <c r="AD677" s="37"/>
      <c r="AE677" s="37"/>
      <c r="AF677" s="37"/>
      <c r="AG677" s="37"/>
      <c r="AH677" s="37"/>
      <c r="AI677" s="37"/>
      <c r="AJ677" s="37"/>
      <c r="AK677" s="37"/>
      <c r="AL677" s="37"/>
      <c r="AM677" s="37"/>
      <c r="AN677" s="37"/>
      <c r="AO677" s="38"/>
      <c r="AP677" s="38"/>
      <c r="AQ677" s="37"/>
      <c r="AR677" s="37"/>
      <c r="AS677" s="37"/>
      <c r="AT677" s="38"/>
    </row>
    <row r="678" spans="1:46" ht="12.75"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c r="AA678" s="37"/>
      <c r="AB678" s="37"/>
      <c r="AC678" s="37"/>
      <c r="AD678" s="37"/>
      <c r="AE678" s="37"/>
      <c r="AF678" s="37"/>
      <c r="AG678" s="37"/>
      <c r="AH678" s="37"/>
      <c r="AI678" s="37"/>
      <c r="AJ678" s="37"/>
      <c r="AK678" s="37"/>
      <c r="AL678" s="37"/>
      <c r="AM678" s="37"/>
      <c r="AN678" s="37"/>
      <c r="AO678" s="38"/>
      <c r="AP678" s="38"/>
      <c r="AQ678" s="37"/>
      <c r="AR678" s="37"/>
      <c r="AS678" s="37"/>
      <c r="AT678" s="38"/>
    </row>
    <row r="679" spans="1:46" ht="12.75"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c r="AA679" s="37"/>
      <c r="AB679" s="37"/>
      <c r="AC679" s="37"/>
      <c r="AD679" s="37"/>
      <c r="AE679" s="37"/>
      <c r="AF679" s="37"/>
      <c r="AG679" s="37"/>
      <c r="AH679" s="37"/>
      <c r="AI679" s="37"/>
      <c r="AJ679" s="37"/>
      <c r="AK679" s="37"/>
      <c r="AL679" s="37"/>
      <c r="AM679" s="37"/>
      <c r="AN679" s="37"/>
      <c r="AO679" s="38"/>
      <c r="AP679" s="38"/>
      <c r="AQ679" s="37"/>
      <c r="AR679" s="37"/>
      <c r="AS679" s="37"/>
      <c r="AT679" s="38"/>
    </row>
    <row r="680" spans="1:46" ht="12.75"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c r="AA680" s="37"/>
      <c r="AB680" s="37"/>
      <c r="AC680" s="37"/>
      <c r="AD680" s="37"/>
      <c r="AE680" s="37"/>
      <c r="AF680" s="37"/>
      <c r="AG680" s="37"/>
      <c r="AH680" s="37"/>
      <c r="AI680" s="37"/>
      <c r="AJ680" s="37"/>
      <c r="AK680" s="37"/>
      <c r="AL680" s="37"/>
      <c r="AM680" s="37"/>
      <c r="AN680" s="37"/>
      <c r="AO680" s="38"/>
      <c r="AP680" s="38"/>
      <c r="AQ680" s="37"/>
      <c r="AR680" s="37"/>
      <c r="AS680" s="37"/>
      <c r="AT680" s="38"/>
    </row>
    <row r="681" spans="1:46" ht="12.75"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c r="AA681" s="37"/>
      <c r="AB681" s="37"/>
      <c r="AC681" s="37"/>
      <c r="AD681" s="37"/>
      <c r="AE681" s="37"/>
      <c r="AF681" s="37"/>
      <c r="AG681" s="37"/>
      <c r="AH681" s="37"/>
      <c r="AI681" s="37"/>
      <c r="AJ681" s="37"/>
      <c r="AK681" s="37"/>
      <c r="AL681" s="37"/>
      <c r="AM681" s="37"/>
      <c r="AN681" s="37"/>
      <c r="AO681" s="38"/>
      <c r="AP681" s="38"/>
      <c r="AQ681" s="37"/>
      <c r="AR681" s="37"/>
      <c r="AS681" s="37"/>
      <c r="AT681" s="38"/>
    </row>
    <row r="682" spans="1:46" ht="12.75"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c r="AA682" s="37"/>
      <c r="AB682" s="37"/>
      <c r="AC682" s="37"/>
      <c r="AD682" s="37"/>
      <c r="AE682" s="37"/>
      <c r="AF682" s="37"/>
      <c r="AG682" s="37"/>
      <c r="AH682" s="37"/>
      <c r="AI682" s="37"/>
      <c r="AJ682" s="37"/>
      <c r="AK682" s="37"/>
      <c r="AL682" s="37"/>
      <c r="AM682" s="37"/>
      <c r="AN682" s="37"/>
      <c r="AO682" s="38"/>
      <c r="AP682" s="38"/>
      <c r="AQ682" s="37"/>
      <c r="AR682" s="37"/>
      <c r="AS682" s="37"/>
      <c r="AT682" s="38"/>
    </row>
    <row r="683" spans="1:46" ht="12.75"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c r="AA683" s="37"/>
      <c r="AB683" s="37"/>
      <c r="AC683" s="37"/>
      <c r="AD683" s="37"/>
      <c r="AE683" s="37"/>
      <c r="AF683" s="37"/>
      <c r="AG683" s="37"/>
      <c r="AH683" s="37"/>
      <c r="AI683" s="37"/>
      <c r="AJ683" s="37"/>
      <c r="AK683" s="37"/>
      <c r="AL683" s="37"/>
      <c r="AM683" s="37"/>
      <c r="AN683" s="37"/>
      <c r="AO683" s="38"/>
      <c r="AP683" s="38"/>
      <c r="AQ683" s="37"/>
      <c r="AR683" s="37"/>
      <c r="AS683" s="37"/>
      <c r="AT683" s="38"/>
    </row>
    <row r="684" spans="1:46" ht="12.75"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c r="AA684" s="37"/>
      <c r="AB684" s="37"/>
      <c r="AC684" s="37"/>
      <c r="AD684" s="37"/>
      <c r="AE684" s="37"/>
      <c r="AF684" s="37"/>
      <c r="AG684" s="37"/>
      <c r="AH684" s="37"/>
      <c r="AI684" s="37"/>
      <c r="AJ684" s="37"/>
      <c r="AK684" s="37"/>
      <c r="AL684" s="37"/>
      <c r="AM684" s="37"/>
      <c r="AN684" s="37"/>
      <c r="AO684" s="38"/>
      <c r="AP684" s="38"/>
      <c r="AQ684" s="37"/>
      <c r="AR684" s="37"/>
      <c r="AS684" s="37"/>
      <c r="AT684" s="38"/>
    </row>
    <row r="685" spans="1:46" ht="12.75"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c r="AA685" s="37"/>
      <c r="AB685" s="37"/>
      <c r="AC685" s="37"/>
      <c r="AD685" s="37"/>
      <c r="AE685" s="37"/>
      <c r="AF685" s="37"/>
      <c r="AG685" s="37"/>
      <c r="AH685" s="37"/>
      <c r="AI685" s="37"/>
      <c r="AJ685" s="37"/>
      <c r="AK685" s="37"/>
      <c r="AL685" s="37"/>
      <c r="AM685" s="37"/>
      <c r="AN685" s="37"/>
      <c r="AO685" s="38"/>
      <c r="AP685" s="38"/>
      <c r="AQ685" s="37"/>
      <c r="AR685" s="37"/>
      <c r="AS685" s="37"/>
      <c r="AT685" s="38"/>
    </row>
    <row r="686" spans="1:46" ht="12.75"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c r="AA686" s="37"/>
      <c r="AB686" s="37"/>
      <c r="AC686" s="37"/>
      <c r="AD686" s="37"/>
      <c r="AE686" s="37"/>
      <c r="AF686" s="37"/>
      <c r="AG686" s="37"/>
      <c r="AH686" s="37"/>
      <c r="AI686" s="37"/>
      <c r="AJ686" s="37"/>
      <c r="AK686" s="37"/>
      <c r="AL686" s="37"/>
      <c r="AM686" s="37"/>
      <c r="AN686" s="37"/>
      <c r="AO686" s="38"/>
      <c r="AP686" s="38"/>
      <c r="AQ686" s="37"/>
      <c r="AR686" s="37"/>
      <c r="AS686" s="37"/>
      <c r="AT686" s="38"/>
    </row>
    <row r="687" spans="1:46" ht="12.75"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c r="AA687" s="37"/>
      <c r="AB687" s="37"/>
      <c r="AC687" s="37"/>
      <c r="AD687" s="37"/>
      <c r="AE687" s="37"/>
      <c r="AF687" s="37"/>
      <c r="AG687" s="37"/>
      <c r="AH687" s="37"/>
      <c r="AI687" s="37"/>
      <c r="AJ687" s="37"/>
      <c r="AK687" s="37"/>
      <c r="AL687" s="37"/>
      <c r="AM687" s="37"/>
      <c r="AN687" s="37"/>
      <c r="AO687" s="38"/>
      <c r="AP687" s="38"/>
      <c r="AQ687" s="37"/>
      <c r="AR687" s="37"/>
      <c r="AS687" s="37"/>
      <c r="AT687" s="38"/>
    </row>
    <row r="688" spans="1:46" ht="12.75"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c r="AA688" s="37"/>
      <c r="AB688" s="37"/>
      <c r="AC688" s="37"/>
      <c r="AD688" s="37"/>
      <c r="AE688" s="37"/>
      <c r="AF688" s="37"/>
      <c r="AG688" s="37"/>
      <c r="AH688" s="37"/>
      <c r="AI688" s="37"/>
      <c r="AJ688" s="37"/>
      <c r="AK688" s="37"/>
      <c r="AL688" s="37"/>
      <c r="AM688" s="37"/>
      <c r="AN688" s="37"/>
      <c r="AO688" s="38"/>
      <c r="AP688" s="38"/>
      <c r="AQ688" s="37"/>
      <c r="AR688" s="37"/>
      <c r="AS688" s="37"/>
      <c r="AT688" s="38"/>
    </row>
    <row r="689" spans="1:46" ht="12.75"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c r="AA689" s="37"/>
      <c r="AB689" s="37"/>
      <c r="AC689" s="37"/>
      <c r="AD689" s="37"/>
      <c r="AE689" s="37"/>
      <c r="AF689" s="37"/>
      <c r="AG689" s="37"/>
      <c r="AH689" s="37"/>
      <c r="AI689" s="37"/>
      <c r="AJ689" s="37"/>
      <c r="AK689" s="37"/>
      <c r="AL689" s="37"/>
      <c r="AM689" s="37"/>
      <c r="AN689" s="37"/>
      <c r="AO689" s="38"/>
      <c r="AP689" s="38"/>
      <c r="AQ689" s="37"/>
      <c r="AR689" s="37"/>
      <c r="AS689" s="37"/>
      <c r="AT689" s="38"/>
    </row>
    <row r="690" spans="1:46" ht="12.75"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c r="AA690" s="37"/>
      <c r="AB690" s="37"/>
      <c r="AC690" s="37"/>
      <c r="AD690" s="37"/>
      <c r="AE690" s="37"/>
      <c r="AF690" s="37"/>
      <c r="AG690" s="37"/>
      <c r="AH690" s="37"/>
      <c r="AI690" s="37"/>
      <c r="AJ690" s="37"/>
      <c r="AK690" s="37"/>
      <c r="AL690" s="37"/>
      <c r="AM690" s="37"/>
      <c r="AN690" s="37"/>
      <c r="AO690" s="38"/>
      <c r="AP690" s="38"/>
      <c r="AQ690" s="37"/>
      <c r="AR690" s="37"/>
      <c r="AS690" s="37"/>
      <c r="AT690" s="38"/>
    </row>
    <row r="691" spans="1:46" ht="12.75"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c r="AA691" s="37"/>
      <c r="AB691" s="37"/>
      <c r="AC691" s="37"/>
      <c r="AD691" s="37"/>
      <c r="AE691" s="37"/>
      <c r="AF691" s="37"/>
      <c r="AG691" s="37"/>
      <c r="AH691" s="37"/>
      <c r="AI691" s="37"/>
      <c r="AJ691" s="37"/>
      <c r="AK691" s="37"/>
      <c r="AL691" s="37"/>
      <c r="AM691" s="37"/>
      <c r="AN691" s="37"/>
      <c r="AO691" s="38"/>
      <c r="AP691" s="38"/>
      <c r="AQ691" s="37"/>
      <c r="AR691" s="37"/>
      <c r="AS691" s="37"/>
      <c r="AT691" s="38"/>
    </row>
    <row r="692" spans="1:46" ht="12.75"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c r="AA692" s="37"/>
      <c r="AB692" s="37"/>
      <c r="AC692" s="37"/>
      <c r="AD692" s="37"/>
      <c r="AE692" s="37"/>
      <c r="AF692" s="37"/>
      <c r="AG692" s="37"/>
      <c r="AH692" s="37"/>
      <c r="AI692" s="37"/>
      <c r="AJ692" s="37"/>
      <c r="AK692" s="37"/>
      <c r="AL692" s="37"/>
      <c r="AM692" s="37"/>
      <c r="AN692" s="37"/>
      <c r="AO692" s="38"/>
      <c r="AP692" s="38"/>
      <c r="AQ692" s="37"/>
      <c r="AR692" s="37"/>
      <c r="AS692" s="37"/>
      <c r="AT692" s="38"/>
    </row>
    <row r="693" spans="1:46" ht="12.75"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c r="AA693" s="37"/>
      <c r="AB693" s="37"/>
      <c r="AC693" s="37"/>
      <c r="AD693" s="37"/>
      <c r="AE693" s="37"/>
      <c r="AF693" s="37"/>
      <c r="AG693" s="37"/>
      <c r="AH693" s="37"/>
      <c r="AI693" s="37"/>
      <c r="AJ693" s="37"/>
      <c r="AK693" s="37"/>
      <c r="AL693" s="37"/>
      <c r="AM693" s="37"/>
      <c r="AN693" s="37"/>
      <c r="AO693" s="38"/>
      <c r="AP693" s="38"/>
      <c r="AQ693" s="37"/>
      <c r="AR693" s="37"/>
      <c r="AS693" s="37"/>
      <c r="AT693" s="38"/>
    </row>
    <row r="694" spans="1:46" ht="12.75"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c r="AA694" s="37"/>
      <c r="AB694" s="37"/>
      <c r="AC694" s="37"/>
      <c r="AD694" s="37"/>
      <c r="AE694" s="37"/>
      <c r="AF694" s="37"/>
      <c r="AG694" s="37"/>
      <c r="AH694" s="37"/>
      <c r="AI694" s="37"/>
      <c r="AJ694" s="37"/>
      <c r="AK694" s="37"/>
      <c r="AL694" s="37"/>
      <c r="AM694" s="37"/>
      <c r="AN694" s="37"/>
      <c r="AO694" s="38"/>
      <c r="AP694" s="38"/>
      <c r="AQ694" s="37"/>
      <c r="AR694" s="37"/>
      <c r="AS694" s="37"/>
      <c r="AT694" s="38"/>
    </row>
    <row r="695" spans="1:46" ht="12.75"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c r="AA695" s="37"/>
      <c r="AB695" s="37"/>
      <c r="AC695" s="37"/>
      <c r="AD695" s="37"/>
      <c r="AE695" s="37"/>
      <c r="AF695" s="37"/>
      <c r="AG695" s="37"/>
      <c r="AH695" s="37"/>
      <c r="AI695" s="37"/>
      <c r="AJ695" s="37"/>
      <c r="AK695" s="37"/>
      <c r="AL695" s="37"/>
      <c r="AM695" s="37"/>
      <c r="AN695" s="37"/>
      <c r="AO695" s="38"/>
      <c r="AP695" s="38"/>
      <c r="AQ695" s="37"/>
      <c r="AR695" s="37"/>
      <c r="AS695" s="37"/>
      <c r="AT695" s="38"/>
    </row>
    <row r="696" spans="1:46" ht="12.75"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c r="AA696" s="37"/>
      <c r="AB696" s="37"/>
      <c r="AC696" s="37"/>
      <c r="AD696" s="37"/>
      <c r="AE696" s="37"/>
      <c r="AF696" s="37"/>
      <c r="AG696" s="37"/>
      <c r="AH696" s="37"/>
      <c r="AI696" s="37"/>
      <c r="AJ696" s="37"/>
      <c r="AK696" s="37"/>
      <c r="AL696" s="37"/>
      <c r="AM696" s="37"/>
      <c r="AN696" s="37"/>
      <c r="AO696" s="38"/>
      <c r="AP696" s="38"/>
      <c r="AQ696" s="37"/>
      <c r="AR696" s="37"/>
      <c r="AS696" s="37"/>
      <c r="AT696" s="38"/>
    </row>
    <row r="697" spans="1:46" ht="12.75"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c r="AA697" s="37"/>
      <c r="AB697" s="37"/>
      <c r="AC697" s="37"/>
      <c r="AD697" s="37"/>
      <c r="AE697" s="37"/>
      <c r="AF697" s="37"/>
      <c r="AG697" s="37"/>
      <c r="AH697" s="37"/>
      <c r="AI697" s="37"/>
      <c r="AJ697" s="37"/>
      <c r="AK697" s="37"/>
      <c r="AL697" s="37"/>
      <c r="AM697" s="37"/>
      <c r="AN697" s="37"/>
      <c r="AO697" s="38"/>
      <c r="AP697" s="38"/>
      <c r="AQ697" s="37"/>
      <c r="AR697" s="37"/>
      <c r="AS697" s="37"/>
      <c r="AT697" s="38"/>
    </row>
    <row r="698" spans="1:46" ht="12.75"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c r="AA698" s="37"/>
      <c r="AB698" s="37"/>
      <c r="AC698" s="37"/>
      <c r="AD698" s="37"/>
      <c r="AE698" s="37"/>
      <c r="AF698" s="37"/>
      <c r="AG698" s="37"/>
      <c r="AH698" s="37"/>
      <c r="AI698" s="37"/>
      <c r="AJ698" s="37"/>
      <c r="AK698" s="37"/>
      <c r="AL698" s="37"/>
      <c r="AM698" s="37"/>
      <c r="AN698" s="37"/>
      <c r="AO698" s="38"/>
      <c r="AP698" s="38"/>
      <c r="AQ698" s="37"/>
      <c r="AR698" s="37"/>
      <c r="AS698" s="37"/>
      <c r="AT698" s="38"/>
    </row>
    <row r="699" spans="1:46" ht="12.75"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c r="AA699" s="37"/>
      <c r="AB699" s="37"/>
      <c r="AC699" s="37"/>
      <c r="AD699" s="37"/>
      <c r="AE699" s="37"/>
      <c r="AF699" s="37"/>
      <c r="AG699" s="37"/>
      <c r="AH699" s="37"/>
      <c r="AI699" s="37"/>
      <c r="AJ699" s="37"/>
      <c r="AK699" s="37"/>
      <c r="AL699" s="37"/>
      <c r="AM699" s="37"/>
      <c r="AN699" s="37"/>
      <c r="AO699" s="38"/>
      <c r="AP699" s="38"/>
      <c r="AQ699" s="37"/>
      <c r="AR699" s="37"/>
      <c r="AS699" s="37"/>
      <c r="AT699" s="38"/>
    </row>
    <row r="700" spans="1:46" ht="12.75"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c r="AA700" s="37"/>
      <c r="AB700" s="37"/>
      <c r="AC700" s="37"/>
      <c r="AD700" s="37"/>
      <c r="AE700" s="37"/>
      <c r="AF700" s="37"/>
      <c r="AG700" s="37"/>
      <c r="AH700" s="37"/>
      <c r="AI700" s="37"/>
      <c r="AJ700" s="37"/>
      <c r="AK700" s="37"/>
      <c r="AL700" s="37"/>
      <c r="AM700" s="37"/>
      <c r="AN700" s="37"/>
      <c r="AO700" s="38"/>
      <c r="AP700" s="38"/>
      <c r="AQ700" s="37"/>
      <c r="AR700" s="37"/>
      <c r="AS700" s="37"/>
      <c r="AT700" s="38"/>
    </row>
    <row r="701" spans="1:46" ht="12.75"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c r="AA701" s="37"/>
      <c r="AB701" s="37"/>
      <c r="AC701" s="37"/>
      <c r="AD701" s="37"/>
      <c r="AE701" s="37"/>
      <c r="AF701" s="37"/>
      <c r="AG701" s="37"/>
      <c r="AH701" s="37"/>
      <c r="AI701" s="37"/>
      <c r="AJ701" s="37"/>
      <c r="AK701" s="37"/>
      <c r="AL701" s="37"/>
      <c r="AM701" s="37"/>
      <c r="AN701" s="37"/>
      <c r="AO701" s="38"/>
      <c r="AP701" s="38"/>
      <c r="AQ701" s="37"/>
      <c r="AR701" s="37"/>
      <c r="AS701" s="37"/>
      <c r="AT701" s="38"/>
    </row>
    <row r="702" spans="1:46" ht="12.75"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c r="AA702" s="37"/>
      <c r="AB702" s="37"/>
      <c r="AC702" s="37"/>
      <c r="AD702" s="37"/>
      <c r="AE702" s="37"/>
      <c r="AF702" s="37"/>
      <c r="AG702" s="37"/>
      <c r="AH702" s="37"/>
      <c r="AI702" s="37"/>
      <c r="AJ702" s="37"/>
      <c r="AK702" s="37"/>
      <c r="AL702" s="37"/>
      <c r="AM702" s="37"/>
      <c r="AN702" s="37"/>
      <c r="AO702" s="38"/>
      <c r="AP702" s="38"/>
      <c r="AQ702" s="37"/>
      <c r="AR702" s="37"/>
      <c r="AS702" s="37"/>
      <c r="AT702" s="38"/>
    </row>
    <row r="703" spans="1:46" ht="12.75"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c r="AA703" s="37"/>
      <c r="AB703" s="37"/>
      <c r="AC703" s="37"/>
      <c r="AD703" s="37"/>
      <c r="AE703" s="37"/>
      <c r="AF703" s="37"/>
      <c r="AG703" s="37"/>
      <c r="AH703" s="37"/>
      <c r="AI703" s="37"/>
      <c r="AJ703" s="37"/>
      <c r="AK703" s="37"/>
      <c r="AL703" s="37"/>
      <c r="AM703" s="37"/>
      <c r="AN703" s="37"/>
      <c r="AO703" s="38"/>
      <c r="AP703" s="38"/>
      <c r="AQ703" s="37"/>
      <c r="AR703" s="37"/>
      <c r="AS703" s="37"/>
      <c r="AT703" s="38"/>
    </row>
    <row r="704" spans="1:46" ht="12.75"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c r="AA704" s="37"/>
      <c r="AB704" s="37"/>
      <c r="AC704" s="37"/>
      <c r="AD704" s="37"/>
      <c r="AE704" s="37"/>
      <c r="AF704" s="37"/>
      <c r="AG704" s="37"/>
      <c r="AH704" s="37"/>
      <c r="AI704" s="37"/>
      <c r="AJ704" s="37"/>
      <c r="AK704" s="37"/>
      <c r="AL704" s="37"/>
      <c r="AM704" s="37"/>
      <c r="AN704" s="37"/>
      <c r="AO704" s="38"/>
      <c r="AP704" s="38"/>
      <c r="AQ704" s="37"/>
      <c r="AR704" s="37"/>
      <c r="AS704" s="37"/>
      <c r="AT704" s="38"/>
    </row>
    <row r="705" spans="1:46" ht="12.75"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c r="AA705" s="37"/>
      <c r="AB705" s="37"/>
      <c r="AC705" s="37"/>
      <c r="AD705" s="37"/>
      <c r="AE705" s="37"/>
      <c r="AF705" s="37"/>
      <c r="AG705" s="37"/>
      <c r="AH705" s="37"/>
      <c r="AI705" s="37"/>
      <c r="AJ705" s="37"/>
      <c r="AK705" s="37"/>
      <c r="AL705" s="37"/>
      <c r="AM705" s="37"/>
      <c r="AN705" s="37"/>
      <c r="AO705" s="38"/>
      <c r="AP705" s="38"/>
      <c r="AQ705" s="37"/>
      <c r="AR705" s="37"/>
      <c r="AS705" s="37"/>
      <c r="AT705" s="38"/>
    </row>
    <row r="706" spans="1:46" ht="12.75"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c r="AA706" s="37"/>
      <c r="AB706" s="37"/>
      <c r="AC706" s="37"/>
      <c r="AD706" s="37"/>
      <c r="AE706" s="37"/>
      <c r="AF706" s="37"/>
      <c r="AG706" s="37"/>
      <c r="AH706" s="37"/>
      <c r="AI706" s="37"/>
      <c r="AJ706" s="37"/>
      <c r="AK706" s="37"/>
      <c r="AL706" s="37"/>
      <c r="AM706" s="37"/>
      <c r="AN706" s="37"/>
      <c r="AO706" s="38"/>
      <c r="AP706" s="38"/>
      <c r="AQ706" s="37"/>
      <c r="AR706" s="37"/>
      <c r="AS706" s="37"/>
      <c r="AT706" s="38"/>
    </row>
    <row r="707" spans="1:46" ht="12.75"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c r="AA707" s="37"/>
      <c r="AB707" s="37"/>
      <c r="AC707" s="37"/>
      <c r="AD707" s="37"/>
      <c r="AE707" s="37"/>
      <c r="AF707" s="37"/>
      <c r="AG707" s="37"/>
      <c r="AH707" s="37"/>
      <c r="AI707" s="37"/>
      <c r="AJ707" s="37"/>
      <c r="AK707" s="37"/>
      <c r="AL707" s="37"/>
      <c r="AM707" s="37"/>
      <c r="AN707" s="37"/>
      <c r="AO707" s="38"/>
      <c r="AP707" s="38"/>
      <c r="AQ707" s="37"/>
      <c r="AR707" s="37"/>
      <c r="AS707" s="37"/>
      <c r="AT707" s="38"/>
    </row>
    <row r="708" spans="1:46" ht="12.75"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c r="AA708" s="37"/>
      <c r="AB708" s="37"/>
      <c r="AC708" s="37"/>
      <c r="AD708" s="37"/>
      <c r="AE708" s="37"/>
      <c r="AF708" s="37"/>
      <c r="AG708" s="37"/>
      <c r="AH708" s="37"/>
      <c r="AI708" s="37"/>
      <c r="AJ708" s="37"/>
      <c r="AK708" s="37"/>
      <c r="AL708" s="37"/>
      <c r="AM708" s="37"/>
      <c r="AN708" s="37"/>
      <c r="AO708" s="38"/>
      <c r="AP708" s="38"/>
      <c r="AQ708" s="37"/>
      <c r="AR708" s="37"/>
      <c r="AS708" s="37"/>
      <c r="AT708" s="38"/>
    </row>
    <row r="709" spans="1:46" ht="12.75"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c r="AA709" s="37"/>
      <c r="AB709" s="37"/>
      <c r="AC709" s="37"/>
      <c r="AD709" s="37"/>
      <c r="AE709" s="37"/>
      <c r="AF709" s="37"/>
      <c r="AG709" s="37"/>
      <c r="AH709" s="37"/>
      <c r="AI709" s="37"/>
      <c r="AJ709" s="37"/>
      <c r="AK709" s="37"/>
      <c r="AL709" s="37"/>
      <c r="AM709" s="37"/>
      <c r="AN709" s="37"/>
      <c r="AO709" s="38"/>
      <c r="AP709" s="38"/>
      <c r="AQ709" s="37"/>
      <c r="AR709" s="37"/>
      <c r="AS709" s="37"/>
      <c r="AT709" s="38"/>
    </row>
    <row r="710" spans="1:46" ht="12.75"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c r="AA710" s="37"/>
      <c r="AB710" s="37"/>
      <c r="AC710" s="37"/>
      <c r="AD710" s="37"/>
      <c r="AE710" s="37"/>
      <c r="AF710" s="37"/>
      <c r="AG710" s="37"/>
      <c r="AH710" s="37"/>
      <c r="AI710" s="37"/>
      <c r="AJ710" s="37"/>
      <c r="AK710" s="37"/>
      <c r="AL710" s="37"/>
      <c r="AM710" s="37"/>
      <c r="AN710" s="37"/>
      <c r="AO710" s="38"/>
      <c r="AP710" s="38"/>
      <c r="AQ710" s="37"/>
      <c r="AR710" s="37"/>
      <c r="AS710" s="37"/>
      <c r="AT710" s="38"/>
    </row>
    <row r="711" spans="1:46" ht="12.75"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c r="AA711" s="37"/>
      <c r="AB711" s="37"/>
      <c r="AC711" s="37"/>
      <c r="AD711" s="37"/>
      <c r="AE711" s="37"/>
      <c r="AF711" s="37"/>
      <c r="AG711" s="37"/>
      <c r="AH711" s="37"/>
      <c r="AI711" s="37"/>
      <c r="AJ711" s="37"/>
      <c r="AK711" s="37"/>
      <c r="AL711" s="37"/>
      <c r="AM711" s="37"/>
      <c r="AN711" s="37"/>
      <c r="AO711" s="38"/>
      <c r="AP711" s="38"/>
      <c r="AQ711" s="37"/>
      <c r="AR711" s="37"/>
      <c r="AS711" s="37"/>
      <c r="AT711" s="38"/>
    </row>
    <row r="712" spans="1:46" ht="12.75"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c r="AA712" s="37"/>
      <c r="AB712" s="37"/>
      <c r="AC712" s="37"/>
      <c r="AD712" s="37"/>
      <c r="AE712" s="37"/>
      <c r="AF712" s="37"/>
      <c r="AG712" s="37"/>
      <c r="AH712" s="37"/>
      <c r="AI712" s="37"/>
      <c r="AJ712" s="37"/>
      <c r="AK712" s="37"/>
      <c r="AL712" s="37"/>
      <c r="AM712" s="37"/>
      <c r="AN712" s="37"/>
      <c r="AO712" s="38"/>
      <c r="AP712" s="38"/>
      <c r="AQ712" s="37"/>
      <c r="AR712" s="37"/>
      <c r="AS712" s="37"/>
      <c r="AT712" s="38"/>
    </row>
    <row r="713" spans="1:46" ht="12.75"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c r="AA713" s="37"/>
      <c r="AB713" s="37"/>
      <c r="AC713" s="37"/>
      <c r="AD713" s="37"/>
      <c r="AE713" s="37"/>
      <c r="AF713" s="37"/>
      <c r="AG713" s="37"/>
      <c r="AH713" s="37"/>
      <c r="AI713" s="37"/>
      <c r="AJ713" s="37"/>
      <c r="AK713" s="37"/>
      <c r="AL713" s="37"/>
      <c r="AM713" s="37"/>
      <c r="AN713" s="37"/>
      <c r="AO713" s="38"/>
      <c r="AP713" s="38"/>
      <c r="AQ713" s="37"/>
      <c r="AR713" s="37"/>
      <c r="AS713" s="37"/>
      <c r="AT713" s="38"/>
    </row>
    <row r="714" spans="1:46" ht="12.75"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c r="AA714" s="37"/>
      <c r="AB714" s="37"/>
      <c r="AC714" s="37"/>
      <c r="AD714" s="37"/>
      <c r="AE714" s="37"/>
      <c r="AF714" s="37"/>
      <c r="AG714" s="37"/>
      <c r="AH714" s="37"/>
      <c r="AI714" s="37"/>
      <c r="AJ714" s="37"/>
      <c r="AK714" s="37"/>
      <c r="AL714" s="37"/>
      <c r="AM714" s="37"/>
      <c r="AN714" s="37"/>
      <c r="AO714" s="38"/>
      <c r="AP714" s="38"/>
      <c r="AQ714" s="37"/>
      <c r="AR714" s="37"/>
      <c r="AS714" s="37"/>
      <c r="AT714" s="38"/>
    </row>
    <row r="715" spans="1:46" ht="12.75"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c r="AA715" s="37"/>
      <c r="AB715" s="37"/>
      <c r="AC715" s="37"/>
      <c r="AD715" s="37"/>
      <c r="AE715" s="37"/>
      <c r="AF715" s="37"/>
      <c r="AG715" s="37"/>
      <c r="AH715" s="37"/>
      <c r="AI715" s="37"/>
      <c r="AJ715" s="37"/>
      <c r="AK715" s="37"/>
      <c r="AL715" s="37"/>
      <c r="AM715" s="37"/>
      <c r="AN715" s="37"/>
      <c r="AO715" s="38"/>
      <c r="AP715" s="38"/>
      <c r="AQ715" s="37"/>
      <c r="AR715" s="37"/>
      <c r="AS715" s="37"/>
      <c r="AT715" s="38"/>
    </row>
    <row r="716" spans="1:46" ht="12.75"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c r="AA716" s="37"/>
      <c r="AB716" s="37"/>
      <c r="AC716" s="37"/>
      <c r="AD716" s="37"/>
      <c r="AE716" s="37"/>
      <c r="AF716" s="37"/>
      <c r="AG716" s="37"/>
      <c r="AH716" s="37"/>
      <c r="AI716" s="37"/>
      <c r="AJ716" s="37"/>
      <c r="AK716" s="37"/>
      <c r="AL716" s="37"/>
      <c r="AM716" s="37"/>
      <c r="AN716" s="37"/>
      <c r="AO716" s="38"/>
      <c r="AP716" s="38"/>
      <c r="AQ716" s="37"/>
      <c r="AR716" s="37"/>
      <c r="AS716" s="37"/>
      <c r="AT716" s="38"/>
    </row>
    <row r="717" spans="1:46" ht="12.75"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c r="AA717" s="37"/>
      <c r="AB717" s="37"/>
      <c r="AC717" s="37"/>
      <c r="AD717" s="37"/>
      <c r="AE717" s="37"/>
      <c r="AF717" s="37"/>
      <c r="AG717" s="37"/>
      <c r="AH717" s="37"/>
      <c r="AI717" s="37"/>
      <c r="AJ717" s="37"/>
      <c r="AK717" s="37"/>
      <c r="AL717" s="37"/>
      <c r="AM717" s="37"/>
      <c r="AN717" s="37"/>
      <c r="AO717" s="38"/>
      <c r="AP717" s="38"/>
      <c r="AQ717" s="37"/>
      <c r="AR717" s="37"/>
      <c r="AS717" s="37"/>
      <c r="AT717" s="38"/>
    </row>
    <row r="718" spans="1:46" ht="12.75"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c r="AA718" s="37"/>
      <c r="AB718" s="37"/>
      <c r="AC718" s="37"/>
      <c r="AD718" s="37"/>
      <c r="AE718" s="37"/>
      <c r="AF718" s="37"/>
      <c r="AG718" s="37"/>
      <c r="AH718" s="37"/>
      <c r="AI718" s="37"/>
      <c r="AJ718" s="37"/>
      <c r="AK718" s="37"/>
      <c r="AL718" s="37"/>
      <c r="AM718" s="37"/>
      <c r="AN718" s="37"/>
      <c r="AO718" s="38"/>
      <c r="AP718" s="38"/>
      <c r="AQ718" s="37"/>
      <c r="AR718" s="37"/>
      <c r="AS718" s="37"/>
      <c r="AT718" s="38"/>
    </row>
    <row r="719" spans="1:46" ht="12.75"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c r="AA719" s="37"/>
      <c r="AB719" s="37"/>
      <c r="AC719" s="37"/>
      <c r="AD719" s="37"/>
      <c r="AE719" s="37"/>
      <c r="AF719" s="37"/>
      <c r="AG719" s="37"/>
      <c r="AH719" s="37"/>
      <c r="AI719" s="37"/>
      <c r="AJ719" s="37"/>
      <c r="AK719" s="37"/>
      <c r="AL719" s="37"/>
      <c r="AM719" s="37"/>
      <c r="AN719" s="37"/>
      <c r="AO719" s="38"/>
      <c r="AP719" s="38"/>
      <c r="AQ719" s="37"/>
      <c r="AR719" s="37"/>
      <c r="AS719" s="37"/>
      <c r="AT719" s="38"/>
    </row>
    <row r="720" spans="1:46" ht="12.75"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c r="AA720" s="37"/>
      <c r="AB720" s="37"/>
      <c r="AC720" s="37"/>
      <c r="AD720" s="37"/>
      <c r="AE720" s="37"/>
      <c r="AF720" s="37"/>
      <c r="AG720" s="37"/>
      <c r="AH720" s="37"/>
      <c r="AI720" s="37"/>
      <c r="AJ720" s="37"/>
      <c r="AK720" s="37"/>
      <c r="AL720" s="37"/>
      <c r="AM720" s="37"/>
      <c r="AN720" s="37"/>
      <c r="AO720" s="38"/>
      <c r="AP720" s="38"/>
      <c r="AQ720" s="37"/>
      <c r="AR720" s="37"/>
      <c r="AS720" s="37"/>
      <c r="AT720" s="38"/>
    </row>
    <row r="721" spans="1:46" ht="12.75"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c r="AA721" s="37"/>
      <c r="AB721" s="37"/>
      <c r="AC721" s="37"/>
      <c r="AD721" s="37"/>
      <c r="AE721" s="37"/>
      <c r="AF721" s="37"/>
      <c r="AG721" s="37"/>
      <c r="AH721" s="37"/>
      <c r="AI721" s="37"/>
      <c r="AJ721" s="37"/>
      <c r="AK721" s="37"/>
      <c r="AL721" s="37"/>
      <c r="AM721" s="37"/>
      <c r="AN721" s="37"/>
      <c r="AO721" s="38"/>
      <c r="AP721" s="38"/>
      <c r="AQ721" s="37"/>
      <c r="AR721" s="37"/>
      <c r="AS721" s="37"/>
      <c r="AT721" s="38"/>
    </row>
    <row r="722" spans="1:46" ht="12.75"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c r="AA722" s="37"/>
      <c r="AB722" s="37"/>
      <c r="AC722" s="37"/>
      <c r="AD722" s="37"/>
      <c r="AE722" s="37"/>
      <c r="AF722" s="37"/>
      <c r="AG722" s="37"/>
      <c r="AH722" s="37"/>
      <c r="AI722" s="37"/>
      <c r="AJ722" s="37"/>
      <c r="AK722" s="37"/>
      <c r="AL722" s="37"/>
      <c r="AM722" s="37"/>
      <c r="AN722" s="37"/>
      <c r="AO722" s="38"/>
      <c r="AP722" s="38"/>
      <c r="AQ722" s="37"/>
      <c r="AR722" s="37"/>
      <c r="AS722" s="37"/>
      <c r="AT722" s="38"/>
    </row>
    <row r="723" spans="1:46" ht="12.75"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c r="AA723" s="37"/>
      <c r="AB723" s="37"/>
      <c r="AC723" s="37"/>
      <c r="AD723" s="37"/>
      <c r="AE723" s="37"/>
      <c r="AF723" s="37"/>
      <c r="AG723" s="37"/>
      <c r="AH723" s="37"/>
      <c r="AI723" s="37"/>
      <c r="AJ723" s="37"/>
      <c r="AK723" s="37"/>
      <c r="AL723" s="37"/>
      <c r="AM723" s="37"/>
      <c r="AN723" s="37"/>
      <c r="AO723" s="38"/>
      <c r="AP723" s="38"/>
      <c r="AQ723" s="37"/>
      <c r="AR723" s="37"/>
      <c r="AS723" s="37"/>
      <c r="AT723" s="38"/>
    </row>
    <row r="724" spans="1:46" ht="12.75"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c r="AA724" s="37"/>
      <c r="AB724" s="37"/>
      <c r="AC724" s="37"/>
      <c r="AD724" s="37"/>
      <c r="AE724" s="37"/>
      <c r="AF724" s="37"/>
      <c r="AG724" s="37"/>
      <c r="AH724" s="37"/>
      <c r="AI724" s="37"/>
      <c r="AJ724" s="37"/>
      <c r="AK724" s="37"/>
      <c r="AL724" s="37"/>
      <c r="AM724" s="37"/>
      <c r="AN724" s="37"/>
      <c r="AO724" s="38"/>
      <c r="AP724" s="38"/>
      <c r="AQ724" s="37"/>
      <c r="AR724" s="37"/>
      <c r="AS724" s="37"/>
      <c r="AT724" s="38"/>
    </row>
    <row r="725" spans="1:46" ht="12.75"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c r="AA725" s="37"/>
      <c r="AB725" s="37"/>
      <c r="AC725" s="37"/>
      <c r="AD725" s="37"/>
      <c r="AE725" s="37"/>
      <c r="AF725" s="37"/>
      <c r="AG725" s="37"/>
      <c r="AH725" s="37"/>
      <c r="AI725" s="37"/>
      <c r="AJ725" s="37"/>
      <c r="AK725" s="37"/>
      <c r="AL725" s="37"/>
      <c r="AM725" s="37"/>
      <c r="AN725" s="37"/>
      <c r="AO725" s="38"/>
      <c r="AP725" s="38"/>
      <c r="AQ725" s="37"/>
      <c r="AR725" s="37"/>
      <c r="AS725" s="37"/>
      <c r="AT725" s="38"/>
    </row>
    <row r="726" spans="1:46" ht="12.75"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c r="AA726" s="37"/>
      <c r="AB726" s="37"/>
      <c r="AC726" s="37"/>
      <c r="AD726" s="37"/>
      <c r="AE726" s="37"/>
      <c r="AF726" s="37"/>
      <c r="AG726" s="37"/>
      <c r="AH726" s="37"/>
      <c r="AI726" s="37"/>
      <c r="AJ726" s="37"/>
      <c r="AK726" s="37"/>
      <c r="AL726" s="37"/>
      <c r="AM726" s="37"/>
      <c r="AN726" s="37"/>
      <c r="AO726" s="38"/>
      <c r="AP726" s="38"/>
      <c r="AQ726" s="37"/>
      <c r="AR726" s="37"/>
      <c r="AS726" s="37"/>
      <c r="AT726" s="38"/>
    </row>
    <row r="727" spans="1:46" ht="12.75"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c r="AA727" s="37"/>
      <c r="AB727" s="37"/>
      <c r="AC727" s="37"/>
      <c r="AD727" s="37"/>
      <c r="AE727" s="37"/>
      <c r="AF727" s="37"/>
      <c r="AG727" s="37"/>
      <c r="AH727" s="37"/>
      <c r="AI727" s="37"/>
      <c r="AJ727" s="37"/>
      <c r="AK727" s="37"/>
      <c r="AL727" s="37"/>
      <c r="AM727" s="37"/>
      <c r="AN727" s="37"/>
      <c r="AO727" s="38"/>
      <c r="AP727" s="38"/>
      <c r="AQ727" s="37"/>
      <c r="AR727" s="37"/>
      <c r="AS727" s="37"/>
      <c r="AT727" s="38"/>
    </row>
    <row r="728" spans="1:46" ht="12.75"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c r="AA728" s="37"/>
      <c r="AB728" s="37"/>
      <c r="AC728" s="37"/>
      <c r="AD728" s="37"/>
      <c r="AE728" s="37"/>
      <c r="AF728" s="37"/>
      <c r="AG728" s="37"/>
      <c r="AH728" s="37"/>
      <c r="AI728" s="37"/>
      <c r="AJ728" s="37"/>
      <c r="AK728" s="37"/>
      <c r="AL728" s="37"/>
      <c r="AM728" s="37"/>
      <c r="AN728" s="37"/>
      <c r="AO728" s="38"/>
      <c r="AP728" s="38"/>
      <c r="AQ728" s="37"/>
      <c r="AR728" s="37"/>
      <c r="AS728" s="37"/>
      <c r="AT728" s="38"/>
    </row>
    <row r="729" spans="1:46" ht="12.75"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c r="AA729" s="37"/>
      <c r="AB729" s="37"/>
      <c r="AC729" s="37"/>
      <c r="AD729" s="37"/>
      <c r="AE729" s="37"/>
      <c r="AF729" s="37"/>
      <c r="AG729" s="37"/>
      <c r="AH729" s="37"/>
      <c r="AI729" s="37"/>
      <c r="AJ729" s="37"/>
      <c r="AK729" s="37"/>
      <c r="AL729" s="37"/>
      <c r="AM729" s="37"/>
      <c r="AN729" s="37"/>
      <c r="AO729" s="38"/>
      <c r="AP729" s="38"/>
      <c r="AQ729" s="37"/>
      <c r="AR729" s="37"/>
      <c r="AS729" s="37"/>
      <c r="AT729" s="38"/>
    </row>
    <row r="730" spans="1:46" ht="12.75"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c r="AA730" s="37"/>
      <c r="AB730" s="37"/>
      <c r="AC730" s="37"/>
      <c r="AD730" s="37"/>
      <c r="AE730" s="37"/>
      <c r="AF730" s="37"/>
      <c r="AG730" s="37"/>
      <c r="AH730" s="37"/>
      <c r="AI730" s="37"/>
      <c r="AJ730" s="37"/>
      <c r="AK730" s="37"/>
      <c r="AL730" s="37"/>
      <c r="AM730" s="37"/>
      <c r="AN730" s="37"/>
      <c r="AO730" s="38"/>
      <c r="AP730" s="38"/>
      <c r="AQ730" s="37"/>
      <c r="AR730" s="37"/>
      <c r="AS730" s="37"/>
      <c r="AT730" s="38"/>
    </row>
    <row r="731" spans="1:46" ht="12.75"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c r="AA731" s="37"/>
      <c r="AB731" s="37"/>
      <c r="AC731" s="37"/>
      <c r="AD731" s="37"/>
      <c r="AE731" s="37"/>
      <c r="AF731" s="37"/>
      <c r="AG731" s="37"/>
      <c r="AH731" s="37"/>
      <c r="AI731" s="37"/>
      <c r="AJ731" s="37"/>
      <c r="AK731" s="37"/>
      <c r="AL731" s="37"/>
      <c r="AM731" s="37"/>
      <c r="AN731" s="37"/>
      <c r="AO731" s="38"/>
      <c r="AP731" s="38"/>
      <c r="AQ731" s="37"/>
      <c r="AR731" s="37"/>
      <c r="AS731" s="37"/>
      <c r="AT731" s="38"/>
    </row>
    <row r="732" spans="1:46" ht="12.75"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c r="AA732" s="37"/>
      <c r="AB732" s="37"/>
      <c r="AC732" s="37"/>
      <c r="AD732" s="37"/>
      <c r="AE732" s="37"/>
      <c r="AF732" s="37"/>
      <c r="AG732" s="37"/>
      <c r="AH732" s="37"/>
      <c r="AI732" s="37"/>
      <c r="AJ732" s="37"/>
      <c r="AK732" s="37"/>
      <c r="AL732" s="37"/>
      <c r="AM732" s="37"/>
      <c r="AN732" s="37"/>
      <c r="AO732" s="38"/>
      <c r="AP732" s="38"/>
      <c r="AQ732" s="37"/>
      <c r="AR732" s="37"/>
      <c r="AS732" s="37"/>
      <c r="AT732" s="38"/>
    </row>
    <row r="733" spans="1:46" ht="12.75"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c r="AA733" s="37"/>
      <c r="AB733" s="37"/>
      <c r="AC733" s="37"/>
      <c r="AD733" s="37"/>
      <c r="AE733" s="37"/>
      <c r="AF733" s="37"/>
      <c r="AG733" s="37"/>
      <c r="AH733" s="37"/>
      <c r="AI733" s="37"/>
      <c r="AJ733" s="37"/>
      <c r="AK733" s="37"/>
      <c r="AL733" s="37"/>
      <c r="AM733" s="37"/>
      <c r="AN733" s="37"/>
      <c r="AO733" s="38"/>
      <c r="AP733" s="38"/>
      <c r="AQ733" s="37"/>
      <c r="AR733" s="37"/>
      <c r="AS733" s="37"/>
      <c r="AT733" s="38"/>
    </row>
    <row r="734" spans="1:46" ht="12.75"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c r="AA734" s="37"/>
      <c r="AB734" s="37"/>
      <c r="AC734" s="37"/>
      <c r="AD734" s="37"/>
      <c r="AE734" s="37"/>
      <c r="AF734" s="37"/>
      <c r="AG734" s="37"/>
      <c r="AH734" s="37"/>
      <c r="AI734" s="37"/>
      <c r="AJ734" s="37"/>
      <c r="AK734" s="37"/>
      <c r="AL734" s="37"/>
      <c r="AM734" s="37"/>
      <c r="AN734" s="37"/>
      <c r="AO734" s="38"/>
      <c r="AP734" s="38"/>
      <c r="AQ734" s="37"/>
      <c r="AR734" s="37"/>
      <c r="AS734" s="37"/>
      <c r="AT734" s="38"/>
    </row>
    <row r="735" spans="1:46" ht="12.75"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c r="AA735" s="37"/>
      <c r="AB735" s="37"/>
      <c r="AC735" s="37"/>
      <c r="AD735" s="37"/>
      <c r="AE735" s="37"/>
      <c r="AF735" s="37"/>
      <c r="AG735" s="37"/>
      <c r="AH735" s="37"/>
      <c r="AI735" s="37"/>
      <c r="AJ735" s="37"/>
      <c r="AK735" s="37"/>
      <c r="AL735" s="37"/>
      <c r="AM735" s="37"/>
      <c r="AN735" s="37"/>
      <c r="AO735" s="38"/>
      <c r="AP735" s="38"/>
      <c r="AQ735" s="37"/>
      <c r="AR735" s="37"/>
      <c r="AS735" s="37"/>
      <c r="AT735" s="38"/>
    </row>
    <row r="736" spans="1:46" ht="12.75"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c r="AA736" s="37"/>
      <c r="AB736" s="37"/>
      <c r="AC736" s="37"/>
      <c r="AD736" s="37"/>
      <c r="AE736" s="37"/>
      <c r="AF736" s="37"/>
      <c r="AG736" s="37"/>
      <c r="AH736" s="37"/>
      <c r="AI736" s="37"/>
      <c r="AJ736" s="37"/>
      <c r="AK736" s="37"/>
      <c r="AL736" s="37"/>
      <c r="AM736" s="37"/>
      <c r="AN736" s="37"/>
      <c r="AO736" s="38"/>
      <c r="AP736" s="38"/>
      <c r="AQ736" s="37"/>
      <c r="AR736" s="37"/>
      <c r="AS736" s="37"/>
      <c r="AT736" s="38"/>
    </row>
    <row r="737" spans="1:46" ht="12.75"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c r="AA737" s="37"/>
      <c r="AB737" s="37"/>
      <c r="AC737" s="37"/>
      <c r="AD737" s="37"/>
      <c r="AE737" s="37"/>
      <c r="AF737" s="37"/>
      <c r="AG737" s="37"/>
      <c r="AH737" s="37"/>
      <c r="AI737" s="37"/>
      <c r="AJ737" s="37"/>
      <c r="AK737" s="37"/>
      <c r="AL737" s="37"/>
      <c r="AM737" s="37"/>
      <c r="AN737" s="37"/>
      <c r="AO737" s="38"/>
      <c r="AP737" s="38"/>
      <c r="AQ737" s="37"/>
      <c r="AR737" s="37"/>
      <c r="AS737" s="37"/>
      <c r="AT737" s="38"/>
    </row>
    <row r="738" spans="1:46" ht="12.75"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c r="AA738" s="37"/>
      <c r="AB738" s="37"/>
      <c r="AC738" s="37"/>
      <c r="AD738" s="37"/>
      <c r="AE738" s="37"/>
      <c r="AF738" s="37"/>
      <c r="AG738" s="37"/>
      <c r="AH738" s="37"/>
      <c r="AI738" s="37"/>
      <c r="AJ738" s="37"/>
      <c r="AK738" s="37"/>
      <c r="AL738" s="37"/>
      <c r="AM738" s="37"/>
      <c r="AN738" s="37"/>
      <c r="AO738" s="38"/>
      <c r="AP738" s="38"/>
      <c r="AQ738" s="37"/>
      <c r="AR738" s="37"/>
      <c r="AS738" s="37"/>
      <c r="AT738" s="38"/>
    </row>
    <row r="739" spans="1:46" ht="12.75"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c r="AA739" s="37"/>
      <c r="AB739" s="37"/>
      <c r="AC739" s="37"/>
      <c r="AD739" s="37"/>
      <c r="AE739" s="37"/>
      <c r="AF739" s="37"/>
      <c r="AG739" s="37"/>
      <c r="AH739" s="37"/>
      <c r="AI739" s="37"/>
      <c r="AJ739" s="37"/>
      <c r="AK739" s="37"/>
      <c r="AL739" s="37"/>
      <c r="AM739" s="37"/>
      <c r="AN739" s="37"/>
      <c r="AO739" s="38"/>
      <c r="AP739" s="38"/>
      <c r="AQ739" s="37"/>
      <c r="AR739" s="37"/>
      <c r="AS739" s="37"/>
      <c r="AT739" s="38"/>
    </row>
    <row r="740" spans="1:46" ht="12.75"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c r="AA740" s="37"/>
      <c r="AB740" s="37"/>
      <c r="AC740" s="37"/>
      <c r="AD740" s="37"/>
      <c r="AE740" s="37"/>
      <c r="AF740" s="37"/>
      <c r="AG740" s="37"/>
      <c r="AH740" s="37"/>
      <c r="AI740" s="37"/>
      <c r="AJ740" s="37"/>
      <c r="AK740" s="37"/>
      <c r="AL740" s="37"/>
      <c r="AM740" s="37"/>
      <c r="AN740" s="37"/>
      <c r="AO740" s="38"/>
      <c r="AP740" s="38"/>
      <c r="AQ740" s="37"/>
      <c r="AR740" s="37"/>
      <c r="AS740" s="37"/>
      <c r="AT740" s="38"/>
    </row>
    <row r="741" spans="1:46" ht="12.75"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c r="AA741" s="37"/>
      <c r="AB741" s="37"/>
      <c r="AC741" s="37"/>
      <c r="AD741" s="37"/>
      <c r="AE741" s="37"/>
      <c r="AF741" s="37"/>
      <c r="AG741" s="37"/>
      <c r="AH741" s="37"/>
      <c r="AI741" s="37"/>
      <c r="AJ741" s="37"/>
      <c r="AK741" s="37"/>
      <c r="AL741" s="37"/>
      <c r="AM741" s="37"/>
      <c r="AN741" s="37"/>
      <c r="AO741" s="38"/>
      <c r="AP741" s="38"/>
      <c r="AQ741" s="37"/>
      <c r="AR741" s="37"/>
      <c r="AS741" s="37"/>
      <c r="AT741" s="38"/>
    </row>
    <row r="742" spans="1:46" ht="12.75"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c r="AA742" s="37"/>
      <c r="AB742" s="37"/>
      <c r="AC742" s="37"/>
      <c r="AD742" s="37"/>
      <c r="AE742" s="37"/>
      <c r="AF742" s="37"/>
      <c r="AG742" s="37"/>
      <c r="AH742" s="37"/>
      <c r="AI742" s="37"/>
      <c r="AJ742" s="37"/>
      <c r="AK742" s="37"/>
      <c r="AL742" s="37"/>
      <c r="AM742" s="37"/>
      <c r="AN742" s="37"/>
      <c r="AO742" s="38"/>
      <c r="AP742" s="38"/>
      <c r="AQ742" s="37"/>
      <c r="AR742" s="37"/>
      <c r="AS742" s="37"/>
      <c r="AT742" s="38"/>
    </row>
    <row r="743" spans="1:46" ht="12.75"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c r="AA743" s="37"/>
      <c r="AB743" s="37"/>
      <c r="AC743" s="37"/>
      <c r="AD743" s="37"/>
      <c r="AE743" s="37"/>
      <c r="AF743" s="37"/>
      <c r="AG743" s="37"/>
      <c r="AH743" s="37"/>
      <c r="AI743" s="37"/>
      <c r="AJ743" s="37"/>
      <c r="AK743" s="37"/>
      <c r="AL743" s="37"/>
      <c r="AM743" s="37"/>
      <c r="AN743" s="37"/>
      <c r="AO743" s="38"/>
      <c r="AP743" s="38"/>
      <c r="AQ743" s="37"/>
      <c r="AR743" s="37"/>
      <c r="AS743" s="37"/>
      <c r="AT743" s="38"/>
    </row>
    <row r="744" spans="1:46" ht="12.75"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c r="AA744" s="37"/>
      <c r="AB744" s="37"/>
      <c r="AC744" s="37"/>
      <c r="AD744" s="37"/>
      <c r="AE744" s="37"/>
      <c r="AF744" s="37"/>
      <c r="AG744" s="37"/>
      <c r="AH744" s="37"/>
      <c r="AI744" s="37"/>
      <c r="AJ744" s="37"/>
      <c r="AK744" s="37"/>
      <c r="AL744" s="37"/>
      <c r="AM744" s="37"/>
      <c r="AN744" s="37"/>
      <c r="AO744" s="38"/>
      <c r="AP744" s="38"/>
      <c r="AQ744" s="37"/>
      <c r="AR744" s="37"/>
      <c r="AS744" s="37"/>
      <c r="AT744" s="38"/>
    </row>
    <row r="745" spans="1:46" ht="12.75"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c r="AA745" s="37"/>
      <c r="AB745" s="37"/>
      <c r="AC745" s="37"/>
      <c r="AD745" s="37"/>
      <c r="AE745" s="37"/>
      <c r="AF745" s="37"/>
      <c r="AG745" s="37"/>
      <c r="AH745" s="37"/>
      <c r="AI745" s="37"/>
      <c r="AJ745" s="37"/>
      <c r="AK745" s="37"/>
      <c r="AL745" s="37"/>
      <c r="AM745" s="37"/>
      <c r="AN745" s="37"/>
      <c r="AO745" s="38"/>
      <c r="AP745" s="38"/>
      <c r="AQ745" s="37"/>
      <c r="AR745" s="37"/>
      <c r="AS745" s="37"/>
      <c r="AT745" s="38"/>
    </row>
    <row r="746" spans="1:46" ht="12.75"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c r="AA746" s="37"/>
      <c r="AB746" s="37"/>
      <c r="AC746" s="37"/>
      <c r="AD746" s="37"/>
      <c r="AE746" s="37"/>
      <c r="AF746" s="37"/>
      <c r="AG746" s="37"/>
      <c r="AH746" s="37"/>
      <c r="AI746" s="37"/>
      <c r="AJ746" s="37"/>
      <c r="AK746" s="37"/>
      <c r="AL746" s="37"/>
      <c r="AM746" s="37"/>
      <c r="AN746" s="37"/>
      <c r="AO746" s="38"/>
      <c r="AP746" s="38"/>
      <c r="AQ746" s="37"/>
      <c r="AR746" s="37"/>
      <c r="AS746" s="37"/>
      <c r="AT746" s="38"/>
    </row>
    <row r="747" spans="1:46" ht="12.75"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c r="AA747" s="37"/>
      <c r="AB747" s="37"/>
      <c r="AC747" s="37"/>
      <c r="AD747" s="37"/>
      <c r="AE747" s="37"/>
      <c r="AF747" s="37"/>
      <c r="AG747" s="37"/>
      <c r="AH747" s="37"/>
      <c r="AI747" s="37"/>
      <c r="AJ747" s="37"/>
      <c r="AK747" s="37"/>
      <c r="AL747" s="37"/>
      <c r="AM747" s="37"/>
      <c r="AN747" s="37"/>
      <c r="AO747" s="38"/>
      <c r="AP747" s="38"/>
      <c r="AQ747" s="37"/>
      <c r="AR747" s="37"/>
      <c r="AS747" s="37"/>
      <c r="AT747" s="38"/>
    </row>
    <row r="748" spans="1:46" ht="12.75"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c r="AA748" s="37"/>
      <c r="AB748" s="37"/>
      <c r="AC748" s="37"/>
      <c r="AD748" s="37"/>
      <c r="AE748" s="37"/>
      <c r="AF748" s="37"/>
      <c r="AG748" s="37"/>
      <c r="AH748" s="37"/>
      <c r="AI748" s="37"/>
      <c r="AJ748" s="37"/>
      <c r="AK748" s="37"/>
      <c r="AL748" s="37"/>
      <c r="AM748" s="37"/>
      <c r="AN748" s="37"/>
      <c r="AO748" s="38"/>
      <c r="AP748" s="38"/>
      <c r="AQ748" s="37"/>
      <c r="AR748" s="37"/>
      <c r="AS748" s="37"/>
      <c r="AT748" s="38"/>
    </row>
    <row r="749" spans="1:46" ht="12.75"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c r="AA749" s="37"/>
      <c r="AB749" s="37"/>
      <c r="AC749" s="37"/>
      <c r="AD749" s="37"/>
      <c r="AE749" s="37"/>
      <c r="AF749" s="37"/>
      <c r="AG749" s="37"/>
      <c r="AH749" s="37"/>
      <c r="AI749" s="37"/>
      <c r="AJ749" s="37"/>
      <c r="AK749" s="37"/>
      <c r="AL749" s="37"/>
      <c r="AM749" s="37"/>
      <c r="AN749" s="37"/>
      <c r="AO749" s="38"/>
      <c r="AP749" s="38"/>
      <c r="AQ749" s="37"/>
      <c r="AR749" s="37"/>
      <c r="AS749" s="37"/>
      <c r="AT749" s="38"/>
    </row>
    <row r="750" spans="1:46" ht="12.75"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c r="AA750" s="37"/>
      <c r="AB750" s="37"/>
      <c r="AC750" s="37"/>
      <c r="AD750" s="37"/>
      <c r="AE750" s="37"/>
      <c r="AF750" s="37"/>
      <c r="AG750" s="37"/>
      <c r="AH750" s="37"/>
      <c r="AI750" s="37"/>
      <c r="AJ750" s="37"/>
      <c r="AK750" s="37"/>
      <c r="AL750" s="37"/>
      <c r="AM750" s="37"/>
      <c r="AN750" s="37"/>
      <c r="AO750" s="38"/>
      <c r="AP750" s="38"/>
      <c r="AQ750" s="37"/>
      <c r="AR750" s="37"/>
      <c r="AS750" s="37"/>
      <c r="AT750" s="38"/>
    </row>
    <row r="751" spans="1:46" ht="12.75"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c r="AA751" s="37"/>
      <c r="AB751" s="37"/>
      <c r="AC751" s="37"/>
      <c r="AD751" s="37"/>
      <c r="AE751" s="37"/>
      <c r="AF751" s="37"/>
      <c r="AG751" s="37"/>
      <c r="AH751" s="37"/>
      <c r="AI751" s="37"/>
      <c r="AJ751" s="37"/>
      <c r="AK751" s="37"/>
      <c r="AL751" s="37"/>
      <c r="AM751" s="37"/>
      <c r="AN751" s="37"/>
      <c r="AO751" s="38"/>
      <c r="AP751" s="38"/>
      <c r="AQ751" s="37"/>
      <c r="AR751" s="37"/>
      <c r="AS751" s="37"/>
      <c r="AT751" s="38"/>
    </row>
    <row r="752" spans="1:46" ht="12.75"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c r="AA752" s="37"/>
      <c r="AB752" s="37"/>
      <c r="AC752" s="37"/>
      <c r="AD752" s="37"/>
      <c r="AE752" s="37"/>
      <c r="AF752" s="37"/>
      <c r="AG752" s="37"/>
      <c r="AH752" s="37"/>
      <c r="AI752" s="37"/>
      <c r="AJ752" s="37"/>
      <c r="AK752" s="37"/>
      <c r="AL752" s="37"/>
      <c r="AM752" s="37"/>
      <c r="AN752" s="37"/>
      <c r="AO752" s="38"/>
      <c r="AP752" s="38"/>
      <c r="AQ752" s="37"/>
      <c r="AR752" s="37"/>
      <c r="AS752" s="37"/>
      <c r="AT752" s="38"/>
    </row>
    <row r="753" spans="1:46" ht="12.75"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c r="AA753" s="37"/>
      <c r="AB753" s="37"/>
      <c r="AC753" s="37"/>
      <c r="AD753" s="37"/>
      <c r="AE753" s="37"/>
      <c r="AF753" s="37"/>
      <c r="AG753" s="37"/>
      <c r="AH753" s="37"/>
      <c r="AI753" s="37"/>
      <c r="AJ753" s="37"/>
      <c r="AK753" s="37"/>
      <c r="AL753" s="37"/>
      <c r="AM753" s="37"/>
      <c r="AN753" s="37"/>
      <c r="AO753" s="38"/>
      <c r="AP753" s="38"/>
      <c r="AQ753" s="37"/>
      <c r="AR753" s="37"/>
      <c r="AS753" s="37"/>
      <c r="AT753" s="38"/>
    </row>
    <row r="754" spans="1:46" ht="12.75"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c r="AA754" s="37"/>
      <c r="AB754" s="37"/>
      <c r="AC754" s="37"/>
      <c r="AD754" s="37"/>
      <c r="AE754" s="37"/>
      <c r="AF754" s="37"/>
      <c r="AG754" s="37"/>
      <c r="AH754" s="37"/>
      <c r="AI754" s="37"/>
      <c r="AJ754" s="37"/>
      <c r="AK754" s="37"/>
      <c r="AL754" s="37"/>
      <c r="AM754" s="37"/>
      <c r="AN754" s="37"/>
      <c r="AO754" s="38"/>
      <c r="AP754" s="38"/>
      <c r="AQ754" s="37"/>
      <c r="AR754" s="37"/>
      <c r="AS754" s="37"/>
      <c r="AT754" s="38"/>
    </row>
    <row r="755" spans="1:46" ht="12.75"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c r="AA755" s="37"/>
      <c r="AB755" s="37"/>
      <c r="AC755" s="37"/>
      <c r="AD755" s="37"/>
      <c r="AE755" s="37"/>
      <c r="AF755" s="37"/>
      <c r="AG755" s="37"/>
      <c r="AH755" s="37"/>
      <c r="AI755" s="37"/>
      <c r="AJ755" s="37"/>
      <c r="AK755" s="37"/>
      <c r="AL755" s="37"/>
      <c r="AM755" s="37"/>
      <c r="AN755" s="37"/>
      <c r="AO755" s="38"/>
      <c r="AP755" s="38"/>
      <c r="AQ755" s="37"/>
      <c r="AR755" s="37"/>
      <c r="AS755" s="37"/>
      <c r="AT755" s="38"/>
    </row>
    <row r="756" spans="1:46" ht="12.75"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c r="AA756" s="37"/>
      <c r="AB756" s="37"/>
      <c r="AC756" s="37"/>
      <c r="AD756" s="37"/>
      <c r="AE756" s="37"/>
      <c r="AF756" s="37"/>
      <c r="AG756" s="37"/>
      <c r="AH756" s="37"/>
      <c r="AI756" s="37"/>
      <c r="AJ756" s="37"/>
      <c r="AK756" s="37"/>
      <c r="AL756" s="37"/>
      <c r="AM756" s="37"/>
      <c r="AN756" s="37"/>
      <c r="AO756" s="38"/>
      <c r="AP756" s="38"/>
      <c r="AQ756" s="37"/>
      <c r="AR756" s="37"/>
      <c r="AS756" s="37"/>
      <c r="AT756" s="38"/>
    </row>
    <row r="757" spans="1:46" ht="12.75"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c r="AA757" s="37"/>
      <c r="AB757" s="37"/>
      <c r="AC757" s="37"/>
      <c r="AD757" s="37"/>
      <c r="AE757" s="37"/>
      <c r="AF757" s="37"/>
      <c r="AG757" s="37"/>
      <c r="AH757" s="37"/>
      <c r="AI757" s="37"/>
      <c r="AJ757" s="37"/>
      <c r="AK757" s="37"/>
      <c r="AL757" s="37"/>
      <c r="AM757" s="37"/>
      <c r="AN757" s="37"/>
      <c r="AO757" s="38"/>
      <c r="AP757" s="38"/>
      <c r="AQ757" s="37"/>
      <c r="AR757" s="37"/>
      <c r="AS757" s="37"/>
      <c r="AT757" s="38"/>
    </row>
    <row r="758" spans="1:46" ht="12.75"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c r="AA758" s="37"/>
      <c r="AB758" s="37"/>
      <c r="AC758" s="37"/>
      <c r="AD758" s="37"/>
      <c r="AE758" s="37"/>
      <c r="AF758" s="37"/>
      <c r="AG758" s="37"/>
      <c r="AH758" s="37"/>
      <c r="AI758" s="37"/>
      <c r="AJ758" s="37"/>
      <c r="AK758" s="37"/>
      <c r="AL758" s="37"/>
      <c r="AM758" s="37"/>
      <c r="AN758" s="37"/>
      <c r="AO758" s="38"/>
      <c r="AP758" s="38"/>
      <c r="AQ758" s="37"/>
      <c r="AR758" s="37"/>
      <c r="AS758" s="37"/>
      <c r="AT758" s="38"/>
    </row>
    <row r="759" spans="1:46" ht="12.75"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c r="AA759" s="37"/>
      <c r="AB759" s="37"/>
      <c r="AC759" s="37"/>
      <c r="AD759" s="37"/>
      <c r="AE759" s="37"/>
      <c r="AF759" s="37"/>
      <c r="AG759" s="37"/>
      <c r="AH759" s="37"/>
      <c r="AI759" s="37"/>
      <c r="AJ759" s="37"/>
      <c r="AK759" s="37"/>
      <c r="AL759" s="37"/>
      <c r="AM759" s="37"/>
      <c r="AN759" s="37"/>
      <c r="AO759" s="38"/>
      <c r="AP759" s="38"/>
      <c r="AQ759" s="37"/>
      <c r="AR759" s="37"/>
      <c r="AS759" s="37"/>
      <c r="AT759" s="38"/>
    </row>
    <row r="760" spans="1:46" ht="12.75"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c r="AA760" s="37"/>
      <c r="AB760" s="37"/>
      <c r="AC760" s="37"/>
      <c r="AD760" s="37"/>
      <c r="AE760" s="37"/>
      <c r="AF760" s="37"/>
      <c r="AG760" s="37"/>
      <c r="AH760" s="37"/>
      <c r="AI760" s="37"/>
      <c r="AJ760" s="37"/>
      <c r="AK760" s="37"/>
      <c r="AL760" s="37"/>
      <c r="AM760" s="37"/>
      <c r="AN760" s="37"/>
      <c r="AO760" s="38"/>
      <c r="AP760" s="38"/>
      <c r="AQ760" s="37"/>
      <c r="AR760" s="37"/>
      <c r="AS760" s="37"/>
      <c r="AT760" s="38"/>
    </row>
    <row r="761" spans="1:46" ht="12.75"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c r="AA761" s="37"/>
      <c r="AB761" s="37"/>
      <c r="AC761" s="37"/>
      <c r="AD761" s="37"/>
      <c r="AE761" s="37"/>
      <c r="AF761" s="37"/>
      <c r="AG761" s="37"/>
      <c r="AH761" s="37"/>
      <c r="AI761" s="37"/>
      <c r="AJ761" s="37"/>
      <c r="AK761" s="37"/>
      <c r="AL761" s="37"/>
      <c r="AM761" s="37"/>
      <c r="AN761" s="37"/>
      <c r="AO761" s="38"/>
      <c r="AP761" s="38"/>
      <c r="AQ761" s="37"/>
      <c r="AR761" s="37"/>
      <c r="AS761" s="37"/>
      <c r="AT761" s="38"/>
    </row>
    <row r="762" spans="1:46" ht="12.75"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c r="AA762" s="37"/>
      <c r="AB762" s="37"/>
      <c r="AC762" s="37"/>
      <c r="AD762" s="37"/>
      <c r="AE762" s="37"/>
      <c r="AF762" s="37"/>
      <c r="AG762" s="37"/>
      <c r="AH762" s="37"/>
      <c r="AI762" s="37"/>
      <c r="AJ762" s="37"/>
      <c r="AK762" s="37"/>
      <c r="AL762" s="37"/>
      <c r="AM762" s="37"/>
      <c r="AN762" s="37"/>
      <c r="AO762" s="38"/>
      <c r="AP762" s="38"/>
      <c r="AQ762" s="37"/>
      <c r="AR762" s="37"/>
      <c r="AS762" s="37"/>
      <c r="AT762" s="38"/>
    </row>
    <row r="763" spans="1:46" ht="12.75"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c r="AA763" s="37"/>
      <c r="AB763" s="37"/>
      <c r="AC763" s="37"/>
      <c r="AD763" s="37"/>
      <c r="AE763" s="37"/>
      <c r="AF763" s="37"/>
      <c r="AG763" s="37"/>
      <c r="AH763" s="37"/>
      <c r="AI763" s="37"/>
      <c r="AJ763" s="37"/>
      <c r="AK763" s="37"/>
      <c r="AL763" s="37"/>
      <c r="AM763" s="37"/>
      <c r="AN763" s="37"/>
      <c r="AO763" s="38"/>
      <c r="AP763" s="38"/>
      <c r="AQ763" s="37"/>
      <c r="AR763" s="37"/>
      <c r="AS763" s="37"/>
      <c r="AT763" s="38"/>
    </row>
    <row r="764" spans="1:46" ht="12.75"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c r="AA764" s="37"/>
      <c r="AB764" s="37"/>
      <c r="AC764" s="37"/>
      <c r="AD764" s="37"/>
      <c r="AE764" s="37"/>
      <c r="AF764" s="37"/>
      <c r="AG764" s="37"/>
      <c r="AH764" s="37"/>
      <c r="AI764" s="37"/>
      <c r="AJ764" s="37"/>
      <c r="AK764" s="37"/>
      <c r="AL764" s="37"/>
      <c r="AM764" s="37"/>
      <c r="AN764" s="37"/>
      <c r="AO764" s="38"/>
      <c r="AP764" s="38"/>
      <c r="AQ764" s="37"/>
      <c r="AR764" s="37"/>
      <c r="AS764" s="37"/>
      <c r="AT764" s="38"/>
    </row>
    <row r="765" spans="1:46" ht="12.75"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c r="AA765" s="37"/>
      <c r="AB765" s="37"/>
      <c r="AC765" s="37"/>
      <c r="AD765" s="37"/>
      <c r="AE765" s="37"/>
      <c r="AF765" s="37"/>
      <c r="AG765" s="37"/>
      <c r="AH765" s="37"/>
      <c r="AI765" s="37"/>
      <c r="AJ765" s="37"/>
      <c r="AK765" s="37"/>
      <c r="AL765" s="37"/>
      <c r="AM765" s="37"/>
      <c r="AN765" s="37"/>
      <c r="AO765" s="38"/>
      <c r="AP765" s="38"/>
      <c r="AQ765" s="37"/>
      <c r="AR765" s="37"/>
      <c r="AS765" s="37"/>
      <c r="AT765" s="38"/>
    </row>
    <row r="766" spans="1:46" ht="12.75"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c r="AA766" s="37"/>
      <c r="AB766" s="37"/>
      <c r="AC766" s="37"/>
      <c r="AD766" s="37"/>
      <c r="AE766" s="37"/>
      <c r="AF766" s="37"/>
      <c r="AG766" s="37"/>
      <c r="AH766" s="37"/>
      <c r="AI766" s="37"/>
      <c r="AJ766" s="37"/>
      <c r="AK766" s="37"/>
      <c r="AL766" s="37"/>
      <c r="AM766" s="37"/>
      <c r="AN766" s="37"/>
      <c r="AO766" s="38"/>
      <c r="AP766" s="38"/>
      <c r="AQ766" s="37"/>
      <c r="AR766" s="37"/>
      <c r="AS766" s="37"/>
      <c r="AT766" s="38"/>
    </row>
    <row r="767" spans="1:46" ht="12.75"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c r="AA767" s="37"/>
      <c r="AB767" s="37"/>
      <c r="AC767" s="37"/>
      <c r="AD767" s="37"/>
      <c r="AE767" s="37"/>
      <c r="AF767" s="37"/>
      <c r="AG767" s="37"/>
      <c r="AH767" s="37"/>
      <c r="AI767" s="37"/>
      <c r="AJ767" s="37"/>
      <c r="AK767" s="37"/>
      <c r="AL767" s="37"/>
      <c r="AM767" s="37"/>
      <c r="AN767" s="37"/>
      <c r="AO767" s="38"/>
      <c r="AP767" s="38"/>
      <c r="AQ767" s="37"/>
      <c r="AR767" s="37"/>
      <c r="AS767" s="37"/>
      <c r="AT767" s="38"/>
    </row>
    <row r="768" spans="1:46" ht="12.75"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c r="AA768" s="37"/>
      <c r="AB768" s="37"/>
      <c r="AC768" s="37"/>
      <c r="AD768" s="37"/>
      <c r="AE768" s="37"/>
      <c r="AF768" s="37"/>
      <c r="AG768" s="37"/>
      <c r="AH768" s="37"/>
      <c r="AI768" s="37"/>
      <c r="AJ768" s="37"/>
      <c r="AK768" s="37"/>
      <c r="AL768" s="37"/>
      <c r="AM768" s="37"/>
      <c r="AN768" s="37"/>
      <c r="AO768" s="38"/>
      <c r="AP768" s="38"/>
      <c r="AQ768" s="37"/>
      <c r="AR768" s="37"/>
      <c r="AS768" s="37"/>
      <c r="AT768" s="38"/>
    </row>
    <row r="769" spans="1:46" ht="12.75"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c r="AA769" s="37"/>
      <c r="AB769" s="37"/>
      <c r="AC769" s="37"/>
      <c r="AD769" s="37"/>
      <c r="AE769" s="37"/>
      <c r="AF769" s="37"/>
      <c r="AG769" s="37"/>
      <c r="AH769" s="37"/>
      <c r="AI769" s="37"/>
      <c r="AJ769" s="37"/>
      <c r="AK769" s="37"/>
      <c r="AL769" s="37"/>
      <c r="AM769" s="37"/>
      <c r="AN769" s="37"/>
      <c r="AO769" s="38"/>
      <c r="AP769" s="38"/>
      <c r="AQ769" s="37"/>
      <c r="AR769" s="37"/>
      <c r="AS769" s="37"/>
      <c r="AT769" s="38"/>
    </row>
    <row r="770" spans="1:46" ht="12.75"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c r="AA770" s="37"/>
      <c r="AB770" s="37"/>
      <c r="AC770" s="37"/>
      <c r="AD770" s="37"/>
      <c r="AE770" s="37"/>
      <c r="AF770" s="37"/>
      <c r="AG770" s="37"/>
      <c r="AH770" s="37"/>
      <c r="AI770" s="37"/>
      <c r="AJ770" s="37"/>
      <c r="AK770" s="37"/>
      <c r="AL770" s="37"/>
      <c r="AM770" s="37"/>
      <c r="AN770" s="37"/>
      <c r="AO770" s="38"/>
      <c r="AP770" s="38"/>
      <c r="AQ770" s="37"/>
      <c r="AR770" s="37"/>
      <c r="AS770" s="37"/>
      <c r="AT770" s="38"/>
    </row>
    <row r="771" spans="1:46" ht="12.75"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c r="AA771" s="37"/>
      <c r="AB771" s="37"/>
      <c r="AC771" s="37"/>
      <c r="AD771" s="37"/>
      <c r="AE771" s="37"/>
      <c r="AF771" s="37"/>
      <c r="AG771" s="37"/>
      <c r="AH771" s="37"/>
      <c r="AI771" s="37"/>
      <c r="AJ771" s="37"/>
      <c r="AK771" s="37"/>
      <c r="AL771" s="37"/>
      <c r="AM771" s="37"/>
      <c r="AN771" s="37"/>
      <c r="AO771" s="38"/>
      <c r="AP771" s="38"/>
      <c r="AQ771" s="37"/>
      <c r="AR771" s="37"/>
      <c r="AS771" s="37"/>
      <c r="AT771" s="38"/>
    </row>
    <row r="772" spans="1:46" ht="12.75"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c r="AA772" s="37"/>
      <c r="AB772" s="37"/>
      <c r="AC772" s="37"/>
      <c r="AD772" s="37"/>
      <c r="AE772" s="37"/>
      <c r="AF772" s="37"/>
      <c r="AG772" s="37"/>
      <c r="AH772" s="37"/>
      <c r="AI772" s="37"/>
      <c r="AJ772" s="37"/>
      <c r="AK772" s="37"/>
      <c r="AL772" s="37"/>
      <c r="AM772" s="37"/>
      <c r="AN772" s="37"/>
      <c r="AO772" s="38"/>
      <c r="AP772" s="38"/>
      <c r="AQ772" s="37"/>
      <c r="AR772" s="37"/>
      <c r="AS772" s="37"/>
      <c r="AT772" s="38"/>
    </row>
    <row r="773" spans="1:46" ht="12.75"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c r="AA773" s="37"/>
      <c r="AB773" s="37"/>
      <c r="AC773" s="37"/>
      <c r="AD773" s="37"/>
      <c r="AE773" s="37"/>
      <c r="AF773" s="37"/>
      <c r="AG773" s="37"/>
      <c r="AH773" s="37"/>
      <c r="AI773" s="37"/>
      <c r="AJ773" s="37"/>
      <c r="AK773" s="37"/>
      <c r="AL773" s="37"/>
      <c r="AM773" s="37"/>
      <c r="AN773" s="37"/>
      <c r="AO773" s="38"/>
      <c r="AP773" s="38"/>
      <c r="AQ773" s="37"/>
      <c r="AR773" s="37"/>
      <c r="AS773" s="37"/>
      <c r="AT773" s="38"/>
    </row>
    <row r="774" spans="1:46" ht="12.75"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c r="AA774" s="37"/>
      <c r="AB774" s="37"/>
      <c r="AC774" s="37"/>
      <c r="AD774" s="37"/>
      <c r="AE774" s="37"/>
      <c r="AF774" s="37"/>
      <c r="AG774" s="37"/>
      <c r="AH774" s="37"/>
      <c r="AI774" s="37"/>
      <c r="AJ774" s="37"/>
      <c r="AK774" s="37"/>
      <c r="AL774" s="37"/>
      <c r="AM774" s="37"/>
      <c r="AN774" s="37"/>
      <c r="AO774" s="38"/>
      <c r="AP774" s="38"/>
      <c r="AQ774" s="37"/>
      <c r="AR774" s="37"/>
      <c r="AS774" s="37"/>
      <c r="AT774" s="38"/>
    </row>
    <row r="775" spans="1:46" ht="12.75"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c r="AA775" s="37"/>
      <c r="AB775" s="37"/>
      <c r="AC775" s="37"/>
      <c r="AD775" s="37"/>
      <c r="AE775" s="37"/>
      <c r="AF775" s="37"/>
      <c r="AG775" s="37"/>
      <c r="AH775" s="37"/>
      <c r="AI775" s="37"/>
      <c r="AJ775" s="37"/>
      <c r="AK775" s="37"/>
      <c r="AL775" s="37"/>
      <c r="AM775" s="37"/>
      <c r="AN775" s="37"/>
      <c r="AO775" s="38"/>
      <c r="AP775" s="38"/>
      <c r="AQ775" s="37"/>
      <c r="AR775" s="37"/>
      <c r="AS775" s="37"/>
      <c r="AT775" s="38"/>
    </row>
    <row r="776" spans="1:46" ht="12.75"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c r="AA776" s="37"/>
      <c r="AB776" s="37"/>
      <c r="AC776" s="37"/>
      <c r="AD776" s="37"/>
      <c r="AE776" s="37"/>
      <c r="AF776" s="37"/>
      <c r="AG776" s="37"/>
      <c r="AH776" s="37"/>
      <c r="AI776" s="37"/>
      <c r="AJ776" s="37"/>
      <c r="AK776" s="37"/>
      <c r="AL776" s="37"/>
      <c r="AM776" s="37"/>
      <c r="AN776" s="37"/>
      <c r="AO776" s="38"/>
      <c r="AP776" s="38"/>
      <c r="AQ776" s="37"/>
      <c r="AR776" s="37"/>
      <c r="AS776" s="37"/>
      <c r="AT776" s="38"/>
    </row>
    <row r="777" spans="1:46" ht="12.75"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c r="AA777" s="37"/>
      <c r="AB777" s="37"/>
      <c r="AC777" s="37"/>
      <c r="AD777" s="37"/>
      <c r="AE777" s="37"/>
      <c r="AF777" s="37"/>
      <c r="AG777" s="37"/>
      <c r="AH777" s="37"/>
      <c r="AI777" s="37"/>
      <c r="AJ777" s="37"/>
      <c r="AK777" s="37"/>
      <c r="AL777" s="37"/>
      <c r="AM777" s="37"/>
      <c r="AN777" s="37"/>
      <c r="AO777" s="38"/>
      <c r="AP777" s="38"/>
      <c r="AQ777" s="37"/>
      <c r="AR777" s="37"/>
      <c r="AS777" s="37"/>
      <c r="AT777" s="38"/>
    </row>
    <row r="778" spans="1:46" ht="12.75"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c r="AA778" s="37"/>
      <c r="AB778" s="37"/>
      <c r="AC778" s="37"/>
      <c r="AD778" s="37"/>
      <c r="AE778" s="37"/>
      <c r="AF778" s="37"/>
      <c r="AG778" s="37"/>
      <c r="AH778" s="37"/>
      <c r="AI778" s="37"/>
      <c r="AJ778" s="37"/>
      <c r="AK778" s="37"/>
      <c r="AL778" s="37"/>
      <c r="AM778" s="37"/>
      <c r="AN778" s="37"/>
      <c r="AO778" s="38"/>
      <c r="AP778" s="38"/>
      <c r="AQ778" s="37"/>
      <c r="AR778" s="37"/>
      <c r="AS778" s="37"/>
      <c r="AT778" s="38"/>
    </row>
    <row r="779" spans="1:46" ht="12.75"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c r="AA779" s="37"/>
      <c r="AB779" s="37"/>
      <c r="AC779" s="37"/>
      <c r="AD779" s="37"/>
      <c r="AE779" s="37"/>
      <c r="AF779" s="37"/>
      <c r="AG779" s="37"/>
      <c r="AH779" s="37"/>
      <c r="AI779" s="37"/>
      <c r="AJ779" s="37"/>
      <c r="AK779" s="37"/>
      <c r="AL779" s="37"/>
      <c r="AM779" s="37"/>
      <c r="AN779" s="37"/>
      <c r="AO779" s="38"/>
      <c r="AP779" s="38"/>
      <c r="AQ779" s="37"/>
      <c r="AR779" s="37"/>
      <c r="AS779" s="37"/>
      <c r="AT779" s="38"/>
    </row>
    <row r="780" spans="1:46" ht="12.75"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c r="AA780" s="37"/>
      <c r="AB780" s="37"/>
      <c r="AC780" s="37"/>
      <c r="AD780" s="37"/>
      <c r="AE780" s="37"/>
      <c r="AF780" s="37"/>
      <c r="AG780" s="37"/>
      <c r="AH780" s="37"/>
      <c r="AI780" s="37"/>
      <c r="AJ780" s="37"/>
      <c r="AK780" s="37"/>
      <c r="AL780" s="37"/>
      <c r="AM780" s="37"/>
      <c r="AN780" s="37"/>
      <c r="AO780" s="38"/>
      <c r="AP780" s="38"/>
      <c r="AQ780" s="37"/>
      <c r="AR780" s="37"/>
      <c r="AS780" s="37"/>
      <c r="AT780" s="38"/>
    </row>
    <row r="781" spans="1:46" ht="12.75"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c r="AA781" s="37"/>
      <c r="AB781" s="37"/>
      <c r="AC781" s="37"/>
      <c r="AD781" s="37"/>
      <c r="AE781" s="37"/>
      <c r="AF781" s="37"/>
      <c r="AG781" s="37"/>
      <c r="AH781" s="37"/>
      <c r="AI781" s="37"/>
      <c r="AJ781" s="37"/>
      <c r="AK781" s="37"/>
      <c r="AL781" s="37"/>
      <c r="AM781" s="37"/>
      <c r="AN781" s="37"/>
      <c r="AO781" s="38"/>
      <c r="AP781" s="38"/>
      <c r="AQ781" s="37"/>
      <c r="AR781" s="37"/>
      <c r="AS781" s="37"/>
      <c r="AT781" s="38"/>
    </row>
    <row r="782" spans="1:46" ht="12.75"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c r="AA782" s="37"/>
      <c r="AB782" s="37"/>
      <c r="AC782" s="37"/>
      <c r="AD782" s="37"/>
      <c r="AE782" s="37"/>
      <c r="AF782" s="37"/>
      <c r="AG782" s="37"/>
      <c r="AH782" s="37"/>
      <c r="AI782" s="37"/>
      <c r="AJ782" s="37"/>
      <c r="AK782" s="37"/>
      <c r="AL782" s="37"/>
      <c r="AM782" s="37"/>
      <c r="AN782" s="37"/>
      <c r="AO782" s="38"/>
      <c r="AP782" s="38"/>
      <c r="AQ782" s="37"/>
      <c r="AR782" s="37"/>
      <c r="AS782" s="37"/>
      <c r="AT782" s="38"/>
    </row>
    <row r="783" spans="1:46" ht="12.75"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c r="AA783" s="37"/>
      <c r="AB783" s="37"/>
      <c r="AC783" s="37"/>
      <c r="AD783" s="37"/>
      <c r="AE783" s="37"/>
      <c r="AF783" s="37"/>
      <c r="AG783" s="37"/>
      <c r="AH783" s="37"/>
      <c r="AI783" s="37"/>
      <c r="AJ783" s="37"/>
      <c r="AK783" s="37"/>
      <c r="AL783" s="37"/>
      <c r="AM783" s="37"/>
      <c r="AN783" s="37"/>
      <c r="AO783" s="38"/>
      <c r="AP783" s="38"/>
      <c r="AQ783" s="37"/>
      <c r="AR783" s="37"/>
      <c r="AS783" s="37"/>
      <c r="AT783" s="38"/>
    </row>
    <row r="784" spans="1:46" ht="12.75"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c r="AA784" s="37"/>
      <c r="AB784" s="37"/>
      <c r="AC784" s="37"/>
      <c r="AD784" s="37"/>
      <c r="AE784" s="37"/>
      <c r="AF784" s="37"/>
      <c r="AG784" s="37"/>
      <c r="AH784" s="37"/>
      <c r="AI784" s="37"/>
      <c r="AJ784" s="37"/>
      <c r="AK784" s="37"/>
      <c r="AL784" s="37"/>
      <c r="AM784" s="37"/>
      <c r="AN784" s="37"/>
      <c r="AO784" s="38"/>
      <c r="AP784" s="38"/>
      <c r="AQ784" s="37"/>
      <c r="AR784" s="37"/>
      <c r="AS784" s="37"/>
      <c r="AT784" s="38"/>
    </row>
    <row r="785" spans="1:46" ht="12.75"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c r="AA785" s="37"/>
      <c r="AB785" s="37"/>
      <c r="AC785" s="37"/>
      <c r="AD785" s="37"/>
      <c r="AE785" s="37"/>
      <c r="AF785" s="37"/>
      <c r="AG785" s="37"/>
      <c r="AH785" s="37"/>
      <c r="AI785" s="37"/>
      <c r="AJ785" s="37"/>
      <c r="AK785" s="37"/>
      <c r="AL785" s="37"/>
      <c r="AM785" s="37"/>
      <c r="AN785" s="37"/>
      <c r="AO785" s="38"/>
      <c r="AP785" s="38"/>
      <c r="AQ785" s="37"/>
      <c r="AR785" s="37"/>
      <c r="AS785" s="37"/>
      <c r="AT785" s="38"/>
    </row>
    <row r="786" spans="1:46" ht="12.75"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c r="AA786" s="37"/>
      <c r="AB786" s="37"/>
      <c r="AC786" s="37"/>
      <c r="AD786" s="37"/>
      <c r="AE786" s="37"/>
      <c r="AF786" s="37"/>
      <c r="AG786" s="37"/>
      <c r="AH786" s="37"/>
      <c r="AI786" s="37"/>
      <c r="AJ786" s="37"/>
      <c r="AK786" s="37"/>
      <c r="AL786" s="37"/>
      <c r="AM786" s="37"/>
      <c r="AN786" s="37"/>
      <c r="AO786" s="38"/>
      <c r="AP786" s="38"/>
      <c r="AQ786" s="37"/>
      <c r="AR786" s="37"/>
      <c r="AS786" s="37"/>
      <c r="AT786" s="38"/>
    </row>
    <row r="787" spans="1:46" ht="12.75"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c r="AA787" s="37"/>
      <c r="AB787" s="37"/>
      <c r="AC787" s="37"/>
      <c r="AD787" s="37"/>
      <c r="AE787" s="37"/>
      <c r="AF787" s="37"/>
      <c r="AG787" s="37"/>
      <c r="AH787" s="37"/>
      <c r="AI787" s="37"/>
      <c r="AJ787" s="37"/>
      <c r="AK787" s="37"/>
      <c r="AL787" s="37"/>
      <c r="AM787" s="37"/>
      <c r="AN787" s="37"/>
      <c r="AO787" s="38"/>
      <c r="AP787" s="38"/>
      <c r="AQ787" s="37"/>
      <c r="AR787" s="37"/>
      <c r="AS787" s="37"/>
      <c r="AT787" s="38"/>
    </row>
    <row r="788" spans="1:46" ht="12.75"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c r="AA788" s="37"/>
      <c r="AB788" s="37"/>
      <c r="AC788" s="37"/>
      <c r="AD788" s="37"/>
      <c r="AE788" s="37"/>
      <c r="AF788" s="37"/>
      <c r="AG788" s="37"/>
      <c r="AH788" s="37"/>
      <c r="AI788" s="37"/>
      <c r="AJ788" s="37"/>
      <c r="AK788" s="37"/>
      <c r="AL788" s="37"/>
      <c r="AM788" s="37"/>
      <c r="AN788" s="37"/>
      <c r="AO788" s="38"/>
      <c r="AP788" s="38"/>
      <c r="AQ788" s="37"/>
      <c r="AR788" s="37"/>
      <c r="AS788" s="37"/>
      <c r="AT788" s="38"/>
    </row>
    <row r="789" spans="1:46" ht="12.75"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c r="AA789" s="37"/>
      <c r="AB789" s="37"/>
      <c r="AC789" s="37"/>
      <c r="AD789" s="37"/>
      <c r="AE789" s="37"/>
      <c r="AF789" s="37"/>
      <c r="AG789" s="37"/>
      <c r="AH789" s="37"/>
      <c r="AI789" s="37"/>
      <c r="AJ789" s="37"/>
      <c r="AK789" s="37"/>
      <c r="AL789" s="37"/>
      <c r="AM789" s="37"/>
      <c r="AN789" s="37"/>
      <c r="AO789" s="38"/>
      <c r="AP789" s="38"/>
      <c r="AQ789" s="37"/>
      <c r="AR789" s="37"/>
      <c r="AS789" s="37"/>
      <c r="AT789" s="38"/>
    </row>
    <row r="790" spans="1:46" ht="12.75"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c r="AA790" s="37"/>
      <c r="AB790" s="37"/>
      <c r="AC790" s="37"/>
      <c r="AD790" s="37"/>
      <c r="AE790" s="37"/>
      <c r="AF790" s="37"/>
      <c r="AG790" s="37"/>
      <c r="AH790" s="37"/>
      <c r="AI790" s="37"/>
      <c r="AJ790" s="37"/>
      <c r="AK790" s="37"/>
      <c r="AL790" s="37"/>
      <c r="AM790" s="37"/>
      <c r="AN790" s="37"/>
      <c r="AO790" s="38"/>
      <c r="AP790" s="38"/>
      <c r="AQ790" s="37"/>
      <c r="AR790" s="37"/>
      <c r="AS790" s="37"/>
      <c r="AT790" s="38"/>
    </row>
    <row r="791" spans="1:46" ht="12.75"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c r="AA791" s="37"/>
      <c r="AB791" s="37"/>
      <c r="AC791" s="37"/>
      <c r="AD791" s="37"/>
      <c r="AE791" s="37"/>
      <c r="AF791" s="37"/>
      <c r="AG791" s="37"/>
      <c r="AH791" s="37"/>
      <c r="AI791" s="37"/>
      <c r="AJ791" s="37"/>
      <c r="AK791" s="37"/>
      <c r="AL791" s="37"/>
      <c r="AM791" s="37"/>
      <c r="AN791" s="37"/>
      <c r="AO791" s="38"/>
      <c r="AP791" s="38"/>
      <c r="AQ791" s="37"/>
      <c r="AR791" s="37"/>
      <c r="AS791" s="37"/>
      <c r="AT791" s="38"/>
    </row>
    <row r="792" spans="1:46" ht="12.75"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c r="AA792" s="37"/>
      <c r="AB792" s="37"/>
      <c r="AC792" s="37"/>
      <c r="AD792" s="37"/>
      <c r="AE792" s="37"/>
      <c r="AF792" s="37"/>
      <c r="AG792" s="37"/>
      <c r="AH792" s="37"/>
      <c r="AI792" s="37"/>
      <c r="AJ792" s="37"/>
      <c r="AK792" s="37"/>
      <c r="AL792" s="37"/>
      <c r="AM792" s="37"/>
      <c r="AN792" s="37"/>
      <c r="AO792" s="38"/>
      <c r="AP792" s="38"/>
      <c r="AQ792" s="37"/>
      <c r="AR792" s="37"/>
      <c r="AS792" s="37"/>
      <c r="AT792" s="38"/>
    </row>
    <row r="793" spans="1:46" ht="12.75"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c r="AA793" s="37"/>
      <c r="AB793" s="37"/>
      <c r="AC793" s="37"/>
      <c r="AD793" s="37"/>
      <c r="AE793" s="37"/>
      <c r="AF793" s="37"/>
      <c r="AG793" s="37"/>
      <c r="AH793" s="37"/>
      <c r="AI793" s="37"/>
      <c r="AJ793" s="37"/>
      <c r="AK793" s="37"/>
      <c r="AL793" s="37"/>
      <c r="AM793" s="37"/>
      <c r="AN793" s="37"/>
      <c r="AO793" s="38"/>
      <c r="AP793" s="38"/>
      <c r="AQ793" s="37"/>
      <c r="AR793" s="37"/>
      <c r="AS793" s="37"/>
      <c r="AT793" s="38"/>
    </row>
    <row r="794" spans="1:46" ht="12.75"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c r="AA794" s="37"/>
      <c r="AB794" s="37"/>
      <c r="AC794" s="37"/>
      <c r="AD794" s="37"/>
      <c r="AE794" s="37"/>
      <c r="AF794" s="37"/>
      <c r="AG794" s="37"/>
      <c r="AH794" s="37"/>
      <c r="AI794" s="37"/>
      <c r="AJ794" s="37"/>
      <c r="AK794" s="37"/>
      <c r="AL794" s="37"/>
      <c r="AM794" s="37"/>
      <c r="AN794" s="37"/>
      <c r="AO794" s="38"/>
      <c r="AP794" s="38"/>
      <c r="AQ794" s="37"/>
      <c r="AR794" s="37"/>
      <c r="AS794" s="37"/>
      <c r="AT794" s="38"/>
    </row>
    <row r="795" spans="1:46" ht="12.75"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c r="AA795" s="37"/>
      <c r="AB795" s="37"/>
      <c r="AC795" s="37"/>
      <c r="AD795" s="37"/>
      <c r="AE795" s="37"/>
      <c r="AF795" s="37"/>
      <c r="AG795" s="37"/>
      <c r="AH795" s="37"/>
      <c r="AI795" s="37"/>
      <c r="AJ795" s="37"/>
      <c r="AK795" s="37"/>
      <c r="AL795" s="37"/>
      <c r="AM795" s="37"/>
      <c r="AN795" s="37"/>
      <c r="AO795" s="38"/>
      <c r="AP795" s="38"/>
      <c r="AQ795" s="37"/>
      <c r="AR795" s="37"/>
      <c r="AS795" s="37"/>
      <c r="AT795" s="38"/>
    </row>
    <row r="796" spans="1:46" ht="12.75"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c r="AA796" s="37"/>
      <c r="AB796" s="37"/>
      <c r="AC796" s="37"/>
      <c r="AD796" s="37"/>
      <c r="AE796" s="37"/>
      <c r="AF796" s="37"/>
      <c r="AG796" s="37"/>
      <c r="AH796" s="37"/>
      <c r="AI796" s="37"/>
      <c r="AJ796" s="37"/>
      <c r="AK796" s="37"/>
      <c r="AL796" s="37"/>
      <c r="AM796" s="37"/>
      <c r="AN796" s="37"/>
      <c r="AO796" s="38"/>
      <c r="AP796" s="38"/>
      <c r="AQ796" s="37"/>
      <c r="AR796" s="37"/>
      <c r="AS796" s="37"/>
      <c r="AT796" s="38"/>
    </row>
    <row r="797" spans="1:46" ht="12.75"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c r="AA797" s="37"/>
      <c r="AB797" s="37"/>
      <c r="AC797" s="37"/>
      <c r="AD797" s="37"/>
      <c r="AE797" s="37"/>
      <c r="AF797" s="37"/>
      <c r="AG797" s="37"/>
      <c r="AH797" s="37"/>
      <c r="AI797" s="37"/>
      <c r="AJ797" s="37"/>
      <c r="AK797" s="37"/>
      <c r="AL797" s="37"/>
      <c r="AM797" s="37"/>
      <c r="AN797" s="37"/>
      <c r="AO797" s="38"/>
      <c r="AP797" s="38"/>
      <c r="AQ797" s="37"/>
      <c r="AR797" s="37"/>
      <c r="AS797" s="37"/>
      <c r="AT797" s="38"/>
    </row>
    <row r="798" spans="1:46" ht="12.75"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c r="AA798" s="37"/>
      <c r="AB798" s="37"/>
      <c r="AC798" s="37"/>
      <c r="AD798" s="37"/>
      <c r="AE798" s="37"/>
      <c r="AF798" s="37"/>
      <c r="AG798" s="37"/>
      <c r="AH798" s="37"/>
      <c r="AI798" s="37"/>
      <c r="AJ798" s="37"/>
      <c r="AK798" s="37"/>
      <c r="AL798" s="37"/>
      <c r="AM798" s="37"/>
      <c r="AN798" s="37"/>
      <c r="AO798" s="38"/>
      <c r="AP798" s="38"/>
      <c r="AQ798" s="37"/>
      <c r="AR798" s="37"/>
      <c r="AS798" s="37"/>
      <c r="AT798" s="38"/>
    </row>
    <row r="799" spans="1:46" ht="12.75"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c r="AA799" s="37"/>
      <c r="AB799" s="37"/>
      <c r="AC799" s="37"/>
      <c r="AD799" s="37"/>
      <c r="AE799" s="37"/>
      <c r="AF799" s="37"/>
      <c r="AG799" s="37"/>
      <c r="AH799" s="37"/>
      <c r="AI799" s="37"/>
      <c r="AJ799" s="37"/>
      <c r="AK799" s="37"/>
      <c r="AL799" s="37"/>
      <c r="AM799" s="37"/>
      <c r="AN799" s="37"/>
      <c r="AO799" s="38"/>
      <c r="AP799" s="38"/>
      <c r="AQ799" s="37"/>
      <c r="AR799" s="37"/>
      <c r="AS799" s="37"/>
      <c r="AT799" s="38"/>
    </row>
    <row r="800" spans="1:46" ht="12.75"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c r="AA800" s="37"/>
      <c r="AB800" s="37"/>
      <c r="AC800" s="37"/>
      <c r="AD800" s="37"/>
      <c r="AE800" s="37"/>
      <c r="AF800" s="37"/>
      <c r="AG800" s="37"/>
      <c r="AH800" s="37"/>
      <c r="AI800" s="37"/>
      <c r="AJ800" s="37"/>
      <c r="AK800" s="37"/>
      <c r="AL800" s="37"/>
      <c r="AM800" s="37"/>
      <c r="AN800" s="37"/>
      <c r="AO800" s="38"/>
      <c r="AP800" s="38"/>
      <c r="AQ800" s="37"/>
      <c r="AR800" s="37"/>
      <c r="AS800" s="37"/>
      <c r="AT800" s="38"/>
    </row>
    <row r="801" spans="1:46" ht="12.75"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c r="AA801" s="37"/>
      <c r="AB801" s="37"/>
      <c r="AC801" s="37"/>
      <c r="AD801" s="37"/>
      <c r="AE801" s="37"/>
      <c r="AF801" s="37"/>
      <c r="AG801" s="37"/>
      <c r="AH801" s="37"/>
      <c r="AI801" s="37"/>
      <c r="AJ801" s="37"/>
      <c r="AK801" s="37"/>
      <c r="AL801" s="37"/>
      <c r="AM801" s="37"/>
      <c r="AN801" s="37"/>
      <c r="AO801" s="38"/>
      <c r="AP801" s="38"/>
      <c r="AQ801" s="37"/>
      <c r="AR801" s="37"/>
      <c r="AS801" s="37"/>
      <c r="AT801" s="38"/>
    </row>
    <row r="802" spans="1:46" ht="12.75"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c r="AA802" s="37"/>
      <c r="AB802" s="37"/>
      <c r="AC802" s="37"/>
      <c r="AD802" s="37"/>
      <c r="AE802" s="37"/>
      <c r="AF802" s="37"/>
      <c r="AG802" s="37"/>
      <c r="AH802" s="37"/>
      <c r="AI802" s="37"/>
      <c r="AJ802" s="37"/>
      <c r="AK802" s="37"/>
      <c r="AL802" s="37"/>
      <c r="AM802" s="37"/>
      <c r="AN802" s="37"/>
      <c r="AO802" s="38"/>
      <c r="AP802" s="38"/>
      <c r="AQ802" s="37"/>
      <c r="AR802" s="37"/>
      <c r="AS802" s="37"/>
      <c r="AT802" s="38"/>
    </row>
    <row r="803" spans="1:46" ht="12.75"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c r="AA803" s="37"/>
      <c r="AB803" s="37"/>
      <c r="AC803" s="37"/>
      <c r="AD803" s="37"/>
      <c r="AE803" s="37"/>
      <c r="AF803" s="37"/>
      <c r="AG803" s="37"/>
      <c r="AH803" s="37"/>
      <c r="AI803" s="37"/>
      <c r="AJ803" s="37"/>
      <c r="AK803" s="37"/>
      <c r="AL803" s="37"/>
      <c r="AM803" s="37"/>
      <c r="AN803" s="37"/>
      <c r="AO803" s="38"/>
      <c r="AP803" s="38"/>
      <c r="AQ803" s="37"/>
      <c r="AR803" s="37"/>
      <c r="AS803" s="37"/>
      <c r="AT803" s="38"/>
    </row>
    <row r="804" spans="1:46" ht="12.75"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c r="AA804" s="37"/>
      <c r="AB804" s="37"/>
      <c r="AC804" s="37"/>
      <c r="AD804" s="37"/>
      <c r="AE804" s="37"/>
      <c r="AF804" s="37"/>
      <c r="AG804" s="37"/>
      <c r="AH804" s="37"/>
      <c r="AI804" s="37"/>
      <c r="AJ804" s="37"/>
      <c r="AK804" s="37"/>
      <c r="AL804" s="37"/>
      <c r="AM804" s="37"/>
      <c r="AN804" s="37"/>
      <c r="AO804" s="38"/>
      <c r="AP804" s="38"/>
      <c r="AQ804" s="37"/>
      <c r="AR804" s="37"/>
      <c r="AS804" s="37"/>
      <c r="AT804" s="38"/>
    </row>
    <row r="805" spans="1:46" ht="12.75"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c r="AA805" s="37"/>
      <c r="AB805" s="37"/>
      <c r="AC805" s="37"/>
      <c r="AD805" s="37"/>
      <c r="AE805" s="37"/>
      <c r="AF805" s="37"/>
      <c r="AG805" s="37"/>
      <c r="AH805" s="37"/>
      <c r="AI805" s="37"/>
      <c r="AJ805" s="37"/>
      <c r="AK805" s="37"/>
      <c r="AL805" s="37"/>
      <c r="AM805" s="37"/>
      <c r="AN805" s="37"/>
      <c r="AO805" s="38"/>
      <c r="AP805" s="38"/>
      <c r="AQ805" s="37"/>
      <c r="AR805" s="37"/>
      <c r="AS805" s="37"/>
      <c r="AT805" s="38"/>
    </row>
    <row r="806" spans="1:46" ht="12.75"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c r="AA806" s="37"/>
      <c r="AB806" s="37"/>
      <c r="AC806" s="37"/>
      <c r="AD806" s="37"/>
      <c r="AE806" s="37"/>
      <c r="AF806" s="37"/>
      <c r="AG806" s="37"/>
      <c r="AH806" s="37"/>
      <c r="AI806" s="37"/>
      <c r="AJ806" s="37"/>
      <c r="AK806" s="37"/>
      <c r="AL806" s="37"/>
      <c r="AM806" s="37"/>
      <c r="AN806" s="37"/>
      <c r="AO806" s="38"/>
      <c r="AP806" s="38"/>
      <c r="AQ806" s="37"/>
      <c r="AR806" s="37"/>
      <c r="AS806" s="37"/>
      <c r="AT806" s="38"/>
    </row>
    <row r="807" spans="1:46" ht="12.75"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c r="AA807" s="37"/>
      <c r="AB807" s="37"/>
      <c r="AC807" s="37"/>
      <c r="AD807" s="37"/>
      <c r="AE807" s="37"/>
      <c r="AF807" s="37"/>
      <c r="AG807" s="37"/>
      <c r="AH807" s="37"/>
      <c r="AI807" s="37"/>
      <c r="AJ807" s="37"/>
      <c r="AK807" s="37"/>
      <c r="AL807" s="37"/>
      <c r="AM807" s="37"/>
      <c r="AN807" s="37"/>
      <c r="AO807" s="38"/>
      <c r="AP807" s="38"/>
      <c r="AQ807" s="37"/>
      <c r="AR807" s="37"/>
      <c r="AS807" s="37"/>
      <c r="AT807" s="38"/>
    </row>
    <row r="808" spans="1:46" ht="12.75"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c r="AA808" s="37"/>
      <c r="AB808" s="37"/>
      <c r="AC808" s="37"/>
      <c r="AD808" s="37"/>
      <c r="AE808" s="37"/>
      <c r="AF808" s="37"/>
      <c r="AG808" s="37"/>
      <c r="AH808" s="37"/>
      <c r="AI808" s="37"/>
      <c r="AJ808" s="37"/>
      <c r="AK808" s="37"/>
      <c r="AL808" s="37"/>
      <c r="AM808" s="37"/>
      <c r="AN808" s="37"/>
      <c r="AO808" s="38"/>
      <c r="AP808" s="38"/>
      <c r="AQ808" s="37"/>
      <c r="AR808" s="37"/>
      <c r="AS808" s="37"/>
      <c r="AT808" s="38"/>
    </row>
    <row r="809" spans="1:46" ht="12.75"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c r="AA809" s="37"/>
      <c r="AB809" s="37"/>
      <c r="AC809" s="37"/>
      <c r="AD809" s="37"/>
      <c r="AE809" s="37"/>
      <c r="AF809" s="37"/>
      <c r="AG809" s="37"/>
      <c r="AH809" s="37"/>
      <c r="AI809" s="37"/>
      <c r="AJ809" s="37"/>
      <c r="AK809" s="37"/>
      <c r="AL809" s="37"/>
      <c r="AM809" s="37"/>
      <c r="AN809" s="37"/>
      <c r="AO809" s="38"/>
      <c r="AP809" s="38"/>
      <c r="AQ809" s="37"/>
      <c r="AR809" s="37"/>
      <c r="AS809" s="37"/>
      <c r="AT809" s="38"/>
    </row>
    <row r="810" spans="1:46" ht="12.75"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c r="AA810" s="37"/>
      <c r="AB810" s="37"/>
      <c r="AC810" s="37"/>
      <c r="AD810" s="37"/>
      <c r="AE810" s="37"/>
      <c r="AF810" s="37"/>
      <c r="AG810" s="37"/>
      <c r="AH810" s="37"/>
      <c r="AI810" s="37"/>
      <c r="AJ810" s="37"/>
      <c r="AK810" s="37"/>
      <c r="AL810" s="37"/>
      <c r="AM810" s="37"/>
      <c r="AN810" s="37"/>
      <c r="AO810" s="38"/>
      <c r="AP810" s="38"/>
      <c r="AQ810" s="37"/>
      <c r="AR810" s="37"/>
      <c r="AS810" s="37"/>
      <c r="AT810" s="38"/>
    </row>
    <row r="811" spans="1:46" ht="12.75"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c r="AA811" s="37"/>
      <c r="AB811" s="37"/>
      <c r="AC811" s="37"/>
      <c r="AD811" s="37"/>
      <c r="AE811" s="37"/>
      <c r="AF811" s="37"/>
      <c r="AG811" s="37"/>
      <c r="AH811" s="37"/>
      <c r="AI811" s="37"/>
      <c r="AJ811" s="37"/>
      <c r="AK811" s="37"/>
      <c r="AL811" s="37"/>
      <c r="AM811" s="37"/>
      <c r="AN811" s="37"/>
      <c r="AO811" s="38"/>
      <c r="AP811" s="38"/>
      <c r="AQ811" s="37"/>
      <c r="AR811" s="37"/>
      <c r="AS811" s="37"/>
      <c r="AT811" s="38"/>
    </row>
    <row r="812" spans="1:46" ht="12.75"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c r="AA812" s="37"/>
      <c r="AB812" s="37"/>
      <c r="AC812" s="37"/>
      <c r="AD812" s="37"/>
      <c r="AE812" s="37"/>
      <c r="AF812" s="37"/>
      <c r="AG812" s="37"/>
      <c r="AH812" s="37"/>
      <c r="AI812" s="37"/>
      <c r="AJ812" s="37"/>
      <c r="AK812" s="37"/>
      <c r="AL812" s="37"/>
      <c r="AM812" s="37"/>
      <c r="AN812" s="37"/>
      <c r="AO812" s="38"/>
      <c r="AP812" s="38"/>
      <c r="AQ812" s="37"/>
      <c r="AR812" s="37"/>
      <c r="AS812" s="37"/>
      <c r="AT812" s="38"/>
    </row>
    <row r="813" spans="1:46" ht="12.75"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c r="AA813" s="37"/>
      <c r="AB813" s="37"/>
      <c r="AC813" s="37"/>
      <c r="AD813" s="37"/>
      <c r="AE813" s="37"/>
      <c r="AF813" s="37"/>
      <c r="AG813" s="37"/>
      <c r="AH813" s="37"/>
      <c r="AI813" s="37"/>
      <c r="AJ813" s="37"/>
      <c r="AK813" s="37"/>
      <c r="AL813" s="37"/>
      <c r="AM813" s="37"/>
      <c r="AN813" s="37"/>
      <c r="AO813" s="38"/>
      <c r="AP813" s="38"/>
      <c r="AQ813" s="37"/>
      <c r="AR813" s="37"/>
      <c r="AS813" s="37"/>
      <c r="AT813" s="38"/>
    </row>
    <row r="814" spans="1:46" ht="12.75"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c r="AA814" s="37"/>
      <c r="AB814" s="37"/>
      <c r="AC814" s="37"/>
      <c r="AD814" s="37"/>
      <c r="AE814" s="37"/>
      <c r="AF814" s="37"/>
      <c r="AG814" s="37"/>
      <c r="AH814" s="37"/>
      <c r="AI814" s="37"/>
      <c r="AJ814" s="37"/>
      <c r="AK814" s="37"/>
      <c r="AL814" s="37"/>
      <c r="AM814" s="37"/>
      <c r="AN814" s="37"/>
      <c r="AO814" s="38"/>
      <c r="AP814" s="38"/>
      <c r="AQ814" s="37"/>
      <c r="AR814" s="37"/>
      <c r="AS814" s="37"/>
      <c r="AT814" s="38"/>
    </row>
    <row r="815" spans="1:46" ht="12.75"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c r="AA815" s="37"/>
      <c r="AB815" s="37"/>
      <c r="AC815" s="37"/>
      <c r="AD815" s="37"/>
      <c r="AE815" s="37"/>
      <c r="AF815" s="37"/>
      <c r="AG815" s="37"/>
      <c r="AH815" s="37"/>
      <c r="AI815" s="37"/>
      <c r="AJ815" s="37"/>
      <c r="AK815" s="37"/>
      <c r="AL815" s="37"/>
      <c r="AM815" s="37"/>
      <c r="AN815" s="37"/>
      <c r="AO815" s="38"/>
      <c r="AP815" s="38"/>
      <c r="AQ815" s="37"/>
      <c r="AR815" s="37"/>
      <c r="AS815" s="37"/>
      <c r="AT815" s="38"/>
    </row>
    <row r="816" spans="1:46" ht="12.75"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c r="AA816" s="37"/>
      <c r="AB816" s="37"/>
      <c r="AC816" s="37"/>
      <c r="AD816" s="37"/>
      <c r="AE816" s="37"/>
      <c r="AF816" s="37"/>
      <c r="AG816" s="37"/>
      <c r="AH816" s="37"/>
      <c r="AI816" s="37"/>
      <c r="AJ816" s="37"/>
      <c r="AK816" s="37"/>
      <c r="AL816" s="37"/>
      <c r="AM816" s="37"/>
      <c r="AN816" s="37"/>
      <c r="AO816" s="38"/>
      <c r="AP816" s="38"/>
      <c r="AQ816" s="37"/>
      <c r="AR816" s="37"/>
      <c r="AS816" s="37"/>
      <c r="AT816" s="38"/>
    </row>
    <row r="817" spans="1:46" ht="12.75"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c r="AB817" s="37"/>
      <c r="AC817" s="37"/>
      <c r="AD817" s="37"/>
      <c r="AE817" s="37"/>
      <c r="AF817" s="37"/>
      <c r="AG817" s="37"/>
      <c r="AH817" s="37"/>
      <c r="AI817" s="37"/>
      <c r="AJ817" s="37"/>
      <c r="AK817" s="37"/>
      <c r="AL817" s="37"/>
      <c r="AM817" s="37"/>
      <c r="AN817" s="37"/>
      <c r="AO817" s="38"/>
      <c r="AP817" s="38"/>
      <c r="AQ817" s="37"/>
      <c r="AR817" s="37"/>
      <c r="AS817" s="37"/>
      <c r="AT817" s="38"/>
    </row>
    <row r="818" spans="1:46" ht="12.75"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c r="AA818" s="37"/>
      <c r="AB818" s="37"/>
      <c r="AC818" s="37"/>
      <c r="AD818" s="37"/>
      <c r="AE818" s="37"/>
      <c r="AF818" s="37"/>
      <c r="AG818" s="37"/>
      <c r="AH818" s="37"/>
      <c r="AI818" s="37"/>
      <c r="AJ818" s="37"/>
      <c r="AK818" s="37"/>
      <c r="AL818" s="37"/>
      <c r="AM818" s="37"/>
      <c r="AN818" s="37"/>
      <c r="AO818" s="38"/>
      <c r="AP818" s="38"/>
      <c r="AQ818" s="37"/>
      <c r="AR818" s="37"/>
      <c r="AS818" s="37"/>
      <c r="AT818" s="38"/>
    </row>
    <row r="819" spans="1:46" ht="12.75"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c r="AA819" s="37"/>
      <c r="AB819" s="37"/>
      <c r="AC819" s="37"/>
      <c r="AD819" s="37"/>
      <c r="AE819" s="37"/>
      <c r="AF819" s="37"/>
      <c r="AG819" s="37"/>
      <c r="AH819" s="37"/>
      <c r="AI819" s="37"/>
      <c r="AJ819" s="37"/>
      <c r="AK819" s="37"/>
      <c r="AL819" s="37"/>
      <c r="AM819" s="37"/>
      <c r="AN819" s="37"/>
      <c r="AO819" s="38"/>
      <c r="AP819" s="38"/>
      <c r="AQ819" s="37"/>
      <c r="AR819" s="37"/>
      <c r="AS819" s="37"/>
      <c r="AT819" s="38"/>
    </row>
    <row r="820" spans="1:46" ht="12.75"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c r="AA820" s="37"/>
      <c r="AB820" s="37"/>
      <c r="AC820" s="37"/>
      <c r="AD820" s="37"/>
      <c r="AE820" s="37"/>
      <c r="AF820" s="37"/>
      <c r="AG820" s="37"/>
      <c r="AH820" s="37"/>
      <c r="AI820" s="37"/>
      <c r="AJ820" s="37"/>
      <c r="AK820" s="37"/>
      <c r="AL820" s="37"/>
      <c r="AM820" s="37"/>
      <c r="AN820" s="37"/>
      <c r="AO820" s="38"/>
      <c r="AP820" s="38"/>
      <c r="AQ820" s="37"/>
      <c r="AR820" s="37"/>
      <c r="AS820" s="37"/>
      <c r="AT820" s="38"/>
    </row>
    <row r="821" spans="1:46" ht="12.75"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c r="AA821" s="37"/>
      <c r="AB821" s="37"/>
      <c r="AC821" s="37"/>
      <c r="AD821" s="37"/>
      <c r="AE821" s="37"/>
      <c r="AF821" s="37"/>
      <c r="AG821" s="37"/>
      <c r="AH821" s="37"/>
      <c r="AI821" s="37"/>
      <c r="AJ821" s="37"/>
      <c r="AK821" s="37"/>
      <c r="AL821" s="37"/>
      <c r="AM821" s="37"/>
      <c r="AN821" s="37"/>
      <c r="AO821" s="38"/>
      <c r="AP821" s="38"/>
      <c r="AQ821" s="37"/>
      <c r="AR821" s="37"/>
      <c r="AS821" s="37"/>
      <c r="AT821" s="38"/>
    </row>
    <row r="822" spans="1:46" ht="12.75"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c r="AA822" s="37"/>
      <c r="AB822" s="37"/>
      <c r="AC822" s="37"/>
      <c r="AD822" s="37"/>
      <c r="AE822" s="37"/>
      <c r="AF822" s="37"/>
      <c r="AG822" s="37"/>
      <c r="AH822" s="37"/>
      <c r="AI822" s="37"/>
      <c r="AJ822" s="37"/>
      <c r="AK822" s="37"/>
      <c r="AL822" s="37"/>
      <c r="AM822" s="37"/>
      <c r="AN822" s="37"/>
      <c r="AO822" s="38"/>
      <c r="AP822" s="38"/>
      <c r="AQ822" s="37"/>
      <c r="AR822" s="37"/>
      <c r="AS822" s="37"/>
      <c r="AT822" s="38"/>
    </row>
    <row r="823" spans="1:46" ht="12.75"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c r="AA823" s="37"/>
      <c r="AB823" s="37"/>
      <c r="AC823" s="37"/>
      <c r="AD823" s="37"/>
      <c r="AE823" s="37"/>
      <c r="AF823" s="37"/>
      <c r="AG823" s="37"/>
      <c r="AH823" s="37"/>
      <c r="AI823" s="37"/>
      <c r="AJ823" s="37"/>
      <c r="AK823" s="37"/>
      <c r="AL823" s="37"/>
      <c r="AM823" s="37"/>
      <c r="AN823" s="37"/>
      <c r="AO823" s="38"/>
      <c r="AP823" s="38"/>
      <c r="AQ823" s="37"/>
      <c r="AR823" s="37"/>
      <c r="AS823" s="37"/>
      <c r="AT823" s="38"/>
    </row>
    <row r="824" spans="1:46" ht="12.75"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c r="AA824" s="37"/>
      <c r="AB824" s="37"/>
      <c r="AC824" s="37"/>
      <c r="AD824" s="37"/>
      <c r="AE824" s="37"/>
      <c r="AF824" s="37"/>
      <c r="AG824" s="37"/>
      <c r="AH824" s="37"/>
      <c r="AI824" s="37"/>
      <c r="AJ824" s="37"/>
      <c r="AK824" s="37"/>
      <c r="AL824" s="37"/>
      <c r="AM824" s="37"/>
      <c r="AN824" s="37"/>
      <c r="AO824" s="38"/>
      <c r="AP824" s="38"/>
      <c r="AQ824" s="37"/>
      <c r="AR824" s="37"/>
      <c r="AS824" s="37"/>
      <c r="AT824" s="38"/>
    </row>
    <row r="825" spans="1:46" ht="12.75"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37"/>
      <c r="AE825" s="37"/>
      <c r="AF825" s="37"/>
      <c r="AG825" s="37"/>
      <c r="AH825" s="37"/>
      <c r="AI825" s="37"/>
      <c r="AJ825" s="37"/>
      <c r="AK825" s="37"/>
      <c r="AL825" s="37"/>
      <c r="AM825" s="37"/>
      <c r="AN825" s="37"/>
      <c r="AO825" s="38"/>
      <c r="AP825" s="38"/>
      <c r="AQ825" s="37"/>
      <c r="AR825" s="37"/>
      <c r="AS825" s="37"/>
      <c r="AT825" s="38"/>
    </row>
    <row r="826" spans="1:46" ht="12.75"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c r="AA826" s="37"/>
      <c r="AB826" s="37"/>
      <c r="AC826" s="37"/>
      <c r="AD826" s="37"/>
      <c r="AE826" s="37"/>
      <c r="AF826" s="37"/>
      <c r="AG826" s="37"/>
      <c r="AH826" s="37"/>
      <c r="AI826" s="37"/>
      <c r="AJ826" s="37"/>
      <c r="AK826" s="37"/>
      <c r="AL826" s="37"/>
      <c r="AM826" s="37"/>
      <c r="AN826" s="37"/>
      <c r="AO826" s="38"/>
      <c r="AP826" s="38"/>
      <c r="AQ826" s="37"/>
      <c r="AR826" s="37"/>
      <c r="AS826" s="37"/>
      <c r="AT826" s="38"/>
    </row>
    <row r="827" spans="1:46" ht="12.75"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c r="AA827" s="37"/>
      <c r="AB827" s="37"/>
      <c r="AC827" s="37"/>
      <c r="AD827" s="37"/>
      <c r="AE827" s="37"/>
      <c r="AF827" s="37"/>
      <c r="AG827" s="37"/>
      <c r="AH827" s="37"/>
      <c r="AI827" s="37"/>
      <c r="AJ827" s="37"/>
      <c r="AK827" s="37"/>
      <c r="AL827" s="37"/>
      <c r="AM827" s="37"/>
      <c r="AN827" s="37"/>
      <c r="AO827" s="38"/>
      <c r="AP827" s="38"/>
      <c r="AQ827" s="37"/>
      <c r="AR827" s="37"/>
      <c r="AS827" s="37"/>
      <c r="AT827" s="38"/>
    </row>
    <row r="828" spans="1:46" ht="12.75"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c r="AA828" s="37"/>
      <c r="AB828" s="37"/>
      <c r="AC828" s="37"/>
      <c r="AD828" s="37"/>
      <c r="AE828" s="37"/>
      <c r="AF828" s="37"/>
      <c r="AG828" s="37"/>
      <c r="AH828" s="37"/>
      <c r="AI828" s="37"/>
      <c r="AJ828" s="37"/>
      <c r="AK828" s="37"/>
      <c r="AL828" s="37"/>
      <c r="AM828" s="37"/>
      <c r="AN828" s="37"/>
      <c r="AO828" s="38"/>
      <c r="AP828" s="38"/>
      <c r="AQ828" s="37"/>
      <c r="AR828" s="37"/>
      <c r="AS828" s="37"/>
      <c r="AT828" s="38"/>
    </row>
    <row r="829" spans="1:46" ht="12.75"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c r="AA829" s="37"/>
      <c r="AB829" s="37"/>
      <c r="AC829" s="37"/>
      <c r="AD829" s="37"/>
      <c r="AE829" s="37"/>
      <c r="AF829" s="37"/>
      <c r="AG829" s="37"/>
      <c r="AH829" s="37"/>
      <c r="AI829" s="37"/>
      <c r="AJ829" s="37"/>
      <c r="AK829" s="37"/>
      <c r="AL829" s="37"/>
      <c r="AM829" s="37"/>
      <c r="AN829" s="37"/>
      <c r="AO829" s="38"/>
      <c r="AP829" s="38"/>
      <c r="AQ829" s="37"/>
      <c r="AR829" s="37"/>
      <c r="AS829" s="37"/>
      <c r="AT829" s="38"/>
    </row>
    <row r="830" spans="1:46" ht="12.75"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c r="AA830" s="37"/>
      <c r="AB830" s="37"/>
      <c r="AC830" s="37"/>
      <c r="AD830" s="37"/>
      <c r="AE830" s="37"/>
      <c r="AF830" s="37"/>
      <c r="AG830" s="37"/>
      <c r="AH830" s="37"/>
      <c r="AI830" s="37"/>
      <c r="AJ830" s="37"/>
      <c r="AK830" s="37"/>
      <c r="AL830" s="37"/>
      <c r="AM830" s="37"/>
      <c r="AN830" s="37"/>
      <c r="AO830" s="38"/>
      <c r="AP830" s="38"/>
      <c r="AQ830" s="37"/>
      <c r="AR830" s="37"/>
      <c r="AS830" s="37"/>
      <c r="AT830" s="38"/>
    </row>
    <row r="831" spans="1:46" ht="12.75"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c r="AA831" s="37"/>
      <c r="AB831" s="37"/>
      <c r="AC831" s="37"/>
      <c r="AD831" s="37"/>
      <c r="AE831" s="37"/>
      <c r="AF831" s="37"/>
      <c r="AG831" s="37"/>
      <c r="AH831" s="37"/>
      <c r="AI831" s="37"/>
      <c r="AJ831" s="37"/>
      <c r="AK831" s="37"/>
      <c r="AL831" s="37"/>
      <c r="AM831" s="37"/>
      <c r="AN831" s="37"/>
      <c r="AO831" s="38"/>
      <c r="AP831" s="38"/>
      <c r="AQ831" s="37"/>
      <c r="AR831" s="37"/>
      <c r="AS831" s="37"/>
      <c r="AT831" s="38"/>
    </row>
    <row r="832" spans="1:46" ht="12.75"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c r="AA832" s="37"/>
      <c r="AB832" s="37"/>
      <c r="AC832" s="37"/>
      <c r="AD832" s="37"/>
      <c r="AE832" s="37"/>
      <c r="AF832" s="37"/>
      <c r="AG832" s="37"/>
      <c r="AH832" s="37"/>
      <c r="AI832" s="37"/>
      <c r="AJ832" s="37"/>
      <c r="AK832" s="37"/>
      <c r="AL832" s="37"/>
      <c r="AM832" s="37"/>
      <c r="AN832" s="37"/>
      <c r="AO832" s="38"/>
      <c r="AP832" s="38"/>
      <c r="AQ832" s="37"/>
      <c r="AR832" s="37"/>
      <c r="AS832" s="37"/>
      <c r="AT832" s="38"/>
    </row>
    <row r="833" spans="1:46" ht="12.75"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c r="AA833" s="37"/>
      <c r="AB833" s="37"/>
      <c r="AC833" s="37"/>
      <c r="AD833" s="37"/>
      <c r="AE833" s="37"/>
      <c r="AF833" s="37"/>
      <c r="AG833" s="37"/>
      <c r="AH833" s="37"/>
      <c r="AI833" s="37"/>
      <c r="AJ833" s="37"/>
      <c r="AK833" s="37"/>
      <c r="AL833" s="37"/>
      <c r="AM833" s="37"/>
      <c r="AN833" s="37"/>
      <c r="AO833" s="38"/>
      <c r="AP833" s="38"/>
      <c r="AQ833" s="37"/>
      <c r="AR833" s="37"/>
      <c r="AS833" s="37"/>
      <c r="AT833" s="38"/>
    </row>
    <row r="834" spans="1:46" ht="12.75"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c r="AA834" s="37"/>
      <c r="AB834" s="37"/>
      <c r="AC834" s="37"/>
      <c r="AD834" s="37"/>
      <c r="AE834" s="37"/>
      <c r="AF834" s="37"/>
      <c r="AG834" s="37"/>
      <c r="AH834" s="37"/>
      <c r="AI834" s="37"/>
      <c r="AJ834" s="37"/>
      <c r="AK834" s="37"/>
      <c r="AL834" s="37"/>
      <c r="AM834" s="37"/>
      <c r="AN834" s="37"/>
      <c r="AO834" s="38"/>
      <c r="AP834" s="38"/>
      <c r="AQ834" s="37"/>
      <c r="AR834" s="37"/>
      <c r="AS834" s="37"/>
      <c r="AT834" s="38"/>
    </row>
    <row r="835" spans="1:46" ht="12.75"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c r="AA835" s="37"/>
      <c r="AB835" s="37"/>
      <c r="AC835" s="37"/>
      <c r="AD835" s="37"/>
      <c r="AE835" s="37"/>
      <c r="AF835" s="37"/>
      <c r="AG835" s="37"/>
      <c r="AH835" s="37"/>
      <c r="AI835" s="37"/>
      <c r="AJ835" s="37"/>
      <c r="AK835" s="37"/>
      <c r="AL835" s="37"/>
      <c r="AM835" s="37"/>
      <c r="AN835" s="37"/>
      <c r="AO835" s="38"/>
      <c r="AP835" s="38"/>
      <c r="AQ835" s="37"/>
      <c r="AR835" s="37"/>
      <c r="AS835" s="37"/>
      <c r="AT835" s="38"/>
    </row>
    <row r="836" spans="1:46" ht="12.75"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c r="AA836" s="37"/>
      <c r="AB836" s="37"/>
      <c r="AC836" s="37"/>
      <c r="AD836" s="37"/>
      <c r="AE836" s="37"/>
      <c r="AF836" s="37"/>
      <c r="AG836" s="37"/>
      <c r="AH836" s="37"/>
      <c r="AI836" s="37"/>
      <c r="AJ836" s="37"/>
      <c r="AK836" s="37"/>
      <c r="AL836" s="37"/>
      <c r="AM836" s="37"/>
      <c r="AN836" s="37"/>
      <c r="AO836" s="38"/>
      <c r="AP836" s="38"/>
      <c r="AQ836" s="37"/>
      <c r="AR836" s="37"/>
      <c r="AS836" s="37"/>
      <c r="AT836" s="38"/>
    </row>
    <row r="837" spans="1:46" ht="12.75"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c r="AA837" s="37"/>
      <c r="AB837" s="37"/>
      <c r="AC837" s="37"/>
      <c r="AD837" s="37"/>
      <c r="AE837" s="37"/>
      <c r="AF837" s="37"/>
      <c r="AG837" s="37"/>
      <c r="AH837" s="37"/>
      <c r="AI837" s="37"/>
      <c r="AJ837" s="37"/>
      <c r="AK837" s="37"/>
      <c r="AL837" s="37"/>
      <c r="AM837" s="37"/>
      <c r="AN837" s="37"/>
      <c r="AO837" s="38"/>
      <c r="AP837" s="38"/>
      <c r="AQ837" s="37"/>
      <c r="AR837" s="37"/>
      <c r="AS837" s="37"/>
      <c r="AT837" s="38"/>
    </row>
    <row r="838" spans="1:46" ht="12.75"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c r="AA838" s="37"/>
      <c r="AB838" s="37"/>
      <c r="AC838" s="37"/>
      <c r="AD838" s="37"/>
      <c r="AE838" s="37"/>
      <c r="AF838" s="37"/>
      <c r="AG838" s="37"/>
      <c r="AH838" s="37"/>
      <c r="AI838" s="37"/>
      <c r="AJ838" s="37"/>
      <c r="AK838" s="37"/>
      <c r="AL838" s="37"/>
      <c r="AM838" s="37"/>
      <c r="AN838" s="37"/>
      <c r="AO838" s="38"/>
      <c r="AP838" s="38"/>
      <c r="AQ838" s="37"/>
      <c r="AR838" s="37"/>
      <c r="AS838" s="37"/>
      <c r="AT838" s="38"/>
    </row>
    <row r="839" spans="1:46" ht="12.75"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c r="AA839" s="37"/>
      <c r="AB839" s="37"/>
      <c r="AC839" s="37"/>
      <c r="AD839" s="37"/>
      <c r="AE839" s="37"/>
      <c r="AF839" s="37"/>
      <c r="AG839" s="37"/>
      <c r="AH839" s="37"/>
      <c r="AI839" s="37"/>
      <c r="AJ839" s="37"/>
      <c r="AK839" s="37"/>
      <c r="AL839" s="37"/>
      <c r="AM839" s="37"/>
      <c r="AN839" s="37"/>
      <c r="AO839" s="38"/>
      <c r="AP839" s="38"/>
      <c r="AQ839" s="37"/>
      <c r="AR839" s="37"/>
      <c r="AS839" s="37"/>
      <c r="AT839" s="38"/>
    </row>
    <row r="840" spans="1:46" ht="12.75"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c r="AA840" s="37"/>
      <c r="AB840" s="37"/>
      <c r="AC840" s="37"/>
      <c r="AD840" s="37"/>
      <c r="AE840" s="37"/>
      <c r="AF840" s="37"/>
      <c r="AG840" s="37"/>
      <c r="AH840" s="37"/>
      <c r="AI840" s="37"/>
      <c r="AJ840" s="37"/>
      <c r="AK840" s="37"/>
      <c r="AL840" s="37"/>
      <c r="AM840" s="37"/>
      <c r="AN840" s="37"/>
      <c r="AO840" s="38"/>
      <c r="AP840" s="38"/>
      <c r="AQ840" s="37"/>
      <c r="AR840" s="37"/>
      <c r="AS840" s="37"/>
      <c r="AT840" s="38"/>
    </row>
    <row r="841" spans="1:46" ht="12.75"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c r="AA841" s="37"/>
      <c r="AB841" s="37"/>
      <c r="AC841" s="37"/>
      <c r="AD841" s="37"/>
      <c r="AE841" s="37"/>
      <c r="AF841" s="37"/>
      <c r="AG841" s="37"/>
      <c r="AH841" s="37"/>
      <c r="AI841" s="37"/>
      <c r="AJ841" s="37"/>
      <c r="AK841" s="37"/>
      <c r="AL841" s="37"/>
      <c r="AM841" s="37"/>
      <c r="AN841" s="37"/>
      <c r="AO841" s="38"/>
      <c r="AP841" s="38"/>
      <c r="AQ841" s="37"/>
      <c r="AR841" s="37"/>
      <c r="AS841" s="37"/>
      <c r="AT841" s="38"/>
    </row>
    <row r="842" spans="1:46" ht="12.75"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c r="AA842" s="37"/>
      <c r="AB842" s="37"/>
      <c r="AC842" s="37"/>
      <c r="AD842" s="37"/>
      <c r="AE842" s="37"/>
      <c r="AF842" s="37"/>
      <c r="AG842" s="37"/>
      <c r="AH842" s="37"/>
      <c r="AI842" s="37"/>
      <c r="AJ842" s="37"/>
      <c r="AK842" s="37"/>
      <c r="AL842" s="37"/>
      <c r="AM842" s="37"/>
      <c r="AN842" s="37"/>
      <c r="AO842" s="38"/>
      <c r="AP842" s="38"/>
      <c r="AQ842" s="37"/>
      <c r="AR842" s="37"/>
      <c r="AS842" s="37"/>
      <c r="AT842" s="38"/>
    </row>
    <row r="843" spans="1:46" ht="12.75"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c r="AA843" s="37"/>
      <c r="AB843" s="37"/>
      <c r="AC843" s="37"/>
      <c r="AD843" s="37"/>
      <c r="AE843" s="37"/>
      <c r="AF843" s="37"/>
      <c r="AG843" s="37"/>
      <c r="AH843" s="37"/>
      <c r="AI843" s="37"/>
      <c r="AJ843" s="37"/>
      <c r="AK843" s="37"/>
      <c r="AL843" s="37"/>
      <c r="AM843" s="37"/>
      <c r="AN843" s="37"/>
      <c r="AO843" s="38"/>
      <c r="AP843" s="38"/>
      <c r="AQ843" s="37"/>
      <c r="AR843" s="37"/>
      <c r="AS843" s="37"/>
      <c r="AT843" s="38"/>
    </row>
    <row r="844" spans="1:46" ht="12.75"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c r="AA844" s="37"/>
      <c r="AB844" s="37"/>
      <c r="AC844" s="37"/>
      <c r="AD844" s="37"/>
      <c r="AE844" s="37"/>
      <c r="AF844" s="37"/>
      <c r="AG844" s="37"/>
      <c r="AH844" s="37"/>
      <c r="AI844" s="37"/>
      <c r="AJ844" s="37"/>
      <c r="AK844" s="37"/>
      <c r="AL844" s="37"/>
      <c r="AM844" s="37"/>
      <c r="AN844" s="37"/>
      <c r="AO844" s="38"/>
      <c r="AP844" s="38"/>
      <c r="AQ844" s="37"/>
      <c r="AR844" s="37"/>
      <c r="AS844" s="37"/>
      <c r="AT844" s="38"/>
    </row>
    <row r="845" spans="1:46" ht="12.75"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c r="AA845" s="37"/>
      <c r="AB845" s="37"/>
      <c r="AC845" s="37"/>
      <c r="AD845" s="37"/>
      <c r="AE845" s="37"/>
      <c r="AF845" s="37"/>
      <c r="AG845" s="37"/>
      <c r="AH845" s="37"/>
      <c r="AI845" s="37"/>
      <c r="AJ845" s="37"/>
      <c r="AK845" s="37"/>
      <c r="AL845" s="37"/>
      <c r="AM845" s="37"/>
      <c r="AN845" s="37"/>
      <c r="AO845" s="38"/>
      <c r="AP845" s="38"/>
      <c r="AQ845" s="37"/>
      <c r="AR845" s="37"/>
      <c r="AS845" s="37"/>
      <c r="AT845" s="38"/>
    </row>
    <row r="846" spans="1:46" ht="12.75"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c r="AA846" s="37"/>
      <c r="AB846" s="37"/>
      <c r="AC846" s="37"/>
      <c r="AD846" s="37"/>
      <c r="AE846" s="37"/>
      <c r="AF846" s="37"/>
      <c r="AG846" s="37"/>
      <c r="AH846" s="37"/>
      <c r="AI846" s="37"/>
      <c r="AJ846" s="37"/>
      <c r="AK846" s="37"/>
      <c r="AL846" s="37"/>
      <c r="AM846" s="37"/>
      <c r="AN846" s="37"/>
      <c r="AO846" s="38"/>
      <c r="AP846" s="38"/>
      <c r="AQ846" s="37"/>
      <c r="AR846" s="37"/>
      <c r="AS846" s="37"/>
      <c r="AT846" s="38"/>
    </row>
    <row r="847" spans="1:46" ht="12.75"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c r="AA847" s="37"/>
      <c r="AB847" s="37"/>
      <c r="AC847" s="37"/>
      <c r="AD847" s="37"/>
      <c r="AE847" s="37"/>
      <c r="AF847" s="37"/>
      <c r="AG847" s="37"/>
      <c r="AH847" s="37"/>
      <c r="AI847" s="37"/>
      <c r="AJ847" s="37"/>
      <c r="AK847" s="37"/>
      <c r="AL847" s="37"/>
      <c r="AM847" s="37"/>
      <c r="AN847" s="37"/>
      <c r="AO847" s="38"/>
      <c r="AP847" s="38"/>
      <c r="AQ847" s="37"/>
      <c r="AR847" s="37"/>
      <c r="AS847" s="37"/>
      <c r="AT847" s="38"/>
    </row>
    <row r="848" spans="1:46" ht="12.75"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c r="AA848" s="37"/>
      <c r="AB848" s="37"/>
      <c r="AC848" s="37"/>
      <c r="AD848" s="37"/>
      <c r="AE848" s="37"/>
      <c r="AF848" s="37"/>
      <c r="AG848" s="37"/>
      <c r="AH848" s="37"/>
      <c r="AI848" s="37"/>
      <c r="AJ848" s="37"/>
      <c r="AK848" s="37"/>
      <c r="AL848" s="37"/>
      <c r="AM848" s="37"/>
      <c r="AN848" s="37"/>
      <c r="AO848" s="38"/>
      <c r="AP848" s="38"/>
      <c r="AQ848" s="37"/>
      <c r="AR848" s="37"/>
      <c r="AS848" s="37"/>
      <c r="AT848" s="38"/>
    </row>
    <row r="849" spans="1:46" ht="12.75"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c r="AA849" s="37"/>
      <c r="AB849" s="37"/>
      <c r="AC849" s="37"/>
      <c r="AD849" s="37"/>
      <c r="AE849" s="37"/>
      <c r="AF849" s="37"/>
      <c r="AG849" s="37"/>
      <c r="AH849" s="37"/>
      <c r="AI849" s="37"/>
      <c r="AJ849" s="37"/>
      <c r="AK849" s="37"/>
      <c r="AL849" s="37"/>
      <c r="AM849" s="37"/>
      <c r="AN849" s="37"/>
      <c r="AO849" s="38"/>
      <c r="AP849" s="38"/>
      <c r="AQ849" s="37"/>
      <c r="AR849" s="37"/>
      <c r="AS849" s="37"/>
      <c r="AT849" s="38"/>
    </row>
    <row r="850" spans="1:46" ht="12.75"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c r="AA850" s="37"/>
      <c r="AB850" s="37"/>
      <c r="AC850" s="37"/>
      <c r="AD850" s="37"/>
      <c r="AE850" s="37"/>
      <c r="AF850" s="37"/>
      <c r="AG850" s="37"/>
      <c r="AH850" s="37"/>
      <c r="AI850" s="37"/>
      <c r="AJ850" s="37"/>
      <c r="AK850" s="37"/>
      <c r="AL850" s="37"/>
      <c r="AM850" s="37"/>
      <c r="AN850" s="37"/>
      <c r="AO850" s="38"/>
      <c r="AP850" s="38"/>
      <c r="AQ850" s="37"/>
      <c r="AR850" s="37"/>
      <c r="AS850" s="37"/>
      <c r="AT850" s="38"/>
    </row>
    <row r="851" spans="1:46" ht="12.75"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c r="AA851" s="37"/>
      <c r="AB851" s="37"/>
      <c r="AC851" s="37"/>
      <c r="AD851" s="37"/>
      <c r="AE851" s="37"/>
      <c r="AF851" s="37"/>
      <c r="AG851" s="37"/>
      <c r="AH851" s="37"/>
      <c r="AI851" s="37"/>
      <c r="AJ851" s="37"/>
      <c r="AK851" s="37"/>
      <c r="AL851" s="37"/>
      <c r="AM851" s="37"/>
      <c r="AN851" s="37"/>
      <c r="AO851" s="38"/>
      <c r="AP851" s="38"/>
      <c r="AQ851" s="37"/>
      <c r="AR851" s="37"/>
      <c r="AS851" s="37"/>
      <c r="AT851" s="38"/>
    </row>
    <row r="852" spans="1:46" ht="12.75"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c r="AA852" s="37"/>
      <c r="AB852" s="37"/>
      <c r="AC852" s="37"/>
      <c r="AD852" s="37"/>
      <c r="AE852" s="37"/>
      <c r="AF852" s="37"/>
      <c r="AG852" s="37"/>
      <c r="AH852" s="37"/>
      <c r="AI852" s="37"/>
      <c r="AJ852" s="37"/>
      <c r="AK852" s="37"/>
      <c r="AL852" s="37"/>
      <c r="AM852" s="37"/>
      <c r="AN852" s="37"/>
      <c r="AO852" s="38"/>
      <c r="AP852" s="38"/>
      <c r="AQ852" s="37"/>
      <c r="AR852" s="37"/>
      <c r="AS852" s="37"/>
      <c r="AT852" s="38"/>
    </row>
    <row r="853" spans="1:46" ht="12.75"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c r="AA853" s="37"/>
      <c r="AB853" s="37"/>
      <c r="AC853" s="37"/>
      <c r="AD853" s="37"/>
      <c r="AE853" s="37"/>
      <c r="AF853" s="37"/>
      <c r="AG853" s="37"/>
      <c r="AH853" s="37"/>
      <c r="AI853" s="37"/>
      <c r="AJ853" s="37"/>
      <c r="AK853" s="37"/>
      <c r="AL853" s="37"/>
      <c r="AM853" s="37"/>
      <c r="AN853" s="37"/>
      <c r="AO853" s="38"/>
      <c r="AP853" s="38"/>
      <c r="AQ853" s="37"/>
      <c r="AR853" s="37"/>
      <c r="AS853" s="37"/>
      <c r="AT853" s="38"/>
    </row>
    <row r="854" spans="1:46" ht="12.75"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c r="AA854" s="37"/>
      <c r="AB854" s="37"/>
      <c r="AC854" s="37"/>
      <c r="AD854" s="37"/>
      <c r="AE854" s="37"/>
      <c r="AF854" s="37"/>
      <c r="AG854" s="37"/>
      <c r="AH854" s="37"/>
      <c r="AI854" s="37"/>
      <c r="AJ854" s="37"/>
      <c r="AK854" s="37"/>
      <c r="AL854" s="37"/>
      <c r="AM854" s="37"/>
      <c r="AN854" s="37"/>
      <c r="AO854" s="38"/>
      <c r="AP854" s="38"/>
      <c r="AQ854" s="37"/>
      <c r="AR854" s="37"/>
      <c r="AS854" s="37"/>
      <c r="AT854" s="38"/>
    </row>
    <row r="855" spans="1:46" ht="12.75"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c r="AA855" s="37"/>
      <c r="AB855" s="37"/>
      <c r="AC855" s="37"/>
      <c r="AD855" s="37"/>
      <c r="AE855" s="37"/>
      <c r="AF855" s="37"/>
      <c r="AG855" s="37"/>
      <c r="AH855" s="37"/>
      <c r="AI855" s="37"/>
      <c r="AJ855" s="37"/>
      <c r="AK855" s="37"/>
      <c r="AL855" s="37"/>
      <c r="AM855" s="37"/>
      <c r="AN855" s="37"/>
      <c r="AO855" s="38"/>
      <c r="AP855" s="38"/>
      <c r="AQ855" s="37"/>
      <c r="AR855" s="37"/>
      <c r="AS855" s="37"/>
      <c r="AT855" s="38"/>
    </row>
    <row r="856" spans="1:46" ht="12.75"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c r="AA856" s="37"/>
      <c r="AB856" s="37"/>
      <c r="AC856" s="37"/>
      <c r="AD856" s="37"/>
      <c r="AE856" s="37"/>
      <c r="AF856" s="37"/>
      <c r="AG856" s="37"/>
      <c r="AH856" s="37"/>
      <c r="AI856" s="37"/>
      <c r="AJ856" s="37"/>
      <c r="AK856" s="37"/>
      <c r="AL856" s="37"/>
      <c r="AM856" s="37"/>
      <c r="AN856" s="37"/>
      <c r="AO856" s="38"/>
      <c r="AP856" s="38"/>
      <c r="AQ856" s="37"/>
      <c r="AR856" s="37"/>
      <c r="AS856" s="37"/>
      <c r="AT856" s="38"/>
    </row>
    <row r="857" spans="1:46" ht="12.75"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c r="AA857" s="37"/>
      <c r="AB857" s="37"/>
      <c r="AC857" s="37"/>
      <c r="AD857" s="37"/>
      <c r="AE857" s="37"/>
      <c r="AF857" s="37"/>
      <c r="AG857" s="37"/>
      <c r="AH857" s="37"/>
      <c r="AI857" s="37"/>
      <c r="AJ857" s="37"/>
      <c r="AK857" s="37"/>
      <c r="AL857" s="37"/>
      <c r="AM857" s="37"/>
      <c r="AN857" s="37"/>
      <c r="AO857" s="38"/>
      <c r="AP857" s="38"/>
      <c r="AQ857" s="37"/>
      <c r="AR857" s="37"/>
      <c r="AS857" s="37"/>
      <c r="AT857" s="38"/>
    </row>
    <row r="858" spans="1:46" ht="12.75"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c r="AA858" s="37"/>
      <c r="AB858" s="37"/>
      <c r="AC858" s="37"/>
      <c r="AD858" s="37"/>
      <c r="AE858" s="37"/>
      <c r="AF858" s="37"/>
      <c r="AG858" s="37"/>
      <c r="AH858" s="37"/>
      <c r="AI858" s="37"/>
      <c r="AJ858" s="37"/>
      <c r="AK858" s="37"/>
      <c r="AL858" s="37"/>
      <c r="AM858" s="37"/>
      <c r="AN858" s="37"/>
      <c r="AO858" s="38"/>
      <c r="AP858" s="38"/>
      <c r="AQ858" s="37"/>
      <c r="AR858" s="37"/>
      <c r="AS858" s="37"/>
      <c r="AT858" s="38"/>
    </row>
    <row r="859" spans="1:46" ht="12.75"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c r="AA859" s="37"/>
      <c r="AB859" s="37"/>
      <c r="AC859" s="37"/>
      <c r="AD859" s="37"/>
      <c r="AE859" s="37"/>
      <c r="AF859" s="37"/>
      <c r="AG859" s="37"/>
      <c r="AH859" s="37"/>
      <c r="AI859" s="37"/>
      <c r="AJ859" s="37"/>
      <c r="AK859" s="37"/>
      <c r="AL859" s="37"/>
      <c r="AM859" s="37"/>
      <c r="AN859" s="37"/>
      <c r="AO859" s="38"/>
      <c r="AP859" s="38"/>
      <c r="AQ859" s="37"/>
      <c r="AR859" s="37"/>
      <c r="AS859" s="37"/>
      <c r="AT859" s="38"/>
    </row>
    <row r="860" spans="1:46" ht="12.75"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c r="AA860" s="37"/>
      <c r="AB860" s="37"/>
      <c r="AC860" s="37"/>
      <c r="AD860" s="37"/>
      <c r="AE860" s="37"/>
      <c r="AF860" s="37"/>
      <c r="AG860" s="37"/>
      <c r="AH860" s="37"/>
      <c r="AI860" s="37"/>
      <c r="AJ860" s="37"/>
      <c r="AK860" s="37"/>
      <c r="AL860" s="37"/>
      <c r="AM860" s="37"/>
      <c r="AN860" s="37"/>
      <c r="AO860" s="38"/>
      <c r="AP860" s="38"/>
      <c r="AQ860" s="37"/>
      <c r="AR860" s="37"/>
      <c r="AS860" s="37"/>
      <c r="AT860" s="38"/>
    </row>
    <row r="861" spans="1:46" ht="12.75"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c r="AA861" s="37"/>
      <c r="AB861" s="37"/>
      <c r="AC861" s="37"/>
      <c r="AD861" s="37"/>
      <c r="AE861" s="37"/>
      <c r="AF861" s="37"/>
      <c r="AG861" s="37"/>
      <c r="AH861" s="37"/>
      <c r="AI861" s="37"/>
      <c r="AJ861" s="37"/>
      <c r="AK861" s="37"/>
      <c r="AL861" s="37"/>
      <c r="AM861" s="37"/>
      <c r="AN861" s="37"/>
      <c r="AO861" s="38"/>
      <c r="AP861" s="38"/>
      <c r="AQ861" s="37"/>
      <c r="AR861" s="37"/>
      <c r="AS861" s="37"/>
      <c r="AT861" s="38"/>
    </row>
    <row r="862" spans="1:46" ht="12.75"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c r="AA862" s="37"/>
      <c r="AB862" s="37"/>
      <c r="AC862" s="37"/>
      <c r="AD862" s="37"/>
      <c r="AE862" s="37"/>
      <c r="AF862" s="37"/>
      <c r="AG862" s="37"/>
      <c r="AH862" s="37"/>
      <c r="AI862" s="37"/>
      <c r="AJ862" s="37"/>
      <c r="AK862" s="37"/>
      <c r="AL862" s="37"/>
      <c r="AM862" s="37"/>
      <c r="AN862" s="37"/>
      <c r="AO862" s="38"/>
      <c r="AP862" s="38"/>
      <c r="AQ862" s="37"/>
      <c r="AR862" s="37"/>
      <c r="AS862" s="37"/>
      <c r="AT862" s="38"/>
    </row>
    <row r="863" spans="1:46" ht="12.75"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c r="AA863" s="37"/>
      <c r="AB863" s="37"/>
      <c r="AC863" s="37"/>
      <c r="AD863" s="37"/>
      <c r="AE863" s="37"/>
      <c r="AF863" s="37"/>
      <c r="AG863" s="37"/>
      <c r="AH863" s="37"/>
      <c r="AI863" s="37"/>
      <c r="AJ863" s="37"/>
      <c r="AK863" s="37"/>
      <c r="AL863" s="37"/>
      <c r="AM863" s="37"/>
      <c r="AN863" s="37"/>
      <c r="AO863" s="38"/>
      <c r="AP863" s="38"/>
      <c r="AQ863" s="37"/>
      <c r="AR863" s="37"/>
      <c r="AS863" s="37"/>
      <c r="AT863" s="38"/>
    </row>
    <row r="864" spans="1:46" ht="12.75"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c r="AA864" s="37"/>
      <c r="AB864" s="37"/>
      <c r="AC864" s="37"/>
      <c r="AD864" s="37"/>
      <c r="AE864" s="37"/>
      <c r="AF864" s="37"/>
      <c r="AG864" s="37"/>
      <c r="AH864" s="37"/>
      <c r="AI864" s="37"/>
      <c r="AJ864" s="37"/>
      <c r="AK864" s="37"/>
      <c r="AL864" s="37"/>
      <c r="AM864" s="37"/>
      <c r="AN864" s="37"/>
      <c r="AO864" s="38"/>
      <c r="AP864" s="38"/>
      <c r="AQ864" s="37"/>
      <c r="AR864" s="37"/>
      <c r="AS864" s="37"/>
      <c r="AT864" s="38"/>
    </row>
    <row r="865" spans="1:46" ht="12.75"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c r="AA865" s="37"/>
      <c r="AB865" s="37"/>
      <c r="AC865" s="37"/>
      <c r="AD865" s="37"/>
      <c r="AE865" s="37"/>
      <c r="AF865" s="37"/>
      <c r="AG865" s="37"/>
      <c r="AH865" s="37"/>
      <c r="AI865" s="37"/>
      <c r="AJ865" s="37"/>
      <c r="AK865" s="37"/>
      <c r="AL865" s="37"/>
      <c r="AM865" s="37"/>
      <c r="AN865" s="37"/>
      <c r="AO865" s="38"/>
      <c r="AP865" s="38"/>
      <c r="AQ865" s="37"/>
      <c r="AR865" s="37"/>
      <c r="AS865" s="37"/>
      <c r="AT865" s="38"/>
    </row>
    <row r="866" spans="1:46" ht="12.75"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c r="AA866" s="37"/>
      <c r="AB866" s="37"/>
      <c r="AC866" s="37"/>
      <c r="AD866" s="37"/>
      <c r="AE866" s="37"/>
      <c r="AF866" s="37"/>
      <c r="AG866" s="37"/>
      <c r="AH866" s="37"/>
      <c r="AI866" s="37"/>
      <c r="AJ866" s="37"/>
      <c r="AK866" s="37"/>
      <c r="AL866" s="37"/>
      <c r="AM866" s="37"/>
      <c r="AN866" s="37"/>
      <c r="AO866" s="38"/>
      <c r="AP866" s="38"/>
      <c r="AQ866" s="37"/>
      <c r="AR866" s="37"/>
      <c r="AS866" s="37"/>
      <c r="AT866" s="38"/>
    </row>
    <row r="867" spans="1:46" ht="12.75"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c r="AA867" s="37"/>
      <c r="AB867" s="37"/>
      <c r="AC867" s="37"/>
      <c r="AD867" s="37"/>
      <c r="AE867" s="37"/>
      <c r="AF867" s="37"/>
      <c r="AG867" s="37"/>
      <c r="AH867" s="37"/>
      <c r="AI867" s="37"/>
      <c r="AJ867" s="37"/>
      <c r="AK867" s="37"/>
      <c r="AL867" s="37"/>
      <c r="AM867" s="37"/>
      <c r="AN867" s="37"/>
      <c r="AO867" s="38"/>
      <c r="AP867" s="38"/>
      <c r="AQ867" s="37"/>
      <c r="AR867" s="37"/>
      <c r="AS867" s="37"/>
      <c r="AT867" s="38"/>
    </row>
    <row r="868" spans="1:46" ht="12.75"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c r="AA868" s="37"/>
      <c r="AB868" s="37"/>
      <c r="AC868" s="37"/>
      <c r="AD868" s="37"/>
      <c r="AE868" s="37"/>
      <c r="AF868" s="37"/>
      <c r="AG868" s="37"/>
      <c r="AH868" s="37"/>
      <c r="AI868" s="37"/>
      <c r="AJ868" s="37"/>
      <c r="AK868" s="37"/>
      <c r="AL868" s="37"/>
      <c r="AM868" s="37"/>
      <c r="AN868" s="37"/>
      <c r="AO868" s="38"/>
      <c r="AP868" s="38"/>
      <c r="AQ868" s="37"/>
      <c r="AR868" s="37"/>
      <c r="AS868" s="37"/>
      <c r="AT868" s="38"/>
    </row>
    <row r="869" spans="1:46" ht="12.75"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c r="AA869" s="37"/>
      <c r="AB869" s="37"/>
      <c r="AC869" s="37"/>
      <c r="AD869" s="37"/>
      <c r="AE869" s="37"/>
      <c r="AF869" s="37"/>
      <c r="AG869" s="37"/>
      <c r="AH869" s="37"/>
      <c r="AI869" s="37"/>
      <c r="AJ869" s="37"/>
      <c r="AK869" s="37"/>
      <c r="AL869" s="37"/>
      <c r="AM869" s="37"/>
      <c r="AN869" s="37"/>
      <c r="AO869" s="38"/>
      <c r="AP869" s="38"/>
      <c r="AQ869" s="37"/>
      <c r="AR869" s="37"/>
      <c r="AS869" s="37"/>
      <c r="AT869" s="38"/>
    </row>
    <row r="870" spans="1:46" ht="12.75"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c r="AA870" s="37"/>
      <c r="AB870" s="37"/>
      <c r="AC870" s="37"/>
      <c r="AD870" s="37"/>
      <c r="AE870" s="37"/>
      <c r="AF870" s="37"/>
      <c r="AG870" s="37"/>
      <c r="AH870" s="37"/>
      <c r="AI870" s="37"/>
      <c r="AJ870" s="37"/>
      <c r="AK870" s="37"/>
      <c r="AL870" s="37"/>
      <c r="AM870" s="37"/>
      <c r="AN870" s="37"/>
      <c r="AO870" s="38"/>
      <c r="AP870" s="38"/>
      <c r="AQ870" s="37"/>
      <c r="AR870" s="37"/>
      <c r="AS870" s="37"/>
      <c r="AT870" s="38"/>
    </row>
    <row r="871" spans="1:46" ht="12.75"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c r="AA871" s="37"/>
      <c r="AB871" s="37"/>
      <c r="AC871" s="37"/>
      <c r="AD871" s="37"/>
      <c r="AE871" s="37"/>
      <c r="AF871" s="37"/>
      <c r="AG871" s="37"/>
      <c r="AH871" s="37"/>
      <c r="AI871" s="37"/>
      <c r="AJ871" s="37"/>
      <c r="AK871" s="37"/>
      <c r="AL871" s="37"/>
      <c r="AM871" s="37"/>
      <c r="AN871" s="37"/>
      <c r="AO871" s="38"/>
      <c r="AP871" s="38"/>
      <c r="AQ871" s="37"/>
      <c r="AR871" s="37"/>
      <c r="AS871" s="37"/>
      <c r="AT871" s="38"/>
    </row>
    <row r="872" spans="1:46" ht="12.75"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c r="AA872" s="37"/>
      <c r="AB872" s="37"/>
      <c r="AC872" s="37"/>
      <c r="AD872" s="37"/>
      <c r="AE872" s="37"/>
      <c r="AF872" s="37"/>
      <c r="AG872" s="37"/>
      <c r="AH872" s="37"/>
      <c r="AI872" s="37"/>
      <c r="AJ872" s="37"/>
      <c r="AK872" s="37"/>
      <c r="AL872" s="37"/>
      <c r="AM872" s="37"/>
      <c r="AN872" s="37"/>
      <c r="AO872" s="38"/>
      <c r="AP872" s="38"/>
      <c r="AQ872" s="37"/>
      <c r="AR872" s="37"/>
      <c r="AS872" s="37"/>
      <c r="AT872" s="38"/>
    </row>
    <row r="873" spans="1:46" ht="12.75"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c r="AA873" s="37"/>
      <c r="AB873" s="37"/>
      <c r="AC873" s="37"/>
      <c r="AD873" s="37"/>
      <c r="AE873" s="37"/>
      <c r="AF873" s="37"/>
      <c r="AG873" s="37"/>
      <c r="AH873" s="37"/>
      <c r="AI873" s="37"/>
      <c r="AJ873" s="37"/>
      <c r="AK873" s="37"/>
      <c r="AL873" s="37"/>
      <c r="AM873" s="37"/>
      <c r="AN873" s="37"/>
      <c r="AO873" s="38"/>
      <c r="AP873" s="38"/>
      <c r="AQ873" s="37"/>
      <c r="AR873" s="37"/>
      <c r="AS873" s="37"/>
      <c r="AT873" s="38"/>
    </row>
    <row r="874" spans="1:46" ht="12.75"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c r="AA874" s="37"/>
      <c r="AB874" s="37"/>
      <c r="AC874" s="37"/>
      <c r="AD874" s="37"/>
      <c r="AE874" s="37"/>
      <c r="AF874" s="37"/>
      <c r="AG874" s="37"/>
      <c r="AH874" s="37"/>
      <c r="AI874" s="37"/>
      <c r="AJ874" s="37"/>
      <c r="AK874" s="37"/>
      <c r="AL874" s="37"/>
      <c r="AM874" s="37"/>
      <c r="AN874" s="37"/>
      <c r="AO874" s="38"/>
      <c r="AP874" s="38"/>
      <c r="AQ874" s="37"/>
      <c r="AR874" s="37"/>
      <c r="AS874" s="37"/>
      <c r="AT874" s="38"/>
    </row>
    <row r="875" spans="1:46" ht="12.75"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c r="AA875" s="37"/>
      <c r="AB875" s="37"/>
      <c r="AC875" s="37"/>
      <c r="AD875" s="37"/>
      <c r="AE875" s="37"/>
      <c r="AF875" s="37"/>
      <c r="AG875" s="37"/>
      <c r="AH875" s="37"/>
      <c r="AI875" s="37"/>
      <c r="AJ875" s="37"/>
      <c r="AK875" s="37"/>
      <c r="AL875" s="37"/>
      <c r="AM875" s="37"/>
      <c r="AN875" s="37"/>
      <c r="AO875" s="38"/>
      <c r="AP875" s="38"/>
      <c r="AQ875" s="37"/>
      <c r="AR875" s="37"/>
      <c r="AS875" s="37"/>
      <c r="AT875" s="38"/>
    </row>
    <row r="876" spans="1:46" ht="12.75"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c r="AA876" s="37"/>
      <c r="AB876" s="37"/>
      <c r="AC876" s="37"/>
      <c r="AD876" s="37"/>
      <c r="AE876" s="37"/>
      <c r="AF876" s="37"/>
      <c r="AG876" s="37"/>
      <c r="AH876" s="37"/>
      <c r="AI876" s="37"/>
      <c r="AJ876" s="37"/>
      <c r="AK876" s="37"/>
      <c r="AL876" s="37"/>
      <c r="AM876" s="37"/>
      <c r="AN876" s="37"/>
      <c r="AO876" s="38"/>
      <c r="AP876" s="38"/>
      <c r="AQ876" s="37"/>
      <c r="AR876" s="37"/>
      <c r="AS876" s="37"/>
      <c r="AT876" s="38"/>
    </row>
    <row r="877" spans="1:46" ht="12.75"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c r="AA877" s="37"/>
      <c r="AB877" s="37"/>
      <c r="AC877" s="37"/>
      <c r="AD877" s="37"/>
      <c r="AE877" s="37"/>
      <c r="AF877" s="37"/>
      <c r="AG877" s="37"/>
      <c r="AH877" s="37"/>
      <c r="AI877" s="37"/>
      <c r="AJ877" s="37"/>
      <c r="AK877" s="37"/>
      <c r="AL877" s="37"/>
      <c r="AM877" s="37"/>
      <c r="AN877" s="37"/>
      <c r="AO877" s="38"/>
      <c r="AP877" s="38"/>
      <c r="AQ877" s="37"/>
      <c r="AR877" s="37"/>
      <c r="AS877" s="37"/>
      <c r="AT877" s="38"/>
    </row>
    <row r="878" spans="1:46" ht="12.75"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c r="AA878" s="37"/>
      <c r="AB878" s="37"/>
      <c r="AC878" s="37"/>
      <c r="AD878" s="37"/>
      <c r="AE878" s="37"/>
      <c r="AF878" s="37"/>
      <c r="AG878" s="37"/>
      <c r="AH878" s="37"/>
      <c r="AI878" s="37"/>
      <c r="AJ878" s="37"/>
      <c r="AK878" s="37"/>
      <c r="AL878" s="37"/>
      <c r="AM878" s="37"/>
      <c r="AN878" s="37"/>
      <c r="AO878" s="38"/>
      <c r="AP878" s="38"/>
      <c r="AQ878" s="37"/>
      <c r="AR878" s="37"/>
      <c r="AS878" s="37"/>
      <c r="AT878" s="38"/>
    </row>
    <row r="879" spans="1:46" ht="12.75"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c r="AA879" s="37"/>
      <c r="AB879" s="37"/>
      <c r="AC879" s="37"/>
      <c r="AD879" s="37"/>
      <c r="AE879" s="37"/>
      <c r="AF879" s="37"/>
      <c r="AG879" s="37"/>
      <c r="AH879" s="37"/>
      <c r="AI879" s="37"/>
      <c r="AJ879" s="37"/>
      <c r="AK879" s="37"/>
      <c r="AL879" s="37"/>
      <c r="AM879" s="37"/>
      <c r="AN879" s="37"/>
      <c r="AO879" s="38"/>
      <c r="AP879" s="38"/>
      <c r="AQ879" s="37"/>
      <c r="AR879" s="37"/>
      <c r="AS879" s="37"/>
      <c r="AT879" s="38"/>
    </row>
    <row r="880" spans="1:46" ht="12.75"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c r="AA880" s="37"/>
      <c r="AB880" s="37"/>
      <c r="AC880" s="37"/>
      <c r="AD880" s="37"/>
      <c r="AE880" s="37"/>
      <c r="AF880" s="37"/>
      <c r="AG880" s="37"/>
      <c r="AH880" s="37"/>
      <c r="AI880" s="37"/>
      <c r="AJ880" s="37"/>
      <c r="AK880" s="37"/>
      <c r="AL880" s="37"/>
      <c r="AM880" s="37"/>
      <c r="AN880" s="37"/>
      <c r="AO880" s="38"/>
      <c r="AP880" s="38"/>
      <c r="AQ880" s="37"/>
      <c r="AR880" s="37"/>
      <c r="AS880" s="37"/>
      <c r="AT880" s="38"/>
    </row>
    <row r="881" spans="1:46" ht="12.75"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c r="AA881" s="37"/>
      <c r="AB881" s="37"/>
      <c r="AC881" s="37"/>
      <c r="AD881" s="37"/>
      <c r="AE881" s="37"/>
      <c r="AF881" s="37"/>
      <c r="AG881" s="37"/>
      <c r="AH881" s="37"/>
      <c r="AI881" s="37"/>
      <c r="AJ881" s="37"/>
      <c r="AK881" s="37"/>
      <c r="AL881" s="37"/>
      <c r="AM881" s="37"/>
      <c r="AN881" s="37"/>
      <c r="AO881" s="38"/>
      <c r="AP881" s="38"/>
      <c r="AQ881" s="37"/>
      <c r="AR881" s="37"/>
      <c r="AS881" s="37"/>
      <c r="AT881" s="38"/>
    </row>
    <row r="882" spans="1:46" ht="12.75"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c r="AA882" s="37"/>
      <c r="AB882" s="37"/>
      <c r="AC882" s="37"/>
      <c r="AD882" s="37"/>
      <c r="AE882" s="37"/>
      <c r="AF882" s="37"/>
      <c r="AG882" s="37"/>
      <c r="AH882" s="37"/>
      <c r="AI882" s="37"/>
      <c r="AJ882" s="37"/>
      <c r="AK882" s="37"/>
      <c r="AL882" s="37"/>
      <c r="AM882" s="37"/>
      <c r="AN882" s="37"/>
      <c r="AO882" s="38"/>
      <c r="AP882" s="38"/>
      <c r="AQ882" s="37"/>
      <c r="AR882" s="37"/>
      <c r="AS882" s="37"/>
      <c r="AT882" s="38"/>
    </row>
    <row r="883" spans="1:46" ht="12.75"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c r="AA883" s="37"/>
      <c r="AB883" s="37"/>
      <c r="AC883" s="37"/>
      <c r="AD883" s="37"/>
      <c r="AE883" s="37"/>
      <c r="AF883" s="37"/>
      <c r="AG883" s="37"/>
      <c r="AH883" s="37"/>
      <c r="AI883" s="37"/>
      <c r="AJ883" s="37"/>
      <c r="AK883" s="37"/>
      <c r="AL883" s="37"/>
      <c r="AM883" s="37"/>
      <c r="AN883" s="37"/>
      <c r="AO883" s="38"/>
      <c r="AP883" s="38"/>
      <c r="AQ883" s="37"/>
      <c r="AR883" s="37"/>
      <c r="AS883" s="37"/>
      <c r="AT883" s="38"/>
    </row>
    <row r="884" spans="1:46" ht="12.75"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c r="AA884" s="37"/>
      <c r="AB884" s="37"/>
      <c r="AC884" s="37"/>
      <c r="AD884" s="37"/>
      <c r="AE884" s="37"/>
      <c r="AF884" s="37"/>
      <c r="AG884" s="37"/>
      <c r="AH884" s="37"/>
      <c r="AI884" s="37"/>
      <c r="AJ884" s="37"/>
      <c r="AK884" s="37"/>
      <c r="AL884" s="37"/>
      <c r="AM884" s="37"/>
      <c r="AN884" s="37"/>
      <c r="AO884" s="38"/>
      <c r="AP884" s="38"/>
      <c r="AQ884" s="37"/>
      <c r="AR884" s="37"/>
      <c r="AS884" s="37"/>
      <c r="AT884" s="38"/>
    </row>
    <row r="885" spans="1:46" ht="12.75"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c r="AA885" s="37"/>
      <c r="AB885" s="37"/>
      <c r="AC885" s="37"/>
      <c r="AD885" s="37"/>
      <c r="AE885" s="37"/>
      <c r="AF885" s="37"/>
      <c r="AG885" s="37"/>
      <c r="AH885" s="37"/>
      <c r="AI885" s="37"/>
      <c r="AJ885" s="37"/>
      <c r="AK885" s="37"/>
      <c r="AL885" s="37"/>
      <c r="AM885" s="37"/>
      <c r="AN885" s="37"/>
      <c r="AO885" s="38"/>
      <c r="AP885" s="38"/>
      <c r="AQ885" s="37"/>
      <c r="AR885" s="37"/>
      <c r="AS885" s="37"/>
      <c r="AT885" s="38"/>
    </row>
    <row r="886" spans="1:46" ht="12.75"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c r="AA886" s="37"/>
      <c r="AB886" s="37"/>
      <c r="AC886" s="37"/>
      <c r="AD886" s="37"/>
      <c r="AE886" s="37"/>
      <c r="AF886" s="37"/>
      <c r="AG886" s="37"/>
      <c r="AH886" s="37"/>
      <c r="AI886" s="37"/>
      <c r="AJ886" s="37"/>
      <c r="AK886" s="37"/>
      <c r="AL886" s="37"/>
      <c r="AM886" s="37"/>
      <c r="AN886" s="37"/>
      <c r="AO886" s="38"/>
      <c r="AP886" s="38"/>
      <c r="AQ886" s="37"/>
      <c r="AR886" s="37"/>
      <c r="AS886" s="37"/>
      <c r="AT886" s="38"/>
    </row>
    <row r="887" spans="1:46" ht="12.75"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c r="AA887" s="37"/>
      <c r="AB887" s="37"/>
      <c r="AC887" s="37"/>
      <c r="AD887" s="37"/>
      <c r="AE887" s="37"/>
      <c r="AF887" s="37"/>
      <c r="AG887" s="37"/>
      <c r="AH887" s="37"/>
      <c r="AI887" s="37"/>
      <c r="AJ887" s="37"/>
      <c r="AK887" s="37"/>
      <c r="AL887" s="37"/>
      <c r="AM887" s="37"/>
      <c r="AN887" s="37"/>
      <c r="AO887" s="38"/>
      <c r="AP887" s="38"/>
      <c r="AQ887" s="37"/>
      <c r="AR887" s="37"/>
      <c r="AS887" s="37"/>
      <c r="AT887" s="38"/>
    </row>
    <row r="888" spans="1:46" ht="12.75"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c r="AA888" s="37"/>
      <c r="AB888" s="37"/>
      <c r="AC888" s="37"/>
      <c r="AD888" s="37"/>
      <c r="AE888" s="37"/>
      <c r="AF888" s="37"/>
      <c r="AG888" s="37"/>
      <c r="AH888" s="37"/>
      <c r="AI888" s="37"/>
      <c r="AJ888" s="37"/>
      <c r="AK888" s="37"/>
      <c r="AL888" s="37"/>
      <c r="AM888" s="37"/>
      <c r="AN888" s="37"/>
      <c r="AO888" s="38"/>
      <c r="AP888" s="38"/>
      <c r="AQ888" s="37"/>
      <c r="AR888" s="37"/>
      <c r="AS888" s="37"/>
      <c r="AT888" s="38"/>
    </row>
    <row r="889" spans="1:46" ht="12.75"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c r="AA889" s="37"/>
      <c r="AB889" s="37"/>
      <c r="AC889" s="37"/>
      <c r="AD889" s="37"/>
      <c r="AE889" s="37"/>
      <c r="AF889" s="37"/>
      <c r="AG889" s="37"/>
      <c r="AH889" s="37"/>
      <c r="AI889" s="37"/>
      <c r="AJ889" s="37"/>
      <c r="AK889" s="37"/>
      <c r="AL889" s="37"/>
      <c r="AM889" s="37"/>
      <c r="AN889" s="37"/>
      <c r="AO889" s="38"/>
      <c r="AP889" s="38"/>
      <c r="AQ889" s="37"/>
      <c r="AR889" s="37"/>
      <c r="AS889" s="37"/>
      <c r="AT889" s="38"/>
    </row>
    <row r="890" spans="1:46" ht="12.75"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c r="AA890" s="37"/>
      <c r="AB890" s="37"/>
      <c r="AC890" s="37"/>
      <c r="AD890" s="37"/>
      <c r="AE890" s="37"/>
      <c r="AF890" s="37"/>
      <c r="AG890" s="37"/>
      <c r="AH890" s="37"/>
      <c r="AI890" s="37"/>
      <c r="AJ890" s="37"/>
      <c r="AK890" s="37"/>
      <c r="AL890" s="37"/>
      <c r="AM890" s="37"/>
      <c r="AN890" s="37"/>
      <c r="AO890" s="38"/>
      <c r="AP890" s="38"/>
      <c r="AQ890" s="37"/>
      <c r="AR890" s="37"/>
      <c r="AS890" s="37"/>
      <c r="AT890" s="38"/>
    </row>
    <row r="891" spans="1:46" ht="12.75"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c r="AA891" s="37"/>
      <c r="AB891" s="37"/>
      <c r="AC891" s="37"/>
      <c r="AD891" s="37"/>
      <c r="AE891" s="37"/>
      <c r="AF891" s="37"/>
      <c r="AG891" s="37"/>
      <c r="AH891" s="37"/>
      <c r="AI891" s="37"/>
      <c r="AJ891" s="37"/>
      <c r="AK891" s="37"/>
      <c r="AL891" s="37"/>
      <c r="AM891" s="37"/>
      <c r="AN891" s="37"/>
      <c r="AO891" s="38"/>
      <c r="AP891" s="38"/>
      <c r="AQ891" s="37"/>
      <c r="AR891" s="37"/>
      <c r="AS891" s="37"/>
      <c r="AT891" s="38"/>
    </row>
    <row r="892" spans="1:46" ht="12.75"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c r="AA892" s="37"/>
      <c r="AB892" s="37"/>
      <c r="AC892" s="37"/>
      <c r="AD892" s="37"/>
      <c r="AE892" s="37"/>
      <c r="AF892" s="37"/>
      <c r="AG892" s="37"/>
      <c r="AH892" s="37"/>
      <c r="AI892" s="37"/>
      <c r="AJ892" s="37"/>
      <c r="AK892" s="37"/>
      <c r="AL892" s="37"/>
      <c r="AM892" s="37"/>
      <c r="AN892" s="37"/>
      <c r="AO892" s="38"/>
      <c r="AP892" s="38"/>
      <c r="AQ892" s="37"/>
      <c r="AR892" s="37"/>
      <c r="AS892" s="37"/>
      <c r="AT892" s="38"/>
    </row>
    <row r="893" spans="1:46" ht="12.75"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c r="AA893" s="37"/>
      <c r="AB893" s="37"/>
      <c r="AC893" s="37"/>
      <c r="AD893" s="37"/>
      <c r="AE893" s="37"/>
      <c r="AF893" s="37"/>
      <c r="AG893" s="37"/>
      <c r="AH893" s="37"/>
      <c r="AI893" s="37"/>
      <c r="AJ893" s="37"/>
      <c r="AK893" s="37"/>
      <c r="AL893" s="37"/>
      <c r="AM893" s="37"/>
      <c r="AN893" s="37"/>
      <c r="AO893" s="38"/>
      <c r="AP893" s="38"/>
      <c r="AQ893" s="37"/>
      <c r="AR893" s="37"/>
      <c r="AS893" s="37"/>
      <c r="AT893" s="38"/>
    </row>
    <row r="894" spans="1:46" ht="12.75"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c r="AA894" s="37"/>
      <c r="AB894" s="37"/>
      <c r="AC894" s="37"/>
      <c r="AD894" s="37"/>
      <c r="AE894" s="37"/>
      <c r="AF894" s="37"/>
      <c r="AG894" s="37"/>
      <c r="AH894" s="37"/>
      <c r="AI894" s="37"/>
      <c r="AJ894" s="37"/>
      <c r="AK894" s="37"/>
      <c r="AL894" s="37"/>
      <c r="AM894" s="37"/>
      <c r="AN894" s="37"/>
      <c r="AO894" s="38"/>
      <c r="AP894" s="38"/>
      <c r="AQ894" s="37"/>
      <c r="AR894" s="37"/>
      <c r="AS894" s="37"/>
      <c r="AT894" s="38"/>
    </row>
    <row r="895" spans="1:46" ht="12.75"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c r="AA895" s="37"/>
      <c r="AB895" s="37"/>
      <c r="AC895" s="37"/>
      <c r="AD895" s="37"/>
      <c r="AE895" s="37"/>
      <c r="AF895" s="37"/>
      <c r="AG895" s="37"/>
      <c r="AH895" s="37"/>
      <c r="AI895" s="37"/>
      <c r="AJ895" s="37"/>
      <c r="AK895" s="37"/>
      <c r="AL895" s="37"/>
      <c r="AM895" s="37"/>
      <c r="AN895" s="37"/>
      <c r="AO895" s="38"/>
      <c r="AP895" s="38"/>
      <c r="AQ895" s="37"/>
      <c r="AR895" s="37"/>
      <c r="AS895" s="37"/>
      <c r="AT895" s="38"/>
    </row>
    <row r="896" spans="1:46" ht="12.75"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c r="AA896" s="37"/>
      <c r="AB896" s="37"/>
      <c r="AC896" s="37"/>
      <c r="AD896" s="37"/>
      <c r="AE896" s="37"/>
      <c r="AF896" s="37"/>
      <c r="AG896" s="37"/>
      <c r="AH896" s="37"/>
      <c r="AI896" s="37"/>
      <c r="AJ896" s="37"/>
      <c r="AK896" s="37"/>
      <c r="AL896" s="37"/>
      <c r="AM896" s="37"/>
      <c r="AN896" s="37"/>
      <c r="AO896" s="38"/>
      <c r="AP896" s="38"/>
      <c r="AQ896" s="37"/>
      <c r="AR896" s="37"/>
      <c r="AS896" s="37"/>
      <c r="AT896" s="38"/>
    </row>
    <row r="897" spans="1:46" ht="12.75"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c r="AA897" s="37"/>
      <c r="AB897" s="37"/>
      <c r="AC897" s="37"/>
      <c r="AD897" s="37"/>
      <c r="AE897" s="37"/>
      <c r="AF897" s="37"/>
      <c r="AG897" s="37"/>
      <c r="AH897" s="37"/>
      <c r="AI897" s="37"/>
      <c r="AJ897" s="37"/>
      <c r="AK897" s="37"/>
      <c r="AL897" s="37"/>
      <c r="AM897" s="37"/>
      <c r="AN897" s="37"/>
      <c r="AO897" s="38"/>
      <c r="AP897" s="38"/>
      <c r="AQ897" s="37"/>
      <c r="AR897" s="37"/>
      <c r="AS897" s="37"/>
      <c r="AT897" s="38"/>
    </row>
    <row r="898" spans="1:46" ht="12.75"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c r="AA898" s="37"/>
      <c r="AB898" s="37"/>
      <c r="AC898" s="37"/>
      <c r="AD898" s="37"/>
      <c r="AE898" s="37"/>
      <c r="AF898" s="37"/>
      <c r="AG898" s="37"/>
      <c r="AH898" s="37"/>
      <c r="AI898" s="37"/>
      <c r="AJ898" s="37"/>
      <c r="AK898" s="37"/>
      <c r="AL898" s="37"/>
      <c r="AM898" s="37"/>
      <c r="AN898" s="37"/>
      <c r="AO898" s="38"/>
      <c r="AP898" s="38"/>
      <c r="AQ898" s="37"/>
      <c r="AR898" s="37"/>
      <c r="AS898" s="37"/>
      <c r="AT898" s="38"/>
    </row>
    <row r="899" spans="1:46" ht="12.75"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c r="AA899" s="37"/>
      <c r="AB899" s="37"/>
      <c r="AC899" s="37"/>
      <c r="AD899" s="37"/>
      <c r="AE899" s="37"/>
      <c r="AF899" s="37"/>
      <c r="AG899" s="37"/>
      <c r="AH899" s="37"/>
      <c r="AI899" s="37"/>
      <c r="AJ899" s="37"/>
      <c r="AK899" s="37"/>
      <c r="AL899" s="37"/>
      <c r="AM899" s="37"/>
      <c r="AN899" s="37"/>
      <c r="AO899" s="38"/>
      <c r="AP899" s="38"/>
      <c r="AQ899" s="37"/>
      <c r="AR899" s="37"/>
      <c r="AS899" s="37"/>
      <c r="AT899" s="38"/>
    </row>
    <row r="900" spans="1:46" ht="12.75"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c r="AA900" s="37"/>
      <c r="AB900" s="37"/>
      <c r="AC900" s="37"/>
      <c r="AD900" s="37"/>
      <c r="AE900" s="37"/>
      <c r="AF900" s="37"/>
      <c r="AG900" s="37"/>
      <c r="AH900" s="37"/>
      <c r="AI900" s="37"/>
      <c r="AJ900" s="37"/>
      <c r="AK900" s="37"/>
      <c r="AL900" s="37"/>
      <c r="AM900" s="37"/>
      <c r="AN900" s="37"/>
      <c r="AO900" s="38"/>
      <c r="AP900" s="38"/>
      <c r="AQ900" s="37"/>
      <c r="AR900" s="37"/>
      <c r="AS900" s="37"/>
      <c r="AT900" s="38"/>
    </row>
    <row r="901" spans="1:46" ht="12.75"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c r="AA901" s="37"/>
      <c r="AB901" s="37"/>
      <c r="AC901" s="37"/>
      <c r="AD901" s="37"/>
      <c r="AE901" s="37"/>
      <c r="AF901" s="37"/>
      <c r="AG901" s="37"/>
      <c r="AH901" s="37"/>
      <c r="AI901" s="37"/>
      <c r="AJ901" s="37"/>
      <c r="AK901" s="37"/>
      <c r="AL901" s="37"/>
      <c r="AM901" s="37"/>
      <c r="AN901" s="37"/>
      <c r="AO901" s="38"/>
      <c r="AP901" s="38"/>
      <c r="AQ901" s="37"/>
      <c r="AR901" s="37"/>
      <c r="AS901" s="37"/>
      <c r="AT901" s="38"/>
    </row>
    <row r="902" spans="1:46" ht="12.75"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c r="AA902" s="37"/>
      <c r="AB902" s="37"/>
      <c r="AC902" s="37"/>
      <c r="AD902" s="37"/>
      <c r="AE902" s="37"/>
      <c r="AF902" s="37"/>
      <c r="AG902" s="37"/>
      <c r="AH902" s="37"/>
      <c r="AI902" s="37"/>
      <c r="AJ902" s="37"/>
      <c r="AK902" s="37"/>
      <c r="AL902" s="37"/>
      <c r="AM902" s="37"/>
      <c r="AN902" s="37"/>
      <c r="AO902" s="38"/>
      <c r="AP902" s="38"/>
      <c r="AQ902" s="37"/>
      <c r="AR902" s="37"/>
      <c r="AS902" s="37"/>
      <c r="AT902" s="38"/>
    </row>
    <row r="903" spans="1:46" ht="12.75"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c r="AA903" s="37"/>
      <c r="AB903" s="37"/>
      <c r="AC903" s="37"/>
      <c r="AD903" s="37"/>
      <c r="AE903" s="37"/>
      <c r="AF903" s="37"/>
      <c r="AG903" s="37"/>
      <c r="AI903" s="37"/>
      <c r="AJ903" s="37"/>
      <c r="AK903" s="37"/>
      <c r="AL903" s="37"/>
      <c r="AM903" s="37"/>
      <c r="AN903" s="37"/>
      <c r="AO903" s="38"/>
      <c r="AP903" s="38"/>
      <c r="AQ903" s="37"/>
      <c r="AR903" s="37"/>
      <c r="AS903" s="37"/>
      <c r="AT903" s="38"/>
    </row>
    <row r="904" spans="1:46" ht="12.75"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c r="AA904" s="37"/>
      <c r="AB904" s="37"/>
      <c r="AC904" s="37"/>
      <c r="AD904" s="37"/>
      <c r="AE904" s="37"/>
      <c r="AF904" s="37"/>
      <c r="AG904" s="37"/>
      <c r="AI904" s="37"/>
      <c r="AJ904" s="37"/>
      <c r="AM904" s="37"/>
      <c r="AN904" s="37"/>
      <c r="AO904" s="38"/>
      <c r="AP904" s="38"/>
      <c r="AQ904" s="37"/>
      <c r="AR904" s="37"/>
      <c r="AS904" s="37"/>
      <c r="AT904" s="38"/>
    </row>
    <row r="905" spans="1:46" ht="12.75"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c r="AA905" s="37"/>
      <c r="AB905" s="37"/>
      <c r="AC905" s="37"/>
      <c r="AD905" s="37"/>
      <c r="AE905" s="37"/>
      <c r="AF905" s="37"/>
      <c r="AG905" s="37"/>
      <c r="AM905" s="37"/>
      <c r="AN905" s="37"/>
      <c r="AO905" s="38"/>
      <c r="AP905" s="38"/>
      <c r="AQ905" s="37"/>
      <c r="AR905" s="37"/>
      <c r="AS905" s="37"/>
      <c r="AT905" s="38"/>
    </row>
    <row r="906" spans="1:46" ht="12.75"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c r="AA906" s="37"/>
      <c r="AM906" s="37"/>
      <c r="AN906" s="37"/>
      <c r="AO906" s="38"/>
      <c r="AP906" s="38"/>
      <c r="AQ906" s="37"/>
      <c r="AR906" s="37"/>
      <c r="AS906" s="37"/>
      <c r="AT906" s="38"/>
    </row>
    <row r="907" spans="1:46" ht="12.75"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c r="AA907" s="37"/>
      <c r="AM907" s="37"/>
      <c r="AN907" s="37"/>
      <c r="AO907" s="38"/>
      <c r="AP907" s="38"/>
      <c r="AQ907" s="37"/>
      <c r="AR907" s="37"/>
      <c r="AS907" s="37"/>
      <c r="AT907" s="38"/>
    </row>
    <row r="908" spans="1:46" ht="12.75"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c r="AA908" s="37"/>
      <c r="AM908" s="37"/>
      <c r="AN908" s="37"/>
      <c r="AO908" s="38"/>
      <c r="AP908" s="38"/>
      <c r="AQ908" s="37"/>
      <c r="AR908" s="37"/>
      <c r="AS908" s="37"/>
      <c r="AT908" s="38"/>
    </row>
    <row r="909" spans="1:46" ht="12.75"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c r="AA909" s="37"/>
      <c r="AM909" s="37"/>
      <c r="AN909" s="37"/>
      <c r="AO909" s="38"/>
      <c r="AP909" s="38"/>
      <c r="AQ909" s="37"/>
      <c r="AR909" s="37"/>
      <c r="AS909" s="37"/>
      <c r="AT909" s="38"/>
    </row>
    <row r="910" spans="1:46" ht="12.75"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c r="AA910" s="37"/>
      <c r="AM910" s="37"/>
      <c r="AN910" s="37"/>
      <c r="AO910" s="38"/>
      <c r="AP910" s="38"/>
      <c r="AQ910" s="37"/>
      <c r="AR910" s="37"/>
      <c r="AS910" s="37"/>
      <c r="AT910" s="38"/>
    </row>
    <row r="911" spans="1:46" ht="12.75" customHeight="1">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c r="AA911" s="37"/>
      <c r="AM911" s="37"/>
      <c r="AN911" s="37"/>
      <c r="AO911" s="38"/>
      <c r="AP911" s="38"/>
      <c r="AQ911" s="37"/>
      <c r="AR911" s="37"/>
      <c r="AS911" s="37"/>
      <c r="AT911" s="38"/>
    </row>
    <row r="912" spans="1:46" ht="12.75" customHeight="1">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c r="AA912" s="37"/>
      <c r="AM912" s="37"/>
      <c r="AN912" s="37"/>
      <c r="AO912" s="38"/>
      <c r="AP912" s="38"/>
      <c r="AQ912" s="37"/>
      <c r="AR912" s="37"/>
      <c r="AS912" s="37"/>
      <c r="AT912" s="38"/>
    </row>
    <row r="913" spans="1:46" ht="12.75" customHeight="1">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c r="AA913" s="37"/>
      <c r="AM913" s="37"/>
      <c r="AN913" s="37"/>
      <c r="AO913" s="38"/>
      <c r="AP913" s="38"/>
      <c r="AQ913" s="37"/>
      <c r="AR913" s="37"/>
      <c r="AS913" s="37"/>
      <c r="AT913" s="38"/>
    </row>
    <row r="914" spans="1:46" ht="12.75" customHeight="1">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c r="AA914" s="37"/>
      <c r="AM914" s="37"/>
      <c r="AN914" s="37"/>
      <c r="AO914" s="38"/>
      <c r="AP914" s="38"/>
      <c r="AQ914" s="37"/>
      <c r="AR914" s="37"/>
      <c r="AS914" s="37"/>
      <c r="AT914" s="38"/>
    </row>
    <row r="915" spans="1:46" ht="12.75" customHeight="1">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c r="AA915" s="37"/>
      <c r="AM915" s="37"/>
      <c r="AN915" s="37"/>
      <c r="AO915" s="38"/>
      <c r="AP915" s="38"/>
      <c r="AQ915" s="37"/>
      <c r="AR915" s="37"/>
      <c r="AS915" s="37"/>
      <c r="AT915" s="38"/>
    </row>
    <row r="916" spans="1:46" ht="12.75" customHeight="1">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c r="AA916" s="37"/>
      <c r="AM916" s="37"/>
      <c r="AN916" s="37"/>
      <c r="AO916" s="38"/>
      <c r="AP916" s="38"/>
      <c r="AQ916" s="37"/>
      <c r="AR916" s="37"/>
      <c r="AS916" s="37"/>
      <c r="AT916" s="38"/>
    </row>
    <row r="917" spans="1:46" ht="12.75" customHeight="1">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c r="AA917" s="37"/>
      <c r="AM917" s="37"/>
      <c r="AN917" s="37"/>
      <c r="AO917" s="38"/>
      <c r="AP917" s="38"/>
      <c r="AQ917" s="37"/>
      <c r="AR917" s="37"/>
      <c r="AS917" s="37"/>
      <c r="AT917" s="38"/>
    </row>
    <row r="918" spans="1:46" ht="12.75" customHeight="1">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c r="AA918" s="37"/>
      <c r="AM918" s="37"/>
      <c r="AN918" s="37"/>
      <c r="AO918" s="38"/>
      <c r="AP918" s="38"/>
      <c r="AQ918" s="37"/>
      <c r="AR918" s="37"/>
      <c r="AS918" s="37"/>
      <c r="AT918" s="38"/>
    </row>
    <row r="919" spans="1:46" ht="12.75" customHeight="1">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c r="AA919" s="37"/>
      <c r="AM919" s="37"/>
      <c r="AN919" s="37"/>
      <c r="AO919" s="38"/>
      <c r="AP919" s="38"/>
      <c r="AQ919" s="37"/>
      <c r="AR919" s="37"/>
      <c r="AS919" s="37"/>
      <c r="AT919" s="38"/>
    </row>
    <row r="920" spans="1:46" ht="12.75" customHeight="1">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c r="AA920" s="37"/>
    </row>
    <row r="921" spans="1:46" ht="12.75" customHeight="1">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c r="AA921" s="37"/>
    </row>
  </sheetData>
  <mergeCells count="105">
    <mergeCell ref="AT20:AT24"/>
    <mergeCell ref="I20:I24"/>
    <mergeCell ref="J20:J24"/>
    <mergeCell ref="K20:K24"/>
    <mergeCell ref="L20:L24"/>
    <mergeCell ref="A5:AS5"/>
    <mergeCell ref="A6:AS6"/>
    <mergeCell ref="A8:AS8"/>
    <mergeCell ref="A9:AS9"/>
    <mergeCell ref="C14:I14"/>
    <mergeCell ref="J14:P14"/>
    <mergeCell ref="Q14:V14"/>
    <mergeCell ref="AB14:AO14"/>
    <mergeCell ref="AN20:AN24"/>
    <mergeCell ref="AO20:AO24"/>
    <mergeCell ref="Y20:Y24"/>
    <mergeCell ref="Z20:Z24"/>
    <mergeCell ref="AA20:AA24"/>
    <mergeCell ref="W20:W24"/>
    <mergeCell ref="X20:X24"/>
    <mergeCell ref="M20:M24"/>
    <mergeCell ref="N20:N24"/>
    <mergeCell ref="O20:O24"/>
    <mergeCell ref="P20:P24"/>
    <mergeCell ref="H34:H37"/>
    <mergeCell ref="I34:I37"/>
    <mergeCell ref="J34:J37"/>
    <mergeCell ref="K34:K37"/>
    <mergeCell ref="L34:L37"/>
    <mergeCell ref="M34:M37"/>
    <mergeCell ref="A34:A37"/>
    <mergeCell ref="B34:B37"/>
    <mergeCell ref="C34:C37"/>
    <mergeCell ref="D34:D37"/>
    <mergeCell ref="E34:E37"/>
    <mergeCell ref="F34:F37"/>
    <mergeCell ref="G34:G37"/>
    <mergeCell ref="V34:V37"/>
    <mergeCell ref="W34:W37"/>
    <mergeCell ref="X34:X37"/>
    <mergeCell ref="Y34:Y37"/>
    <mergeCell ref="N34:N37"/>
    <mergeCell ref="O34:O37"/>
    <mergeCell ref="P34:P37"/>
    <mergeCell ref="Q34:Q37"/>
    <mergeCell ref="R34:R37"/>
    <mergeCell ref="S34:S37"/>
    <mergeCell ref="I41:I44"/>
    <mergeCell ref="J41:J44"/>
    <mergeCell ref="K41:K44"/>
    <mergeCell ref="L41:L44"/>
    <mergeCell ref="M41:M44"/>
    <mergeCell ref="N41:N44"/>
    <mergeCell ref="AS34:AS37"/>
    <mergeCell ref="AT34:AT37"/>
    <mergeCell ref="A41:A44"/>
    <mergeCell ref="B41:B44"/>
    <mergeCell ref="C41:C44"/>
    <mergeCell ref="D41:D44"/>
    <mergeCell ref="E41:E44"/>
    <mergeCell ref="F41:F44"/>
    <mergeCell ref="G41:G44"/>
    <mergeCell ref="H41:H44"/>
    <mergeCell ref="Z34:Z37"/>
    <mergeCell ref="AA34:AA37"/>
    <mergeCell ref="AN34:AN37"/>
    <mergeCell ref="AO34:AO37"/>
    <mergeCell ref="AQ34:AQ37"/>
    <mergeCell ref="AR34:AR37"/>
    <mergeCell ref="T34:T37"/>
    <mergeCell ref="U34:U37"/>
    <mergeCell ref="W41:W44"/>
    <mergeCell ref="X41:X44"/>
    <mergeCell ref="Y41:Y44"/>
    <mergeCell ref="Z41:Z44"/>
    <mergeCell ref="O41:O44"/>
    <mergeCell ref="P41:P44"/>
    <mergeCell ref="Q41:Q44"/>
    <mergeCell ref="R41:R44"/>
    <mergeCell ref="S41:S44"/>
    <mergeCell ref="T41:T44"/>
    <mergeCell ref="Q20:Q24"/>
    <mergeCell ref="R20:R24"/>
    <mergeCell ref="S20:S24"/>
    <mergeCell ref="T20:T24"/>
    <mergeCell ref="U20:U24"/>
    <mergeCell ref="V20:V24"/>
    <mergeCell ref="AT41:AT44"/>
    <mergeCell ref="C11:E11"/>
    <mergeCell ref="A20:A24"/>
    <mergeCell ref="B20:B24"/>
    <mergeCell ref="C20:C24"/>
    <mergeCell ref="D20:D24"/>
    <mergeCell ref="E20:E24"/>
    <mergeCell ref="F20:F24"/>
    <mergeCell ref="G20:G24"/>
    <mergeCell ref="H20:H24"/>
    <mergeCell ref="AA41:AA44"/>
    <mergeCell ref="AN41:AN44"/>
    <mergeCell ref="AO41:AO44"/>
    <mergeCell ref="AQ41:AQ44"/>
    <mergeCell ref="AR41:AR44"/>
    <mergeCell ref="AS41:AS44"/>
    <mergeCell ref="U41:U44"/>
    <mergeCell ref="V41:V44"/>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5:AB48"/>
  <sheetViews>
    <sheetView topLeftCell="R19" zoomScale="82" zoomScaleNormal="82" workbookViewId="0">
      <selection activeCell="X24" sqref="X24"/>
    </sheetView>
  </sheetViews>
  <sheetFormatPr baseColWidth="10" defaultColWidth="11.42578125" defaultRowHeight="12.75"/>
  <cols>
    <col min="1" max="1" width="2.85546875" style="101" customWidth="1"/>
    <col min="2" max="2" width="10.140625" style="101" customWidth="1"/>
    <col min="3" max="3" width="12.7109375" style="101" customWidth="1"/>
    <col min="4" max="6" width="17" style="101" customWidth="1"/>
    <col min="7" max="7" width="41.7109375" style="101" customWidth="1"/>
    <col min="8" max="8" width="23" style="101" customWidth="1"/>
    <col min="9" max="11" width="38.140625" style="101" customWidth="1"/>
    <col min="12" max="12" width="19.140625" style="101" customWidth="1"/>
    <col min="13" max="13" width="18.7109375" style="101" customWidth="1"/>
    <col min="14" max="17" width="18.5703125" style="101" customWidth="1"/>
    <col min="18" max="18" width="32.85546875" style="101" customWidth="1"/>
    <col min="19" max="20" width="26.42578125" style="101" customWidth="1"/>
    <col min="21" max="21" width="28.5703125" style="101" hidden="1" customWidth="1"/>
    <col min="22" max="22" width="38.42578125" style="101" customWidth="1"/>
    <col min="23" max="23" width="11.42578125" style="101"/>
    <col min="24" max="24" width="22.28515625" style="101" bestFit="1" customWidth="1"/>
    <col min="25" max="25" width="37.5703125" style="101" customWidth="1"/>
    <col min="26" max="26" width="16.5703125" style="101" customWidth="1"/>
    <col min="27" max="27" width="26.85546875" style="101" customWidth="1"/>
    <col min="28" max="28" width="30.85546875" style="101" customWidth="1"/>
    <col min="29" max="16384" width="11.42578125" style="101"/>
  </cols>
  <sheetData>
    <row r="5" spans="2:28" s="79" customFormat="1" ht="18" customHeight="1">
      <c r="B5" s="1087" t="s">
        <v>0</v>
      </c>
      <c r="C5" s="1087"/>
      <c r="D5" s="1087"/>
      <c r="E5" s="1087"/>
      <c r="F5" s="1087"/>
      <c r="G5" s="1087"/>
      <c r="H5" s="1087"/>
      <c r="I5" s="1087"/>
      <c r="J5" s="1087"/>
      <c r="K5" s="1087"/>
      <c r="L5" s="1087"/>
      <c r="M5" s="1087"/>
      <c r="N5" s="1087"/>
      <c r="O5" s="1087"/>
      <c r="P5" s="1087"/>
      <c r="Q5" s="1087"/>
      <c r="R5" s="1087"/>
      <c r="S5" s="1087"/>
      <c r="T5" s="1087"/>
      <c r="U5" s="1087"/>
    </row>
    <row r="6" spans="2:28" s="79" customFormat="1">
      <c r="B6" s="1087" t="s">
        <v>1</v>
      </c>
      <c r="C6" s="1087"/>
      <c r="D6" s="1087"/>
      <c r="E6" s="1087"/>
      <c r="F6" s="1087"/>
      <c r="G6" s="1087"/>
      <c r="H6" s="1087"/>
      <c r="I6" s="1087"/>
      <c r="J6" s="1087"/>
      <c r="K6" s="1087"/>
      <c r="L6" s="1087"/>
      <c r="M6" s="1087"/>
      <c r="N6" s="1087"/>
      <c r="O6" s="1087"/>
      <c r="P6" s="1087"/>
      <c r="Q6" s="1087"/>
      <c r="R6" s="1087"/>
      <c r="S6" s="1087"/>
      <c r="T6" s="1087"/>
      <c r="U6" s="1087"/>
    </row>
    <row r="7" spans="2:28" s="79" customFormat="1">
      <c r="B7" s="1087" t="s">
        <v>2</v>
      </c>
      <c r="C7" s="1087"/>
      <c r="D7" s="1087"/>
      <c r="E7" s="1087"/>
      <c r="F7" s="1087"/>
      <c r="G7" s="1087"/>
      <c r="H7" s="1087"/>
      <c r="I7" s="1087"/>
      <c r="J7" s="1087"/>
      <c r="K7" s="1087"/>
      <c r="L7" s="1087"/>
      <c r="M7" s="1087"/>
      <c r="N7" s="1087"/>
      <c r="O7" s="1087"/>
      <c r="P7" s="1087"/>
      <c r="Q7" s="1087"/>
      <c r="R7" s="1087"/>
      <c r="S7" s="1087"/>
      <c r="T7" s="1087"/>
      <c r="U7" s="1087"/>
    </row>
    <row r="8" spans="2:28" s="79" customFormat="1" ht="21" customHeight="1">
      <c r="B8" s="1088" t="s">
        <v>48</v>
      </c>
      <c r="C8" s="1088"/>
      <c r="D8" s="1088"/>
      <c r="E8" s="1088"/>
      <c r="F8" s="1088"/>
      <c r="G8" s="1088"/>
      <c r="H8" s="1088"/>
      <c r="I8" s="1088"/>
      <c r="J8" s="1088"/>
      <c r="K8" s="1088"/>
      <c r="L8" s="1088"/>
      <c r="M8" s="1088"/>
      <c r="N8" s="1088"/>
      <c r="O8" s="1088"/>
      <c r="P8" s="1088"/>
      <c r="Q8" s="1088"/>
      <c r="R8" s="1088"/>
      <c r="S8" s="1088"/>
      <c r="T8" s="1088"/>
      <c r="U8" s="1088"/>
    </row>
    <row r="9" spans="2:28" s="79" customFormat="1" ht="6" customHeight="1">
      <c r="B9" s="1089"/>
      <c r="C9" s="1089"/>
      <c r="D9" s="1089"/>
      <c r="E9" s="1089"/>
      <c r="F9" s="1089"/>
      <c r="G9" s="1089"/>
      <c r="H9" s="1089"/>
      <c r="I9" s="1089"/>
      <c r="J9" s="1089"/>
      <c r="K9" s="1089"/>
      <c r="L9" s="1089"/>
      <c r="M9" s="1089"/>
      <c r="N9" s="1089"/>
      <c r="O9" s="1089"/>
      <c r="P9" s="1089"/>
      <c r="Q9" s="1089"/>
      <c r="R9" s="1089"/>
      <c r="S9" s="1089"/>
      <c r="T9" s="1089"/>
      <c r="U9" s="1089"/>
    </row>
    <row r="10" spans="2:28" s="79" customFormat="1">
      <c r="B10" s="1089" t="s">
        <v>475</v>
      </c>
      <c r="C10" s="1095"/>
      <c r="D10" s="1095"/>
      <c r="E10" s="1095"/>
      <c r="F10" s="1095"/>
      <c r="G10" s="1095"/>
      <c r="H10" s="1095"/>
      <c r="I10" s="1095"/>
      <c r="J10" s="1095"/>
      <c r="K10" s="1095"/>
      <c r="L10" s="1095"/>
      <c r="M10" s="1095"/>
      <c r="N10" s="1095"/>
      <c r="O10" s="1095"/>
      <c r="P10" s="1095"/>
      <c r="Q10" s="1095"/>
      <c r="R10" s="1095"/>
      <c r="S10" s="1095"/>
      <c r="T10" s="1095"/>
      <c r="U10" s="1095"/>
    </row>
    <row r="11" spans="2:28" s="79" customFormat="1">
      <c r="B11" s="460"/>
      <c r="C11" s="462"/>
      <c r="D11" s="462"/>
      <c r="E11" s="462"/>
      <c r="F11" s="462"/>
      <c r="G11" s="462"/>
      <c r="H11" s="462"/>
      <c r="I11" s="462"/>
      <c r="J11" s="462"/>
      <c r="K11" s="462"/>
      <c r="L11" s="462"/>
      <c r="M11" s="462"/>
      <c r="N11" s="462"/>
      <c r="O11" s="462"/>
      <c r="P11" s="462"/>
      <c r="Q11" s="462"/>
      <c r="R11" s="462"/>
      <c r="S11" s="462"/>
      <c r="T11" s="462"/>
      <c r="U11" s="462"/>
    </row>
    <row r="12" spans="2:28" s="79" customFormat="1">
      <c r="B12" s="460"/>
      <c r="C12" s="462"/>
      <c r="D12" s="462"/>
      <c r="E12" s="462"/>
      <c r="F12" s="462"/>
      <c r="G12" s="462"/>
      <c r="H12" s="462"/>
      <c r="I12" s="462"/>
      <c r="J12" s="462"/>
      <c r="K12" s="462"/>
      <c r="L12" s="462"/>
      <c r="M12" s="462"/>
      <c r="N12" s="462"/>
      <c r="O12" s="462"/>
      <c r="P12" s="462"/>
      <c r="Q12" s="462"/>
      <c r="R12" s="462"/>
      <c r="S12" s="462"/>
      <c r="T12" s="462"/>
      <c r="U12" s="462"/>
    </row>
    <row r="13" spans="2:28" s="79" customFormat="1" ht="18" customHeight="1">
      <c r="B13" s="80" t="s">
        <v>83</v>
      </c>
      <c r="C13" s="462"/>
      <c r="D13" s="462"/>
      <c r="E13" s="1037" t="s">
        <v>246</v>
      </c>
      <c r="F13" s="1037"/>
      <c r="G13" s="1037"/>
      <c r="H13" s="462"/>
      <c r="I13" s="462"/>
      <c r="J13" s="462"/>
      <c r="K13" s="462"/>
      <c r="L13" s="462"/>
      <c r="M13" s="462"/>
      <c r="N13" s="462"/>
      <c r="O13" s="462"/>
      <c r="P13" s="462"/>
      <c r="Q13" s="462"/>
      <c r="R13" s="462"/>
      <c r="S13" s="462"/>
      <c r="T13" s="462"/>
      <c r="U13" s="462"/>
    </row>
    <row r="14" spans="2:28" s="79" customFormat="1" ht="13.5" thickBot="1">
      <c r="C14" s="462"/>
      <c r="D14" s="462"/>
      <c r="E14" s="462"/>
      <c r="F14" s="462"/>
      <c r="G14" s="462"/>
      <c r="H14" s="7" t="s">
        <v>54</v>
      </c>
      <c r="I14" s="99" t="s">
        <v>476</v>
      </c>
      <c r="J14" s="99"/>
      <c r="K14" s="99"/>
      <c r="L14" s="99" t="s">
        <v>476</v>
      </c>
      <c r="M14" s="99" t="s">
        <v>476</v>
      </c>
      <c r="N14" s="99" t="s">
        <v>476</v>
      </c>
      <c r="O14" s="99" t="s">
        <v>476</v>
      </c>
      <c r="P14" s="99" t="s">
        <v>476</v>
      </c>
      <c r="Q14" s="99" t="s">
        <v>476</v>
      </c>
      <c r="R14" s="99" t="s">
        <v>476</v>
      </c>
      <c r="S14" s="99" t="s">
        <v>476</v>
      </c>
      <c r="T14" s="99" t="s">
        <v>476</v>
      </c>
      <c r="U14" s="99" t="s">
        <v>476</v>
      </c>
      <c r="V14" s="99" t="s">
        <v>476</v>
      </c>
    </row>
    <row r="15" spans="2:28" s="79" customFormat="1" ht="15" customHeight="1">
      <c r="B15" s="460"/>
      <c r="C15" s="462"/>
      <c r="D15" s="462"/>
      <c r="E15" s="99" t="s">
        <v>477</v>
      </c>
      <c r="F15" s="462"/>
      <c r="G15" s="462"/>
      <c r="J15" s="1099" t="s">
        <v>478</v>
      </c>
      <c r="K15" s="1100"/>
      <c r="L15" s="132"/>
      <c r="R15" s="135"/>
      <c r="S15" s="1101"/>
      <c r="T15" s="1101"/>
      <c r="U15" s="1101"/>
    </row>
    <row r="16" spans="2:28" s="79" customFormat="1" ht="208.9" customHeight="1">
      <c r="B16" s="81" t="s">
        <v>3</v>
      </c>
      <c r="C16" s="81" t="s">
        <v>4</v>
      </c>
      <c r="D16" s="81" t="s">
        <v>5</v>
      </c>
      <c r="E16" s="81" t="s">
        <v>479</v>
      </c>
      <c r="F16" s="81" t="s">
        <v>480</v>
      </c>
      <c r="G16" s="81" t="s">
        <v>481</v>
      </c>
      <c r="H16" s="81" t="s">
        <v>482</v>
      </c>
      <c r="I16" s="81" t="s">
        <v>483</v>
      </c>
      <c r="J16" s="82" t="s">
        <v>484</v>
      </c>
      <c r="K16" s="133" t="s">
        <v>485</v>
      </c>
      <c r="L16" s="131" t="s">
        <v>49</v>
      </c>
      <c r="M16" s="131" t="s">
        <v>50</v>
      </c>
      <c r="N16" s="134" t="s">
        <v>513</v>
      </c>
      <c r="O16" s="9" t="s">
        <v>7</v>
      </c>
      <c r="P16" s="9" t="s">
        <v>119</v>
      </c>
      <c r="Q16" s="108" t="s">
        <v>8</v>
      </c>
      <c r="R16" s="131" t="s">
        <v>9</v>
      </c>
      <c r="S16" s="131" t="s">
        <v>118</v>
      </c>
      <c r="T16" s="131" t="s">
        <v>120</v>
      </c>
      <c r="U16" s="136" t="s">
        <v>121</v>
      </c>
      <c r="V16" s="130" t="s">
        <v>115</v>
      </c>
      <c r="W16" s="109" t="s">
        <v>108</v>
      </c>
      <c r="X16" s="109" t="s">
        <v>55</v>
      </c>
      <c r="Y16" s="109" t="s">
        <v>486</v>
      </c>
      <c r="Z16" s="109" t="s">
        <v>112</v>
      </c>
      <c r="AA16" s="109" t="s">
        <v>487</v>
      </c>
      <c r="AB16" s="109" t="s">
        <v>10</v>
      </c>
    </row>
    <row r="17" spans="2:28" s="79" customFormat="1" ht="398.25">
      <c r="B17" s="83">
        <v>1</v>
      </c>
      <c r="C17" s="84">
        <v>11</v>
      </c>
      <c r="D17" s="84">
        <v>4</v>
      </c>
      <c r="E17" s="84" t="s">
        <v>488</v>
      </c>
      <c r="F17" s="335" t="s">
        <v>162</v>
      </c>
      <c r="G17" s="83" t="s">
        <v>489</v>
      </c>
      <c r="H17" s="83" t="s">
        <v>490</v>
      </c>
      <c r="I17" s="83" t="s">
        <v>491</v>
      </c>
      <c r="J17" s="345" t="s">
        <v>281</v>
      </c>
      <c r="K17" s="345" t="s">
        <v>281</v>
      </c>
      <c r="L17" s="336" t="s">
        <v>250</v>
      </c>
      <c r="M17" s="336" t="s">
        <v>249</v>
      </c>
      <c r="N17" s="336" t="s">
        <v>492</v>
      </c>
      <c r="O17" s="337">
        <v>1</v>
      </c>
      <c r="P17" s="381" t="s">
        <v>173</v>
      </c>
      <c r="Q17" s="86">
        <v>38113</v>
      </c>
      <c r="R17" s="91">
        <v>38692</v>
      </c>
      <c r="S17" s="89" t="s">
        <v>166</v>
      </c>
      <c r="T17" s="346">
        <v>39699</v>
      </c>
      <c r="U17" s="90"/>
      <c r="V17" s="345" t="s">
        <v>173</v>
      </c>
      <c r="W17" s="16">
        <v>2005</v>
      </c>
      <c r="X17" s="121">
        <v>1684500000</v>
      </c>
      <c r="Y17" s="175">
        <f>X17/VLOOKUP(W17,lov_smmlv,2)*sm_2019</f>
        <v>3656517436.4351244</v>
      </c>
      <c r="Z17" s="124">
        <v>1</v>
      </c>
      <c r="AA17" s="175" t="s">
        <v>493</v>
      </c>
      <c r="AB17" s="215" t="s">
        <v>494</v>
      </c>
    </row>
    <row r="18" spans="2:28" s="95" customFormat="1" ht="398.25">
      <c r="B18" s="83">
        <v>2</v>
      </c>
      <c r="C18" s="84">
        <v>13</v>
      </c>
      <c r="D18" s="84">
        <v>6</v>
      </c>
      <c r="E18" s="84" t="s">
        <v>278</v>
      </c>
      <c r="F18" s="84" t="s">
        <v>162</v>
      </c>
      <c r="G18" s="83" t="s">
        <v>489</v>
      </c>
      <c r="H18" s="83" t="s">
        <v>490</v>
      </c>
      <c r="I18" s="83" t="s">
        <v>495</v>
      </c>
      <c r="J18" s="345" t="s">
        <v>281</v>
      </c>
      <c r="K18" s="345" t="s">
        <v>281</v>
      </c>
      <c r="L18" s="336" t="s">
        <v>250</v>
      </c>
      <c r="M18" s="336" t="s">
        <v>249</v>
      </c>
      <c r="N18" s="336" t="s">
        <v>492</v>
      </c>
      <c r="O18" s="337">
        <v>1</v>
      </c>
      <c r="P18" s="381" t="s">
        <v>173</v>
      </c>
      <c r="Q18" s="86">
        <v>38695</v>
      </c>
      <c r="R18" s="91">
        <v>38998</v>
      </c>
      <c r="S18" s="89" t="s">
        <v>166</v>
      </c>
      <c r="T18" s="338">
        <v>39398</v>
      </c>
      <c r="U18" s="93"/>
      <c r="V18" s="345" t="s">
        <v>173</v>
      </c>
      <c r="W18" s="16">
        <v>2006</v>
      </c>
      <c r="X18" s="121">
        <v>878637000</v>
      </c>
      <c r="Y18" s="175">
        <f>X18/VLOOKUP(W18,lov_smmlv,2)*sm_2019</f>
        <v>1783366073.2647057</v>
      </c>
      <c r="Z18" s="124">
        <v>1</v>
      </c>
      <c r="AA18" s="175" t="s">
        <v>493</v>
      </c>
      <c r="AB18" s="215" t="s">
        <v>494</v>
      </c>
    </row>
    <row r="19" spans="2:28" s="95" customFormat="1" ht="76.5">
      <c r="B19" s="96">
        <v>3</v>
      </c>
      <c r="C19" s="84">
        <v>42</v>
      </c>
      <c r="D19" s="84">
        <v>41</v>
      </c>
      <c r="E19" s="84" t="s">
        <v>496</v>
      </c>
      <c r="F19" s="84" t="s">
        <v>162</v>
      </c>
      <c r="G19" s="83" t="s">
        <v>497</v>
      </c>
      <c r="H19" s="83" t="s">
        <v>490</v>
      </c>
      <c r="I19" s="83" t="s">
        <v>498</v>
      </c>
      <c r="J19" s="83" t="s">
        <v>365</v>
      </c>
      <c r="K19" s="382" t="s">
        <v>365</v>
      </c>
      <c r="L19" s="336" t="s">
        <v>499</v>
      </c>
      <c r="M19" s="84">
        <v>4444144</v>
      </c>
      <c r="N19" s="337" t="s">
        <v>262</v>
      </c>
      <c r="O19" s="337">
        <v>0.5</v>
      </c>
      <c r="P19" s="381" t="s">
        <v>173</v>
      </c>
      <c r="Q19" s="86">
        <v>43207</v>
      </c>
      <c r="R19" s="91">
        <v>43465</v>
      </c>
      <c r="S19" s="89" t="s">
        <v>254</v>
      </c>
      <c r="T19" s="338">
        <v>43510</v>
      </c>
      <c r="U19" s="93"/>
      <c r="V19" s="382" t="s">
        <v>162</v>
      </c>
      <c r="W19" s="16">
        <v>2018</v>
      </c>
      <c r="X19" s="121">
        <v>1244302675</v>
      </c>
      <c r="Y19" s="175">
        <f>X19/VLOOKUP(W19,lov_smmlv,2)*sm_2019</f>
        <v>1318960007.2836587</v>
      </c>
      <c r="Z19" s="124">
        <v>0.5</v>
      </c>
      <c r="AA19" s="175">
        <f>Z19*Y19</f>
        <v>659480003.64182937</v>
      </c>
      <c r="AB19" s="383"/>
    </row>
    <row r="20" spans="2:28" s="79" customFormat="1" ht="15.75" thickBot="1">
      <c r="B20" s="460"/>
      <c r="C20" s="462"/>
      <c r="D20" s="462"/>
      <c r="E20" s="462"/>
      <c r="F20" s="462"/>
      <c r="G20" s="462"/>
      <c r="H20" s="462"/>
      <c r="I20" s="462"/>
      <c r="J20" s="462"/>
      <c r="K20" s="462"/>
      <c r="L20" s="462"/>
      <c r="M20" s="462"/>
      <c r="N20" s="462"/>
      <c r="O20" s="462"/>
      <c r="P20" s="462"/>
      <c r="Q20" s="462"/>
      <c r="R20" s="462"/>
      <c r="T20" s="97"/>
      <c r="U20" s="462"/>
      <c r="X20" s="1277" t="s">
        <v>500</v>
      </c>
      <c r="Y20" s="1278"/>
      <c r="AA20" s="179">
        <f>SUM(AA17:AA19)</f>
        <v>659480003.64182937</v>
      </c>
    </row>
    <row r="21" spans="2:28" s="79" customFormat="1">
      <c r="B21" s="460"/>
      <c r="C21" s="462"/>
      <c r="D21" s="462"/>
      <c r="E21" s="462"/>
      <c r="F21" s="462"/>
      <c r="G21" s="462"/>
      <c r="H21" s="462"/>
      <c r="I21" s="462"/>
      <c r="J21" s="462"/>
      <c r="K21" s="462"/>
      <c r="L21" s="462"/>
      <c r="M21" s="462"/>
      <c r="N21" s="462"/>
      <c r="O21" s="462"/>
      <c r="P21" s="462"/>
      <c r="Q21" s="462"/>
      <c r="R21" s="188" t="s">
        <v>501</v>
      </c>
      <c r="S21" s="189" t="s">
        <v>502</v>
      </c>
      <c r="T21" s="189" t="s">
        <v>110</v>
      </c>
      <c r="U21" s="115"/>
      <c r="V21" s="1091" t="s">
        <v>503</v>
      </c>
      <c r="AA21" s="298"/>
    </row>
    <row r="22" spans="2:28" s="79" customFormat="1" ht="12.75" customHeight="1">
      <c r="B22" s="460"/>
      <c r="C22" s="462"/>
      <c r="D22" s="462"/>
      <c r="E22" s="462"/>
      <c r="F22" s="462"/>
      <c r="G22" s="462"/>
      <c r="H22" s="462"/>
      <c r="I22" s="462"/>
      <c r="J22" s="462"/>
      <c r="K22" s="462"/>
      <c r="L22" s="462"/>
      <c r="M22" s="462"/>
      <c r="N22" s="462"/>
      <c r="O22" s="462"/>
      <c r="P22" s="462"/>
      <c r="Q22" s="462"/>
      <c r="R22" s="190" t="s">
        <v>504</v>
      </c>
      <c r="S22" s="186">
        <f>1048.5*(sm_2019)</f>
        <v>868279626</v>
      </c>
      <c r="T22" s="187">
        <f>S22/sm_2019</f>
        <v>1048.5</v>
      </c>
      <c r="U22" s="177"/>
      <c r="V22" s="1092"/>
    </row>
    <row r="23" spans="2:28" s="79" customFormat="1" ht="15" customHeight="1">
      <c r="B23" s="460"/>
      <c r="C23" s="462"/>
      <c r="I23" s="462"/>
      <c r="J23" s="462"/>
      <c r="K23" s="462"/>
      <c r="L23" s="462"/>
      <c r="M23" s="462"/>
      <c r="N23" s="462"/>
      <c r="O23" s="462"/>
      <c r="P23" s="462"/>
      <c r="Q23" s="462"/>
      <c r="R23" s="191">
        <v>0.25</v>
      </c>
      <c r="S23" s="186">
        <f>25%*PPTO_oficial</f>
        <v>217070985.25</v>
      </c>
      <c r="T23" s="180">
        <f>S23/sm_2019</f>
        <v>262.12630265566662</v>
      </c>
      <c r="U23" s="178"/>
      <c r="V23" s="1092"/>
    </row>
    <row r="24" spans="2:28" s="79" customFormat="1" ht="15" customHeight="1">
      <c r="B24" s="460"/>
      <c r="C24" s="462"/>
      <c r="I24" s="462"/>
      <c r="J24" s="462"/>
      <c r="K24" s="462"/>
      <c r="L24" s="462"/>
      <c r="M24" s="462"/>
      <c r="N24" s="462"/>
      <c r="O24" s="462"/>
      <c r="P24" s="462"/>
      <c r="Q24" s="462"/>
      <c r="R24" s="191">
        <v>0.5</v>
      </c>
      <c r="S24" s="186">
        <f>50%*PPTO_oficial</f>
        <v>434141970.5</v>
      </c>
      <c r="T24" s="180">
        <f>S24/sm_2019</f>
        <v>524.25260531133324</v>
      </c>
      <c r="U24" s="178"/>
      <c r="V24" s="1092"/>
    </row>
    <row r="25" spans="2:28" s="79" customFormat="1" ht="15" customHeight="1">
      <c r="B25" s="460"/>
      <c r="C25" s="462"/>
      <c r="I25" s="462"/>
      <c r="J25" s="462"/>
      <c r="K25" s="462"/>
      <c r="L25" s="462"/>
      <c r="M25" s="462"/>
      <c r="N25" s="462"/>
      <c r="O25" s="462"/>
      <c r="P25" s="462"/>
      <c r="Q25" s="462"/>
      <c r="R25" s="191">
        <v>0.75</v>
      </c>
      <c r="S25" s="186">
        <f>75%*PPTO_oficial</f>
        <v>651212955.75</v>
      </c>
      <c r="T25" s="180">
        <f>S25/sm_2019</f>
        <v>786.3789079669998</v>
      </c>
      <c r="U25" s="178"/>
      <c r="V25" s="1092"/>
    </row>
    <row r="26" spans="2:28" s="79" customFormat="1" ht="52.5" customHeight="1">
      <c r="B26" s="460"/>
      <c r="C26" s="462"/>
      <c r="I26" s="462"/>
      <c r="J26" s="462"/>
      <c r="K26" s="462"/>
      <c r="L26" s="462"/>
      <c r="M26" s="462"/>
      <c r="N26" s="462"/>
      <c r="O26" s="462"/>
      <c r="P26" s="462"/>
      <c r="R26" s="192" t="s">
        <v>505</v>
      </c>
      <c r="S26" s="181">
        <f>AA20</f>
        <v>659480003.64182937</v>
      </c>
      <c r="T26" s="182">
        <f>S26/sm_2019</f>
        <v>796.36186674551561</v>
      </c>
      <c r="U26" s="178"/>
      <c r="V26" s="1092"/>
    </row>
    <row r="27" spans="2:28" s="79" customFormat="1" ht="15">
      <c r="B27" s="460"/>
      <c r="C27" s="462"/>
      <c r="I27" s="462"/>
      <c r="J27" s="462"/>
      <c r="K27" s="462"/>
      <c r="L27" s="462"/>
      <c r="M27" s="462"/>
      <c r="N27" s="462"/>
      <c r="O27" s="462"/>
      <c r="P27" s="462"/>
      <c r="Q27" s="462"/>
      <c r="R27" s="199"/>
      <c r="S27" s="83"/>
      <c r="T27" s="198"/>
      <c r="U27" s="177"/>
      <c r="V27" s="1092"/>
    </row>
    <row r="28" spans="2:28" s="79" customFormat="1" ht="16.5" customHeight="1">
      <c r="B28" s="460"/>
      <c r="C28" s="462"/>
      <c r="I28" s="462"/>
      <c r="J28" s="462"/>
      <c r="K28" s="462"/>
      <c r="L28" s="462"/>
      <c r="M28" s="462"/>
      <c r="N28" s="462"/>
      <c r="O28" s="462"/>
      <c r="P28" s="462"/>
      <c r="Q28" s="479"/>
      <c r="R28" s="193" t="s">
        <v>506</v>
      </c>
      <c r="S28" s="185" t="s">
        <v>507</v>
      </c>
      <c r="T28" s="185" t="s">
        <v>508</v>
      </c>
      <c r="U28" s="177"/>
      <c r="V28" s="1092"/>
    </row>
    <row r="29" spans="2:28" s="79" customFormat="1" ht="16.5" customHeight="1">
      <c r="B29" s="460"/>
      <c r="C29" s="462"/>
      <c r="I29" s="462"/>
      <c r="J29" s="462"/>
      <c r="K29" s="462"/>
      <c r="L29" s="462"/>
      <c r="M29" s="462"/>
      <c r="N29" s="98"/>
      <c r="O29" s="98"/>
      <c r="P29" s="98"/>
      <c r="R29" s="194" t="s">
        <v>509</v>
      </c>
      <c r="S29" s="184">
        <f>IF(OR(AA20=S23,AND(AA20&gt;S23,AA20&lt;S24)),10,0)</f>
        <v>0</v>
      </c>
      <c r="T29" s="184">
        <f>IF(OR(PPTE_SMMLV=T23,AND(PPTE_SMMLV&gt;T23,PPTE_SMMLV&lt;T24)),10,0)</f>
        <v>0</v>
      </c>
      <c r="U29" s="177"/>
      <c r="V29" s="1092"/>
    </row>
    <row r="30" spans="2:28" s="79" customFormat="1" ht="16.5" customHeight="1">
      <c r="B30" s="460"/>
      <c r="C30" s="462"/>
      <c r="D30" s="462"/>
      <c r="E30" s="462"/>
      <c r="F30" s="462"/>
      <c r="G30" s="462"/>
      <c r="H30" s="462"/>
      <c r="I30" s="462"/>
      <c r="J30" s="462"/>
      <c r="K30" s="462"/>
      <c r="L30" s="462"/>
      <c r="M30" s="462"/>
      <c r="N30" s="98"/>
      <c r="O30" s="98"/>
      <c r="P30" s="98"/>
      <c r="R30" s="194" t="s">
        <v>510</v>
      </c>
      <c r="S30" s="184">
        <f>IF(OR(AA20=S24,AND(AA20&gt;S24,AA20&lt;S25)),20,0)</f>
        <v>0</v>
      </c>
      <c r="T30" s="184">
        <f>IF(OR(PPTE_SMMLV=T24,AND(PPTE_SMMLV&gt;T24,PPTE_SMMLV&lt;T25)),20,0)</f>
        <v>0</v>
      </c>
      <c r="U30" s="177"/>
      <c r="V30" s="1092"/>
    </row>
    <row r="31" spans="2:28" s="79" customFormat="1" ht="16.5" customHeight="1">
      <c r="B31" s="460"/>
      <c r="C31" s="462"/>
      <c r="D31" s="462"/>
      <c r="E31" s="462"/>
      <c r="F31" s="462"/>
      <c r="G31" s="462"/>
      <c r="H31" s="462"/>
      <c r="I31" s="462"/>
      <c r="J31" s="462"/>
      <c r="K31" s="462"/>
      <c r="L31" s="462"/>
      <c r="M31" s="462"/>
      <c r="N31" s="98"/>
      <c r="O31" s="98"/>
      <c r="P31" s="98"/>
      <c r="R31" s="194" t="s">
        <v>511</v>
      </c>
      <c r="S31" s="184">
        <f>IF(OR(AA20=S25,AA20&gt;S25),30,0)</f>
        <v>30</v>
      </c>
      <c r="T31" s="184">
        <f>IF(OR(PPTE_SMMLV=T25,PPTE_SMMLV&gt;T25),30,0)</f>
        <v>0</v>
      </c>
      <c r="U31" s="177"/>
      <c r="V31" s="1092"/>
    </row>
    <row r="32" spans="2:28" s="79" customFormat="1" ht="16.5" customHeight="1">
      <c r="B32" s="460"/>
      <c r="C32" s="462"/>
      <c r="D32" s="462"/>
      <c r="E32" s="462"/>
      <c r="F32" s="462"/>
      <c r="G32" s="1094"/>
      <c r="H32" s="1094"/>
      <c r="I32" s="1094"/>
      <c r="J32" s="461"/>
      <c r="K32" s="461"/>
      <c r="L32" s="1094"/>
      <c r="M32" s="462"/>
      <c r="N32" s="462"/>
      <c r="O32" s="462"/>
      <c r="P32" s="462"/>
      <c r="R32" s="195" t="s">
        <v>512</v>
      </c>
      <c r="S32" s="184">
        <v>10</v>
      </c>
      <c r="T32" s="184">
        <f>IF(SUM(V17:V19)&gt;=1,10,0)</f>
        <v>0</v>
      </c>
      <c r="U32" s="177"/>
      <c r="V32" s="1092"/>
    </row>
    <row r="33" spans="2:22" s="79" customFormat="1" ht="16.5" customHeight="1" thickBot="1">
      <c r="B33" s="460"/>
      <c r="C33" s="462"/>
      <c r="D33" s="462"/>
      <c r="E33" s="462"/>
      <c r="F33" s="462"/>
      <c r="G33" s="1094"/>
      <c r="H33" s="1094"/>
      <c r="I33" s="1094"/>
      <c r="J33" s="461"/>
      <c r="K33" s="461"/>
      <c r="L33" s="1094"/>
      <c r="M33" s="462"/>
      <c r="N33" s="462"/>
      <c r="O33" s="462"/>
      <c r="P33" s="462"/>
      <c r="Q33" s="479"/>
      <c r="R33" s="196" t="s">
        <v>506</v>
      </c>
      <c r="S33" s="197">
        <f>SUM(S29:S32)</f>
        <v>40</v>
      </c>
      <c r="T33" s="197">
        <f>SUM(T29:T32)</f>
        <v>0</v>
      </c>
      <c r="U33" s="200"/>
      <c r="V33" s="1093"/>
    </row>
    <row r="34" spans="2:22" s="79" customFormat="1">
      <c r="B34" s="460"/>
      <c r="C34" s="462"/>
      <c r="D34" s="462"/>
      <c r="E34" s="462"/>
      <c r="F34" s="462"/>
      <c r="G34" s="1094"/>
      <c r="H34" s="1094"/>
      <c r="I34" s="1094"/>
      <c r="J34" s="461"/>
      <c r="K34" s="461"/>
      <c r="L34" s="1094"/>
      <c r="M34" s="462"/>
      <c r="N34" s="462"/>
      <c r="O34" s="462"/>
      <c r="P34" s="462"/>
      <c r="Q34" s="462"/>
      <c r="R34" s="462"/>
      <c r="S34" s="100"/>
      <c r="T34" s="462"/>
      <c r="U34" s="462"/>
    </row>
    <row r="35" spans="2:22" s="79" customFormat="1">
      <c r="B35" s="460"/>
      <c r="C35" s="462"/>
      <c r="D35" s="462"/>
      <c r="E35" s="462"/>
      <c r="F35" s="462"/>
      <c r="G35" s="1094"/>
      <c r="H35" s="1094"/>
      <c r="I35" s="1094"/>
      <c r="J35" s="461"/>
      <c r="K35" s="461"/>
      <c r="L35" s="1094"/>
      <c r="M35" s="462"/>
      <c r="N35" s="462"/>
      <c r="O35" s="462"/>
      <c r="P35" s="462"/>
      <c r="Q35" s="462"/>
      <c r="R35" s="462"/>
      <c r="S35" s="100"/>
      <c r="T35" s="462"/>
      <c r="U35" s="462"/>
    </row>
    <row r="36" spans="2:22">
      <c r="G36" s="1094"/>
      <c r="H36" s="1094"/>
      <c r="I36" s="1094"/>
      <c r="J36" s="461"/>
      <c r="K36" s="461"/>
      <c r="L36" s="1094"/>
    </row>
    <row r="37" spans="2:22">
      <c r="G37" s="1094"/>
      <c r="H37" s="1094"/>
      <c r="I37" s="1094"/>
      <c r="J37" s="461"/>
      <c r="K37" s="461"/>
      <c r="L37" s="1094"/>
    </row>
    <row r="38" spans="2:22" s="102" customFormat="1">
      <c r="G38" s="1094"/>
      <c r="H38" s="1094"/>
      <c r="I38" s="1094"/>
      <c r="J38" s="461"/>
      <c r="K38" s="461"/>
      <c r="L38" s="1094"/>
    </row>
    <row r="39" spans="2:22" s="103" customFormat="1" ht="18">
      <c r="C39" s="104"/>
      <c r="D39" s="104"/>
      <c r="E39" s="104"/>
      <c r="F39" s="104"/>
      <c r="G39" s="1094"/>
      <c r="H39" s="1094"/>
      <c r="I39" s="1094"/>
      <c r="J39" s="461"/>
      <c r="K39" s="461"/>
      <c r="L39" s="1094"/>
    </row>
    <row r="40" spans="2:22" s="103" customFormat="1" ht="18">
      <c r="C40" s="104"/>
      <c r="G40" s="1094"/>
      <c r="H40" s="1094"/>
      <c r="I40" s="1094"/>
      <c r="J40" s="461"/>
      <c r="K40" s="461"/>
      <c r="L40" s="32"/>
    </row>
    <row r="41" spans="2:22" s="103" customFormat="1" ht="18">
      <c r="C41" s="104"/>
      <c r="G41" s="1094"/>
      <c r="H41" s="1094"/>
      <c r="I41" s="1094"/>
      <c r="J41" s="461"/>
      <c r="K41" s="461"/>
      <c r="L41" s="32"/>
    </row>
    <row r="42" spans="2:22" s="103" customFormat="1" ht="18">
      <c r="C42" s="104"/>
      <c r="G42" s="1094"/>
      <c r="H42" s="1094"/>
      <c r="I42" s="1094"/>
      <c r="J42" s="461"/>
      <c r="K42" s="461"/>
      <c r="L42" s="32"/>
    </row>
    <row r="43" spans="2:22" s="103" customFormat="1" ht="18">
      <c r="C43" s="104"/>
      <c r="G43" s="1094"/>
      <c r="H43" s="1094"/>
      <c r="I43" s="1094"/>
      <c r="J43" s="461"/>
      <c r="K43" s="461"/>
      <c r="L43" s="32"/>
    </row>
    <row r="44" spans="2:22" s="103" customFormat="1" ht="18">
      <c r="C44" s="104"/>
      <c r="I44" s="104"/>
      <c r="J44" s="104"/>
      <c r="K44" s="104"/>
    </row>
    <row r="45" spans="2:22" s="103" customFormat="1" ht="18">
      <c r="C45" s="104"/>
      <c r="I45" s="104"/>
      <c r="J45" s="104"/>
      <c r="K45" s="104"/>
    </row>
    <row r="46" spans="2:22" s="103" customFormat="1" ht="18">
      <c r="C46" s="104"/>
      <c r="I46" s="104"/>
      <c r="J46" s="104"/>
      <c r="K46" s="104"/>
    </row>
    <row r="47" spans="2:22" s="103" customFormat="1" ht="18">
      <c r="C47" s="104"/>
      <c r="D47" s="104"/>
      <c r="E47" s="104"/>
      <c r="F47" s="104"/>
      <c r="G47" s="104"/>
      <c r="H47" s="104"/>
      <c r="I47" s="104"/>
      <c r="J47" s="104"/>
      <c r="K47" s="104"/>
    </row>
    <row r="48" spans="2:22" s="103" customFormat="1" ht="18">
      <c r="C48" s="104"/>
      <c r="D48" s="104"/>
      <c r="E48" s="104"/>
      <c r="F48" s="104"/>
      <c r="G48" s="104"/>
      <c r="H48" s="104"/>
      <c r="I48" s="104"/>
      <c r="J48" s="104"/>
      <c r="K48" s="104"/>
    </row>
  </sheetData>
  <mergeCells count="13">
    <mergeCell ref="X20:Y20"/>
    <mergeCell ref="B5:U5"/>
    <mergeCell ref="B6:U6"/>
    <mergeCell ref="B7:U7"/>
    <mergeCell ref="B8:U8"/>
    <mergeCell ref="B9:U9"/>
    <mergeCell ref="V21:V33"/>
    <mergeCell ref="G32:I43"/>
    <mergeCell ref="L32:L39"/>
    <mergeCell ref="B10:U10"/>
    <mergeCell ref="E13:G13"/>
    <mergeCell ref="J15:K15"/>
    <mergeCell ref="S15:U15"/>
  </mergeCells>
  <conditionalFormatting sqref="W17:X17 Z17:AA17 AA18:AA20">
    <cfRule type="containsText" dxfId="155" priority="11" operator="containsText" text="NO">
      <formula>NOT(ISERROR(SEARCH(("NO"),(W17))))</formula>
    </cfRule>
  </conditionalFormatting>
  <conditionalFormatting sqref="W17:X17 Z17:AA17 AA18:AA20">
    <cfRule type="cellIs" dxfId="154" priority="12" operator="equal">
      <formula>"""no"""</formula>
    </cfRule>
  </conditionalFormatting>
  <conditionalFormatting sqref="Z18:Z19">
    <cfRule type="containsText" dxfId="153" priority="9" operator="containsText" text="NO">
      <formula>NOT(ISERROR(SEARCH(("NO"),(Z18))))</formula>
    </cfRule>
  </conditionalFormatting>
  <conditionalFormatting sqref="Z18:Z19">
    <cfRule type="cellIs" dxfId="152" priority="10" operator="equal">
      <formula>"""no"""</formula>
    </cfRule>
  </conditionalFormatting>
  <conditionalFormatting sqref="W18:W19">
    <cfRule type="containsText" dxfId="151" priority="7" operator="containsText" text="NO">
      <formula>NOT(ISERROR(SEARCH(("NO"),(W18))))</formula>
    </cfRule>
  </conditionalFormatting>
  <conditionalFormatting sqref="W18:W19">
    <cfRule type="cellIs" dxfId="150" priority="8" operator="equal">
      <formula>"""no"""</formula>
    </cfRule>
  </conditionalFormatting>
  <conditionalFormatting sqref="X19">
    <cfRule type="containsText" dxfId="149" priority="5" operator="containsText" text="NO">
      <formula>NOT(ISERROR(SEARCH(("NO"),(X19))))</formula>
    </cfRule>
  </conditionalFormatting>
  <conditionalFormatting sqref="X19">
    <cfRule type="cellIs" dxfId="148" priority="6" operator="equal">
      <formula>"""no"""</formula>
    </cfRule>
  </conditionalFormatting>
  <conditionalFormatting sqref="Y17:Y19">
    <cfRule type="containsText" dxfId="147" priority="3" operator="containsText" text="NO">
      <formula>NOT(ISERROR(SEARCH(("NO"),(Y17))))</formula>
    </cfRule>
  </conditionalFormatting>
  <conditionalFormatting sqref="Y17:Y19">
    <cfRule type="cellIs" dxfId="146" priority="4" operator="equal">
      <formula>"""no"""</formula>
    </cfRule>
  </conditionalFormatting>
  <conditionalFormatting sqref="X18">
    <cfRule type="containsText" dxfId="145" priority="1" operator="containsText" text="NO">
      <formula>NOT(ISERROR(SEARCH(("NO"),(X18))))</formula>
    </cfRule>
  </conditionalFormatting>
  <conditionalFormatting sqref="X18">
    <cfRule type="cellIs" dxfId="144" priority="2" operator="equal">
      <formula>"""no"""</formula>
    </cfRule>
  </conditionalFormatting>
  <pageMargins left="0.7" right="0.7" top="0.75" bottom="0.75" header="0.3" footer="0.3"/>
  <pageSetup paperSize="9" orientation="portrait" r:id="rId1"/>
  <drawing r:id="rId2"/>
  <legacy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02"/>
  <sheetViews>
    <sheetView topLeftCell="K21" zoomScale="80" zoomScaleNormal="80" workbookViewId="0">
      <selection activeCell="N28" sqref="N28"/>
    </sheetView>
  </sheetViews>
  <sheetFormatPr baseColWidth="10" defaultColWidth="14.42578125" defaultRowHeight="15"/>
  <cols>
    <col min="1" max="1" width="15.28515625" style="105" customWidth="1"/>
    <col min="2" max="2" width="31.140625" style="480" customWidth="1"/>
    <col min="3" max="3" width="15.140625" style="480" customWidth="1"/>
    <col min="4" max="8" width="34.7109375" style="480" customWidth="1"/>
    <col min="9" max="10" width="34.28515625" style="480" customWidth="1"/>
    <col min="11" max="11" width="52" style="480" customWidth="1"/>
    <col min="12" max="12" width="16.5703125" style="480" customWidth="1"/>
    <col min="13" max="13" width="13.28515625" style="480" customWidth="1"/>
    <col min="14" max="14" width="13.85546875" style="480" customWidth="1"/>
    <col min="15" max="15" width="15.7109375" style="480" customWidth="1"/>
    <col min="16" max="16" width="22" style="480" customWidth="1"/>
    <col min="17" max="17" width="13.42578125" style="480" customWidth="1"/>
    <col min="18" max="18" width="40.7109375" style="480" customWidth="1"/>
    <col min="19" max="19" width="16.5703125" style="480" bestFit="1" customWidth="1"/>
    <col min="20" max="20" width="14.85546875" style="480" customWidth="1"/>
    <col min="21" max="29" width="11.42578125" style="480" customWidth="1"/>
    <col min="30" max="16384" width="14.42578125" style="480"/>
  </cols>
  <sheetData>
    <row r="1" spans="1:29">
      <c r="A1" s="1043" t="s">
        <v>58</v>
      </c>
      <c r="B1" s="1042"/>
      <c r="C1" s="1042"/>
      <c r="D1" s="1042"/>
      <c r="E1" s="1042"/>
      <c r="F1" s="1042"/>
      <c r="G1" s="1042"/>
      <c r="H1" s="1042"/>
      <c r="I1" s="1042"/>
      <c r="J1" s="1042"/>
      <c r="K1" s="1042"/>
      <c r="L1" s="1042"/>
      <c r="M1" s="1042"/>
      <c r="N1" s="1042"/>
      <c r="O1" s="1042"/>
      <c r="P1" s="1042"/>
      <c r="Q1" s="1042"/>
      <c r="R1" s="1042"/>
      <c r="S1" s="1042"/>
      <c r="T1" s="18"/>
      <c r="U1" s="18"/>
      <c r="V1" s="18"/>
      <c r="W1" s="18"/>
      <c r="X1" s="18"/>
      <c r="Y1" s="18"/>
      <c r="Z1" s="18"/>
      <c r="AA1" s="18"/>
      <c r="AB1" s="18"/>
      <c r="AC1" s="18"/>
    </row>
    <row r="2" spans="1:29">
      <c r="A2" s="1043" t="s">
        <v>2</v>
      </c>
      <c r="B2" s="1042"/>
      <c r="C2" s="1042"/>
      <c r="D2" s="1042"/>
      <c r="E2" s="1042"/>
      <c r="F2" s="1042"/>
      <c r="G2" s="1042"/>
      <c r="H2" s="1042"/>
      <c r="I2" s="1042"/>
      <c r="J2" s="1042"/>
      <c r="K2" s="1042"/>
      <c r="L2" s="1042"/>
      <c r="M2" s="1042"/>
      <c r="N2" s="1042"/>
      <c r="O2" s="1042"/>
      <c r="P2" s="1042"/>
      <c r="Q2" s="1042"/>
      <c r="R2" s="1042"/>
      <c r="S2" s="1042"/>
      <c r="T2" s="18"/>
      <c r="U2" s="18"/>
      <c r="V2" s="18"/>
      <c r="W2" s="18"/>
      <c r="X2" s="18"/>
      <c r="Y2" s="18"/>
      <c r="Z2" s="18"/>
      <c r="AA2" s="18"/>
      <c r="AB2" s="18"/>
      <c r="AC2" s="18"/>
    </row>
    <row r="3" spans="1:29">
      <c r="A3" s="1043"/>
      <c r="B3" s="1042"/>
      <c r="C3" s="1042"/>
      <c r="D3" s="1042"/>
      <c r="E3" s="1042"/>
      <c r="F3" s="1042"/>
      <c r="G3" s="1042"/>
      <c r="H3" s="1042"/>
      <c r="I3" s="1042"/>
      <c r="J3" s="1042"/>
      <c r="K3" s="1042"/>
      <c r="L3" s="1042"/>
      <c r="M3" s="1042"/>
      <c r="N3" s="1042"/>
      <c r="O3" s="1042"/>
      <c r="P3" s="1042"/>
      <c r="Q3" s="1042"/>
      <c r="R3" s="1042"/>
      <c r="S3" s="1042"/>
      <c r="T3" s="18"/>
      <c r="U3" s="18"/>
      <c r="V3" s="18"/>
      <c r="W3" s="18"/>
      <c r="X3" s="18"/>
      <c r="Y3" s="18"/>
      <c r="Z3" s="18"/>
      <c r="AA3" s="18"/>
      <c r="AB3" s="18"/>
      <c r="AC3" s="18"/>
    </row>
    <row r="4" spans="1:29">
      <c r="A4" s="1043" t="s">
        <v>48</v>
      </c>
      <c r="B4" s="1042"/>
      <c r="C4" s="1042"/>
      <c r="D4" s="1042"/>
      <c r="E4" s="1042"/>
      <c r="F4" s="1042"/>
      <c r="G4" s="1042"/>
      <c r="H4" s="1042"/>
      <c r="I4" s="1042"/>
      <c r="J4" s="1042"/>
      <c r="K4" s="1042"/>
      <c r="L4" s="1042"/>
      <c r="M4" s="1042"/>
      <c r="N4" s="1042"/>
      <c r="O4" s="1042"/>
      <c r="P4" s="1042"/>
      <c r="Q4" s="1042"/>
      <c r="R4" s="1042"/>
      <c r="S4" s="1042"/>
      <c r="T4" s="18"/>
      <c r="U4" s="18"/>
      <c r="V4" s="18"/>
      <c r="W4" s="18"/>
      <c r="X4" s="18"/>
      <c r="Y4" s="18"/>
      <c r="Z4" s="18"/>
      <c r="AA4" s="18"/>
      <c r="AB4" s="18"/>
      <c r="AC4" s="18"/>
    </row>
    <row r="5" spans="1:29">
      <c r="A5" s="1043" t="s">
        <v>514</v>
      </c>
      <c r="B5" s="1042"/>
      <c r="C5" s="1042"/>
      <c r="D5" s="1042"/>
      <c r="E5" s="1042"/>
      <c r="F5" s="1042"/>
      <c r="G5" s="1042"/>
      <c r="H5" s="1042"/>
      <c r="I5" s="1042"/>
      <c r="J5" s="1042"/>
      <c r="K5" s="1042"/>
      <c r="L5" s="1042"/>
      <c r="M5" s="1042"/>
      <c r="N5" s="1042"/>
      <c r="O5" s="1042"/>
      <c r="P5" s="1042"/>
      <c r="Q5" s="1042"/>
      <c r="R5" s="1042"/>
      <c r="S5" s="1042"/>
      <c r="T5" s="18"/>
      <c r="U5" s="18"/>
      <c r="V5" s="18"/>
      <c r="W5" s="18"/>
      <c r="X5" s="18"/>
      <c r="Y5" s="18"/>
      <c r="Z5" s="18"/>
      <c r="AA5" s="18"/>
      <c r="AB5" s="18"/>
      <c r="AC5" s="18"/>
    </row>
    <row r="6" spans="1:29">
      <c r="A6" s="451"/>
      <c r="B6" s="481"/>
      <c r="C6" s="481"/>
      <c r="D6" s="481"/>
      <c r="E6" s="481"/>
      <c r="F6" s="481"/>
      <c r="G6" s="481"/>
      <c r="H6" s="481"/>
      <c r="I6" s="481"/>
      <c r="J6" s="481"/>
      <c r="K6" s="481"/>
      <c r="L6" s="481"/>
      <c r="M6" s="481"/>
      <c r="N6" s="481"/>
      <c r="O6" s="481"/>
      <c r="P6" s="481"/>
      <c r="Q6" s="481"/>
      <c r="R6" s="481"/>
      <c r="S6" s="481"/>
      <c r="T6" s="18"/>
      <c r="U6" s="18"/>
      <c r="V6" s="18"/>
      <c r="W6" s="18"/>
      <c r="X6" s="18"/>
      <c r="Y6" s="18"/>
      <c r="Z6" s="18"/>
      <c r="AA6" s="18"/>
      <c r="AB6" s="18"/>
      <c r="AC6" s="18"/>
    </row>
    <row r="7" spans="1:29" ht="18.75" customHeight="1" thickBot="1">
      <c r="A7" s="233" t="s">
        <v>83</v>
      </c>
      <c r="B7" s="234"/>
      <c r="C7" s="1037" t="s">
        <v>246</v>
      </c>
      <c r="D7" s="1037"/>
      <c r="E7" s="1037"/>
      <c r="F7" s="344"/>
      <c r="G7" s="344"/>
      <c r="H7" s="344"/>
      <c r="I7" s="344"/>
      <c r="J7" s="449"/>
      <c r="K7" s="234"/>
      <c r="L7" s="234"/>
      <c r="M7" s="234"/>
      <c r="N7" s="234"/>
      <c r="O7" s="234"/>
      <c r="P7" s="234"/>
      <c r="Q7" s="234"/>
      <c r="R7" s="234"/>
      <c r="S7" s="234"/>
      <c r="T7" s="18"/>
      <c r="U7" s="18"/>
      <c r="V7" s="18"/>
      <c r="W7" s="18"/>
      <c r="X7" s="18"/>
      <c r="Y7" s="18"/>
      <c r="Z7" s="18"/>
      <c r="AA7" s="18"/>
      <c r="AB7" s="18"/>
      <c r="AC7" s="18"/>
    </row>
    <row r="8" spans="1:29">
      <c r="A8" s="1103" t="s">
        <v>515</v>
      </c>
      <c r="B8" s="1104"/>
      <c r="C8" s="1104"/>
      <c r="D8" s="1104"/>
      <c r="E8" s="1104"/>
      <c r="F8" s="1104"/>
      <c r="G8" s="1104"/>
      <c r="H8" s="1104"/>
      <c r="I8" s="1104"/>
      <c r="J8" s="1104"/>
      <c r="K8" s="1104"/>
      <c r="L8" s="1104"/>
      <c r="M8" s="1104"/>
      <c r="N8" s="1104"/>
      <c r="O8" s="1104"/>
      <c r="P8" s="1104"/>
      <c r="Q8" s="1104"/>
      <c r="R8" s="1104"/>
      <c r="S8" s="1104"/>
      <c r="T8" s="1105"/>
      <c r="U8" s="18"/>
      <c r="V8" s="18"/>
      <c r="W8" s="18"/>
      <c r="X8" s="18"/>
      <c r="Y8" s="18"/>
      <c r="Z8" s="18"/>
      <c r="AA8" s="18"/>
      <c r="AB8" s="18"/>
      <c r="AC8" s="18"/>
    </row>
    <row r="9" spans="1:29">
      <c r="A9" s="63" t="s">
        <v>516</v>
      </c>
      <c r="B9" s="63" t="s">
        <v>516</v>
      </c>
      <c r="C9" s="63" t="s">
        <v>516</v>
      </c>
      <c r="D9" s="63" t="s">
        <v>516</v>
      </c>
      <c r="E9" s="63"/>
      <c r="F9" s="63"/>
      <c r="G9" s="63"/>
      <c r="H9" s="63"/>
      <c r="I9" s="63" t="s">
        <v>516</v>
      </c>
      <c r="J9" s="63"/>
      <c r="K9" s="63" t="s">
        <v>516</v>
      </c>
      <c r="L9" s="63" t="s">
        <v>516</v>
      </c>
      <c r="M9" s="63" t="s">
        <v>516</v>
      </c>
      <c r="N9" s="63" t="s">
        <v>516</v>
      </c>
      <c r="O9" s="63"/>
      <c r="P9" s="63" t="s">
        <v>516</v>
      </c>
      <c r="Q9" s="63" t="s">
        <v>516</v>
      </c>
      <c r="R9" s="63" t="s">
        <v>516</v>
      </c>
      <c r="S9" s="63" t="s">
        <v>516</v>
      </c>
      <c r="T9" s="63" t="s">
        <v>516</v>
      </c>
      <c r="U9" s="18"/>
      <c r="V9" s="18"/>
      <c r="W9" s="18"/>
      <c r="X9" s="18"/>
      <c r="Y9" s="18"/>
      <c r="Z9" s="18"/>
      <c r="AA9" s="18"/>
      <c r="AB9" s="18"/>
      <c r="AC9" s="18"/>
    </row>
    <row r="10" spans="1:29" ht="15" customHeight="1">
      <c r="A10" s="1106" t="s">
        <v>517</v>
      </c>
      <c r="B10" s="1106" t="s">
        <v>59</v>
      </c>
      <c r="C10" s="1113" t="s">
        <v>518</v>
      </c>
      <c r="D10" s="1112"/>
      <c r="E10" s="1112"/>
      <c r="F10" s="1112"/>
      <c r="G10" s="1112"/>
      <c r="H10" s="1112"/>
      <c r="I10" s="1112"/>
      <c r="J10" s="1112"/>
      <c r="K10" s="1112"/>
      <c r="L10" s="1112"/>
      <c r="M10" s="1112"/>
      <c r="N10" s="1112"/>
      <c r="O10" s="1112"/>
      <c r="P10" s="1112"/>
      <c r="Q10" s="1112"/>
      <c r="R10" s="1112"/>
      <c r="S10" s="1112"/>
      <c r="T10" s="1112"/>
      <c r="U10" s="18"/>
      <c r="V10" s="18"/>
      <c r="W10" s="18"/>
      <c r="X10" s="18"/>
      <c r="Y10" s="18"/>
      <c r="Z10" s="18"/>
      <c r="AA10" s="18"/>
      <c r="AB10" s="18"/>
      <c r="AC10" s="18"/>
    </row>
    <row r="11" spans="1:29" ht="76.5">
      <c r="A11" s="1106"/>
      <c r="B11" s="1112"/>
      <c r="C11" s="464" t="s">
        <v>519</v>
      </c>
      <c r="D11" s="464" t="s">
        <v>60</v>
      </c>
      <c r="E11" s="71" t="s">
        <v>75</v>
      </c>
      <c r="F11" s="71" t="s">
        <v>76</v>
      </c>
      <c r="G11" s="71" t="s">
        <v>77</v>
      </c>
      <c r="H11" s="71" t="s">
        <v>124</v>
      </c>
      <c r="I11" s="464" t="s">
        <v>61</v>
      </c>
      <c r="J11" s="464" t="s">
        <v>79</v>
      </c>
      <c r="K11" s="464" t="s">
        <v>62</v>
      </c>
      <c r="L11" s="464" t="s">
        <v>520</v>
      </c>
      <c r="M11" s="464" t="s">
        <v>521</v>
      </c>
      <c r="N11" s="464" t="s">
        <v>522</v>
      </c>
      <c r="O11" s="464" t="s">
        <v>523</v>
      </c>
      <c r="P11" s="464" t="s">
        <v>524</v>
      </c>
      <c r="Q11" s="464" t="s">
        <v>525</v>
      </c>
      <c r="R11" s="464" t="s">
        <v>526</v>
      </c>
      <c r="S11" s="464" t="s">
        <v>527</v>
      </c>
      <c r="T11" s="464" t="s">
        <v>528</v>
      </c>
      <c r="U11" s="18"/>
      <c r="V11" s="18"/>
      <c r="W11" s="18"/>
      <c r="X11" s="18"/>
      <c r="Y11" s="18"/>
      <c r="Z11" s="18"/>
      <c r="AA11" s="18"/>
      <c r="AB11" s="18"/>
      <c r="AC11" s="18"/>
    </row>
    <row r="12" spans="1:29" ht="338.25" customHeight="1">
      <c r="A12" s="473" t="s">
        <v>529</v>
      </c>
      <c r="B12" s="453" t="s">
        <v>266</v>
      </c>
      <c r="C12" s="468">
        <v>3</v>
      </c>
      <c r="D12" s="217" t="s">
        <v>272</v>
      </c>
      <c r="E12" s="476" t="s">
        <v>273</v>
      </c>
      <c r="F12" s="476" t="s">
        <v>274</v>
      </c>
      <c r="G12" s="476" t="s">
        <v>275</v>
      </c>
      <c r="H12" s="476" t="s">
        <v>184</v>
      </c>
      <c r="I12" s="476" t="s">
        <v>276</v>
      </c>
      <c r="J12" s="247" t="s">
        <v>184</v>
      </c>
      <c r="K12" s="458" t="s">
        <v>277</v>
      </c>
      <c r="L12" s="22">
        <v>39699</v>
      </c>
      <c r="M12" s="22">
        <v>42886</v>
      </c>
      <c r="N12" s="201">
        <f t="shared" ref="N12:N23" si="0">_xlfn.DAYS(M12,L12)/365*12</f>
        <v>104.77808219178084</v>
      </c>
      <c r="O12" s="475" t="s">
        <v>173</v>
      </c>
      <c r="P12" s="43" t="s">
        <v>162</v>
      </c>
      <c r="Q12" s="201">
        <f>IF(P12="no",0,N12)</f>
        <v>104.77808219178084</v>
      </c>
      <c r="R12" s="459" t="s">
        <v>530</v>
      </c>
      <c r="S12" s="474">
        <f>SUM(Q12:Q12)</f>
        <v>104.77808219178084</v>
      </c>
      <c r="T12" s="463">
        <v>9</v>
      </c>
      <c r="U12" s="18"/>
      <c r="V12" s="20"/>
      <c r="W12" s="18"/>
      <c r="X12" s="18"/>
      <c r="Y12" s="18"/>
      <c r="Z12" s="18"/>
      <c r="AA12" s="18"/>
      <c r="AB12" s="18"/>
      <c r="AC12" s="18"/>
    </row>
    <row r="13" spans="1:29" s="584" customFormat="1" ht="15" customHeight="1">
      <c r="A13" s="578"/>
      <c r="B13" s="517"/>
      <c r="C13" s="579"/>
      <c r="D13" s="488"/>
      <c r="E13" s="489"/>
      <c r="F13" s="489"/>
      <c r="G13" s="489"/>
      <c r="H13" s="489"/>
      <c r="I13" s="489"/>
      <c r="J13" s="490"/>
      <c r="K13" s="485"/>
      <c r="L13" s="491"/>
      <c r="M13" s="491"/>
      <c r="N13" s="492"/>
      <c r="O13" s="493"/>
      <c r="P13" s="580"/>
      <c r="Q13" s="492"/>
      <c r="R13" s="484"/>
      <c r="S13" s="581"/>
      <c r="T13" s="581"/>
      <c r="U13" s="582"/>
      <c r="V13" s="583"/>
      <c r="W13" s="582"/>
      <c r="X13" s="582"/>
      <c r="Y13" s="582"/>
      <c r="Z13" s="582"/>
      <c r="AA13" s="582"/>
      <c r="AB13" s="582"/>
      <c r="AC13" s="582"/>
    </row>
    <row r="14" spans="1:29" ht="191.25" customHeight="1">
      <c r="A14" s="1054" t="s">
        <v>531</v>
      </c>
      <c r="B14" s="1056" t="s">
        <v>284</v>
      </c>
      <c r="C14" s="468">
        <v>8</v>
      </c>
      <c r="D14" s="217" t="s">
        <v>288</v>
      </c>
      <c r="E14" s="476" t="s">
        <v>289</v>
      </c>
      <c r="F14" s="476" t="s">
        <v>290</v>
      </c>
      <c r="G14" s="476" t="s">
        <v>291</v>
      </c>
      <c r="H14" s="476" t="s">
        <v>184</v>
      </c>
      <c r="I14" s="476" t="s">
        <v>292</v>
      </c>
      <c r="J14" s="242" t="s">
        <v>184</v>
      </c>
      <c r="K14" s="42" t="s">
        <v>293</v>
      </c>
      <c r="L14" s="458">
        <v>40429</v>
      </c>
      <c r="M14" s="22">
        <v>41159</v>
      </c>
      <c r="N14" s="201">
        <f t="shared" si="0"/>
        <v>24</v>
      </c>
      <c r="O14" s="475" t="s">
        <v>173</v>
      </c>
      <c r="P14" s="43" t="s">
        <v>162</v>
      </c>
      <c r="Q14" s="201">
        <f>IF(P14="no",0,N14)</f>
        <v>24</v>
      </c>
      <c r="R14" s="459" t="s">
        <v>530</v>
      </c>
      <c r="S14" s="1120">
        <f>SUM(Q14:Q16)</f>
        <v>71.243835616438346</v>
      </c>
      <c r="T14" s="1070">
        <v>20</v>
      </c>
      <c r="U14" s="18"/>
      <c r="V14" s="20"/>
      <c r="W14" s="18"/>
      <c r="X14" s="18"/>
      <c r="Y14" s="18"/>
      <c r="Z14" s="18"/>
      <c r="AA14" s="18"/>
      <c r="AB14" s="18"/>
      <c r="AC14" s="18"/>
    </row>
    <row r="15" spans="1:29" ht="127.5">
      <c r="A15" s="1055"/>
      <c r="B15" s="1057"/>
      <c r="C15" s="468" t="s">
        <v>532</v>
      </c>
      <c r="D15" s="322" t="s">
        <v>533</v>
      </c>
      <c r="E15" s="322" t="s">
        <v>533</v>
      </c>
      <c r="F15" s="323" t="s">
        <v>534</v>
      </c>
      <c r="G15" s="476" t="s">
        <v>535</v>
      </c>
      <c r="H15" s="323" t="s">
        <v>536</v>
      </c>
      <c r="I15" s="323" t="s">
        <v>231</v>
      </c>
      <c r="J15" s="42" t="s">
        <v>537</v>
      </c>
      <c r="K15" s="315" t="s">
        <v>538</v>
      </c>
      <c r="L15" s="458">
        <v>41579</v>
      </c>
      <c r="M15" s="22">
        <v>42338</v>
      </c>
      <c r="N15" s="201">
        <f t="shared" si="0"/>
        <v>24.953424657534242</v>
      </c>
      <c r="O15" s="475" t="s">
        <v>173</v>
      </c>
      <c r="P15" s="43" t="s">
        <v>162</v>
      </c>
      <c r="Q15" s="201">
        <f>SUM(N15)</f>
        <v>24.953424657534242</v>
      </c>
      <c r="R15" s="455" t="s">
        <v>530</v>
      </c>
      <c r="S15" s="1120"/>
      <c r="T15" s="1070"/>
      <c r="U15" s="18"/>
      <c r="V15" s="20"/>
      <c r="W15" s="18"/>
      <c r="X15" s="18"/>
      <c r="Y15" s="18"/>
      <c r="Z15" s="18"/>
      <c r="AA15" s="18"/>
      <c r="AB15" s="18"/>
      <c r="AC15" s="18"/>
    </row>
    <row r="16" spans="1:29" ht="190.5" customHeight="1">
      <c r="A16" s="1145"/>
      <c r="B16" s="1110"/>
      <c r="C16" s="468">
        <v>11</v>
      </c>
      <c r="D16" s="322" t="s">
        <v>539</v>
      </c>
      <c r="E16" s="323" t="s">
        <v>540</v>
      </c>
      <c r="F16" s="323" t="s">
        <v>541</v>
      </c>
      <c r="G16" s="476" t="s">
        <v>542</v>
      </c>
      <c r="H16" s="323" t="s">
        <v>184</v>
      </c>
      <c r="I16" s="323" t="s">
        <v>543</v>
      </c>
      <c r="J16" s="42" t="s">
        <v>544</v>
      </c>
      <c r="K16" s="315" t="s">
        <v>545</v>
      </c>
      <c r="L16" s="458">
        <v>42899</v>
      </c>
      <c r="M16" s="22">
        <v>43577</v>
      </c>
      <c r="N16" s="201">
        <f t="shared" si="0"/>
        <v>22.290410958904108</v>
      </c>
      <c r="O16" s="475" t="s">
        <v>173</v>
      </c>
      <c r="P16" s="43" t="s">
        <v>162</v>
      </c>
      <c r="Q16" s="201">
        <f t="shared" ref="Q16:Q23" si="1">SUM(N16:P16)</f>
        <v>22.290410958904108</v>
      </c>
      <c r="R16" s="459" t="s">
        <v>530</v>
      </c>
      <c r="S16" s="1121"/>
      <c r="T16" s="1166"/>
      <c r="U16" s="18"/>
      <c r="V16" s="20"/>
      <c r="W16" s="18"/>
      <c r="X16" s="18"/>
      <c r="Y16" s="18"/>
      <c r="Z16" s="18"/>
      <c r="AA16" s="18"/>
      <c r="AB16" s="18"/>
      <c r="AC16" s="18"/>
    </row>
    <row r="17" spans="1:29" s="584" customFormat="1" ht="13.5" customHeight="1">
      <c r="A17" s="500"/>
      <c r="B17" s="501"/>
      <c r="C17" s="579"/>
      <c r="D17" s="506"/>
      <c r="E17" s="507"/>
      <c r="F17" s="507"/>
      <c r="G17" s="489"/>
      <c r="H17" s="507"/>
      <c r="I17" s="507"/>
      <c r="J17" s="495"/>
      <c r="K17" s="519"/>
      <c r="L17" s="485"/>
      <c r="M17" s="491"/>
      <c r="N17" s="492"/>
      <c r="O17" s="493"/>
      <c r="P17" s="580"/>
      <c r="Q17" s="492"/>
      <c r="R17" s="515"/>
      <c r="S17" s="581"/>
      <c r="T17" s="581"/>
      <c r="U17" s="582"/>
      <c r="V17" s="583"/>
      <c r="W17" s="582"/>
      <c r="X17" s="582"/>
      <c r="Y17" s="582"/>
      <c r="Z17" s="582"/>
      <c r="AA17" s="582"/>
      <c r="AB17" s="582"/>
      <c r="AC17" s="582"/>
    </row>
    <row r="18" spans="1:29" ht="38.25">
      <c r="A18" s="1054" t="s">
        <v>546</v>
      </c>
      <c r="B18" s="1056" t="s">
        <v>547</v>
      </c>
      <c r="C18" s="468">
        <v>29</v>
      </c>
      <c r="D18" s="248" t="s">
        <v>299</v>
      </c>
      <c r="E18" s="248" t="s">
        <v>299</v>
      </c>
      <c r="F18" s="250" t="s">
        <v>300</v>
      </c>
      <c r="G18" s="250">
        <v>2802713</v>
      </c>
      <c r="H18" s="476" t="s">
        <v>184</v>
      </c>
      <c r="I18" s="250" t="s">
        <v>301</v>
      </c>
      <c r="J18" s="251" t="s">
        <v>184</v>
      </c>
      <c r="K18" s="251" t="s">
        <v>302</v>
      </c>
      <c r="L18" s="458">
        <v>38743</v>
      </c>
      <c r="M18" s="22">
        <v>39047</v>
      </c>
      <c r="N18" s="201">
        <f t="shared" si="0"/>
        <v>9.9945205479452053</v>
      </c>
      <c r="O18" s="475" t="s">
        <v>173</v>
      </c>
      <c r="P18" s="43" t="s">
        <v>162</v>
      </c>
      <c r="Q18" s="201">
        <f t="shared" si="1"/>
        <v>9.9945205479452053</v>
      </c>
      <c r="R18" s="454"/>
      <c r="S18" s="472"/>
      <c r="T18" s="1122">
        <v>20</v>
      </c>
      <c r="U18" s="18"/>
      <c r="V18" s="20"/>
      <c r="W18" s="18"/>
      <c r="X18" s="18"/>
      <c r="Y18" s="18"/>
      <c r="Z18" s="18"/>
      <c r="AA18" s="18"/>
      <c r="AB18" s="18"/>
      <c r="AC18" s="18"/>
    </row>
    <row r="19" spans="1:29" ht="38.25">
      <c r="A19" s="1055"/>
      <c r="B19" s="1057"/>
      <c r="C19" s="468">
        <v>29</v>
      </c>
      <c r="D19" s="248" t="s">
        <v>299</v>
      </c>
      <c r="E19" s="248" t="s">
        <v>299</v>
      </c>
      <c r="F19" s="250" t="s">
        <v>300</v>
      </c>
      <c r="G19" s="250">
        <v>2802713</v>
      </c>
      <c r="H19" s="476" t="s">
        <v>184</v>
      </c>
      <c r="I19" s="250" t="s">
        <v>301</v>
      </c>
      <c r="J19" s="251" t="s">
        <v>184</v>
      </c>
      <c r="K19" s="251" t="s">
        <v>302</v>
      </c>
      <c r="L19" s="458">
        <v>39111</v>
      </c>
      <c r="M19" s="22">
        <v>39415</v>
      </c>
      <c r="N19" s="201">
        <f t="shared" si="0"/>
        <v>9.9945205479452053</v>
      </c>
      <c r="O19" s="475" t="s">
        <v>173</v>
      </c>
      <c r="P19" s="43" t="s">
        <v>162</v>
      </c>
      <c r="Q19" s="201">
        <f t="shared" si="1"/>
        <v>9.9945205479452053</v>
      </c>
      <c r="R19" s="454"/>
      <c r="S19" s="472"/>
      <c r="T19" s="1123"/>
      <c r="U19" s="18"/>
      <c r="V19" s="20"/>
      <c r="W19" s="18"/>
      <c r="X19" s="18"/>
      <c r="Y19" s="18"/>
      <c r="Z19" s="18"/>
      <c r="AA19" s="18"/>
      <c r="AB19" s="18"/>
      <c r="AC19" s="18"/>
    </row>
    <row r="20" spans="1:29" ht="102">
      <c r="A20" s="1055"/>
      <c r="B20" s="1057"/>
      <c r="C20" s="468">
        <v>32</v>
      </c>
      <c r="D20" s="322" t="s">
        <v>548</v>
      </c>
      <c r="E20" s="323" t="s">
        <v>549</v>
      </c>
      <c r="F20" s="323" t="s">
        <v>550</v>
      </c>
      <c r="G20" s="476">
        <v>3241000</v>
      </c>
      <c r="H20" s="323" t="s">
        <v>551</v>
      </c>
      <c r="I20" s="323" t="s">
        <v>231</v>
      </c>
      <c r="J20" s="42" t="s">
        <v>552</v>
      </c>
      <c r="K20" s="42" t="s">
        <v>552</v>
      </c>
      <c r="L20" s="458">
        <v>41880</v>
      </c>
      <c r="M20" s="22">
        <v>42028</v>
      </c>
      <c r="N20" s="201">
        <f t="shared" si="0"/>
        <v>4.8657534246575338</v>
      </c>
      <c r="O20" s="475" t="s">
        <v>173</v>
      </c>
      <c r="P20" s="43" t="s">
        <v>162</v>
      </c>
      <c r="Q20" s="201">
        <f t="shared" si="1"/>
        <v>4.8657534246575338</v>
      </c>
      <c r="R20" s="454"/>
      <c r="S20" s="1120">
        <f>SUM(Q20:Q23)</f>
        <v>51.024657534246572</v>
      </c>
      <c r="T20" s="1123"/>
      <c r="U20" s="18"/>
      <c r="V20" s="20"/>
      <c r="W20" s="18"/>
      <c r="X20" s="18"/>
      <c r="Y20" s="18"/>
      <c r="Z20" s="18"/>
      <c r="AA20" s="18"/>
      <c r="AB20" s="18"/>
      <c r="AC20" s="18"/>
    </row>
    <row r="21" spans="1:29" ht="102">
      <c r="A21" s="1055"/>
      <c r="B21" s="1057"/>
      <c r="C21" s="468">
        <v>33</v>
      </c>
      <c r="D21" s="322" t="s">
        <v>548</v>
      </c>
      <c r="E21" s="323" t="s">
        <v>549</v>
      </c>
      <c r="F21" s="323" t="s">
        <v>550</v>
      </c>
      <c r="G21" s="476">
        <v>3241000</v>
      </c>
      <c r="H21" s="323" t="s">
        <v>553</v>
      </c>
      <c r="I21" s="323" t="s">
        <v>231</v>
      </c>
      <c r="J21" s="42" t="s">
        <v>552</v>
      </c>
      <c r="K21" s="42" t="s">
        <v>552</v>
      </c>
      <c r="L21" s="458">
        <v>42045</v>
      </c>
      <c r="M21" s="22">
        <v>42429</v>
      </c>
      <c r="N21" s="201">
        <f t="shared" si="0"/>
        <v>12.624657534246573</v>
      </c>
      <c r="O21" s="475" t="s">
        <v>173</v>
      </c>
      <c r="P21" s="43" t="s">
        <v>162</v>
      </c>
      <c r="Q21" s="201">
        <f t="shared" si="1"/>
        <v>12.624657534246573</v>
      </c>
      <c r="R21" s="454"/>
      <c r="S21" s="1120"/>
      <c r="T21" s="1123"/>
      <c r="U21" s="18"/>
      <c r="V21" s="20"/>
      <c r="W21" s="18"/>
      <c r="X21" s="18"/>
      <c r="Y21" s="18"/>
      <c r="Z21" s="18"/>
      <c r="AA21" s="18"/>
      <c r="AB21" s="18"/>
      <c r="AC21" s="18"/>
    </row>
    <row r="22" spans="1:29" ht="140.25">
      <c r="A22" s="1055"/>
      <c r="B22" s="1057"/>
      <c r="C22" s="468">
        <v>35</v>
      </c>
      <c r="D22" s="322" t="s">
        <v>548</v>
      </c>
      <c r="E22" s="323" t="s">
        <v>549</v>
      </c>
      <c r="F22" s="323" t="s">
        <v>550</v>
      </c>
      <c r="G22" s="476">
        <v>3241000</v>
      </c>
      <c r="H22" s="323" t="s">
        <v>554</v>
      </c>
      <c r="I22" s="323" t="s">
        <v>231</v>
      </c>
      <c r="J22" s="42" t="s">
        <v>555</v>
      </c>
      <c r="K22" s="42" t="s">
        <v>556</v>
      </c>
      <c r="L22" s="458">
        <v>41019</v>
      </c>
      <c r="M22" s="22">
        <v>41341</v>
      </c>
      <c r="N22" s="201">
        <f t="shared" si="0"/>
        <v>10.586301369863014</v>
      </c>
      <c r="O22" s="475" t="s">
        <v>173</v>
      </c>
      <c r="P22" s="43" t="s">
        <v>162</v>
      </c>
      <c r="Q22" s="201">
        <f t="shared" si="1"/>
        <v>10.586301369863014</v>
      </c>
      <c r="R22" s="454"/>
      <c r="S22" s="1120"/>
      <c r="T22" s="1123"/>
      <c r="U22" s="18"/>
      <c r="V22" s="20"/>
      <c r="W22" s="18"/>
      <c r="X22" s="18"/>
      <c r="Y22" s="18"/>
      <c r="Z22" s="18"/>
      <c r="AA22" s="18"/>
      <c r="AB22" s="18"/>
      <c r="AC22" s="18"/>
    </row>
    <row r="23" spans="1:29" ht="154.5" customHeight="1" thickBot="1">
      <c r="A23" s="1145"/>
      <c r="B23" s="1110"/>
      <c r="C23" s="468">
        <v>36</v>
      </c>
      <c r="D23" s="458" t="s">
        <v>557</v>
      </c>
      <c r="E23" s="458" t="s">
        <v>557</v>
      </c>
      <c r="F23" s="458" t="s">
        <v>558</v>
      </c>
      <c r="G23" s="458" t="s">
        <v>559</v>
      </c>
      <c r="H23" s="458" t="s">
        <v>184</v>
      </c>
      <c r="I23" s="458" t="s">
        <v>560</v>
      </c>
      <c r="J23" s="458" t="s">
        <v>184</v>
      </c>
      <c r="K23" s="542" t="s">
        <v>561</v>
      </c>
      <c r="L23" s="22">
        <v>42644</v>
      </c>
      <c r="M23" s="22">
        <v>43342</v>
      </c>
      <c r="N23" s="865">
        <f t="shared" si="0"/>
        <v>22.947945205479449</v>
      </c>
      <c r="O23" s="475" t="s">
        <v>173</v>
      </c>
      <c r="P23" s="107" t="s">
        <v>162</v>
      </c>
      <c r="Q23" s="201">
        <f t="shared" si="1"/>
        <v>22.947945205479449</v>
      </c>
      <c r="R23" s="207" t="s">
        <v>1485</v>
      </c>
      <c r="S23" s="1153"/>
      <c r="T23" s="1154"/>
      <c r="U23" s="18"/>
      <c r="V23" s="20"/>
      <c r="W23" s="18"/>
      <c r="X23" s="18"/>
      <c r="Y23" s="18"/>
      <c r="Z23" s="18"/>
      <c r="AA23" s="18"/>
      <c r="AB23" s="18"/>
      <c r="AC23" s="18"/>
    </row>
    <row r="24" spans="1:29" ht="15.75" customHeight="1" thickBot="1">
      <c r="B24" s="45"/>
      <c r="C24" s="28"/>
      <c r="D24" s="29"/>
      <c r="E24" s="29"/>
      <c r="F24" s="29"/>
      <c r="G24" s="29"/>
      <c r="H24" s="29"/>
      <c r="I24" s="28"/>
      <c r="J24" s="28"/>
      <c r="K24" s="28"/>
      <c r="L24" s="28"/>
      <c r="M24" s="28"/>
      <c r="N24" s="30"/>
      <c r="O24" s="30"/>
      <c r="P24" s="206"/>
      <c r="R24" s="1151" t="s">
        <v>562</v>
      </c>
      <c r="S24" s="1152"/>
      <c r="T24" s="210">
        <f>SUM(T12:T23)</f>
        <v>49</v>
      </c>
      <c r="U24" s="18"/>
      <c r="V24" s="18"/>
      <c r="W24" s="18"/>
      <c r="X24" s="18"/>
      <c r="Y24" s="18"/>
      <c r="Z24" s="18"/>
      <c r="AA24" s="18"/>
      <c r="AB24" s="18"/>
      <c r="AC24" s="18"/>
    </row>
    <row r="25" spans="1:29">
      <c r="A25" s="347"/>
      <c r="B25" s="27"/>
      <c r="C25" s="28"/>
      <c r="D25" s="29"/>
      <c r="E25" s="29"/>
      <c r="F25" s="29"/>
      <c r="G25" s="29"/>
      <c r="H25" s="29"/>
      <c r="I25" s="32"/>
      <c r="J25" s="32"/>
      <c r="K25" s="32"/>
      <c r="L25" s="32"/>
      <c r="M25" s="32"/>
      <c r="N25" s="30"/>
      <c r="O25" s="30"/>
      <c r="P25" s="31"/>
      <c r="Q25" s="30"/>
      <c r="R25" s="28"/>
      <c r="S25" s="28"/>
      <c r="T25" s="18"/>
      <c r="U25" s="18"/>
      <c r="V25" s="18"/>
      <c r="W25" s="18"/>
      <c r="X25" s="18"/>
      <c r="Y25" s="18"/>
      <c r="Z25" s="18"/>
      <c r="AA25" s="18"/>
      <c r="AB25" s="18"/>
      <c r="AC25" s="18"/>
    </row>
    <row r="26" spans="1:29">
      <c r="B26" s="27"/>
      <c r="C26" s="28"/>
      <c r="D26" s="29"/>
      <c r="E26" s="29"/>
      <c r="F26" s="29"/>
      <c r="G26" s="29"/>
      <c r="H26" s="29"/>
      <c r="I26" s="32"/>
      <c r="J26" s="32"/>
      <c r="K26" s="32"/>
      <c r="L26" s="32"/>
      <c r="M26" s="32"/>
      <c r="N26" s="30"/>
      <c r="O26" s="30"/>
      <c r="P26" s="31"/>
      <c r="Q26" s="30"/>
      <c r="R26" s="28"/>
      <c r="S26" s="28"/>
      <c r="T26" s="18"/>
      <c r="U26" s="18"/>
      <c r="V26" s="18"/>
      <c r="W26" s="18"/>
      <c r="X26" s="18"/>
      <c r="Y26" s="18"/>
      <c r="Z26" s="18"/>
      <c r="AA26" s="18"/>
      <c r="AB26" s="18"/>
      <c r="AC26" s="18"/>
    </row>
    <row r="27" spans="1:29" ht="15.75" customHeight="1">
      <c r="A27" s="27"/>
      <c r="B27" s="27"/>
      <c r="C27" s="27"/>
      <c r="D27" s="27"/>
      <c r="E27" s="27"/>
      <c r="F27" s="27"/>
      <c r="G27" s="27"/>
      <c r="H27" s="27"/>
      <c r="I27" s="202" t="s">
        <v>563</v>
      </c>
      <c r="J27" s="202"/>
      <c r="K27" s="202" t="s">
        <v>564</v>
      </c>
      <c r="L27" s="202" t="s">
        <v>506</v>
      </c>
      <c r="M27" s="32"/>
      <c r="N27" s="27"/>
      <c r="O27" s="27"/>
      <c r="P27" s="27"/>
      <c r="Q27" s="27"/>
      <c r="R27" s="27"/>
      <c r="S27" s="27"/>
      <c r="T27" s="18"/>
      <c r="U27" s="18"/>
      <c r="V27" s="18"/>
      <c r="W27" s="18"/>
      <c r="X27" s="18"/>
      <c r="Y27" s="18"/>
      <c r="Z27" s="18"/>
      <c r="AA27" s="18"/>
      <c r="AB27" s="18"/>
      <c r="AC27" s="18"/>
    </row>
    <row r="28" spans="1:29" ht="15.75" customHeight="1">
      <c r="A28" s="27"/>
      <c r="B28" s="27"/>
      <c r="C28" s="27"/>
      <c r="D28" s="27"/>
      <c r="E28" s="27"/>
      <c r="F28" s="27"/>
      <c r="G28" s="27"/>
      <c r="H28" s="27"/>
      <c r="I28" s="1116" t="s">
        <v>565</v>
      </c>
      <c r="J28" s="469"/>
      <c r="K28" s="203" t="s">
        <v>566</v>
      </c>
      <c r="L28" s="203">
        <v>5</v>
      </c>
      <c r="M28" s="32"/>
      <c r="N28" s="27"/>
      <c r="O28" s="27"/>
      <c r="P28" s="27"/>
      <c r="Q28" s="27"/>
      <c r="R28" s="27"/>
      <c r="S28" s="27"/>
      <c r="T28" s="18"/>
      <c r="U28" s="18"/>
      <c r="V28" s="18"/>
      <c r="W28" s="18"/>
      <c r="X28" s="18"/>
      <c r="Y28" s="18"/>
      <c r="Z28" s="18"/>
      <c r="AA28" s="18"/>
      <c r="AB28" s="18"/>
      <c r="AC28" s="18"/>
    </row>
    <row r="29" spans="1:29" ht="15.75" customHeight="1">
      <c r="A29" s="18"/>
      <c r="B29" s="18"/>
      <c r="C29" s="18"/>
      <c r="D29" s="18"/>
      <c r="E29" s="18"/>
      <c r="F29" s="18"/>
      <c r="G29" s="18"/>
      <c r="H29" s="18"/>
      <c r="I29" s="1117"/>
      <c r="J29" s="470"/>
      <c r="K29" s="203" t="s">
        <v>567</v>
      </c>
      <c r="L29" s="203">
        <v>9</v>
      </c>
      <c r="M29" s="32"/>
      <c r="N29" s="18"/>
      <c r="O29" s="18"/>
      <c r="P29" s="18"/>
      <c r="Q29" s="18"/>
      <c r="R29" s="18"/>
      <c r="S29" s="18"/>
      <c r="T29" s="18"/>
      <c r="U29" s="18"/>
      <c r="V29" s="18"/>
      <c r="W29" s="18"/>
      <c r="X29" s="18"/>
      <c r="Y29" s="18"/>
      <c r="Z29" s="18"/>
      <c r="AA29" s="18"/>
      <c r="AB29" s="18"/>
      <c r="AC29" s="18"/>
    </row>
    <row r="30" spans="1:29" ht="15.75" customHeight="1">
      <c r="A30" s="18"/>
      <c r="B30" s="18"/>
      <c r="C30" s="18"/>
      <c r="D30" s="18"/>
      <c r="E30" s="18"/>
      <c r="F30" s="18"/>
      <c r="G30" s="18"/>
      <c r="H30" s="18"/>
      <c r="I30" s="1116" t="s">
        <v>156</v>
      </c>
      <c r="J30" s="469"/>
      <c r="K30" s="203" t="s">
        <v>566</v>
      </c>
      <c r="L30" s="203">
        <v>5</v>
      </c>
      <c r="M30" s="32"/>
      <c r="N30" s="18"/>
      <c r="O30" s="18"/>
      <c r="P30" s="18"/>
      <c r="Q30" s="18"/>
      <c r="R30" s="18"/>
      <c r="S30" s="18"/>
      <c r="T30" s="18"/>
      <c r="U30" s="18"/>
      <c r="V30" s="18"/>
      <c r="W30" s="18"/>
      <c r="X30" s="18"/>
      <c r="Y30" s="18"/>
      <c r="Z30" s="18"/>
      <c r="AA30" s="18"/>
      <c r="AB30" s="18"/>
      <c r="AC30" s="18"/>
    </row>
    <row r="31" spans="1:29" ht="15.75" customHeight="1">
      <c r="A31" s="18"/>
      <c r="B31" s="18"/>
      <c r="C31" s="18"/>
      <c r="D31" s="18"/>
      <c r="E31" s="18"/>
      <c r="F31" s="18"/>
      <c r="G31" s="18"/>
      <c r="H31" s="18"/>
      <c r="I31" s="1118"/>
      <c r="J31" s="471"/>
      <c r="K31" s="203" t="s">
        <v>567</v>
      </c>
      <c r="L31" s="203">
        <v>10</v>
      </c>
      <c r="M31" s="32"/>
      <c r="N31" s="18"/>
      <c r="O31" s="18"/>
      <c r="P31" s="18"/>
      <c r="Q31" s="18"/>
      <c r="R31" s="18"/>
      <c r="S31" s="18"/>
      <c r="T31" s="18"/>
      <c r="U31" s="18"/>
      <c r="V31" s="18"/>
      <c r="W31" s="18"/>
      <c r="X31" s="18"/>
      <c r="Y31" s="18"/>
      <c r="Z31" s="18"/>
      <c r="AA31" s="18"/>
      <c r="AB31" s="18"/>
      <c r="AC31" s="18"/>
    </row>
    <row r="32" spans="1:29" ht="15.75" customHeight="1">
      <c r="A32" s="18"/>
      <c r="B32" s="18"/>
      <c r="C32" s="18"/>
      <c r="D32" s="18"/>
      <c r="E32" s="18"/>
      <c r="F32" s="18"/>
      <c r="G32" s="18"/>
      <c r="H32" s="18"/>
      <c r="I32" s="1118"/>
      <c r="J32" s="471"/>
      <c r="K32" s="203" t="s">
        <v>568</v>
      </c>
      <c r="L32" s="203">
        <v>15</v>
      </c>
      <c r="M32" s="32"/>
      <c r="N32" s="18"/>
      <c r="O32" s="18"/>
      <c r="P32" s="18"/>
      <c r="Q32" s="18"/>
      <c r="R32" s="18"/>
      <c r="S32" s="18"/>
      <c r="T32" s="18"/>
      <c r="U32" s="18"/>
      <c r="V32" s="18"/>
      <c r="W32" s="18"/>
      <c r="X32" s="18"/>
      <c r="Y32" s="18"/>
      <c r="Z32" s="18"/>
      <c r="AA32" s="18"/>
      <c r="AB32" s="18"/>
      <c r="AC32" s="18"/>
    </row>
    <row r="33" spans="1:29" ht="15.75" customHeight="1">
      <c r="A33" s="18"/>
      <c r="B33" s="18"/>
      <c r="C33" s="18"/>
      <c r="D33" s="18"/>
      <c r="E33" s="18"/>
      <c r="F33" s="18"/>
      <c r="G33" s="18"/>
      <c r="H33" s="18"/>
      <c r="I33" s="1117"/>
      <c r="J33" s="470"/>
      <c r="K33" s="204" t="s">
        <v>569</v>
      </c>
      <c r="L33" s="204">
        <v>20</v>
      </c>
      <c r="M33" s="18"/>
      <c r="N33" s="18"/>
      <c r="O33" s="18"/>
      <c r="P33" s="18"/>
      <c r="Q33" s="18"/>
      <c r="R33" s="18"/>
      <c r="S33" s="18"/>
      <c r="T33" s="18"/>
      <c r="U33" s="18"/>
      <c r="V33" s="18"/>
      <c r="W33" s="18"/>
      <c r="X33" s="18"/>
      <c r="Y33" s="18"/>
      <c r="Z33" s="18"/>
      <c r="AA33" s="18"/>
      <c r="AB33" s="18"/>
      <c r="AC33" s="18"/>
    </row>
    <row r="34" spans="1:29" ht="15.75" customHeight="1">
      <c r="A34" s="18"/>
      <c r="B34" s="18"/>
      <c r="C34" s="18"/>
      <c r="D34" s="18"/>
      <c r="E34" s="18"/>
      <c r="F34" s="18"/>
      <c r="G34" s="18"/>
      <c r="H34" s="18"/>
      <c r="I34" s="1107" t="s">
        <v>157</v>
      </c>
      <c r="J34" s="465"/>
      <c r="K34" s="203" t="s">
        <v>566</v>
      </c>
      <c r="L34" s="203">
        <v>5</v>
      </c>
      <c r="M34" s="18"/>
      <c r="N34" s="18"/>
      <c r="O34" s="18"/>
      <c r="P34" s="18"/>
      <c r="Q34" s="18"/>
      <c r="R34" s="18"/>
      <c r="S34" s="18"/>
      <c r="T34" s="18"/>
      <c r="U34" s="18"/>
      <c r="V34" s="18"/>
      <c r="W34" s="18"/>
      <c r="X34" s="18"/>
      <c r="Y34" s="18"/>
      <c r="Z34" s="18"/>
      <c r="AA34" s="18"/>
      <c r="AB34" s="18"/>
      <c r="AC34" s="18"/>
    </row>
    <row r="35" spans="1:29" ht="15.75" customHeight="1">
      <c r="A35" s="18"/>
      <c r="B35" s="18"/>
      <c r="C35" s="18"/>
      <c r="D35" s="18"/>
      <c r="E35" s="18"/>
      <c r="F35" s="18"/>
      <c r="G35" s="18"/>
      <c r="H35" s="18"/>
      <c r="I35" s="1108"/>
      <c r="J35" s="466"/>
      <c r="K35" s="203" t="s">
        <v>567</v>
      </c>
      <c r="L35" s="203">
        <v>10</v>
      </c>
      <c r="M35" s="18"/>
      <c r="N35" s="18"/>
      <c r="O35" s="18"/>
      <c r="P35" s="18"/>
      <c r="Q35" s="18"/>
      <c r="R35" s="18"/>
      <c r="S35" s="18"/>
      <c r="T35" s="18"/>
      <c r="U35" s="18"/>
      <c r="V35" s="18"/>
      <c r="W35" s="18"/>
      <c r="X35" s="18"/>
      <c r="Y35" s="18"/>
      <c r="Z35" s="18"/>
      <c r="AA35" s="18"/>
      <c r="AB35" s="18"/>
      <c r="AC35" s="18"/>
    </row>
    <row r="36" spans="1:29" ht="15.75" customHeight="1">
      <c r="A36" s="18"/>
      <c r="B36" s="18"/>
      <c r="C36" s="18"/>
      <c r="D36" s="18"/>
      <c r="E36" s="18"/>
      <c r="F36" s="18"/>
      <c r="G36" s="18"/>
      <c r="H36" s="18"/>
      <c r="I36" s="1108"/>
      <c r="J36" s="466"/>
      <c r="K36" s="203" t="s">
        <v>568</v>
      </c>
      <c r="L36" s="203">
        <v>15</v>
      </c>
      <c r="M36" s="18"/>
      <c r="N36" s="18"/>
      <c r="O36" s="18"/>
      <c r="P36" s="18"/>
      <c r="Q36" s="18"/>
      <c r="R36" s="18"/>
      <c r="S36" s="18"/>
      <c r="T36" s="18"/>
      <c r="U36" s="18"/>
      <c r="V36" s="18"/>
      <c r="W36" s="18"/>
      <c r="X36" s="18"/>
      <c r="Y36" s="18"/>
      <c r="Z36" s="18"/>
      <c r="AA36" s="18"/>
      <c r="AB36" s="18"/>
      <c r="AC36" s="18"/>
    </row>
    <row r="37" spans="1:29" ht="15.75" customHeight="1">
      <c r="A37" s="18"/>
      <c r="B37" s="18"/>
      <c r="C37" s="18"/>
      <c r="D37" s="18"/>
      <c r="E37" s="18"/>
      <c r="F37" s="18"/>
      <c r="G37" s="18"/>
      <c r="H37" s="18"/>
      <c r="I37" s="1109"/>
      <c r="J37" s="467"/>
      <c r="K37" s="204" t="s">
        <v>569</v>
      </c>
      <c r="L37" s="204">
        <v>20</v>
      </c>
      <c r="M37" s="18"/>
      <c r="N37" s="18"/>
      <c r="O37" s="18"/>
      <c r="P37" s="18"/>
      <c r="Q37" s="18"/>
      <c r="R37" s="18"/>
      <c r="S37" s="18"/>
      <c r="T37" s="18"/>
      <c r="U37" s="18"/>
      <c r="V37" s="18"/>
      <c r="W37" s="18"/>
      <c r="X37" s="18"/>
      <c r="Y37" s="18"/>
      <c r="Z37" s="18"/>
      <c r="AA37" s="18"/>
      <c r="AB37" s="18"/>
      <c r="AC37" s="18"/>
    </row>
    <row r="38" spans="1:29" ht="15.75" customHeight="1">
      <c r="A38" s="18"/>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row>
    <row r="39" spans="1:29" ht="15.75" customHeight="1">
      <c r="A39" s="18"/>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row>
    <row r="40" spans="1:29" ht="15.75" customHeight="1">
      <c r="A40" s="18"/>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row>
    <row r="41" spans="1:29" ht="15.75" customHeight="1">
      <c r="A41" s="18"/>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row>
    <row r="42" spans="1:29" ht="15.75" customHeight="1">
      <c r="A42" s="18"/>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row>
    <row r="43" spans="1:29" ht="15.75" customHeight="1">
      <c r="A43" s="18"/>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row>
    <row r="44" spans="1:29" ht="15.75" customHeight="1">
      <c r="A44" s="18"/>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row>
    <row r="45" spans="1:29" ht="15.75" customHeight="1">
      <c r="A45" s="18"/>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row>
    <row r="46" spans="1:29" ht="15.75" customHeight="1">
      <c r="A46" s="18"/>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row>
    <row r="47" spans="1:29" ht="15.75" customHeight="1">
      <c r="A47" s="18"/>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row>
    <row r="48" spans="1:29" ht="15.75" customHeight="1">
      <c r="A48" s="18"/>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row>
    <row r="49" spans="1:29" ht="15.75" customHeight="1">
      <c r="A49" s="18"/>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row>
    <row r="50" spans="1:29" ht="15.75" customHeight="1">
      <c r="A50" s="18"/>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row>
    <row r="51" spans="1:29" ht="15.75" customHeight="1">
      <c r="A51" s="18"/>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row>
    <row r="52" spans="1:29" ht="15.75" customHeight="1">
      <c r="A52" s="18"/>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row>
    <row r="53" spans="1:29" ht="15.75" customHeight="1">
      <c r="A53" s="18"/>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row>
    <row r="54" spans="1:29" ht="15.75" customHeight="1">
      <c r="A54" s="18"/>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row>
    <row r="55" spans="1:29" ht="15.75" customHeight="1">
      <c r="A55" s="18"/>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row>
    <row r="56" spans="1:29" ht="15.75" customHeight="1">
      <c r="A56" s="18"/>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row>
    <row r="57" spans="1:29" ht="15.75" customHeight="1">
      <c r="A57" s="18"/>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row>
    <row r="58" spans="1:29" ht="15.75" customHeight="1">
      <c r="A58" s="18"/>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row>
    <row r="59" spans="1:29" ht="15.75" customHeight="1">
      <c r="A59" s="18"/>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row>
    <row r="60" spans="1:29" ht="15.75" customHeight="1">
      <c r="A60" s="18"/>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row>
    <row r="61" spans="1:29" ht="15.75" customHeight="1">
      <c r="A61" s="18"/>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row>
    <row r="62" spans="1:29" ht="15.75" customHeight="1">
      <c r="A62" s="18"/>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row>
    <row r="63" spans="1:29" ht="15.75" customHeight="1">
      <c r="A63" s="18"/>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row>
    <row r="64" spans="1:29" ht="15.75" customHeight="1">
      <c r="A64" s="18"/>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row>
    <row r="65" spans="1:29" ht="15.75" customHeight="1">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row>
    <row r="66" spans="1:29" ht="15.75" customHeight="1">
      <c r="A66" s="18"/>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row>
    <row r="67" spans="1:29" ht="15.75" customHeight="1">
      <c r="A67" s="18"/>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row>
    <row r="68" spans="1:29" ht="15.75" customHeight="1">
      <c r="A68" s="18"/>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row>
    <row r="69" spans="1:29" ht="15.75" customHeight="1">
      <c r="A69" s="18"/>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row>
    <row r="70" spans="1:29" ht="15.75" customHeight="1">
      <c r="A70" s="18"/>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row>
    <row r="71" spans="1:29" ht="15.75" customHeight="1">
      <c r="A71" s="18"/>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row>
    <row r="72" spans="1:29" ht="15.75" customHeight="1">
      <c r="A72" s="18"/>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row>
    <row r="73" spans="1:29" ht="15.75" customHeight="1">
      <c r="A73" s="18"/>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row>
    <row r="74" spans="1:29" ht="15.75" customHeight="1">
      <c r="A74" s="18"/>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row>
    <row r="75" spans="1:29" ht="15.75" customHeight="1">
      <c r="A75" s="18"/>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row>
    <row r="76" spans="1:29" ht="15.75" customHeight="1">
      <c r="A76" s="18"/>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row>
    <row r="77" spans="1:29" ht="15.75" customHeight="1">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row>
    <row r="78" spans="1:29" ht="15.75" customHeight="1">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row>
    <row r="79" spans="1:29" ht="15.75" customHeight="1">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row>
    <row r="80" spans="1:29" ht="15.75" customHeight="1">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row>
    <row r="81" spans="1:29" ht="15.75" customHeight="1">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row>
    <row r="82" spans="1:29" ht="15.75" customHeight="1">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row>
    <row r="83" spans="1:29" ht="15.75" customHeight="1">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row>
    <row r="84" spans="1:29" ht="15.75" customHeight="1">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row>
    <row r="85" spans="1:29" ht="15.75" customHeight="1">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row>
    <row r="86" spans="1:29" ht="15.75" customHeight="1">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row>
    <row r="87" spans="1:29" ht="15.75" customHeight="1">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row>
    <row r="88" spans="1:29" ht="15.75" customHeight="1">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row>
    <row r="89" spans="1:29" ht="15.75" customHeight="1">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row>
    <row r="90" spans="1:29" ht="15.75" customHeight="1">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row>
    <row r="91" spans="1:29" ht="15.75" customHeight="1">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row>
    <row r="92" spans="1:29" ht="15.75" customHeight="1">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row>
    <row r="93" spans="1:29" ht="15.75" customHeight="1">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row>
    <row r="94" spans="1:29" ht="15.75" customHeight="1">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row>
    <row r="95" spans="1:29" ht="15.75" customHeight="1">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row>
    <row r="96" spans="1:29" ht="15.75" customHeight="1">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row>
    <row r="97" spans="1:29" ht="15.75" customHeight="1">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row>
    <row r="98" spans="1:29" ht="15.75" customHeight="1">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row>
    <row r="99" spans="1:29" ht="15.75" customHeight="1">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row>
    <row r="100" spans="1:29" ht="15.75" customHeight="1">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row>
    <row r="101" spans="1:29" ht="15.75" customHeight="1">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row>
    <row r="102" spans="1:29" ht="15.75" customHeight="1">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row>
    <row r="103" spans="1:29" ht="15.75" customHeight="1">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row>
    <row r="104" spans="1:29" ht="15.75" customHeight="1">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row>
    <row r="105" spans="1:29" ht="15.75" customHeight="1">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row>
    <row r="106" spans="1:29" ht="15.75" customHeight="1">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row>
    <row r="107" spans="1:29" ht="15.75" customHeight="1">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row>
    <row r="108" spans="1:29" ht="15.75" customHeight="1">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row>
    <row r="109" spans="1:29" ht="15.75" customHeight="1">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row>
    <row r="110" spans="1:29" ht="15.75" customHeight="1">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row>
    <row r="111" spans="1:29" ht="15.75" customHeight="1">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row>
    <row r="112" spans="1:29" ht="15.75" customHeight="1">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row>
    <row r="113" spans="1:29" ht="15.75" customHeight="1">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row>
    <row r="114" spans="1:29" ht="15.75" customHeight="1">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row>
    <row r="115" spans="1:29" ht="15.75" customHeight="1">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row>
    <row r="116" spans="1:29" ht="15.75" customHeight="1">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row>
    <row r="117" spans="1:29" ht="15.75" customHeight="1">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row>
    <row r="118" spans="1:29" ht="15.75" customHeight="1">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row>
    <row r="119" spans="1:29" ht="15.75" customHeight="1">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row>
    <row r="120" spans="1:29" ht="15.75" customHeight="1">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row>
    <row r="121" spans="1:29" ht="15.75" customHeight="1">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row>
    <row r="122" spans="1:29" ht="15.75" customHeight="1">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row>
    <row r="123" spans="1:29" ht="15.75" customHeight="1">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row>
    <row r="124" spans="1:29" ht="15.75" customHeight="1">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row>
    <row r="125" spans="1:29" ht="15.75" customHeight="1">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row>
    <row r="126" spans="1:29" ht="15.75" customHeight="1">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row>
    <row r="127" spans="1:29" ht="15.75" customHeight="1">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row>
    <row r="128" spans="1:29" ht="15.75" customHeight="1">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row>
    <row r="129" spans="1:29" ht="15.75" customHeight="1">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row>
    <row r="130" spans="1:29" ht="15.75" customHeight="1">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row>
    <row r="131" spans="1:29" ht="15.75" customHeight="1">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row>
    <row r="132" spans="1:29" ht="15.75" customHeight="1">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row>
    <row r="133" spans="1:29" ht="15.75" customHeight="1">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row>
    <row r="134" spans="1:29" ht="15.75" customHeight="1">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row>
    <row r="135" spans="1:29" ht="15.75" customHeight="1">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row>
    <row r="136" spans="1:29" ht="15.75" customHeight="1">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row>
    <row r="137" spans="1:29" ht="15.75" customHeight="1">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row>
    <row r="138" spans="1:29" ht="15.75" customHeight="1">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row>
    <row r="139" spans="1:29" ht="15.75" customHeight="1">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row>
    <row r="140" spans="1:29" ht="15.75" customHeight="1">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row>
    <row r="141" spans="1:29" ht="15.75" customHeight="1">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row>
    <row r="142" spans="1:29" ht="15.75" customHeight="1">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row>
    <row r="143" spans="1:29" ht="15.75" customHeight="1">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row>
    <row r="144" spans="1:29" ht="15.75" customHeight="1">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row>
    <row r="145" spans="1:29" ht="15.75" customHeight="1">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row>
    <row r="146" spans="1:29" ht="15.75" customHeight="1">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row>
    <row r="147" spans="1:29" ht="15.75" customHeight="1">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row>
    <row r="148" spans="1:29" ht="15.75" customHeight="1">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row>
    <row r="149" spans="1:29" ht="15.75" customHeight="1">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row>
    <row r="150" spans="1:29" ht="15.75" customHeight="1">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row>
    <row r="151" spans="1:29" ht="15.75" customHeight="1">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row>
    <row r="152" spans="1:29" ht="15.75" customHeight="1">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row>
    <row r="153" spans="1:29" ht="15.75" customHeight="1">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row>
    <row r="154" spans="1:29" ht="15.75" customHeight="1">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row>
    <row r="155" spans="1:29" ht="15.75" customHeight="1">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row>
    <row r="156" spans="1:29" ht="15.75" customHeight="1">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row>
    <row r="157" spans="1:29" ht="15.75" customHeight="1">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row>
    <row r="158" spans="1:29" ht="15.75" customHeight="1">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row>
    <row r="159" spans="1:29" ht="15.75" customHeight="1">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row>
    <row r="160" spans="1:29" ht="15.75" customHeight="1">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row>
    <row r="161" spans="1:29" ht="15.75" customHeight="1">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row>
    <row r="162" spans="1:29" ht="15.75" customHeight="1">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row>
    <row r="163" spans="1:29" ht="15.75" customHeight="1">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row>
    <row r="164" spans="1:29" ht="15.75" customHeight="1">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row>
    <row r="165" spans="1:29" ht="15.75" customHeight="1">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row>
    <row r="166" spans="1:29" ht="15.75" customHeight="1">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row>
    <row r="167" spans="1:29" ht="15.75" customHeight="1">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row>
    <row r="168" spans="1:29" ht="15.75" customHeight="1">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row>
    <row r="169" spans="1:29" ht="15.75" customHeight="1">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row>
    <row r="170" spans="1:29" ht="15.75" customHeight="1">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row>
    <row r="171" spans="1:29" ht="15.75" customHeight="1">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row>
    <row r="172" spans="1:29" ht="15.75" customHeight="1">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row>
    <row r="173" spans="1:29" ht="15.75" customHeight="1">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row>
    <row r="174" spans="1:29" ht="15.75" customHeight="1">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row>
    <row r="175" spans="1:29" ht="15.75" customHeight="1">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row>
    <row r="176" spans="1:29" ht="15.75" customHeight="1">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row>
    <row r="177" spans="1:29" ht="15.75" customHeight="1">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row>
    <row r="178" spans="1:29" ht="15.75" customHeight="1">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row>
    <row r="179" spans="1:29" ht="15.75" customHeight="1">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row>
    <row r="180" spans="1:29" ht="15.75" customHeight="1">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row>
    <row r="181" spans="1:29" ht="15.75" customHeight="1">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row>
    <row r="182" spans="1:29" ht="15.75" customHeight="1">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row>
    <row r="183" spans="1:29" ht="15.75" customHeight="1">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row>
    <row r="184" spans="1:29" ht="15.75" customHeight="1">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row>
    <row r="185" spans="1:29" ht="15.75" customHeight="1">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row>
    <row r="186" spans="1:29" ht="15.75" customHeight="1">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row>
    <row r="187" spans="1:29" ht="15.75" customHeight="1">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row>
    <row r="188" spans="1:29" ht="15.75" customHeight="1">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row>
    <row r="189" spans="1:29" ht="15.75" customHeight="1">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row>
    <row r="190" spans="1:29" ht="15.75" customHeight="1">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row>
    <row r="191" spans="1:29" ht="15.75" customHeight="1">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row>
    <row r="192" spans="1:29" ht="15.75" customHeight="1">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row>
    <row r="193" spans="1:29" ht="15.75" customHeight="1">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row>
    <row r="194" spans="1:29" ht="15.75" customHeight="1">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row>
    <row r="195" spans="1:29" ht="15.75" customHeight="1">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row>
    <row r="196" spans="1:29" ht="15.75" customHeight="1">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row>
    <row r="197" spans="1:29" ht="15.75" customHeight="1">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row>
    <row r="198" spans="1:29" ht="15.75" customHeight="1">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row>
    <row r="199" spans="1:29" ht="15.75" customHeight="1">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row>
    <row r="200" spans="1:29" ht="15.75" customHeight="1">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row>
    <row r="201" spans="1:29" ht="15.75" customHeight="1">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row>
    <row r="202" spans="1:29" ht="15.75" customHeight="1">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row>
    <row r="203" spans="1:29" ht="15.75" customHeight="1">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row>
    <row r="204" spans="1:29" ht="15.75" customHeight="1">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row>
    <row r="205" spans="1:29" ht="15.75" customHeight="1">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row>
    <row r="206" spans="1:29" ht="15.75" customHeight="1">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row>
    <row r="207" spans="1:29" ht="15.75" customHeight="1">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row>
    <row r="208" spans="1:29" ht="15.75" customHeight="1">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row>
    <row r="209" spans="1:29" ht="15.75" customHeight="1">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row>
    <row r="210" spans="1:29" ht="15.75" customHeight="1">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row>
    <row r="211" spans="1:29" ht="15.75" customHeight="1">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row>
    <row r="212" spans="1:29" ht="15.75" customHeight="1">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row>
    <row r="213" spans="1:29" ht="15.75" customHeight="1">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row>
    <row r="214" spans="1:29" ht="15.75" customHeight="1">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row>
    <row r="215" spans="1:29" ht="15.75" customHeight="1">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row>
    <row r="216" spans="1:29" ht="15.75" customHeight="1">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row>
    <row r="217" spans="1:29" ht="15.75" customHeight="1">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row>
    <row r="218" spans="1:29" ht="15.75" customHeight="1">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row>
    <row r="219" spans="1:29" ht="15.75" customHeight="1">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row>
    <row r="220" spans="1:29" ht="15.75" customHeight="1">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row>
    <row r="221" spans="1:29" ht="15.75" customHeight="1">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row>
    <row r="222" spans="1:29" ht="15.75" customHeight="1">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row>
    <row r="223" spans="1:29" ht="15.75" customHeight="1">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row>
    <row r="224" spans="1:29" ht="15.75" customHeight="1">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row>
    <row r="225" spans="1:29" ht="15.75" customHeight="1">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row>
    <row r="226" spans="1:29" ht="15.75" customHeight="1">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row>
    <row r="227" spans="1:29" ht="15.75" customHeight="1"/>
    <row r="228" spans="1:29" ht="15.75" customHeight="1"/>
    <row r="229" spans="1:29" ht="15.75" customHeight="1"/>
    <row r="230" spans="1:29" ht="15.75" customHeight="1"/>
    <row r="231" spans="1:29" ht="15.75" customHeight="1"/>
    <row r="232" spans="1:29" ht="15.75" customHeight="1"/>
    <row r="233" spans="1:29" ht="15.75" customHeight="1"/>
    <row r="234" spans="1:29" ht="15.75" customHeight="1"/>
    <row r="235" spans="1:29" ht="15.75" customHeight="1"/>
    <row r="236" spans="1:29" ht="15.75" customHeight="1"/>
    <row r="237" spans="1:29" ht="15.75" customHeight="1"/>
    <row r="238" spans="1:29" ht="15.75" customHeight="1"/>
    <row r="239" spans="1:29" ht="15.75" customHeight="1"/>
    <row r="240" spans="1:29"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22">
    <mergeCell ref="A1:S1"/>
    <mergeCell ref="A2:S2"/>
    <mergeCell ref="A3:S3"/>
    <mergeCell ref="A4:S4"/>
    <mergeCell ref="A5:S5"/>
    <mergeCell ref="C7:E7"/>
    <mergeCell ref="A10:A11"/>
    <mergeCell ref="B10:B11"/>
    <mergeCell ref="A8:T8"/>
    <mergeCell ref="C10:T10"/>
    <mergeCell ref="R24:S24"/>
    <mergeCell ref="I28:I29"/>
    <mergeCell ref="S14:S16"/>
    <mergeCell ref="T14:T16"/>
    <mergeCell ref="S20:S23"/>
    <mergeCell ref="T18:T23"/>
    <mergeCell ref="I30:I33"/>
    <mergeCell ref="I34:I37"/>
    <mergeCell ref="B14:B16"/>
    <mergeCell ref="A14:A16"/>
    <mergeCell ref="A18:A23"/>
    <mergeCell ref="B18:B23"/>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995"/>
  <sheetViews>
    <sheetView topLeftCell="U11" zoomScale="89" zoomScaleNormal="89" workbookViewId="0">
      <selection activeCell="W15" sqref="W15"/>
    </sheetView>
  </sheetViews>
  <sheetFormatPr baseColWidth="10" defaultColWidth="14.42578125" defaultRowHeight="15"/>
  <cols>
    <col min="1" max="1" width="2.85546875" style="114" customWidth="1"/>
    <col min="2" max="2" width="10.140625" style="114" customWidth="1"/>
    <col min="3" max="3" width="12.7109375" style="114" customWidth="1"/>
    <col min="4" max="6" width="17" style="114" customWidth="1"/>
    <col min="7" max="7" width="48.85546875" style="114" bestFit="1" customWidth="1"/>
    <col min="8" max="10" width="40.7109375" style="114" customWidth="1"/>
    <col min="11" max="12" width="18.42578125" style="114" customWidth="1"/>
    <col min="13" max="14" width="21.85546875" style="114" customWidth="1"/>
    <col min="15" max="16" width="18.42578125" style="114" customWidth="1"/>
    <col min="17" max="17" width="20.5703125" style="114" customWidth="1"/>
    <col min="18" max="18" width="18.42578125" style="114" customWidth="1"/>
    <col min="19" max="20" width="36.85546875" style="114" customWidth="1"/>
    <col min="21" max="21" width="28.42578125" style="114" customWidth="1"/>
    <col min="22" max="28" width="26.140625" style="114" customWidth="1"/>
    <col min="29" max="29" width="67" style="114" customWidth="1"/>
    <col min="30" max="16384" width="14.42578125" style="114"/>
  </cols>
  <sheetData>
    <row r="1" spans="1:30" ht="18" customHeight="1">
      <c r="A1" s="3"/>
      <c r="B1" s="1037" t="s">
        <v>0</v>
      </c>
      <c r="C1" s="1037"/>
      <c r="D1" s="1037"/>
      <c r="E1" s="1037"/>
      <c r="F1" s="1037"/>
      <c r="G1" s="1037"/>
      <c r="H1" s="1037"/>
      <c r="I1" s="1037"/>
      <c r="K1" s="1037" t="s">
        <v>0</v>
      </c>
      <c r="L1" s="1037"/>
      <c r="M1" s="1037"/>
      <c r="N1" s="1037"/>
      <c r="O1" s="1037"/>
      <c r="P1" s="1037"/>
      <c r="Q1" s="1037"/>
      <c r="R1" s="1037"/>
      <c r="U1" s="1037" t="s">
        <v>0</v>
      </c>
      <c r="V1" s="1037"/>
      <c r="W1" s="1037"/>
      <c r="X1" s="1037"/>
      <c r="Y1" s="1037"/>
      <c r="Z1" s="1037"/>
      <c r="AA1" s="1037"/>
      <c r="AB1" s="1037"/>
      <c r="AC1" s="1037"/>
    </row>
    <row r="2" spans="1:30" ht="12.75" customHeight="1">
      <c r="A2" s="3"/>
      <c r="B2" s="1037" t="s">
        <v>1</v>
      </c>
      <c r="C2" s="1037"/>
      <c r="D2" s="1037"/>
      <c r="E2" s="1037"/>
      <c r="F2" s="1037"/>
      <c r="G2" s="1037"/>
      <c r="H2" s="1037"/>
      <c r="I2" s="1037"/>
      <c r="K2" s="1037" t="s">
        <v>1</v>
      </c>
      <c r="L2" s="1037"/>
      <c r="M2" s="1037"/>
      <c r="N2" s="1037"/>
      <c r="O2" s="1037"/>
      <c r="P2" s="1037"/>
      <c r="Q2" s="1037"/>
      <c r="R2" s="1037"/>
      <c r="U2" s="1037" t="s">
        <v>1</v>
      </c>
      <c r="V2" s="1037"/>
      <c r="W2" s="1037"/>
      <c r="X2" s="1037"/>
      <c r="Y2" s="1037"/>
      <c r="Z2" s="1037"/>
      <c r="AA2" s="1037"/>
      <c r="AB2" s="1037"/>
      <c r="AC2" s="1037"/>
    </row>
    <row r="3" spans="1:30" ht="36.75" customHeight="1">
      <c r="A3" s="3"/>
      <c r="B3" s="1037" t="s">
        <v>2</v>
      </c>
      <c r="C3" s="1037"/>
      <c r="D3" s="1037"/>
      <c r="E3" s="1037"/>
      <c r="F3" s="1037"/>
      <c r="G3" s="1037"/>
      <c r="H3" s="1037"/>
      <c r="I3" s="1037"/>
      <c r="K3" s="1037" t="s">
        <v>2</v>
      </c>
      <c r="L3" s="1037"/>
      <c r="M3" s="1037"/>
      <c r="N3" s="1037"/>
      <c r="O3" s="1037"/>
      <c r="P3" s="1037"/>
      <c r="Q3" s="1037"/>
      <c r="R3" s="1037"/>
      <c r="U3" s="1037" t="s">
        <v>2</v>
      </c>
      <c r="V3" s="1037"/>
      <c r="W3" s="1037"/>
      <c r="X3" s="1037"/>
      <c r="Y3" s="1037"/>
      <c r="Z3" s="1037"/>
      <c r="AA3" s="1037"/>
      <c r="AB3" s="1037"/>
      <c r="AC3" s="1037"/>
    </row>
    <row r="4" spans="1:30" ht="21" customHeight="1">
      <c r="A4" s="5"/>
      <c r="B4" s="1037" t="s">
        <v>48</v>
      </c>
      <c r="C4" s="1037"/>
      <c r="D4" s="1037"/>
      <c r="E4" s="1037"/>
      <c r="F4" s="1037"/>
      <c r="G4" s="1037"/>
      <c r="H4" s="1037"/>
      <c r="I4" s="1037"/>
      <c r="K4" s="1037" t="s">
        <v>48</v>
      </c>
      <c r="L4" s="1037"/>
      <c r="M4" s="1037"/>
      <c r="N4" s="1037"/>
      <c r="O4" s="1037"/>
      <c r="P4" s="1037"/>
      <c r="Q4" s="1037"/>
      <c r="R4" s="1037"/>
      <c r="U4" s="1037" t="s">
        <v>48</v>
      </c>
      <c r="V4" s="1037"/>
      <c r="W4" s="1037"/>
      <c r="X4" s="1037"/>
      <c r="Y4" s="1037"/>
      <c r="Z4" s="1037"/>
      <c r="AA4" s="1037"/>
      <c r="AB4" s="1037"/>
      <c r="AC4" s="1037"/>
    </row>
    <row r="5" spans="1:30" ht="23.25" customHeight="1">
      <c r="A5" s="6"/>
      <c r="B5" s="1037" t="s">
        <v>56</v>
      </c>
      <c r="C5" s="1037"/>
      <c r="D5" s="1037"/>
      <c r="E5" s="1037"/>
      <c r="F5" s="1037"/>
      <c r="G5" s="1037"/>
      <c r="H5" s="1037"/>
      <c r="I5" s="1037"/>
      <c r="K5" s="1037" t="s">
        <v>56</v>
      </c>
      <c r="L5" s="1037"/>
      <c r="M5" s="1037"/>
      <c r="N5" s="1037"/>
      <c r="O5" s="1037"/>
      <c r="P5" s="1037"/>
      <c r="Q5" s="1037"/>
      <c r="R5" s="1037"/>
      <c r="S5" s="1037"/>
      <c r="U5" s="1037" t="s">
        <v>56</v>
      </c>
      <c r="V5" s="1037"/>
      <c r="W5" s="1037"/>
      <c r="X5" s="1037"/>
      <c r="Y5" s="1037"/>
      <c r="Z5" s="1037"/>
      <c r="AA5" s="1037"/>
      <c r="AB5" s="1037"/>
      <c r="AC5" s="1037"/>
    </row>
    <row r="6" spans="1:30" ht="18.75" customHeight="1">
      <c r="A6" s="1"/>
      <c r="B6" s="1037" t="s">
        <v>51</v>
      </c>
      <c r="C6" s="1037"/>
      <c r="D6" s="1037"/>
      <c r="E6" s="1037"/>
      <c r="F6" s="1037"/>
      <c r="G6" s="1037" t="s">
        <v>443</v>
      </c>
      <c r="H6" s="1037"/>
      <c r="I6" s="1037"/>
      <c r="J6" s="1"/>
      <c r="K6" s="1037" t="s">
        <v>51</v>
      </c>
      <c r="L6" s="1037"/>
      <c r="M6" s="1037"/>
      <c r="N6" s="1037"/>
      <c r="O6" s="1037"/>
      <c r="P6" s="1037" t="str">
        <f>G6</f>
        <v>Consorcio San Carlos</v>
      </c>
      <c r="Q6" s="1037"/>
      <c r="R6" s="1037"/>
      <c r="S6" s="1"/>
      <c r="T6" s="1"/>
      <c r="U6" s="1037" t="s">
        <v>51</v>
      </c>
      <c r="V6" s="1037"/>
      <c r="W6" s="1037"/>
      <c r="X6" s="1037"/>
      <c r="Y6" s="1037"/>
      <c r="Z6" s="1037" t="s">
        <v>443</v>
      </c>
      <c r="AA6" s="1037"/>
      <c r="AB6" s="1037"/>
      <c r="AC6" s="1037"/>
    </row>
    <row r="7" spans="1:30" s="15" customFormat="1" ht="18" customHeight="1">
      <c r="A7" s="7"/>
      <c r="B7" s="14"/>
      <c r="C7" s="7"/>
      <c r="D7" s="7"/>
      <c r="E7" s="7"/>
      <c r="F7" s="7"/>
      <c r="G7" s="7" t="s">
        <v>54</v>
      </c>
      <c r="H7" s="7" t="s">
        <v>53</v>
      </c>
      <c r="I7" s="7"/>
      <c r="J7" s="7"/>
      <c r="K7" s="7"/>
      <c r="L7" s="7"/>
      <c r="M7" s="7"/>
      <c r="N7" s="7"/>
      <c r="O7" s="7"/>
      <c r="P7" s="7"/>
      <c r="Q7" s="7"/>
      <c r="R7" s="7"/>
      <c r="S7" s="7" t="s">
        <v>52</v>
      </c>
      <c r="T7" s="7" t="s">
        <v>52</v>
      </c>
      <c r="U7" s="7"/>
      <c r="V7" s="7"/>
      <c r="W7" s="7"/>
      <c r="X7" s="7"/>
      <c r="Y7" s="7"/>
      <c r="Z7" s="7"/>
      <c r="AA7" s="7"/>
      <c r="AB7" s="7"/>
      <c r="AC7" s="7"/>
    </row>
    <row r="8" spans="1:30" s="17" customFormat="1" ht="198.75" customHeight="1">
      <c r="A8" s="8"/>
      <c r="B8" s="9" t="s">
        <v>3</v>
      </c>
      <c r="C8" s="9" t="s">
        <v>4</v>
      </c>
      <c r="D8" s="9" t="s">
        <v>5</v>
      </c>
      <c r="E8" s="9" t="s">
        <v>117</v>
      </c>
      <c r="F8" s="9" t="s">
        <v>116</v>
      </c>
      <c r="G8" s="9" t="s">
        <v>57</v>
      </c>
      <c r="H8" s="9" t="s">
        <v>47</v>
      </c>
      <c r="I8" s="9" t="s">
        <v>6</v>
      </c>
      <c r="J8" s="9" t="s">
        <v>49</v>
      </c>
      <c r="K8" s="9" t="s">
        <v>50</v>
      </c>
      <c r="L8" s="9" t="s">
        <v>444</v>
      </c>
      <c r="M8" s="9" t="s">
        <v>7</v>
      </c>
      <c r="N8" s="9" t="s">
        <v>119</v>
      </c>
      <c r="O8" s="9" t="s">
        <v>8</v>
      </c>
      <c r="P8" s="130" t="s">
        <v>9</v>
      </c>
      <c r="Q8" s="9" t="s">
        <v>118</v>
      </c>
      <c r="R8" s="9" t="s">
        <v>120</v>
      </c>
      <c r="S8" s="9" t="s">
        <v>121</v>
      </c>
      <c r="T8" s="130" t="s">
        <v>115</v>
      </c>
      <c r="U8" s="109" t="s">
        <v>108</v>
      </c>
      <c r="V8" s="109" t="s">
        <v>55</v>
      </c>
      <c r="W8" s="109" t="s">
        <v>150</v>
      </c>
      <c r="X8" s="109" t="s">
        <v>112</v>
      </c>
      <c r="Y8" s="109" t="s">
        <v>151</v>
      </c>
      <c r="Z8" s="109" t="s">
        <v>113</v>
      </c>
      <c r="AA8" s="109" t="s">
        <v>445</v>
      </c>
      <c r="AB8" s="109" t="s">
        <v>446</v>
      </c>
      <c r="AC8" s="109" t="s">
        <v>10</v>
      </c>
    </row>
    <row r="9" spans="1:30" ht="263.25" customHeight="1">
      <c r="A9" s="10"/>
      <c r="B9" s="110">
        <v>1</v>
      </c>
      <c r="C9" s="16">
        <v>102</v>
      </c>
      <c r="D9" s="16" t="s">
        <v>447</v>
      </c>
      <c r="E9" s="16">
        <v>2</v>
      </c>
      <c r="F9" s="16" t="s">
        <v>448</v>
      </c>
      <c r="G9" s="16" t="s">
        <v>449</v>
      </c>
      <c r="H9" s="16" t="s">
        <v>661</v>
      </c>
      <c r="I9" s="16" t="s">
        <v>162</v>
      </c>
      <c r="J9" s="16" t="s">
        <v>450</v>
      </c>
      <c r="K9" s="16">
        <v>3241000</v>
      </c>
      <c r="L9" s="16" t="s">
        <v>451</v>
      </c>
      <c r="M9" s="212" t="s">
        <v>452</v>
      </c>
      <c r="N9" s="213">
        <v>42565</v>
      </c>
      <c r="O9" s="213">
        <v>42570</v>
      </c>
      <c r="P9" s="213">
        <v>42886</v>
      </c>
      <c r="Q9" s="16" t="s">
        <v>453</v>
      </c>
      <c r="R9" s="213">
        <v>42936</v>
      </c>
      <c r="S9" s="235" t="s">
        <v>162</v>
      </c>
      <c r="T9" s="235" t="s">
        <v>162</v>
      </c>
      <c r="U9" s="16">
        <v>2017</v>
      </c>
      <c r="V9" s="121">
        <v>1802793489</v>
      </c>
      <c r="W9" s="175">
        <f>V9/VLOOKUP(U9,lov_smmlv,2)*sm_2019</f>
        <v>2023705747.5112054</v>
      </c>
      <c r="X9" s="124">
        <v>1</v>
      </c>
      <c r="Y9" s="175">
        <f>X9*W9</f>
        <v>2023705747.5112054</v>
      </c>
      <c r="Z9" s="124">
        <v>0.5</v>
      </c>
      <c r="AA9" s="175">
        <f>PPTO_oficial*50%</f>
        <v>434141970.5</v>
      </c>
      <c r="AB9" s="175" t="s">
        <v>162</v>
      </c>
      <c r="AC9" s="925"/>
    </row>
    <row r="10" spans="1:30" ht="180" hidden="1">
      <c r="A10" s="10"/>
      <c r="B10" s="110">
        <v>2</v>
      </c>
      <c r="C10" s="16">
        <v>97</v>
      </c>
      <c r="D10" s="16">
        <v>78</v>
      </c>
      <c r="E10" s="16" t="s">
        <v>454</v>
      </c>
      <c r="F10" s="16" t="s">
        <v>455</v>
      </c>
      <c r="G10" s="16">
        <v>80101600</v>
      </c>
      <c r="H10" s="16" t="s">
        <v>664</v>
      </c>
      <c r="I10" s="16" t="s">
        <v>162</v>
      </c>
      <c r="J10" s="16" t="s">
        <v>456</v>
      </c>
      <c r="K10" s="16">
        <v>5940407</v>
      </c>
      <c r="L10" s="16" t="s">
        <v>451</v>
      </c>
      <c r="M10" s="212">
        <v>0.31</v>
      </c>
      <c r="N10" s="213">
        <v>42402</v>
      </c>
      <c r="O10" s="213">
        <v>42419</v>
      </c>
      <c r="P10" s="213">
        <v>43100</v>
      </c>
      <c r="Q10" s="215" t="s">
        <v>457</v>
      </c>
      <c r="R10" s="213">
        <v>43446</v>
      </c>
      <c r="S10" s="16" t="s">
        <v>162</v>
      </c>
      <c r="T10" s="16" t="s">
        <v>173</v>
      </c>
      <c r="U10" s="16">
        <v>2017</v>
      </c>
      <c r="V10" s="121">
        <v>6000000000</v>
      </c>
      <c r="W10" s="175">
        <f>V10/VLOOKUP(U10,lov_smmlv,2)*sm_2019</f>
        <v>6735233158.5147152</v>
      </c>
      <c r="X10" s="124">
        <v>0.31</v>
      </c>
      <c r="Y10" s="175">
        <f t="shared" ref="Y10:Y12" si="0">X10*W10</f>
        <v>2087922279.1395617</v>
      </c>
      <c r="Z10" s="124">
        <v>0.5</v>
      </c>
      <c r="AA10" s="175">
        <f>PPTO_oficial*50%</f>
        <v>434141970.5</v>
      </c>
      <c r="AB10" s="175" t="s">
        <v>162</v>
      </c>
      <c r="AC10" s="215" t="s">
        <v>662</v>
      </c>
      <c r="AD10" s="591" t="s">
        <v>663</v>
      </c>
    </row>
    <row r="11" spans="1:30" ht="180">
      <c r="A11" s="10"/>
      <c r="B11" s="110">
        <v>3</v>
      </c>
      <c r="C11" s="16">
        <v>97</v>
      </c>
      <c r="D11" s="16">
        <v>78</v>
      </c>
      <c r="E11" s="16" t="s">
        <v>454</v>
      </c>
      <c r="F11" s="16" t="s">
        <v>455</v>
      </c>
      <c r="G11" s="16">
        <v>80101600</v>
      </c>
      <c r="H11" s="16" t="s">
        <v>664</v>
      </c>
      <c r="I11" s="16" t="s">
        <v>162</v>
      </c>
      <c r="J11" s="16" t="s">
        <v>456</v>
      </c>
      <c r="K11" s="16">
        <v>5940407</v>
      </c>
      <c r="L11" s="235" t="s">
        <v>458</v>
      </c>
      <c r="M11" s="212">
        <v>0.2</v>
      </c>
      <c r="N11" s="213">
        <v>42402</v>
      </c>
      <c r="O11" s="213">
        <v>42419</v>
      </c>
      <c r="P11" s="213">
        <v>43100</v>
      </c>
      <c r="Q11" s="235" t="s">
        <v>1304</v>
      </c>
      <c r="R11" s="213">
        <v>43446</v>
      </c>
      <c r="S11" s="16" t="s">
        <v>162</v>
      </c>
      <c r="T11" s="16" t="s">
        <v>173</v>
      </c>
      <c r="U11" s="16">
        <v>2017</v>
      </c>
      <c r="V11" s="121">
        <v>6000000000</v>
      </c>
      <c r="W11" s="175">
        <f>V11/VLOOKUP(U11,lov_smmlv,2)*sm_2019</f>
        <v>6735233158.5147152</v>
      </c>
      <c r="X11" s="124">
        <v>0.2</v>
      </c>
      <c r="Y11" s="175">
        <f t="shared" si="0"/>
        <v>1347046631.7029431</v>
      </c>
      <c r="Z11" s="124">
        <v>0.5</v>
      </c>
      <c r="AA11" s="175">
        <f>PPTO_oficial*50%</f>
        <v>434141970.5</v>
      </c>
      <c r="AB11" s="175" t="s">
        <v>162</v>
      </c>
      <c r="AC11" s="759"/>
    </row>
    <row r="12" spans="1:30" ht="195">
      <c r="A12" s="10"/>
      <c r="B12" s="110"/>
      <c r="C12" s="16" t="s">
        <v>1308</v>
      </c>
      <c r="D12" s="16">
        <v>80</v>
      </c>
      <c r="E12" s="16" t="s">
        <v>1307</v>
      </c>
      <c r="F12" s="16" t="s">
        <v>455</v>
      </c>
      <c r="G12" s="16" t="s">
        <v>1305</v>
      </c>
      <c r="H12" s="16" t="s">
        <v>1306</v>
      </c>
      <c r="I12" s="16" t="s">
        <v>162</v>
      </c>
      <c r="J12" s="16" t="s">
        <v>456</v>
      </c>
      <c r="K12" s="16">
        <v>5940407</v>
      </c>
      <c r="L12" s="235" t="s">
        <v>458</v>
      </c>
      <c r="M12" s="212">
        <v>1</v>
      </c>
      <c r="N12" s="213">
        <v>42468</v>
      </c>
      <c r="O12" s="213" t="s">
        <v>1309</v>
      </c>
      <c r="P12" s="213">
        <v>43229</v>
      </c>
      <c r="Q12" s="235" t="s">
        <v>166</v>
      </c>
      <c r="R12" s="213">
        <v>43427</v>
      </c>
      <c r="S12" s="16" t="s">
        <v>162</v>
      </c>
      <c r="T12" s="16" t="s">
        <v>162</v>
      </c>
      <c r="U12" s="16">
        <v>2018</v>
      </c>
      <c r="V12" s="121">
        <v>545002449</v>
      </c>
      <c r="W12" s="175">
        <f>V12/VLOOKUP(U12,lov_smmlv,2)*sm_2019</f>
        <v>577702233.18265533</v>
      </c>
      <c r="X12" s="124">
        <v>1</v>
      </c>
      <c r="Y12" s="175">
        <f t="shared" si="0"/>
        <v>577702233.18265533</v>
      </c>
      <c r="Z12" s="124">
        <v>0.5</v>
      </c>
      <c r="AA12" s="175">
        <f>PPTO_oficial*50%</f>
        <v>434141970.5</v>
      </c>
      <c r="AB12" s="175" t="s">
        <v>162</v>
      </c>
      <c r="AC12" s="759"/>
    </row>
    <row r="13" spans="1:30" ht="18.75" customHeight="1" thickBot="1">
      <c r="A13" s="1"/>
      <c r="B13" s="11" t="s">
        <v>11</v>
      </c>
      <c r="C13" s="1"/>
      <c r="D13" s="1"/>
      <c r="E13" s="1"/>
      <c r="F13" s="1"/>
      <c r="G13" s="1"/>
      <c r="H13" s="1"/>
      <c r="I13" s="1"/>
      <c r="J13" s="1"/>
      <c r="K13" s="1"/>
      <c r="L13" s="1"/>
      <c r="M13" s="1"/>
      <c r="N13" s="1"/>
      <c r="O13" s="1"/>
      <c r="P13" s="1"/>
      <c r="Q13" s="1"/>
      <c r="R13" s="1"/>
      <c r="S13" s="1"/>
      <c r="T13" s="1"/>
      <c r="U13" s="1279" t="s">
        <v>365</v>
      </c>
      <c r="V13" s="1280"/>
      <c r="W13" s="1280"/>
      <c r="X13" s="1280"/>
      <c r="Y13" s="1280"/>
      <c r="Z13" s="1280"/>
      <c r="AA13" s="1281"/>
      <c r="AB13" s="445"/>
      <c r="AC13" s="1"/>
    </row>
    <row r="14" spans="1:30" ht="12.75" customHeight="1">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row>
    <row r="15" spans="1:30" ht="12.75" customHeight="1">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row>
    <row r="16" spans="1:30" ht="12.75" customHeight="1">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row>
    <row r="17" spans="1:29" ht="12.75" customHeight="1">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row>
    <row r="18" spans="1:29" ht="12.75" customHeight="1">
      <c r="A18" s="1"/>
      <c r="B18" s="1"/>
      <c r="C18" s="1"/>
      <c r="D18" s="1"/>
      <c r="E18" s="1"/>
      <c r="F18" s="1"/>
      <c r="G18" s="1"/>
      <c r="H18" s="1"/>
      <c r="I18" s="1"/>
      <c r="J18" s="1"/>
      <c r="K18" s="1"/>
      <c r="L18" s="1"/>
      <c r="M18" s="1"/>
      <c r="N18" s="1"/>
      <c r="O18" s="1"/>
      <c r="P18" s="1"/>
      <c r="Q18" s="1"/>
      <c r="R18" s="1"/>
      <c r="S18" s="1"/>
      <c r="T18" s="1"/>
      <c r="U18" s="12"/>
      <c r="V18" s="12"/>
      <c r="W18" s="12"/>
      <c r="X18" s="12"/>
      <c r="Y18" s="12"/>
      <c r="Z18" s="12"/>
      <c r="AA18" s="12"/>
      <c r="AB18" s="12"/>
      <c r="AC18" s="1"/>
    </row>
    <row r="19" spans="1:29" ht="12.75" customHeight="1">
      <c r="A19" s="1"/>
      <c r="B19" s="1"/>
      <c r="C19" s="1"/>
      <c r="D19" s="1"/>
      <c r="E19" s="1"/>
      <c r="F19" s="1"/>
      <c r="G19" s="1"/>
      <c r="H19" s="1"/>
      <c r="I19" s="1"/>
      <c r="J19" s="1"/>
      <c r="K19" s="1"/>
      <c r="L19" s="1"/>
      <c r="M19" s="1"/>
      <c r="N19" s="1"/>
      <c r="O19" s="1"/>
      <c r="P19" s="1"/>
      <c r="Q19" s="1"/>
      <c r="R19" s="1"/>
      <c r="S19" s="1"/>
      <c r="T19" s="1"/>
      <c r="U19" s="12"/>
      <c r="V19" s="12"/>
      <c r="W19" s="12"/>
      <c r="X19" s="12"/>
      <c r="Y19" s="12"/>
      <c r="Z19" s="12"/>
      <c r="AA19" s="12"/>
      <c r="AB19" s="12"/>
      <c r="AC19" s="1"/>
    </row>
    <row r="20" spans="1:29" ht="12.75" customHeight="1">
      <c r="A20" s="1"/>
      <c r="B20" s="1"/>
      <c r="C20" s="1"/>
      <c r="D20" s="1"/>
      <c r="E20" s="1"/>
      <c r="F20" s="1"/>
      <c r="G20" s="1"/>
      <c r="H20" s="1"/>
      <c r="I20" s="1"/>
      <c r="J20" s="1"/>
      <c r="K20" s="1"/>
      <c r="L20" s="1"/>
      <c r="M20" s="1"/>
      <c r="N20" s="1"/>
      <c r="O20" s="1"/>
      <c r="P20" s="1"/>
      <c r="Q20" s="1"/>
      <c r="R20" s="1"/>
      <c r="S20" s="1"/>
      <c r="T20" s="1"/>
      <c r="U20" s="12"/>
      <c r="V20" s="12"/>
      <c r="W20" s="12"/>
      <c r="X20" s="12"/>
      <c r="Y20" s="12"/>
      <c r="Z20" s="12"/>
      <c r="AA20" s="12"/>
      <c r="AB20" s="12"/>
      <c r="AC20" s="1"/>
    </row>
    <row r="21" spans="1:29" ht="12.75" customHeight="1">
      <c r="A21" s="1"/>
      <c r="B21" s="1"/>
      <c r="C21" s="1"/>
      <c r="D21" s="1"/>
      <c r="E21" s="1"/>
      <c r="F21" s="1"/>
      <c r="G21" s="1"/>
      <c r="H21" s="1"/>
      <c r="I21" s="1"/>
      <c r="J21" s="1"/>
      <c r="K21" s="1"/>
      <c r="L21" s="1"/>
      <c r="M21" s="1"/>
      <c r="N21" s="1"/>
      <c r="O21" s="1"/>
      <c r="P21" s="1"/>
      <c r="Q21" s="1"/>
      <c r="R21" s="1"/>
      <c r="S21" s="1"/>
      <c r="T21" s="1"/>
      <c r="U21" s="12"/>
      <c r="V21" s="12"/>
      <c r="W21" s="12"/>
      <c r="X21" s="12"/>
      <c r="Y21" s="12"/>
      <c r="Z21" s="12"/>
      <c r="AA21" s="12"/>
      <c r="AB21" s="12"/>
      <c r="AC21" s="1"/>
    </row>
    <row r="22" spans="1:29" ht="12.75" customHeight="1">
      <c r="A22" s="1"/>
      <c r="B22" s="1"/>
      <c r="C22" s="1"/>
      <c r="D22" s="1"/>
      <c r="E22" s="1"/>
      <c r="F22" s="1"/>
      <c r="G22" s="1"/>
      <c r="H22" s="1"/>
      <c r="I22" s="1"/>
      <c r="J22" s="1"/>
      <c r="K22" s="1"/>
      <c r="L22" s="1"/>
      <c r="M22" s="1"/>
      <c r="N22" s="1"/>
      <c r="O22" s="1"/>
      <c r="P22" s="1"/>
      <c r="Q22" s="1"/>
      <c r="R22" s="1"/>
      <c r="S22" s="1"/>
      <c r="T22" s="1"/>
      <c r="U22" s="12"/>
      <c r="V22" s="12"/>
      <c r="W22" s="12"/>
      <c r="X22" s="12"/>
      <c r="Y22" s="12"/>
      <c r="Z22" s="12"/>
      <c r="AA22" s="12"/>
      <c r="AB22" s="12"/>
      <c r="AC22" s="1"/>
    </row>
    <row r="23" spans="1:29" ht="12.75" customHeight="1">
      <c r="A23" s="1"/>
      <c r="B23" s="1"/>
      <c r="C23" s="1"/>
      <c r="D23" s="1"/>
      <c r="E23" s="1"/>
      <c r="F23" s="1"/>
      <c r="G23" s="1"/>
      <c r="H23" s="1"/>
      <c r="I23" s="1"/>
      <c r="J23" s="1"/>
      <c r="K23" s="1"/>
      <c r="L23" s="1"/>
      <c r="M23" s="1"/>
      <c r="N23" s="1"/>
      <c r="O23" s="1"/>
      <c r="P23" s="1"/>
      <c r="Q23" s="1"/>
      <c r="R23" s="1"/>
      <c r="S23" s="1"/>
      <c r="T23" s="1"/>
      <c r="U23" s="12"/>
      <c r="V23" s="12"/>
      <c r="W23" s="12"/>
      <c r="X23" s="12"/>
      <c r="Y23" s="12"/>
      <c r="Z23" s="12"/>
      <c r="AA23" s="12"/>
      <c r="AB23" s="12"/>
      <c r="AC23" s="1"/>
    </row>
    <row r="24" spans="1:29" ht="12.75" customHeight="1">
      <c r="A24" s="1"/>
      <c r="B24" s="1"/>
      <c r="C24" s="1"/>
      <c r="D24" s="1"/>
      <c r="E24" s="1"/>
      <c r="F24" s="1"/>
      <c r="G24" s="1"/>
      <c r="H24" s="1"/>
      <c r="I24" s="1"/>
      <c r="J24" s="1"/>
      <c r="K24" s="1"/>
      <c r="L24" s="1"/>
      <c r="M24" s="1"/>
      <c r="N24" s="1"/>
      <c r="O24" s="1"/>
      <c r="P24" s="1"/>
      <c r="Q24" s="1"/>
      <c r="R24" s="1"/>
      <c r="S24" s="1"/>
      <c r="T24" s="1"/>
      <c r="U24" s="12"/>
      <c r="V24" s="12"/>
      <c r="W24" s="12"/>
      <c r="X24" s="12"/>
      <c r="Y24" s="12"/>
      <c r="Z24" s="12"/>
      <c r="AA24" s="12"/>
      <c r="AB24" s="12"/>
      <c r="AC24" s="1"/>
    </row>
    <row r="25" spans="1:29"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row>
    <row r="26" spans="1:29"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row>
    <row r="27" spans="1:29"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row>
    <row r="28" spans="1:29"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row>
    <row r="29" spans="1: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row>
    <row r="30" spans="1:29"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row>
    <row r="31" spans="1:29"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row>
    <row r="32" spans="1:29"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row>
    <row r="33" spans="1:29" ht="12.7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row>
    <row r="34" spans="1:29" ht="12.75" customHeight="1">
      <c r="A34" s="1"/>
      <c r="B34" s="13"/>
      <c r="C34" s="1"/>
      <c r="D34" s="1"/>
      <c r="E34" s="1"/>
      <c r="F34" s="1"/>
      <c r="G34" s="1"/>
      <c r="H34" s="1"/>
      <c r="I34" s="1"/>
      <c r="J34" s="1"/>
      <c r="K34" s="1"/>
      <c r="L34" s="1"/>
      <c r="M34" s="1"/>
      <c r="N34" s="1"/>
      <c r="O34" s="1"/>
      <c r="P34" s="1"/>
      <c r="Q34" s="1"/>
      <c r="R34" s="1"/>
      <c r="S34" s="1"/>
      <c r="T34" s="1"/>
      <c r="U34" s="1"/>
      <c r="V34" s="1"/>
      <c r="W34" s="1"/>
      <c r="X34" s="1"/>
      <c r="Y34" s="1"/>
      <c r="Z34" s="1"/>
      <c r="AA34" s="1"/>
      <c r="AB34" s="1"/>
      <c r="AC34" s="1"/>
    </row>
    <row r="35" spans="1:29"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row>
    <row r="36" spans="1:29"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row>
    <row r="37" spans="1:29"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row>
    <row r="38" spans="1:29"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row>
    <row r="39" spans="1:2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row>
    <row r="40" spans="1:29"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row>
    <row r="41" spans="1:29"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row>
    <row r="42" spans="1:29"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row>
    <row r="43" spans="1:29"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row>
    <row r="44" spans="1:29" ht="12.75" hidden="1" customHeight="1">
      <c r="A44" s="1"/>
      <c r="B44" s="8" t="s">
        <v>12</v>
      </c>
      <c r="C44" s="8" t="s">
        <v>13</v>
      </c>
      <c r="D44" s="8" t="s">
        <v>14</v>
      </c>
      <c r="E44" s="8"/>
      <c r="F44" s="8"/>
      <c r="G44" s="8"/>
      <c r="H44" s="8"/>
      <c r="I44" s="8"/>
      <c r="J44" s="8"/>
      <c r="K44" s="8"/>
      <c r="L44" s="8"/>
      <c r="M44" s="8"/>
      <c r="N44" s="8"/>
      <c r="O44" s="8"/>
      <c r="P44" s="8"/>
      <c r="Q44" s="8"/>
      <c r="R44" s="8"/>
      <c r="S44" s="8"/>
      <c r="T44" s="8"/>
      <c r="U44" s="1"/>
      <c r="V44" s="1"/>
      <c r="W44" s="1"/>
      <c r="X44" s="1"/>
      <c r="Y44" s="1"/>
      <c r="Z44" s="1"/>
      <c r="AA44" s="1"/>
      <c r="AB44" s="1"/>
      <c r="AC44" s="1"/>
    </row>
    <row r="45" spans="1:29" ht="12.75" hidden="1" customHeight="1">
      <c r="A45" s="1"/>
      <c r="B45" s="13" t="s">
        <v>15</v>
      </c>
      <c r="C45" s="13"/>
      <c r="D45" s="13" t="s">
        <v>16</v>
      </c>
      <c r="E45" s="13"/>
      <c r="F45" s="13"/>
      <c r="G45" s="13"/>
      <c r="H45" s="13"/>
      <c r="I45" s="13"/>
      <c r="J45" s="13"/>
      <c r="K45" s="13"/>
      <c r="L45" s="13"/>
      <c r="M45" s="13"/>
      <c r="N45" s="13"/>
      <c r="O45" s="13"/>
      <c r="P45" s="13"/>
      <c r="Q45" s="13"/>
      <c r="R45" s="13"/>
      <c r="S45" s="13"/>
      <c r="T45" s="13"/>
      <c r="U45" s="1"/>
      <c r="V45" s="1"/>
      <c r="W45" s="1"/>
      <c r="X45" s="1"/>
      <c r="Y45" s="1"/>
      <c r="Z45" s="1"/>
      <c r="AA45" s="1"/>
      <c r="AB45" s="1"/>
      <c r="AC45" s="1"/>
    </row>
    <row r="46" spans="1:29" ht="12.75" hidden="1" customHeight="1">
      <c r="A46" s="1"/>
      <c r="B46" s="13">
        <v>80101500</v>
      </c>
      <c r="C46" s="13" t="s">
        <v>17</v>
      </c>
      <c r="D46" s="13" t="s">
        <v>18</v>
      </c>
      <c r="E46" s="13"/>
      <c r="F46" s="13"/>
      <c r="G46" s="13"/>
      <c r="H46" s="13"/>
      <c r="I46" s="13"/>
      <c r="J46" s="13"/>
      <c r="K46" s="13"/>
      <c r="L46" s="13"/>
      <c r="M46" s="13"/>
      <c r="N46" s="13"/>
      <c r="O46" s="13"/>
      <c r="P46" s="13"/>
      <c r="Q46" s="13"/>
      <c r="R46" s="13"/>
      <c r="S46" s="13"/>
      <c r="T46" s="13"/>
      <c r="U46" s="1"/>
      <c r="V46" s="1"/>
      <c r="W46" s="1"/>
      <c r="X46" s="1"/>
      <c r="Y46" s="1"/>
      <c r="Z46" s="1"/>
      <c r="AA46" s="1"/>
      <c r="AB46" s="1"/>
      <c r="AC46" s="1"/>
    </row>
    <row r="47" spans="1:29" ht="12.75" hidden="1" customHeight="1">
      <c r="A47" s="1"/>
      <c r="B47" s="13">
        <v>80101509</v>
      </c>
      <c r="C47" s="13" t="s">
        <v>19</v>
      </c>
      <c r="D47" s="13" t="s">
        <v>20</v>
      </c>
      <c r="E47" s="13"/>
      <c r="F47" s="13"/>
      <c r="G47" s="13"/>
      <c r="H47" s="13"/>
      <c r="I47" s="13"/>
      <c r="J47" s="13"/>
      <c r="K47" s="13"/>
      <c r="L47" s="13"/>
      <c r="M47" s="13"/>
      <c r="N47" s="13"/>
      <c r="O47" s="13"/>
      <c r="P47" s="13"/>
      <c r="Q47" s="13"/>
      <c r="R47" s="13"/>
      <c r="S47" s="13"/>
      <c r="T47" s="13"/>
      <c r="U47" s="1"/>
      <c r="V47" s="1"/>
      <c r="W47" s="1"/>
      <c r="X47" s="1"/>
      <c r="Y47" s="1"/>
      <c r="Z47" s="1"/>
      <c r="AA47" s="1"/>
      <c r="AB47" s="1"/>
      <c r="AC47" s="1"/>
    </row>
    <row r="48" spans="1:29" ht="12.75" hidden="1" customHeight="1">
      <c r="A48" s="1"/>
      <c r="B48" s="13">
        <v>80101600</v>
      </c>
      <c r="C48" s="13" t="s">
        <v>21</v>
      </c>
      <c r="D48" s="13" t="s">
        <v>22</v>
      </c>
      <c r="E48" s="13"/>
      <c r="F48" s="13"/>
      <c r="G48" s="13"/>
      <c r="H48" s="13"/>
      <c r="I48" s="13"/>
      <c r="J48" s="13"/>
      <c r="K48" s="13"/>
      <c r="L48" s="13"/>
      <c r="M48" s="13"/>
      <c r="N48" s="13"/>
      <c r="O48" s="13"/>
      <c r="P48" s="13"/>
      <c r="Q48" s="13"/>
      <c r="R48" s="13"/>
      <c r="S48" s="13"/>
      <c r="T48" s="13"/>
      <c r="U48" s="1"/>
      <c r="V48" s="1"/>
      <c r="W48" s="1"/>
      <c r="X48" s="1"/>
      <c r="Y48" s="1"/>
      <c r="Z48" s="1"/>
      <c r="AA48" s="1"/>
      <c r="AB48" s="1"/>
      <c r="AC48" s="1"/>
    </row>
    <row r="49" spans="1:29" ht="12.75" hidden="1" customHeight="1">
      <c r="A49" s="1"/>
      <c r="B49" s="13">
        <v>80101604</v>
      </c>
      <c r="C49" s="13" t="s">
        <v>23</v>
      </c>
      <c r="D49" s="13" t="s">
        <v>24</v>
      </c>
      <c r="E49" s="13"/>
      <c r="F49" s="13"/>
      <c r="G49" s="13"/>
      <c r="H49" s="13"/>
      <c r="I49" s="13"/>
      <c r="J49" s="13"/>
      <c r="K49" s="13"/>
      <c r="L49" s="13"/>
      <c r="M49" s="13"/>
      <c r="N49" s="13"/>
      <c r="O49" s="13"/>
      <c r="P49" s="13"/>
      <c r="Q49" s="13"/>
      <c r="R49" s="13"/>
      <c r="S49" s="13"/>
      <c r="T49" s="13"/>
      <c r="U49" s="1"/>
      <c r="V49" s="1"/>
      <c r="W49" s="1"/>
      <c r="X49" s="1"/>
      <c r="Y49" s="1"/>
      <c r="Z49" s="1"/>
      <c r="AA49" s="1"/>
      <c r="AB49" s="1"/>
      <c r="AC49" s="1"/>
    </row>
    <row r="50" spans="1:29" ht="12.75" hidden="1" customHeight="1">
      <c r="A50" s="1"/>
      <c r="B50" s="13">
        <v>81131500</v>
      </c>
      <c r="C50" s="13" t="s">
        <v>25</v>
      </c>
      <c r="D50" s="13" t="s">
        <v>26</v>
      </c>
      <c r="E50" s="13"/>
      <c r="F50" s="13"/>
      <c r="G50" s="13"/>
      <c r="H50" s="13"/>
      <c r="I50" s="13"/>
      <c r="J50" s="13"/>
      <c r="K50" s="13"/>
      <c r="L50" s="13"/>
      <c r="M50" s="13"/>
      <c r="N50" s="13"/>
      <c r="O50" s="13"/>
      <c r="P50" s="13"/>
      <c r="Q50" s="13"/>
      <c r="R50" s="13"/>
      <c r="S50" s="13"/>
      <c r="T50" s="13"/>
      <c r="U50" s="1"/>
      <c r="V50" s="1"/>
      <c r="W50" s="1"/>
      <c r="X50" s="1"/>
      <c r="Y50" s="1"/>
      <c r="Z50" s="1"/>
      <c r="AA50" s="1"/>
      <c r="AB50" s="1"/>
      <c r="AC50" s="1"/>
    </row>
    <row r="51" spans="1:29" ht="12.75" hidden="1" customHeight="1">
      <c r="A51" s="1"/>
      <c r="B51" s="13">
        <v>81131501</v>
      </c>
      <c r="C51" s="13" t="s">
        <v>27</v>
      </c>
      <c r="D51" s="13" t="s">
        <v>28</v>
      </c>
      <c r="E51" s="13"/>
      <c r="F51" s="13"/>
      <c r="G51" s="13"/>
      <c r="H51" s="13"/>
      <c r="I51" s="13"/>
      <c r="J51" s="13"/>
      <c r="K51" s="13"/>
      <c r="L51" s="13"/>
      <c r="M51" s="13"/>
      <c r="N51" s="13"/>
      <c r="O51" s="13"/>
      <c r="P51" s="13"/>
      <c r="Q51" s="13"/>
      <c r="R51" s="13"/>
      <c r="S51" s="13"/>
      <c r="T51" s="13"/>
      <c r="U51" s="1"/>
      <c r="V51" s="1"/>
      <c r="W51" s="1"/>
      <c r="X51" s="1"/>
      <c r="Y51" s="1"/>
      <c r="Z51" s="1"/>
      <c r="AA51" s="1"/>
      <c r="AB51" s="1"/>
      <c r="AC51" s="1"/>
    </row>
    <row r="52" spans="1:29" ht="12.75" hidden="1" customHeight="1">
      <c r="A52" s="1"/>
      <c r="B52" s="13">
        <v>81131502</v>
      </c>
      <c r="C52" s="13" t="s">
        <v>29</v>
      </c>
      <c r="D52" s="13" t="s">
        <v>30</v>
      </c>
      <c r="E52" s="13"/>
      <c r="F52" s="13"/>
      <c r="G52" s="13"/>
      <c r="H52" s="13"/>
      <c r="I52" s="13"/>
      <c r="J52" s="13"/>
      <c r="K52" s="13"/>
      <c r="L52" s="13"/>
      <c r="M52" s="13"/>
      <c r="N52" s="13"/>
      <c r="O52" s="13"/>
      <c r="P52" s="13"/>
      <c r="Q52" s="13"/>
      <c r="R52" s="13"/>
      <c r="S52" s="13"/>
      <c r="T52" s="13"/>
      <c r="U52" s="1"/>
      <c r="V52" s="1"/>
      <c r="W52" s="1"/>
      <c r="X52" s="1"/>
      <c r="Y52" s="1"/>
      <c r="Z52" s="1"/>
      <c r="AA52" s="1"/>
      <c r="AB52" s="1"/>
      <c r="AC52" s="1"/>
    </row>
    <row r="53" spans="1:29" ht="12.75" hidden="1" customHeight="1">
      <c r="A53" s="1"/>
      <c r="B53" s="13">
        <v>81131503</v>
      </c>
      <c r="C53" s="13" t="s">
        <v>31</v>
      </c>
      <c r="D53" s="13" t="s">
        <v>32</v>
      </c>
      <c r="E53" s="13"/>
      <c r="F53" s="13"/>
      <c r="G53" s="13"/>
      <c r="H53" s="13"/>
      <c r="I53" s="13"/>
      <c r="J53" s="13"/>
      <c r="K53" s="13"/>
      <c r="L53" s="13"/>
      <c r="M53" s="13"/>
      <c r="N53" s="13"/>
      <c r="O53" s="13"/>
      <c r="P53" s="13"/>
      <c r="Q53" s="13"/>
      <c r="R53" s="13"/>
      <c r="S53" s="13"/>
      <c r="T53" s="13"/>
      <c r="U53" s="1"/>
      <c r="V53" s="1"/>
      <c r="W53" s="1"/>
      <c r="X53" s="1"/>
      <c r="Y53" s="1"/>
      <c r="Z53" s="1"/>
      <c r="AA53" s="1"/>
      <c r="AB53" s="1"/>
      <c r="AC53" s="1"/>
    </row>
    <row r="54" spans="1:29" ht="12.75" hidden="1" customHeight="1">
      <c r="A54" s="1"/>
      <c r="B54" s="13">
        <v>81131504</v>
      </c>
      <c r="C54" s="13" t="s">
        <v>33</v>
      </c>
      <c r="D54" s="13" t="s">
        <v>34</v>
      </c>
      <c r="E54" s="13"/>
      <c r="F54" s="13"/>
      <c r="G54" s="13"/>
      <c r="H54" s="13"/>
      <c r="I54" s="13"/>
      <c r="J54" s="13"/>
      <c r="K54" s="13"/>
      <c r="L54" s="13"/>
      <c r="M54" s="13"/>
      <c r="N54" s="13"/>
      <c r="O54" s="13"/>
      <c r="P54" s="13"/>
      <c r="Q54" s="13"/>
      <c r="R54" s="13"/>
      <c r="S54" s="13"/>
      <c r="T54" s="13"/>
      <c r="U54" s="1"/>
      <c r="V54" s="1"/>
      <c r="W54" s="1"/>
      <c r="X54" s="1"/>
      <c r="Y54" s="1"/>
      <c r="Z54" s="1"/>
      <c r="AA54" s="1"/>
      <c r="AB54" s="1"/>
      <c r="AC54" s="1"/>
    </row>
    <row r="55" spans="1:29" ht="12.75" hidden="1" customHeight="1">
      <c r="A55" s="1"/>
      <c r="B55" s="13">
        <v>81131505</v>
      </c>
      <c r="C55" s="13" t="s">
        <v>35</v>
      </c>
      <c r="D55" s="13" t="s">
        <v>36</v>
      </c>
      <c r="E55" s="13"/>
      <c r="F55" s="13"/>
      <c r="G55" s="13"/>
      <c r="H55" s="13"/>
      <c r="I55" s="13"/>
      <c r="J55" s="13"/>
      <c r="K55" s="13"/>
      <c r="L55" s="13"/>
      <c r="M55" s="13"/>
      <c r="N55" s="13"/>
      <c r="O55" s="13"/>
      <c r="P55" s="13"/>
      <c r="Q55" s="13"/>
      <c r="R55" s="13"/>
      <c r="S55" s="13"/>
      <c r="T55" s="13"/>
      <c r="U55" s="1"/>
      <c r="V55" s="1"/>
      <c r="W55" s="1"/>
      <c r="X55" s="1"/>
      <c r="Y55" s="1"/>
      <c r="Z55" s="1"/>
      <c r="AA55" s="1"/>
      <c r="AB55" s="1"/>
      <c r="AC55" s="1"/>
    </row>
    <row r="56" spans="1:29" ht="12.75" hidden="1" customHeight="1">
      <c r="A56" s="1"/>
      <c r="B56" s="13">
        <v>84111600</v>
      </c>
      <c r="C56" s="13" t="s">
        <v>37</v>
      </c>
      <c r="D56" s="13" t="s">
        <v>38</v>
      </c>
      <c r="E56" s="13"/>
      <c r="F56" s="13"/>
      <c r="G56" s="13"/>
      <c r="H56" s="13"/>
      <c r="I56" s="13"/>
      <c r="J56" s="13"/>
      <c r="K56" s="13"/>
      <c r="L56" s="13"/>
      <c r="M56" s="13"/>
      <c r="N56" s="13"/>
      <c r="O56" s="13"/>
      <c r="P56" s="13"/>
      <c r="Q56" s="13"/>
      <c r="R56" s="13"/>
      <c r="S56" s="13"/>
      <c r="T56" s="13"/>
      <c r="U56" s="1"/>
      <c r="V56" s="1"/>
      <c r="W56" s="1"/>
      <c r="X56" s="1"/>
      <c r="Y56" s="1"/>
      <c r="Z56" s="1"/>
      <c r="AA56" s="1"/>
      <c r="AB56" s="1"/>
      <c r="AC56" s="1"/>
    </row>
    <row r="57" spans="1:29" ht="12.75" hidden="1" customHeight="1">
      <c r="A57" s="1"/>
      <c r="B57" s="13">
        <v>84111601</v>
      </c>
      <c r="C57" s="13" t="s">
        <v>39</v>
      </c>
      <c r="D57" s="13" t="s">
        <v>40</v>
      </c>
      <c r="E57" s="13"/>
      <c r="F57" s="13"/>
      <c r="G57" s="13"/>
      <c r="H57" s="13"/>
      <c r="I57" s="13"/>
      <c r="J57" s="13"/>
      <c r="K57" s="13"/>
      <c r="L57" s="13"/>
      <c r="M57" s="13"/>
      <c r="N57" s="13"/>
      <c r="O57" s="13"/>
      <c r="P57" s="13"/>
      <c r="Q57" s="13"/>
      <c r="R57" s="13"/>
      <c r="S57" s="13"/>
      <c r="T57" s="13"/>
      <c r="U57" s="1"/>
      <c r="V57" s="1"/>
      <c r="W57" s="1"/>
      <c r="X57" s="1"/>
      <c r="Y57" s="1"/>
      <c r="Z57" s="1"/>
      <c r="AA57" s="1"/>
      <c r="AB57" s="1"/>
      <c r="AC57" s="1"/>
    </row>
    <row r="58" spans="1:29" ht="12.75" hidden="1" customHeight="1">
      <c r="A58" s="1"/>
      <c r="B58" s="13">
        <v>84111602</v>
      </c>
      <c r="C58" s="13" t="s">
        <v>41</v>
      </c>
      <c r="D58" s="13" t="s">
        <v>42</v>
      </c>
      <c r="E58" s="13"/>
      <c r="F58" s="13"/>
      <c r="G58" s="13"/>
      <c r="H58" s="13"/>
      <c r="I58" s="13"/>
      <c r="J58" s="13"/>
      <c r="K58" s="13"/>
      <c r="L58" s="13"/>
      <c r="M58" s="13"/>
      <c r="N58" s="13"/>
      <c r="O58" s="13"/>
      <c r="P58" s="13"/>
      <c r="Q58" s="13"/>
      <c r="R58" s="13"/>
      <c r="S58" s="13"/>
      <c r="T58" s="13"/>
      <c r="U58" s="1"/>
      <c r="V58" s="1"/>
      <c r="W58" s="1"/>
      <c r="X58" s="1"/>
      <c r="Y58" s="1"/>
      <c r="Z58" s="1"/>
      <c r="AA58" s="1"/>
      <c r="AB58" s="1"/>
      <c r="AC58" s="1"/>
    </row>
    <row r="59" spans="1:29" ht="12.75" hidden="1" customHeight="1">
      <c r="A59" s="1"/>
      <c r="B59" s="13">
        <v>93151600</v>
      </c>
      <c r="C59" s="13" t="s">
        <v>43</v>
      </c>
      <c r="D59" s="13" t="s">
        <v>44</v>
      </c>
      <c r="E59" s="13"/>
      <c r="F59" s="13"/>
      <c r="G59" s="13"/>
      <c r="H59" s="13"/>
      <c r="I59" s="13"/>
      <c r="J59" s="13"/>
      <c r="K59" s="13"/>
      <c r="L59" s="13"/>
      <c r="M59" s="13"/>
      <c r="N59" s="13"/>
      <c r="O59" s="13"/>
      <c r="P59" s="13"/>
      <c r="Q59" s="13"/>
      <c r="R59" s="13"/>
      <c r="S59" s="13"/>
      <c r="T59" s="13"/>
      <c r="U59" s="1"/>
      <c r="V59" s="1"/>
      <c r="W59" s="1"/>
      <c r="X59" s="1"/>
      <c r="Y59" s="1"/>
      <c r="Z59" s="1"/>
      <c r="AA59" s="1"/>
      <c r="AB59" s="1"/>
      <c r="AC59" s="1"/>
    </row>
    <row r="60" spans="1:29" ht="12.75" hidden="1" customHeight="1">
      <c r="A60" s="1"/>
      <c r="B60" s="13">
        <v>93151607</v>
      </c>
      <c r="C60" s="13" t="s">
        <v>45</v>
      </c>
      <c r="D60" s="13" t="s">
        <v>46</v>
      </c>
      <c r="E60" s="13"/>
      <c r="F60" s="13"/>
      <c r="G60" s="13"/>
      <c r="H60" s="13"/>
      <c r="I60" s="13"/>
      <c r="J60" s="13"/>
      <c r="K60" s="13"/>
      <c r="L60" s="13"/>
      <c r="M60" s="13"/>
      <c r="N60" s="13"/>
      <c r="O60" s="13"/>
      <c r="P60" s="13"/>
      <c r="Q60" s="13"/>
      <c r="R60" s="13"/>
      <c r="S60" s="13"/>
      <c r="T60" s="13"/>
      <c r="U60" s="1"/>
      <c r="V60" s="1"/>
      <c r="W60" s="1"/>
      <c r="X60" s="1"/>
      <c r="Y60" s="1"/>
      <c r="Z60" s="1"/>
      <c r="AA60" s="1"/>
      <c r="AB60" s="1"/>
      <c r="AC60" s="1"/>
    </row>
    <row r="61" spans="1:29" ht="12.75" hidden="1"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1:29"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row>
    <row r="66" spans="1:29"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row>
    <row r="67" spans="1:29"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row>
    <row r="68" spans="1:29"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row>
    <row r="69" spans="1:2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row>
    <row r="70" spans="1:29"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row>
    <row r="71" spans="1:29"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row>
    <row r="72" spans="1:29"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row>
    <row r="73" spans="1:29"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row>
    <row r="74" spans="1:29"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row>
    <row r="75" spans="1:29"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row>
    <row r="76" spans="1:29"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row>
    <row r="77" spans="1:29"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row>
    <row r="78" spans="1:29"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row>
    <row r="79" spans="1:2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row>
    <row r="80" spans="1:29"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row>
    <row r="81" spans="1:29"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row>
    <row r="82" spans="1:29"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row>
    <row r="83" spans="1:29"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row>
    <row r="84" spans="1:29"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row>
    <row r="85" spans="1:29"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row>
    <row r="86" spans="1:29"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row>
    <row r="87" spans="1:29"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row>
    <row r="88" spans="1:29"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row>
    <row r="89" spans="1:2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row>
    <row r="90" spans="1:29"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row>
    <row r="91" spans="1:29"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row>
    <row r="92" spans="1:29"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row>
    <row r="93" spans="1:29"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row>
    <row r="94" spans="1:29"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row>
    <row r="95" spans="1:29"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row>
    <row r="96" spans="1:29"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row>
    <row r="97" spans="1:29"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row>
    <row r="98" spans="1:29"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row>
    <row r="99" spans="1:2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row>
    <row r="100" spans="1:29"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row>
    <row r="101" spans="1:29"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row>
    <row r="102" spans="1:29"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row>
    <row r="103" spans="1:29"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row>
    <row r="104" spans="1:29"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row>
    <row r="105" spans="1:29"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row>
    <row r="106" spans="1:29"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row>
    <row r="107" spans="1:29"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row>
    <row r="108" spans="1:29"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row>
    <row r="109" spans="1:2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row>
    <row r="110" spans="1:29"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row>
    <row r="111" spans="1:29"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row>
    <row r="112" spans="1:29"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row>
    <row r="113" spans="1:29"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row>
    <row r="114" spans="1:29"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row>
    <row r="115" spans="1:29"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row>
    <row r="116" spans="1:29"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row>
    <row r="117" spans="1:29"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row>
    <row r="118" spans="1:29"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row>
    <row r="119" spans="1:2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row>
    <row r="120" spans="1:29"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row>
    <row r="121" spans="1:29"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row>
    <row r="122" spans="1:29"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row>
    <row r="123" spans="1:29"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row>
    <row r="124" spans="1:29"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row>
    <row r="125" spans="1:29"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row>
    <row r="126" spans="1:29"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row>
    <row r="127" spans="1:29"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row>
    <row r="128" spans="1:29"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row>
    <row r="129" spans="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row>
    <row r="130" spans="1:29"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row>
    <row r="131" spans="1:29"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row>
    <row r="132" spans="1:29"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row>
    <row r="133" spans="1:29"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row>
    <row r="134" spans="1:29"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row>
    <row r="135" spans="1:29"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row>
    <row r="136" spans="1:29"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row>
    <row r="137" spans="1:29"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row>
    <row r="138" spans="1:29"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row>
    <row r="139" spans="1:2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row>
    <row r="140" spans="1:29"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row>
    <row r="141" spans="1:29"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row>
    <row r="142" spans="1:29"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row>
    <row r="143" spans="1:29"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row>
    <row r="144" spans="1:29"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row>
    <row r="145" spans="1:29"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row>
    <row r="146" spans="1:29"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row>
    <row r="147" spans="1:29"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row>
    <row r="148" spans="1:29"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row>
    <row r="149" spans="1:2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row>
    <row r="150" spans="1:29"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row>
    <row r="151" spans="1:29"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row>
    <row r="152" spans="1:29"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row>
    <row r="153" spans="1:29"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row>
    <row r="154" spans="1:29"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row>
    <row r="155" spans="1:29"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row>
    <row r="156" spans="1:29"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row>
    <row r="157" spans="1:29"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row>
    <row r="158" spans="1:29"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row>
    <row r="159" spans="1:2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row>
    <row r="160" spans="1:29"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row>
    <row r="161" spans="1:29"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row>
    <row r="162" spans="1:29"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row>
    <row r="163" spans="1:29"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row>
    <row r="164" spans="1:29"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row>
    <row r="165" spans="1:29"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row>
    <row r="166" spans="1:29"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row>
    <row r="167" spans="1:29"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row>
    <row r="168" spans="1:29"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row>
    <row r="169" spans="1:2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row>
    <row r="170" spans="1:29"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row>
    <row r="171" spans="1:29"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row>
    <row r="172" spans="1:29"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row>
    <row r="173" spans="1:29"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row>
    <row r="174" spans="1:29"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row>
    <row r="175" spans="1:29"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row>
    <row r="176" spans="1:29"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row>
    <row r="177" spans="1:29"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row>
    <row r="178" spans="1:29"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row>
    <row r="179" spans="1:2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row>
    <row r="180" spans="1:29"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row>
    <row r="181" spans="1:29"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row>
    <row r="182" spans="1:29"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row>
    <row r="183" spans="1:29"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row>
    <row r="184" spans="1:29"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row>
    <row r="185" spans="1:29"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row>
    <row r="186" spans="1:29"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row>
    <row r="187" spans="1:29"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row>
    <row r="188" spans="1:29"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row>
    <row r="189" spans="1:2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row>
    <row r="190" spans="1:29"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row>
    <row r="191" spans="1:29"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row>
    <row r="192" spans="1:29"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row>
    <row r="193" spans="1:29"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row>
    <row r="194" spans="1:29"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row>
    <row r="195" spans="1:29"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row>
    <row r="196" spans="1:29"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row>
    <row r="197" spans="1:29"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row>
    <row r="198" spans="1:29"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row>
    <row r="199" spans="1:2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row>
    <row r="200" spans="1:29"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row>
    <row r="201" spans="1:29"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row>
    <row r="202" spans="1:29"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row>
    <row r="203" spans="1:29"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row>
    <row r="204" spans="1:29"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row>
    <row r="205" spans="1:29"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row>
    <row r="206" spans="1:29"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row>
    <row r="207" spans="1:29"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row>
    <row r="208" spans="1:29"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row>
    <row r="209" spans="1:2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row>
    <row r="210" spans="1:29"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row>
    <row r="211" spans="1:29"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row>
    <row r="212" spans="1:29"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row>
    <row r="213" spans="1:29"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row>
    <row r="214" spans="1:29"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row>
    <row r="215" spans="1:29"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row>
    <row r="216" spans="1:29"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row>
    <row r="217" spans="1:29"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row>
    <row r="218" spans="1:29"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row>
    <row r="219" spans="1:2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row>
    <row r="220" spans="1:29"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row>
    <row r="221" spans="1:29"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row>
    <row r="222" spans="1:29"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row>
    <row r="223" spans="1:29"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row>
    <row r="224" spans="1:29"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row>
    <row r="225" spans="1:29"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row>
    <row r="226" spans="1:29"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row>
    <row r="227" spans="1:29"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row>
    <row r="228" spans="1:29"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spans="1: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row>
    <row r="230" spans="1:29"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row>
    <row r="231" spans="1:29"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row>
    <row r="232" spans="1:29"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row>
    <row r="233" spans="1:29"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row>
    <row r="234" spans="1:29"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row>
    <row r="235" spans="1:29"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row>
    <row r="236" spans="1:29"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row>
    <row r="237" spans="1:29"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row>
    <row r="238" spans="1:29"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row>
    <row r="239" spans="1:2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row>
    <row r="240" spans="1:29"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row>
    <row r="241" spans="1:29"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row>
    <row r="242" spans="1:29"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row>
    <row r="243" spans="1:29"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row>
    <row r="244" spans="1:29"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row>
    <row r="245" spans="1:29"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row>
    <row r="246" spans="1:29"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row>
    <row r="247" spans="1:29"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row>
    <row r="248" spans="1:29"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row>
    <row r="249" spans="1:2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row>
    <row r="250" spans="1:29"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row>
    <row r="251" spans="1:29"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row>
    <row r="252" spans="1:29"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row>
    <row r="253" spans="1:29"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row>
    <row r="254" spans="1:29"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row>
    <row r="255" spans="1:29"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row>
    <row r="256" spans="1:29"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row>
    <row r="257" spans="1:29"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row>
    <row r="258" spans="1:29"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row>
    <row r="259" spans="1:2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row>
    <row r="260" spans="1:29"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row>
    <row r="261" spans="1:29"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row>
    <row r="262" spans="1:29"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row>
    <row r="263" spans="1:29"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row>
    <row r="264" spans="1:29"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row>
    <row r="265" spans="1:29"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row>
    <row r="266" spans="1:29"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row>
    <row r="267" spans="1:29"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row>
    <row r="268" spans="1:29"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row>
    <row r="269" spans="1:2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row>
    <row r="270" spans="1:29"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row>
    <row r="271" spans="1:29"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row>
    <row r="272" spans="1:29"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row>
    <row r="273" spans="1:29"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row>
    <row r="274" spans="1:29"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row>
    <row r="275" spans="1:29"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row>
    <row r="276" spans="1:29"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row>
    <row r="277" spans="1:29"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row>
    <row r="278" spans="1:29"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spans="1:2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row>
    <row r="280" spans="1:29"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row>
    <row r="281" spans="1:29"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row>
    <row r="282" spans="1:29"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row>
    <row r="283" spans="1:29"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row>
    <row r="284" spans="1:29"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row>
    <row r="285" spans="1:29"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row>
    <row r="286" spans="1:29"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row>
    <row r="287" spans="1:29"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row>
    <row r="288" spans="1:29"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row>
    <row r="289" spans="1:2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row>
    <row r="290" spans="1:29"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row>
    <row r="291" spans="1:29"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spans="1:29"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spans="1:29"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spans="1:29"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spans="1:29"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spans="1:29"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spans="1:29"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spans="1:29"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spans="1:2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spans="1:29"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spans="1:29"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spans="1:29"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spans="1:29"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spans="1:29"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spans="1:29"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spans="1:29"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spans="1:29"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spans="1:29"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spans="1:2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spans="1:29"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spans="1:29"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spans="1:29"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spans="1:29"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spans="1:29"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spans="1:29"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spans="1:29"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spans="1:29"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spans="1:29"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spans="1:2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spans="1:29"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spans="1:29"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spans="1:29"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spans="1:29"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spans="1:29"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spans="1:29"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spans="1:29"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spans="1:29"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spans="1:29"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spans="1: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spans="1:29"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spans="1:29"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spans="1:29"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spans="1:29"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spans="1:29"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spans="1:29"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spans="1:29"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spans="1:29"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spans="1:29"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spans="1:2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spans="1:29"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spans="1:29"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spans="1:29"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spans="1:29"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spans="1:29"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spans="1:29"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spans="1:29"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spans="1:29"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spans="1:29"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spans="1:2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spans="1:29"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spans="1:29"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spans="1:29"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spans="1:29"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spans="1:29"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spans="1:29"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spans="1:29"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spans="1:29"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spans="1:29"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spans="1:2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spans="1:29"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spans="1:29"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spans="1:29"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spans="1:29"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spans="1:29"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spans="1:29"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spans="1:29"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spans="1:29"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spans="1:29"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spans="1:2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spans="1:29"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spans="1:29"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spans="1:29"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spans="1:29"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spans="1:29"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spans="1:29"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spans="1:29"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spans="1:29"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spans="1:29"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spans="1:2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spans="1:29"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spans="1:29"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spans="1:29"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spans="1:29"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spans="1:29"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spans="1:29"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spans="1:29"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spans="1:29"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spans="1:29"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spans="1:2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spans="1:29"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spans="1:29"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spans="1:29"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spans="1:29"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spans="1:29"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spans="1:29"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spans="1:29"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spans="1:29"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spans="1:29"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spans="1:2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spans="1:29"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spans="1:29"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spans="1:29"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spans="1:29"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spans="1:29"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spans="1:29"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spans="1:29"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spans="1:29"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spans="1:29"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spans="1:2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spans="1:29"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spans="1:29"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spans="1:29"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spans="1:29"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spans="1:29"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spans="1:29"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spans="1:29"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spans="1:29"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spans="1:29"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spans="1:2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spans="1:29"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spans="1:29"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spans="1:29"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spans="1:29"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spans="1:29"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spans="1:29"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spans="1:29"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spans="1:29"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spans="1:29"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spans="1: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spans="1:29"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spans="1:29"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spans="1:29"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spans="1:29"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spans="1:29"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spans="1:29"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spans="1:29"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spans="1:29"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spans="1:29"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spans="1:2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spans="1:29"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spans="1:29"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spans="1:29"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spans="1:29"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spans="1:29"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spans="1:29"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spans="1:29"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spans="1:29"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spans="1:29"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spans="1:2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spans="1:29"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spans="1:29"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spans="1:29"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spans="1:29"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spans="1:29"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spans="1:29"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spans="1:29"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spans="1:29"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spans="1:29"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spans="1:2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spans="1:29"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spans="1:29"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spans="1:29"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spans="1:29"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spans="1:29"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spans="1:29"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spans="1:29"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spans="1:29"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spans="1:29"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spans="1:2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spans="1:29"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spans="1:29"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spans="1:29"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spans="1:29"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spans="1:29"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spans="1:29"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spans="1:29"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spans="1:29"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spans="1:29"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spans="1:2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spans="1:29"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spans="1:29"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spans="1:29"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spans="1:29"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spans="1:29"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spans="1:29"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spans="1:29"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spans="1:29"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spans="1:29"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spans="1:2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spans="1:29"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spans="1:29"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spans="1:29"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spans="1:29"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spans="1:29"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spans="1:29"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spans="1:29"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spans="1:29"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spans="1:29"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spans="1:2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spans="1:29"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spans="1:29"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spans="1:29"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spans="1:29"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spans="1:29"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spans="1:29"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spans="1:29"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spans="1:29"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spans="1:29"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spans="1:2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spans="1:29"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spans="1:29"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spans="1:29"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spans="1:29"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spans="1:29"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spans="1:29"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spans="1:29"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spans="1:29"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spans="1:29"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spans="1:2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spans="1:29"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spans="1:29"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spans="1:29"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spans="1:29"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spans="1:29"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spans="1:29"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spans="1:29"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spans="1:29"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spans="1:29"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spans="1: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spans="1:29"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spans="1:29"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spans="1:29"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spans="1:29"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spans="1:29"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spans="1:29"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spans="1:29"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spans="1:29"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spans="1:29"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spans="1:2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spans="1:29"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spans="1:29"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spans="1:29"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spans="1:29"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spans="1:29"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spans="1:29"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spans="1:29"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spans="1:29"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spans="1:29"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spans="1:2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spans="1:29"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spans="1:29"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spans="1:29"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spans="1:29"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spans="1:29"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spans="1:29"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spans="1:29"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spans="1:29"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spans="1:29"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spans="1:2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spans="1:29"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spans="1:29"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spans="1:29"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spans="1:29"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spans="1:29"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spans="1:29"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spans="1:29"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spans="1:29"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spans="1:29"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spans="1:2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spans="1:29"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spans="1:29"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spans="1:29"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spans="1:29"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spans="1:29"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spans="1:29"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spans="1:29"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spans="1:29"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spans="1:29"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spans="1:2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spans="1:29"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spans="1:29"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spans="1:29"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spans="1:29"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spans="1:29"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spans="1:29"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spans="1:29"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spans="1:29"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spans="1:29"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spans="1:2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spans="1:29"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spans="1:29"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spans="1:29"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spans="1:29"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spans="1:29"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spans="1:29"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spans="1:29"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spans="1:29"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spans="1:29"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spans="1:2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spans="1:29"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spans="1:29"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spans="1:29"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spans="1:29"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spans="1:29"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spans="1:29"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spans="1:29"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spans="1:29"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spans="1:29"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spans="1:2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spans="1:29"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spans="1:29"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spans="1:29"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spans="1:29"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spans="1:29"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spans="1:29"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spans="1:29"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spans="1:29"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spans="1:29"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spans="1:2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spans="1:29"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spans="1:29"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spans="1:29"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spans="1:29"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spans="1:29"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spans="1:29"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spans="1:29"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spans="1:29"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spans="1:29"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spans="1: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spans="1:29"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spans="1:29"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spans="1:29"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spans="1:29"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spans="1:29"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spans="1:29"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spans="1:29"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spans="1:29"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spans="1:29"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spans="1:2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spans="1:29"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spans="1:29"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spans="1:29"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spans="1:29"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spans="1:29"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spans="1:29"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spans="1:29"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spans="1:29"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spans="1:29"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spans="1:2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spans="1:29"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spans="1:29"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spans="1:29"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spans="1:29"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spans="1:29"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spans="1:29"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spans="1:29"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spans="1:29"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spans="1:29"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spans="1:2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spans="1:29"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spans="1:29"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spans="1:29"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spans="1:29"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spans="1:29"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spans="1:29"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spans="1:29"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spans="1:29"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spans="1:29"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spans="1:2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spans="1:29"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spans="1:29"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spans="1:29"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spans="1:29"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spans="1:29"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spans="1:29"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spans="1:29"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spans="1:29"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spans="1:29"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spans="1:2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spans="1:29"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spans="1:29"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spans="1:29"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spans="1:29"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spans="1:29"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spans="1:29"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spans="1:29"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spans="1:29"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spans="1:29"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spans="1:2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spans="1:29"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spans="1:29"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spans="1:29"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spans="1:29"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spans="1:29"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spans="1:29"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spans="1:29"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spans="1:29"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spans="1:29"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spans="1:2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spans="1:29"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spans="1:29"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spans="1:29"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spans="1:29"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spans="1:29"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spans="1:29"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spans="1:29"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spans="1:29"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spans="1:29"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spans="1:2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spans="1:29"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spans="1:29"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spans="1:29"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spans="1:29"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spans="1:29"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spans="1:29"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spans="1:29"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spans="1:29"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spans="1:29"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spans="1:2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spans="1:29"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spans="1:29"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spans="1:29"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spans="1:29"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spans="1:29"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spans="1:29"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spans="1:29"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spans="1:29"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spans="1:29"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spans="1: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spans="1:29"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spans="1:29"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spans="1:29"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spans="1:29"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spans="1:29"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spans="1:29"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spans="1:29"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spans="1:29"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spans="1:29"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spans="1:2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spans="1:29"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spans="1:29"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spans="1:29"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spans="1:29"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spans="1:29"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spans="1:29"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spans="1:29"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spans="1:29"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spans="1:29"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spans="1:2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spans="1:29"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spans="1:29"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spans="1:29"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spans="1:29"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spans="1:29"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spans="1:29"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spans="1:29"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spans="1:29"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spans="1:29"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spans="1:2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spans="1:29"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spans="1:29"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spans="1:29"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spans="1:29"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spans="1:29"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spans="1:29"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spans="1:29"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spans="1:29"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spans="1:29"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spans="1:2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spans="1:29"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spans="1:29"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spans="1:29"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spans="1:29"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spans="1:29"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spans="1:29"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spans="1:29"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spans="1:29"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spans="1:29"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spans="1:2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spans="1:29"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spans="1:29"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spans="1:29"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spans="1:29"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spans="1:29"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spans="1:29"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spans="1:29"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spans="1:29"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spans="1:29"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spans="1:2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spans="1:29"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spans="1:29"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spans="1:29"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spans="1:29"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spans="1:29"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spans="1:29"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spans="1:29"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spans="1:29"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spans="1:29"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spans="1:2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spans="1:29"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spans="1:29"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spans="1:29"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spans="1:29"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spans="1:29"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spans="1:29"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spans="1:29"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spans="1:29"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spans="1:29"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spans="1:2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spans="1:29"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spans="1:29"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spans="1:29"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spans="1:29"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spans="1:29"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spans="1:29"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spans="1:29"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spans="1:29"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spans="1:29"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spans="1:2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spans="1:29"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spans="1:29"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spans="1:29"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spans="1:29"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spans="1:29"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spans="1:29"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spans="1:29"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spans="1:29"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spans="1:29"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spans="1: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spans="1:29"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spans="1:29"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spans="1:29"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spans="1:29"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spans="1:29"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spans="1:29"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spans="1:29"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spans="1:29"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spans="1:29"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spans="1:2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spans="1:29"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spans="1:29"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spans="1:29"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spans="1:29"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spans="1:29"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spans="1:29"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spans="1:29"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spans="1:29"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spans="1:29"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spans="1:2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spans="1:29"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spans="1:29"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spans="1:29"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spans="1:29"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spans="1:29"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spans="1:29"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spans="1:29"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spans="1:29"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spans="1:29"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spans="1:2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spans="1:29"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spans="1:29"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spans="1:29"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spans="1:29"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spans="1:29"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spans="1:29"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spans="1:29"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spans="1:29"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spans="1:29"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spans="1:2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spans="1:29"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spans="1:29"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spans="1:29"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spans="1:29"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spans="1:29"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spans="1:29"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spans="1:29"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spans="1:29"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spans="1:29"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spans="1:2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spans="1:29"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spans="1:29"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spans="1:29"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spans="1:29"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spans="1:29"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spans="1:29"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spans="1:29"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spans="1:29"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spans="1:29"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spans="1:2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spans="1:29"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spans="1:29"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spans="1:29"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spans="1:29"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spans="1:29"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spans="1:29"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spans="1:29"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spans="1:29"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spans="1:29"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spans="1:2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spans="1:29"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spans="1:29"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spans="1:29"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spans="1:29"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spans="1:29"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spans="1:29"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spans="1:29"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spans="1:29"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spans="1:29"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spans="1:2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spans="1:29"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spans="1:29"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spans="1:29"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spans="1:29"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spans="1:29"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spans="1:29"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spans="1:29"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spans="1:29"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spans="1:29"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spans="1:2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spans="1:29"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spans="1:29"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spans="1:29"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spans="1:29"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spans="1:29"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spans="1:29"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spans="1:29"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spans="1:29"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spans="1:29"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spans="1: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spans="1:29"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spans="1:29"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spans="1:29"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spans="1:29"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spans="1:29"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spans="1:29"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spans="1:29"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spans="1:29"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spans="1:29"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spans="1:2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spans="1:29"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spans="1:29"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spans="1:29"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spans="1:29"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spans="1:29"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spans="1:29"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spans="1:29"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spans="1:29"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spans="1:29"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spans="1:2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spans="1:29"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spans="1:29"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spans="1:29"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spans="1:29"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spans="1:29"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spans="1:29"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spans="1:29"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spans="1:29"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spans="1:29"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spans="1:2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spans="1:29"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spans="1:29"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spans="1:29"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spans="1:29"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spans="1:29"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spans="1:29"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spans="1:29"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spans="1:29"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spans="1:29"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spans="1:2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spans="1:29"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spans="1:29"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spans="1:29"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spans="1:29"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spans="1:29"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spans="1:29"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spans="1:29"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spans="1:29"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spans="1:29"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spans="1:2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spans="1:29"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spans="1:29"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spans="1:29"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spans="1:29"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spans="1:29"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spans="1:29"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spans="1:29"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spans="1:29"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spans="1:29"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spans="1:2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spans="1:29"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spans="1:29"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spans="1:29"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spans="1:29"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row r="994" spans="1:29"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row>
    <row r="995" spans="1:29"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row>
  </sheetData>
  <mergeCells count="22">
    <mergeCell ref="U13:AA13"/>
    <mergeCell ref="B5:I5"/>
    <mergeCell ref="K5:S5"/>
    <mergeCell ref="U5:AC5"/>
    <mergeCell ref="B6:F6"/>
    <mergeCell ref="G6:I6"/>
    <mergeCell ref="K6:O6"/>
    <mergeCell ref="P6:R6"/>
    <mergeCell ref="U6:Y6"/>
    <mergeCell ref="Z6:AC6"/>
    <mergeCell ref="B3:I3"/>
    <mergeCell ref="K3:R3"/>
    <mergeCell ref="U3:AC3"/>
    <mergeCell ref="B4:I4"/>
    <mergeCell ref="K4:R4"/>
    <mergeCell ref="U4:AC4"/>
    <mergeCell ref="B1:I1"/>
    <mergeCell ref="K1:R1"/>
    <mergeCell ref="U1:AC1"/>
    <mergeCell ref="B2:I2"/>
    <mergeCell ref="K2:R2"/>
    <mergeCell ref="U2:AC2"/>
  </mergeCells>
  <conditionalFormatting sqref="U9:X10">
    <cfRule type="containsText" dxfId="143" priority="15" operator="containsText" text="NO">
      <formula>NOT(ISERROR(SEARCH(("NO"),(U9))))</formula>
    </cfRule>
  </conditionalFormatting>
  <conditionalFormatting sqref="U9:X10">
    <cfRule type="cellIs" dxfId="142" priority="16" operator="equal">
      <formula>"""no"""</formula>
    </cfRule>
  </conditionalFormatting>
  <conditionalFormatting sqref="Z9:Z10">
    <cfRule type="containsText" dxfId="141" priority="13" operator="containsText" text="NO">
      <formula>NOT(ISERROR(SEARCH(("NO"),(Z9))))</formula>
    </cfRule>
  </conditionalFormatting>
  <conditionalFormatting sqref="Z9:Z10">
    <cfRule type="cellIs" dxfId="140" priority="14" operator="equal">
      <formula>"""no"""</formula>
    </cfRule>
  </conditionalFormatting>
  <conditionalFormatting sqref="Y9:Y10">
    <cfRule type="containsText" dxfId="139" priority="11" operator="containsText" text="NO">
      <formula>NOT(ISERROR(SEARCH(("NO"),(Y9))))</formula>
    </cfRule>
  </conditionalFormatting>
  <conditionalFormatting sqref="Y9:Y10">
    <cfRule type="cellIs" dxfId="138" priority="12" operator="equal">
      <formula>"""no"""</formula>
    </cfRule>
  </conditionalFormatting>
  <conditionalFormatting sqref="AA9:AB10">
    <cfRule type="containsText" dxfId="137" priority="9" operator="containsText" text="NO">
      <formula>NOT(ISERROR(SEARCH(("NO"),(AA9))))</formula>
    </cfRule>
  </conditionalFormatting>
  <conditionalFormatting sqref="AA9:AB10">
    <cfRule type="cellIs" dxfId="136" priority="10" operator="equal">
      <formula>"""no"""</formula>
    </cfRule>
  </conditionalFormatting>
  <conditionalFormatting sqref="U11:X12">
    <cfRule type="containsText" dxfId="135" priority="7" operator="containsText" text="NO">
      <formula>NOT(ISERROR(SEARCH(("NO"),(U11))))</formula>
    </cfRule>
  </conditionalFormatting>
  <conditionalFormatting sqref="U11:X12">
    <cfRule type="cellIs" dxfId="134" priority="8" operator="equal">
      <formula>"""no"""</formula>
    </cfRule>
  </conditionalFormatting>
  <conditionalFormatting sqref="Z11:Z12">
    <cfRule type="containsText" dxfId="133" priority="5" operator="containsText" text="NO">
      <formula>NOT(ISERROR(SEARCH(("NO"),(Z11))))</formula>
    </cfRule>
  </conditionalFormatting>
  <conditionalFormatting sqref="Z11:Z12">
    <cfRule type="cellIs" dxfId="132" priority="6" operator="equal">
      <formula>"""no"""</formula>
    </cfRule>
  </conditionalFormatting>
  <conditionalFormatting sqref="Y11:Y12">
    <cfRule type="containsText" dxfId="131" priority="3" operator="containsText" text="NO">
      <formula>NOT(ISERROR(SEARCH(("NO"),(Y11))))</formula>
    </cfRule>
  </conditionalFormatting>
  <conditionalFormatting sqref="Y11:Y12">
    <cfRule type="cellIs" dxfId="130" priority="4" operator="equal">
      <formula>"""no"""</formula>
    </cfRule>
  </conditionalFormatting>
  <conditionalFormatting sqref="AA11:AB12">
    <cfRule type="containsText" dxfId="129" priority="1" operator="containsText" text="NO">
      <formula>NOT(ISERROR(SEARCH(("NO"),(AA11))))</formula>
    </cfRule>
  </conditionalFormatting>
  <conditionalFormatting sqref="AA11:AB12">
    <cfRule type="cellIs" dxfId="128" priority="2" operator="equal">
      <formula>"""no"""</formula>
    </cfRule>
  </conditionalFormatting>
  <pageMargins left="0.7" right="0.7" top="0.75" bottom="0.75" header="0.3" footer="0.3"/>
  <pageSetup orientation="portrait" r:id="rId1"/>
  <drawing r:id="rId2"/>
  <legacy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898"/>
  <sheetViews>
    <sheetView topLeftCell="AJ29" zoomScale="73" workbookViewId="0">
      <selection activeCell="AL34" sqref="AL34"/>
    </sheetView>
  </sheetViews>
  <sheetFormatPr baseColWidth="10" defaultColWidth="14.42578125" defaultRowHeight="15"/>
  <cols>
    <col min="1" max="1" width="17.42578125" style="56" customWidth="1"/>
    <col min="2" max="4" width="19.5703125" style="56" customWidth="1"/>
    <col min="5" max="5" width="20.5703125" style="56" customWidth="1"/>
    <col min="6" max="6" width="9.7109375" style="56" bestFit="1" customWidth="1"/>
    <col min="7" max="7" width="24.28515625" style="56" customWidth="1"/>
    <col min="8" max="8" width="9.7109375" style="56" bestFit="1" customWidth="1"/>
    <col min="9" max="9" width="11.85546875" style="56" customWidth="1"/>
    <col min="10" max="12" width="24.28515625" style="56" customWidth="1"/>
    <col min="13" max="13" width="11.28515625" style="56" customWidth="1"/>
    <col min="14" max="14" width="26" style="56" customWidth="1"/>
    <col min="15" max="15" width="8.5703125" style="56" bestFit="1" customWidth="1"/>
    <col min="16" max="18" width="19.5703125" style="56" customWidth="1"/>
    <col min="19" max="19" width="13.85546875" style="56" customWidth="1"/>
    <col min="20" max="20" width="10.28515625" style="56" customWidth="1"/>
    <col min="21" max="22" width="15.7109375" style="56" bestFit="1" customWidth="1"/>
    <col min="23" max="23" width="14.28515625" style="56" customWidth="1"/>
    <col min="24" max="24" width="17.140625" style="56" customWidth="1"/>
    <col min="25" max="25" width="11.42578125" style="56" customWidth="1"/>
    <col min="26" max="26" width="14.28515625" style="56" customWidth="1"/>
    <col min="27" max="27" width="10" style="56" customWidth="1"/>
    <col min="28" max="28" width="23.7109375" style="56" customWidth="1"/>
    <col min="29" max="29" width="27.140625" style="56" customWidth="1"/>
    <col min="30" max="30" width="17.85546875" style="56" customWidth="1"/>
    <col min="31" max="31" width="14.140625" style="56" customWidth="1"/>
    <col min="32" max="32" width="16.7109375" style="56" customWidth="1"/>
    <col min="33" max="33" width="20.85546875" style="56" customWidth="1"/>
    <col min="34" max="34" width="19.85546875" style="56" customWidth="1"/>
    <col min="35" max="35" width="34.42578125" style="56" customWidth="1"/>
    <col min="36" max="36" width="15.85546875" style="326" customWidth="1"/>
    <col min="37" max="37" width="14.42578125" style="56" bestFit="1" customWidth="1"/>
    <col min="38" max="38" width="12.140625" style="56" customWidth="1"/>
    <col min="39" max="40" width="12.28515625" style="56" customWidth="1"/>
    <col min="41" max="41" width="11.5703125" style="57" customWidth="1"/>
    <col min="42" max="42" width="20.28515625" style="57" customWidth="1"/>
    <col min="43" max="43" width="27.7109375" style="56" customWidth="1"/>
    <col min="44" max="44" width="17.5703125" style="56" customWidth="1"/>
    <col min="45" max="45" width="23" style="56" customWidth="1"/>
    <col min="46" max="46" width="28.28515625" style="57" customWidth="1"/>
    <col min="47" max="16384" width="14.42578125" style="56"/>
  </cols>
  <sheetData>
    <row r="1" spans="1:46" ht="12.75" customHeigh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41"/>
      <c r="AK1" s="36"/>
      <c r="AL1" s="36"/>
      <c r="AM1" s="36"/>
      <c r="AN1" s="36"/>
      <c r="AO1" s="38"/>
      <c r="AP1" s="38"/>
      <c r="AQ1" s="36"/>
      <c r="AR1" s="37"/>
      <c r="AS1" s="37"/>
      <c r="AT1" s="38"/>
    </row>
    <row r="2" spans="1:46" ht="12.7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J2" s="41"/>
      <c r="AK2" s="36"/>
      <c r="AL2" s="36"/>
      <c r="AM2" s="36"/>
      <c r="AN2" s="36"/>
      <c r="AO2" s="38"/>
      <c r="AP2" s="38"/>
      <c r="AQ2" s="36"/>
      <c r="AR2" s="37"/>
      <c r="AS2" s="37"/>
      <c r="AT2" s="38"/>
    </row>
    <row r="3" spans="1:46"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41"/>
      <c r="AK3" s="36"/>
      <c r="AL3" s="36"/>
      <c r="AM3" s="36"/>
      <c r="AN3" s="36"/>
      <c r="AO3" s="38"/>
      <c r="AP3" s="38"/>
      <c r="AQ3" s="36"/>
      <c r="AR3" s="37"/>
      <c r="AS3" s="37"/>
      <c r="AT3" s="38"/>
    </row>
    <row r="4" spans="1:46" ht="12.75" customHeight="1">
      <c r="A4" s="36"/>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36"/>
      <c r="AD4" s="36"/>
      <c r="AE4" s="36"/>
      <c r="AF4" s="36"/>
      <c r="AG4" s="36"/>
      <c r="AH4" s="36"/>
      <c r="AI4" s="36"/>
      <c r="AJ4" s="41"/>
      <c r="AK4" s="36"/>
      <c r="AL4" s="36"/>
      <c r="AM4" s="36"/>
      <c r="AN4" s="36"/>
      <c r="AO4" s="38"/>
      <c r="AP4" s="38"/>
      <c r="AQ4" s="36"/>
      <c r="AR4" s="37"/>
      <c r="AS4" s="37"/>
      <c r="AT4" s="38"/>
    </row>
    <row r="5" spans="1:46" ht="12.75" customHeight="1">
      <c r="A5" s="1041" t="s">
        <v>58</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38"/>
    </row>
    <row r="6" spans="1:46" ht="12.75" customHeight="1">
      <c r="A6" s="1043" t="s">
        <v>2</v>
      </c>
      <c r="B6" s="1042"/>
      <c r="C6" s="1042"/>
      <c r="D6" s="1042"/>
      <c r="E6" s="1042"/>
      <c r="F6" s="1042"/>
      <c r="G6" s="1042"/>
      <c r="H6" s="1042"/>
      <c r="I6" s="1042"/>
      <c r="J6" s="1042"/>
      <c r="K6" s="1042"/>
      <c r="L6" s="1042"/>
      <c r="M6" s="1042"/>
      <c r="N6" s="1042"/>
      <c r="O6" s="1042"/>
      <c r="P6" s="1042"/>
      <c r="Q6" s="1042"/>
      <c r="R6" s="1042"/>
      <c r="S6" s="1042"/>
      <c r="T6" s="1042"/>
      <c r="U6" s="1042"/>
      <c r="V6" s="1042"/>
      <c r="W6" s="1042"/>
      <c r="X6" s="1042"/>
      <c r="Y6" s="1042"/>
      <c r="Z6" s="1042"/>
      <c r="AA6" s="1042"/>
      <c r="AB6" s="1042"/>
      <c r="AC6" s="1042"/>
      <c r="AD6" s="1042"/>
      <c r="AE6" s="1042"/>
      <c r="AF6" s="1042"/>
      <c r="AG6" s="1042"/>
      <c r="AH6" s="1042"/>
      <c r="AI6" s="1042"/>
      <c r="AJ6" s="1042"/>
      <c r="AK6" s="1042"/>
      <c r="AL6" s="1042"/>
      <c r="AM6" s="1042"/>
      <c r="AN6" s="1042"/>
      <c r="AO6" s="1042"/>
      <c r="AP6" s="1042"/>
      <c r="AQ6" s="1042"/>
      <c r="AR6" s="1042"/>
      <c r="AS6" s="1042"/>
      <c r="AT6" s="38"/>
    </row>
    <row r="7" spans="1:46" ht="12.75" customHeight="1">
      <c r="A7" s="39"/>
      <c r="B7" s="385"/>
      <c r="C7" s="385"/>
      <c r="D7" s="385"/>
      <c r="E7" s="385"/>
      <c r="F7" s="385"/>
      <c r="G7" s="385"/>
      <c r="H7" s="385"/>
      <c r="I7" s="385"/>
      <c r="J7" s="385"/>
      <c r="K7" s="385"/>
      <c r="L7" s="385"/>
      <c r="M7" s="385"/>
      <c r="N7" s="385"/>
      <c r="O7" s="385"/>
      <c r="P7" s="385"/>
      <c r="Q7" s="385"/>
      <c r="R7" s="385"/>
      <c r="S7" s="385"/>
      <c r="T7" s="385"/>
      <c r="U7" s="385"/>
      <c r="V7" s="385"/>
      <c r="W7" s="385"/>
      <c r="X7" s="385"/>
      <c r="Y7" s="385"/>
      <c r="Z7" s="385"/>
      <c r="AA7" s="385"/>
      <c r="AB7" s="385"/>
      <c r="AC7" s="385"/>
      <c r="AD7" s="385"/>
      <c r="AE7" s="385"/>
      <c r="AF7" s="385"/>
      <c r="AG7" s="385"/>
      <c r="AH7" s="385"/>
      <c r="AI7" s="385"/>
      <c r="AJ7" s="747"/>
      <c r="AK7" s="385"/>
      <c r="AL7" s="385"/>
      <c r="AM7" s="385"/>
      <c r="AN7" s="385"/>
      <c r="AO7" s="51"/>
      <c r="AP7" s="51"/>
      <c r="AQ7" s="385"/>
      <c r="AR7" s="37"/>
      <c r="AS7" s="37"/>
      <c r="AT7" s="38"/>
    </row>
    <row r="8" spans="1:46" ht="12.75" customHeight="1">
      <c r="A8" s="1043" t="s">
        <v>48</v>
      </c>
      <c r="B8" s="1042"/>
      <c r="C8" s="1042"/>
      <c r="D8" s="1042"/>
      <c r="E8" s="1042"/>
      <c r="F8" s="1042"/>
      <c r="G8" s="1042"/>
      <c r="H8" s="1042"/>
      <c r="I8" s="1042"/>
      <c r="J8" s="1042"/>
      <c r="K8" s="1042"/>
      <c r="L8" s="1042"/>
      <c r="M8" s="1042"/>
      <c r="N8" s="1042"/>
      <c r="O8" s="1042"/>
      <c r="P8" s="1042"/>
      <c r="Q8" s="1042"/>
      <c r="R8" s="1042"/>
      <c r="S8" s="1042"/>
      <c r="T8" s="1042"/>
      <c r="U8" s="1042"/>
      <c r="V8" s="1042"/>
      <c r="W8" s="1042"/>
      <c r="X8" s="1042"/>
      <c r="Y8" s="1042"/>
      <c r="Z8" s="1042"/>
      <c r="AA8" s="1042"/>
      <c r="AB8" s="1042"/>
      <c r="AC8" s="1042"/>
      <c r="AD8" s="1042"/>
      <c r="AE8" s="1042"/>
      <c r="AF8" s="1042"/>
      <c r="AG8" s="1042"/>
      <c r="AH8" s="1042"/>
      <c r="AI8" s="1042"/>
      <c r="AJ8" s="1042"/>
      <c r="AK8" s="1042"/>
      <c r="AL8" s="1042"/>
      <c r="AM8" s="1042"/>
      <c r="AN8" s="1042"/>
      <c r="AO8" s="1042"/>
      <c r="AP8" s="1042"/>
      <c r="AQ8" s="1042"/>
      <c r="AR8" s="1042"/>
      <c r="AS8" s="1042"/>
      <c r="AT8" s="38"/>
    </row>
    <row r="9" spans="1:46" ht="12.75" customHeight="1">
      <c r="A9" s="1043" t="s">
        <v>63</v>
      </c>
      <c r="B9" s="1042"/>
      <c r="C9" s="1042"/>
      <c r="D9" s="1042"/>
      <c r="E9" s="1042"/>
      <c r="F9" s="1042"/>
      <c r="G9" s="1042"/>
      <c r="H9" s="1042"/>
      <c r="I9" s="1042"/>
      <c r="J9" s="1042"/>
      <c r="K9" s="1042"/>
      <c r="L9" s="1042"/>
      <c r="M9" s="1042"/>
      <c r="N9" s="1042"/>
      <c r="O9" s="1042"/>
      <c r="P9" s="1042"/>
      <c r="Q9" s="1042"/>
      <c r="R9" s="1042"/>
      <c r="S9" s="1042"/>
      <c r="T9" s="1042"/>
      <c r="U9" s="1042"/>
      <c r="V9" s="1042"/>
      <c r="W9" s="1042"/>
      <c r="X9" s="1042"/>
      <c r="Y9" s="1042"/>
      <c r="Z9" s="1042"/>
      <c r="AA9" s="1042"/>
      <c r="AB9" s="1042"/>
      <c r="AC9" s="1042"/>
      <c r="AD9" s="1042"/>
      <c r="AE9" s="1042"/>
      <c r="AF9" s="1042"/>
      <c r="AG9" s="1042"/>
      <c r="AH9" s="1042"/>
      <c r="AI9" s="1042"/>
      <c r="AJ9" s="1042"/>
      <c r="AK9" s="1042"/>
      <c r="AL9" s="1042"/>
      <c r="AM9" s="1042"/>
      <c r="AN9" s="1042"/>
      <c r="AO9" s="1042"/>
      <c r="AP9" s="1042"/>
      <c r="AQ9" s="1042"/>
      <c r="AR9" s="1042"/>
      <c r="AS9" s="1042"/>
      <c r="AT9" s="38"/>
    </row>
    <row r="10" spans="1:46" ht="12.75" customHeight="1">
      <c r="A10" s="36"/>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41"/>
      <c r="AK10" s="36"/>
      <c r="AL10" s="36"/>
      <c r="AM10" s="36"/>
      <c r="AN10" s="36"/>
      <c r="AO10" s="38"/>
      <c r="AP10" s="38"/>
      <c r="AQ10" s="36"/>
      <c r="AR10" s="37"/>
      <c r="AS10" s="37"/>
      <c r="AT10" s="38"/>
    </row>
    <row r="11" spans="1:46" ht="12.75" customHeight="1">
      <c r="A11" s="39" t="s">
        <v>83</v>
      </c>
      <c r="B11" s="36"/>
      <c r="C11" s="1037" t="s">
        <v>443</v>
      </c>
      <c r="D11" s="1037"/>
      <c r="E11" s="1037"/>
      <c r="F11" s="36"/>
      <c r="G11" s="36"/>
      <c r="H11" s="36"/>
      <c r="I11" s="36"/>
      <c r="J11" s="36"/>
      <c r="K11" s="36"/>
      <c r="L11" s="36"/>
      <c r="M11" s="36"/>
      <c r="N11" s="36"/>
      <c r="O11" s="36"/>
      <c r="P11" s="36"/>
      <c r="Q11" s="36"/>
      <c r="R11" s="36"/>
      <c r="S11" s="36"/>
      <c r="T11" s="37"/>
      <c r="U11" s="40"/>
      <c r="V11" s="40"/>
      <c r="W11" s="40"/>
      <c r="X11" s="40"/>
      <c r="Y11" s="40"/>
      <c r="Z11" s="40"/>
      <c r="AA11" s="41"/>
      <c r="AB11" s="41"/>
      <c r="AC11" s="41"/>
      <c r="AD11" s="41"/>
      <c r="AE11" s="41"/>
      <c r="AF11" s="41"/>
      <c r="AG11" s="41"/>
      <c r="AH11" s="41"/>
      <c r="AI11" s="41"/>
      <c r="AJ11" s="41"/>
      <c r="AK11" s="41"/>
      <c r="AL11" s="41"/>
      <c r="AM11" s="41"/>
      <c r="AN11" s="41"/>
      <c r="AO11" s="50"/>
      <c r="AP11" s="50"/>
      <c r="AQ11" s="41"/>
      <c r="AR11" s="37"/>
      <c r="AS11" s="37"/>
      <c r="AT11" s="38"/>
    </row>
    <row r="12" spans="1:46" ht="12.75" customHeight="1">
      <c r="A12" s="61" t="s">
        <v>64</v>
      </c>
      <c r="B12" s="62"/>
      <c r="C12" s="62"/>
      <c r="D12" s="62"/>
      <c r="E12" s="62"/>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c r="AF12" s="62"/>
      <c r="AG12" s="62"/>
      <c r="AH12" s="62"/>
      <c r="AI12" s="62"/>
      <c r="AJ12" s="547"/>
      <c r="AK12" s="62"/>
      <c r="AL12" s="62"/>
      <c r="AM12" s="62"/>
      <c r="AN12" s="62"/>
      <c r="AO12" s="62"/>
      <c r="AP12" s="62"/>
      <c r="AQ12" s="62"/>
      <c r="AR12" s="62"/>
      <c r="AS12" s="62"/>
      <c r="AT12" s="62"/>
    </row>
    <row r="13" spans="1:46" ht="12.75" customHeight="1">
      <c r="A13" s="63" t="s">
        <v>84</v>
      </c>
      <c r="B13" s="36"/>
      <c r="C13" s="63" t="s">
        <v>84</v>
      </c>
      <c r="D13" s="63" t="s">
        <v>84</v>
      </c>
      <c r="E13" s="63" t="s">
        <v>85</v>
      </c>
      <c r="F13" s="36"/>
      <c r="G13" s="63" t="s">
        <v>87</v>
      </c>
      <c r="H13" s="63"/>
      <c r="I13" s="63"/>
      <c r="J13" s="63" t="s">
        <v>85</v>
      </c>
      <c r="K13" s="63" t="s">
        <v>84</v>
      </c>
      <c r="L13" s="63" t="s">
        <v>85</v>
      </c>
      <c r="M13" s="36"/>
      <c r="N13" s="63" t="s">
        <v>87</v>
      </c>
      <c r="O13" s="36"/>
      <c r="P13" s="36"/>
      <c r="Q13" s="63" t="s">
        <v>87</v>
      </c>
      <c r="R13" s="63" t="s">
        <v>87</v>
      </c>
      <c r="S13" s="63"/>
      <c r="T13" s="36"/>
      <c r="U13" s="63" t="s">
        <v>87</v>
      </c>
      <c r="V13" s="36"/>
      <c r="W13" s="63" t="s">
        <v>87</v>
      </c>
      <c r="X13" s="63" t="s">
        <v>87</v>
      </c>
      <c r="Y13" s="63"/>
      <c r="Z13" s="63" t="s">
        <v>87</v>
      </c>
      <c r="AA13" s="36"/>
      <c r="AB13" s="63" t="s">
        <v>87</v>
      </c>
      <c r="AC13" s="63" t="s">
        <v>87</v>
      </c>
      <c r="AD13" s="63" t="s">
        <v>87</v>
      </c>
      <c r="AE13" s="63" t="s">
        <v>87</v>
      </c>
      <c r="AF13" s="63" t="s">
        <v>87</v>
      </c>
      <c r="AG13" s="63" t="s">
        <v>87</v>
      </c>
      <c r="AH13" s="63" t="s">
        <v>87</v>
      </c>
      <c r="AI13" s="63" t="s">
        <v>87</v>
      </c>
      <c r="AJ13" s="63" t="s">
        <v>87</v>
      </c>
      <c r="AK13" s="63" t="s">
        <v>87</v>
      </c>
      <c r="AL13" s="63" t="s">
        <v>87</v>
      </c>
      <c r="AM13" s="63" t="s">
        <v>87</v>
      </c>
      <c r="AN13" s="63"/>
      <c r="AO13" s="64" t="s">
        <v>84</v>
      </c>
      <c r="AP13" s="64" t="s">
        <v>87</v>
      </c>
      <c r="AQ13" s="36"/>
      <c r="AR13" s="37"/>
      <c r="AS13" s="37"/>
      <c r="AT13" s="38"/>
    </row>
    <row r="14" spans="1:46" ht="12.75" customHeight="1">
      <c r="A14" s="65"/>
      <c r="B14" s="65"/>
      <c r="C14" s="1135" t="s">
        <v>65</v>
      </c>
      <c r="D14" s="1135"/>
      <c r="E14" s="1135"/>
      <c r="F14" s="1135"/>
      <c r="G14" s="1135"/>
      <c r="H14" s="1135"/>
      <c r="I14" s="1135"/>
      <c r="J14" s="1136" t="s">
        <v>66</v>
      </c>
      <c r="K14" s="1136"/>
      <c r="L14" s="1136"/>
      <c r="M14" s="1136"/>
      <c r="N14" s="1136"/>
      <c r="O14" s="1136"/>
      <c r="P14" s="1136"/>
      <c r="Q14" s="1137" t="s">
        <v>67</v>
      </c>
      <c r="R14" s="1137"/>
      <c r="S14" s="1137"/>
      <c r="T14" s="1137"/>
      <c r="U14" s="1137"/>
      <c r="V14" s="1137"/>
      <c r="W14" s="75" t="s">
        <v>68</v>
      </c>
      <c r="X14" s="75"/>
      <c r="Y14" s="75"/>
      <c r="Z14" s="75"/>
      <c r="AA14" s="75"/>
      <c r="AB14" s="1138" t="s">
        <v>69</v>
      </c>
      <c r="AC14" s="1138"/>
      <c r="AD14" s="1138"/>
      <c r="AE14" s="1138"/>
      <c r="AF14" s="1138"/>
      <c r="AG14" s="1138"/>
      <c r="AH14" s="1138"/>
      <c r="AI14" s="1138"/>
      <c r="AJ14" s="1138"/>
      <c r="AK14" s="1138"/>
      <c r="AL14" s="1138"/>
      <c r="AM14" s="1138"/>
      <c r="AN14" s="1138"/>
      <c r="AO14" s="1138"/>
      <c r="AP14" s="117"/>
      <c r="AQ14" s="447" t="s">
        <v>103</v>
      </c>
      <c r="AR14" s="76"/>
      <c r="AS14" s="77"/>
      <c r="AT14" s="78"/>
    </row>
    <row r="15" spans="1:46" ht="102">
      <c r="A15" s="66" t="s">
        <v>61</v>
      </c>
      <c r="B15" s="66" t="s">
        <v>59</v>
      </c>
      <c r="C15" s="67" t="s">
        <v>86</v>
      </c>
      <c r="D15" s="67" t="s">
        <v>122</v>
      </c>
      <c r="E15" s="67" t="s">
        <v>90</v>
      </c>
      <c r="F15" s="137" t="s">
        <v>70</v>
      </c>
      <c r="G15" s="137" t="s">
        <v>92</v>
      </c>
      <c r="H15" s="137" t="s">
        <v>70</v>
      </c>
      <c r="I15" s="67" t="s">
        <v>71</v>
      </c>
      <c r="J15" s="68" t="s">
        <v>88</v>
      </c>
      <c r="K15" s="68" t="s">
        <v>123</v>
      </c>
      <c r="L15" s="68" t="s">
        <v>89</v>
      </c>
      <c r="M15" s="68" t="s">
        <v>70</v>
      </c>
      <c r="N15" s="68" t="s">
        <v>91</v>
      </c>
      <c r="O15" s="68" t="s">
        <v>70</v>
      </c>
      <c r="P15" s="68" t="s">
        <v>71</v>
      </c>
      <c r="Q15" s="69" t="s">
        <v>101</v>
      </c>
      <c r="R15" s="69" t="s">
        <v>93</v>
      </c>
      <c r="S15" s="69" t="s">
        <v>72</v>
      </c>
      <c r="T15" s="69" t="s">
        <v>73</v>
      </c>
      <c r="U15" s="69" t="s">
        <v>94</v>
      </c>
      <c r="V15" s="69" t="s">
        <v>70</v>
      </c>
      <c r="W15" s="70" t="s">
        <v>96</v>
      </c>
      <c r="X15" s="70" t="s">
        <v>95</v>
      </c>
      <c r="Y15" s="70" t="s">
        <v>73</v>
      </c>
      <c r="Z15" s="70" t="s">
        <v>74</v>
      </c>
      <c r="AA15" s="70" t="s">
        <v>73</v>
      </c>
      <c r="AB15" s="71" t="s">
        <v>60</v>
      </c>
      <c r="AC15" s="71" t="s">
        <v>75</v>
      </c>
      <c r="AD15" s="71" t="s">
        <v>76</v>
      </c>
      <c r="AE15" s="71" t="s">
        <v>77</v>
      </c>
      <c r="AF15" s="71" t="s">
        <v>124</v>
      </c>
      <c r="AG15" s="71" t="s">
        <v>78</v>
      </c>
      <c r="AH15" s="71" t="s">
        <v>79</v>
      </c>
      <c r="AI15" s="71" t="s">
        <v>62</v>
      </c>
      <c r="AJ15" s="550" t="s">
        <v>73</v>
      </c>
      <c r="AK15" s="71" t="s">
        <v>97</v>
      </c>
      <c r="AL15" s="71" t="s">
        <v>98</v>
      </c>
      <c r="AM15" s="71" t="s">
        <v>154</v>
      </c>
      <c r="AN15" s="71" t="s">
        <v>155</v>
      </c>
      <c r="AO15" s="71" t="s">
        <v>99</v>
      </c>
      <c r="AP15" s="71" t="s">
        <v>80</v>
      </c>
      <c r="AQ15" s="72" t="s">
        <v>81</v>
      </c>
      <c r="AR15" s="72" t="s">
        <v>100</v>
      </c>
      <c r="AS15" s="73" t="s">
        <v>82</v>
      </c>
      <c r="AT15" s="72" t="s">
        <v>280</v>
      </c>
    </row>
    <row r="16" spans="1:46" ht="295.5" customHeight="1">
      <c r="A16" s="1081" t="s">
        <v>105</v>
      </c>
      <c r="B16" s="1063" t="s">
        <v>459</v>
      </c>
      <c r="C16" s="1063" t="s">
        <v>460</v>
      </c>
      <c r="D16" s="1063" t="s">
        <v>461</v>
      </c>
      <c r="E16" s="1063" t="s">
        <v>162</v>
      </c>
      <c r="F16" s="1063">
        <v>5</v>
      </c>
      <c r="G16" s="1063" t="s">
        <v>462</v>
      </c>
      <c r="H16" s="1063" t="s">
        <v>462</v>
      </c>
      <c r="I16" s="1063" t="s">
        <v>462</v>
      </c>
      <c r="J16" s="1063" t="s">
        <v>463</v>
      </c>
      <c r="K16" s="1063" t="s">
        <v>365</v>
      </c>
      <c r="L16" s="1063" t="s">
        <v>162</v>
      </c>
      <c r="M16" s="1063">
        <v>6</v>
      </c>
      <c r="N16" s="1063" t="s">
        <v>462</v>
      </c>
      <c r="O16" s="1063" t="s">
        <v>462</v>
      </c>
      <c r="P16" s="1063" t="s">
        <v>462</v>
      </c>
      <c r="Q16" s="1063">
        <v>20359</v>
      </c>
      <c r="R16" s="1063" t="s">
        <v>162</v>
      </c>
      <c r="S16" s="1085">
        <v>34962</v>
      </c>
      <c r="T16" s="1063">
        <v>4</v>
      </c>
      <c r="U16" s="1063" t="s">
        <v>162</v>
      </c>
      <c r="V16" s="1063">
        <v>7</v>
      </c>
      <c r="W16" s="1063" t="s">
        <v>464</v>
      </c>
      <c r="X16" s="1063">
        <v>13846417</v>
      </c>
      <c r="Y16" s="1063">
        <v>3</v>
      </c>
      <c r="Z16" s="1063" t="s">
        <v>162</v>
      </c>
      <c r="AA16" s="1111">
        <v>2</v>
      </c>
      <c r="AB16" s="216" t="s">
        <v>1310</v>
      </c>
      <c r="AC16" s="216" t="s">
        <v>1310</v>
      </c>
      <c r="AD16" s="55" t="s">
        <v>1311</v>
      </c>
      <c r="AE16" s="55">
        <v>6413000</v>
      </c>
      <c r="AF16" s="58" t="s">
        <v>184</v>
      </c>
      <c r="AG16" s="748" t="s">
        <v>1312</v>
      </c>
      <c r="AH16" s="748" t="s">
        <v>184</v>
      </c>
      <c r="AI16" s="835" t="s">
        <v>1313</v>
      </c>
      <c r="AJ16" s="246">
        <v>8</v>
      </c>
      <c r="AK16" s="751">
        <v>38450</v>
      </c>
      <c r="AL16" s="760">
        <v>39755</v>
      </c>
      <c r="AM16" s="752">
        <f t="shared" ref="AM16:AM17" si="0">_xlfn.DAYS(AL16,AK16)/365*12</f>
        <v>42.904109589041099</v>
      </c>
      <c r="AN16" s="1139">
        <f>SUM(AM16:AM18)</f>
        <v>48.558904109589044</v>
      </c>
      <c r="AO16" s="1133" t="s">
        <v>102</v>
      </c>
      <c r="AP16" s="386" t="s">
        <v>173</v>
      </c>
      <c r="AQ16" s="866" t="s">
        <v>1479</v>
      </c>
      <c r="AR16" s="1144" t="s">
        <v>184</v>
      </c>
      <c r="AS16" s="1144" t="s">
        <v>184</v>
      </c>
      <c r="AT16" s="1144" t="s">
        <v>173</v>
      </c>
    </row>
    <row r="17" spans="1:46" ht="322.5" customHeight="1">
      <c r="A17" s="1081"/>
      <c r="B17" s="1063"/>
      <c r="C17" s="1063"/>
      <c r="D17" s="1063"/>
      <c r="E17" s="1063"/>
      <c r="F17" s="1063"/>
      <c r="G17" s="1063"/>
      <c r="H17" s="1063"/>
      <c r="I17" s="1063"/>
      <c r="J17" s="1063"/>
      <c r="K17" s="1063"/>
      <c r="L17" s="1063"/>
      <c r="M17" s="1063"/>
      <c r="N17" s="1063"/>
      <c r="O17" s="1063"/>
      <c r="P17" s="1063"/>
      <c r="Q17" s="1063"/>
      <c r="R17" s="1063"/>
      <c r="S17" s="1063"/>
      <c r="T17" s="1063"/>
      <c r="U17" s="1063"/>
      <c r="V17" s="1063"/>
      <c r="W17" s="1063"/>
      <c r="X17" s="1063"/>
      <c r="Y17" s="1063"/>
      <c r="Z17" s="1063"/>
      <c r="AA17" s="1111"/>
      <c r="AB17" s="748" t="s">
        <v>1314</v>
      </c>
      <c r="AC17" s="748" t="s">
        <v>1314</v>
      </c>
      <c r="AD17" s="55" t="s">
        <v>1315</v>
      </c>
      <c r="AE17" s="55">
        <v>6444831</v>
      </c>
      <c r="AF17" s="750" t="s">
        <v>184</v>
      </c>
      <c r="AG17" s="748" t="s">
        <v>1316</v>
      </c>
      <c r="AH17" s="748" t="s">
        <v>184</v>
      </c>
      <c r="AI17" s="835" t="s">
        <v>1317</v>
      </c>
      <c r="AJ17" s="246" t="s">
        <v>1318</v>
      </c>
      <c r="AK17" s="751">
        <v>37112</v>
      </c>
      <c r="AL17" s="751">
        <v>37284</v>
      </c>
      <c r="AM17" s="752">
        <f t="shared" si="0"/>
        <v>5.6547945205479451</v>
      </c>
      <c r="AN17" s="1139"/>
      <c r="AO17" s="1133"/>
      <c r="AP17" s="386" t="s">
        <v>173</v>
      </c>
      <c r="AQ17" s="866" t="s">
        <v>1480</v>
      </c>
      <c r="AR17" s="1144"/>
      <c r="AS17" s="1144"/>
      <c r="AT17" s="1144"/>
    </row>
    <row r="18" spans="1:46" ht="99" customHeight="1">
      <c r="A18" s="1081"/>
      <c r="B18" s="1063"/>
      <c r="C18" s="1063"/>
      <c r="D18" s="1063"/>
      <c r="E18" s="1063"/>
      <c r="F18" s="1063"/>
      <c r="G18" s="1063"/>
      <c r="H18" s="1063"/>
      <c r="I18" s="1063"/>
      <c r="J18" s="1063"/>
      <c r="K18" s="1063"/>
      <c r="L18" s="1063"/>
      <c r="M18" s="1063"/>
      <c r="N18" s="1063"/>
      <c r="O18" s="1063"/>
      <c r="P18" s="1063"/>
      <c r="Q18" s="1063"/>
      <c r="R18" s="1063"/>
      <c r="S18" s="1063"/>
      <c r="T18" s="1063"/>
      <c r="U18" s="1063"/>
      <c r="V18" s="1063"/>
      <c r="W18" s="1063"/>
      <c r="X18" s="1063"/>
      <c r="Y18" s="1063"/>
      <c r="Z18" s="1063"/>
      <c r="AA18" s="1111"/>
      <c r="AB18" s="748" t="s">
        <v>1319</v>
      </c>
      <c r="AC18" s="748" t="s">
        <v>1319</v>
      </c>
      <c r="AD18" s="55" t="s">
        <v>1320</v>
      </c>
      <c r="AE18" s="55">
        <v>6300540</v>
      </c>
      <c r="AF18" s="750" t="s">
        <v>184</v>
      </c>
      <c r="AG18" s="748" t="s">
        <v>348</v>
      </c>
      <c r="AH18" s="748" t="s">
        <v>184</v>
      </c>
      <c r="AI18" s="748" t="s">
        <v>1321</v>
      </c>
      <c r="AJ18" s="246">
        <v>13</v>
      </c>
      <c r="AK18" s="751">
        <v>37628</v>
      </c>
      <c r="AL18" s="751">
        <v>37769</v>
      </c>
      <c r="AM18" s="752">
        <v>0</v>
      </c>
      <c r="AN18" s="1139"/>
      <c r="AO18" s="1133"/>
      <c r="AP18" s="386" t="s">
        <v>173</v>
      </c>
      <c r="AQ18" s="859" t="s">
        <v>1322</v>
      </c>
      <c r="AR18" s="1144"/>
      <c r="AS18" s="1144"/>
      <c r="AT18" s="1144"/>
    </row>
    <row r="19" spans="1:46" s="499" customFormat="1" ht="12.75" customHeight="1">
      <c r="A19" s="566"/>
      <c r="B19" s="567"/>
      <c r="C19" s="567"/>
      <c r="D19" s="567"/>
      <c r="E19" s="567"/>
      <c r="F19" s="567"/>
      <c r="G19" s="567"/>
      <c r="H19" s="567"/>
      <c r="I19" s="567"/>
      <c r="J19" s="567"/>
      <c r="K19" s="567"/>
      <c r="L19" s="567"/>
      <c r="M19" s="567"/>
      <c r="N19" s="567"/>
      <c r="O19" s="567"/>
      <c r="P19" s="567"/>
      <c r="Q19" s="567"/>
      <c r="R19" s="567"/>
      <c r="S19" s="568"/>
      <c r="T19" s="567"/>
      <c r="U19" s="567"/>
      <c r="V19" s="567"/>
      <c r="W19" s="567"/>
      <c r="X19" s="567"/>
      <c r="Y19" s="567"/>
      <c r="Z19" s="567"/>
      <c r="AA19" s="569"/>
      <c r="AB19" s="570"/>
      <c r="AC19" s="570"/>
      <c r="AD19" s="570"/>
      <c r="AE19" s="570"/>
      <c r="AF19" s="570"/>
      <c r="AG19" s="570"/>
      <c r="AH19" s="571"/>
      <c r="AI19" s="571"/>
      <c r="AJ19" s="571"/>
      <c r="AK19" s="571"/>
      <c r="AL19" s="571"/>
      <c r="AM19" s="573"/>
      <c r="AN19" s="573"/>
      <c r="AO19" s="574"/>
      <c r="AP19" s="574"/>
      <c r="AQ19" s="571"/>
      <c r="AR19" s="575"/>
      <c r="AS19" s="576"/>
      <c r="AT19" s="576"/>
    </row>
    <row r="20" spans="1:46" ht="150.75" customHeight="1">
      <c r="A20" s="1081" t="s">
        <v>104</v>
      </c>
      <c r="B20" s="1063" t="s">
        <v>465</v>
      </c>
      <c r="C20" s="1063" t="s">
        <v>466</v>
      </c>
      <c r="D20" s="1063" t="s">
        <v>461</v>
      </c>
      <c r="E20" s="1063" t="s">
        <v>162</v>
      </c>
      <c r="F20" s="1063">
        <v>15</v>
      </c>
      <c r="G20" s="1063" t="s">
        <v>462</v>
      </c>
      <c r="H20" s="1063" t="s">
        <v>462</v>
      </c>
      <c r="I20" s="1063" t="s">
        <v>462</v>
      </c>
      <c r="J20" s="1063" t="s">
        <v>467</v>
      </c>
      <c r="K20" s="1063" t="s">
        <v>468</v>
      </c>
      <c r="L20" s="1063" t="s">
        <v>162</v>
      </c>
      <c r="M20" s="1063">
        <v>18</v>
      </c>
      <c r="N20" s="1063" t="s">
        <v>462</v>
      </c>
      <c r="O20" s="1063" t="s">
        <v>462</v>
      </c>
      <c r="P20" s="1063" t="s">
        <v>462</v>
      </c>
      <c r="Q20" s="1063">
        <v>35722</v>
      </c>
      <c r="R20" s="1063" t="s">
        <v>162</v>
      </c>
      <c r="S20" s="1085">
        <v>40070</v>
      </c>
      <c r="T20" s="1063">
        <v>16</v>
      </c>
      <c r="U20" s="1063" t="s">
        <v>162</v>
      </c>
      <c r="V20" s="1063">
        <v>17</v>
      </c>
      <c r="W20" s="1063" t="s">
        <v>469</v>
      </c>
      <c r="X20" s="1063" t="s">
        <v>162</v>
      </c>
      <c r="Y20" s="1063" t="s">
        <v>1331</v>
      </c>
      <c r="Z20" s="1063" t="s">
        <v>162</v>
      </c>
      <c r="AA20" s="1111">
        <v>14</v>
      </c>
      <c r="AB20" s="748" t="s">
        <v>1323</v>
      </c>
      <c r="AC20" s="748" t="s">
        <v>1323</v>
      </c>
      <c r="AD20" s="55" t="s">
        <v>1329</v>
      </c>
      <c r="AE20" s="55">
        <v>2845289</v>
      </c>
      <c r="AF20" s="750" t="s">
        <v>184</v>
      </c>
      <c r="AG20" s="748" t="s">
        <v>1325</v>
      </c>
      <c r="AH20" s="748" t="s">
        <v>184</v>
      </c>
      <c r="AI20" s="748" t="s">
        <v>1326</v>
      </c>
      <c r="AJ20" s="246">
        <v>20</v>
      </c>
      <c r="AK20" s="751">
        <v>42410</v>
      </c>
      <c r="AL20" s="751">
        <v>43530</v>
      </c>
      <c r="AM20" s="201">
        <f t="shared" ref="AM20" si="1">_xlfn.DAYS(AL20,AK20)/365*12</f>
        <v>36.821917808219176</v>
      </c>
      <c r="AN20" s="1139">
        <f>SUM(AM20:AM21)</f>
        <v>36.821917808219176</v>
      </c>
      <c r="AO20" s="1133" t="s">
        <v>106</v>
      </c>
      <c r="AP20" s="386"/>
      <c r="AQ20" s="1284" t="s">
        <v>1415</v>
      </c>
      <c r="AR20" s="1144" t="s">
        <v>184</v>
      </c>
      <c r="AS20" s="1144" t="s">
        <v>184</v>
      </c>
      <c r="AT20" s="1144" t="s">
        <v>173</v>
      </c>
    </row>
    <row r="21" spans="1:46" ht="124.5" customHeight="1">
      <c r="A21" s="1081"/>
      <c r="B21" s="1063"/>
      <c r="C21" s="1063"/>
      <c r="D21" s="1063"/>
      <c r="E21" s="1063"/>
      <c r="F21" s="1063"/>
      <c r="G21" s="1063"/>
      <c r="H21" s="1063"/>
      <c r="I21" s="1063"/>
      <c r="J21" s="1063"/>
      <c r="K21" s="1063"/>
      <c r="L21" s="1063"/>
      <c r="M21" s="1063"/>
      <c r="N21" s="1063"/>
      <c r="O21" s="1063"/>
      <c r="P21" s="1063"/>
      <c r="Q21" s="1063"/>
      <c r="R21" s="1063"/>
      <c r="S21" s="1063"/>
      <c r="T21" s="1063"/>
      <c r="U21" s="1063"/>
      <c r="V21" s="1063"/>
      <c r="W21" s="1063"/>
      <c r="X21" s="1063"/>
      <c r="Y21" s="1063"/>
      <c r="Z21" s="1063"/>
      <c r="AA21" s="1111"/>
      <c r="AB21" s="748" t="s">
        <v>1324</v>
      </c>
      <c r="AC21" s="750">
        <v>80722556</v>
      </c>
      <c r="AD21" s="55" t="s">
        <v>1330</v>
      </c>
      <c r="AE21" s="55">
        <v>3443111</v>
      </c>
      <c r="AF21" s="750" t="s">
        <v>184</v>
      </c>
      <c r="AG21" s="748" t="s">
        <v>1327</v>
      </c>
      <c r="AH21" s="748" t="s">
        <v>184</v>
      </c>
      <c r="AI21" s="748" t="s">
        <v>1328</v>
      </c>
      <c r="AJ21" s="246">
        <v>21</v>
      </c>
      <c r="AK21" s="751">
        <v>39479</v>
      </c>
      <c r="AL21" s="751">
        <v>40908</v>
      </c>
      <c r="AM21" s="201">
        <v>0</v>
      </c>
      <c r="AN21" s="1139"/>
      <c r="AO21" s="1133"/>
      <c r="AQ21" s="1285"/>
      <c r="AR21" s="1144"/>
      <c r="AS21" s="1144"/>
      <c r="AT21" s="1144"/>
    </row>
    <row r="22" spans="1:46" s="499" customFormat="1" ht="12.75" customHeight="1">
      <c r="A22" s="543"/>
      <c r="B22" s="543"/>
      <c r="C22" s="543"/>
      <c r="D22" s="543"/>
      <c r="E22" s="543"/>
      <c r="F22" s="543"/>
      <c r="G22" s="543"/>
      <c r="H22" s="543"/>
      <c r="I22" s="543"/>
      <c r="J22" s="543"/>
      <c r="K22" s="543"/>
      <c r="L22" s="543"/>
      <c r="M22" s="543"/>
      <c r="N22" s="543"/>
      <c r="O22" s="543"/>
      <c r="P22" s="543"/>
      <c r="Q22" s="543"/>
      <c r="R22" s="543"/>
      <c r="S22" s="543"/>
      <c r="T22" s="543"/>
      <c r="U22" s="543"/>
      <c r="V22" s="543"/>
      <c r="W22" s="543"/>
      <c r="X22" s="543"/>
      <c r="Y22" s="543"/>
      <c r="Z22" s="543"/>
      <c r="AA22" s="543"/>
      <c r="AB22" s="543"/>
      <c r="AC22" s="543"/>
      <c r="AD22" s="543"/>
      <c r="AE22" s="543"/>
      <c r="AF22" s="543"/>
      <c r="AG22" s="543"/>
      <c r="AH22" s="543"/>
      <c r="AI22" s="543"/>
      <c r="AJ22" s="576"/>
      <c r="AK22" s="543"/>
      <c r="AL22" s="543"/>
      <c r="AM22" s="543"/>
      <c r="AN22" s="543"/>
      <c r="AO22" s="543"/>
      <c r="AP22" s="543"/>
      <c r="AQ22" s="543"/>
      <c r="AR22" s="543"/>
      <c r="AS22" s="543"/>
      <c r="AT22" s="543"/>
    </row>
    <row r="23" spans="1:46" ht="256.5" customHeight="1">
      <c r="A23" s="1081" t="s">
        <v>107</v>
      </c>
      <c r="B23" s="1063" t="s">
        <v>470</v>
      </c>
      <c r="C23" s="1063" t="s">
        <v>471</v>
      </c>
      <c r="D23" s="1063" t="s">
        <v>472</v>
      </c>
      <c r="E23" s="1063" t="s">
        <v>162</v>
      </c>
      <c r="F23" s="1063">
        <v>30</v>
      </c>
      <c r="G23" s="1063" t="s">
        <v>462</v>
      </c>
      <c r="H23" s="1063" t="s">
        <v>462</v>
      </c>
      <c r="I23" s="1063" t="s">
        <v>462</v>
      </c>
      <c r="J23" s="1063" t="s">
        <v>473</v>
      </c>
      <c r="K23" s="1063" t="s">
        <v>337</v>
      </c>
      <c r="L23" s="1063" t="s">
        <v>162</v>
      </c>
      <c r="M23" s="1063">
        <v>31</v>
      </c>
      <c r="N23" s="1063" t="s">
        <v>462</v>
      </c>
      <c r="O23" s="1063" t="s">
        <v>462</v>
      </c>
      <c r="P23" s="1063" t="s">
        <v>462</v>
      </c>
      <c r="Q23" s="1063" t="s">
        <v>474</v>
      </c>
      <c r="R23" s="1063" t="s">
        <v>162</v>
      </c>
      <c r="S23" s="1085">
        <v>41080</v>
      </c>
      <c r="T23" s="1063">
        <v>29</v>
      </c>
      <c r="U23" s="1063" t="s">
        <v>162</v>
      </c>
      <c r="V23" s="1063" t="s">
        <v>1332</v>
      </c>
      <c r="W23" s="1111" t="s">
        <v>1333</v>
      </c>
      <c r="X23" s="1111" t="s">
        <v>162</v>
      </c>
      <c r="Y23" s="1111">
        <v>27</v>
      </c>
      <c r="Z23" s="1111" t="s">
        <v>162</v>
      </c>
      <c r="AA23" s="1111">
        <v>14</v>
      </c>
      <c r="AB23" s="1061" t="s">
        <v>1334</v>
      </c>
      <c r="AC23" s="1173" t="s">
        <v>184</v>
      </c>
      <c r="AD23" s="1173" t="s">
        <v>1337</v>
      </c>
      <c r="AE23" s="1173">
        <v>8734101</v>
      </c>
      <c r="AF23" s="1173" t="s">
        <v>184</v>
      </c>
      <c r="AG23" s="1173" t="s">
        <v>1338</v>
      </c>
      <c r="AH23" s="755" t="s">
        <v>184</v>
      </c>
      <c r="AI23" s="1173" t="s">
        <v>1339</v>
      </c>
      <c r="AJ23" s="1173">
        <v>32</v>
      </c>
      <c r="AK23" s="262">
        <v>42139</v>
      </c>
      <c r="AL23" s="763">
        <v>42339</v>
      </c>
      <c r="AM23" s="762">
        <f t="shared" ref="AM23:AM31" si="2">_xlfn.DAYS(AL23,AK23)/365*12</f>
        <v>6.5753424657534243</v>
      </c>
      <c r="AN23" s="1082">
        <f>SUM(AM23:AM30)</f>
        <v>36.591780821917808</v>
      </c>
      <c r="AO23" s="1069" t="s">
        <v>106</v>
      </c>
      <c r="AP23" s="386" t="s">
        <v>162</v>
      </c>
      <c r="AQ23" s="240"/>
      <c r="AR23" s="1074"/>
      <c r="AS23" s="1074"/>
      <c r="AT23" s="1074" t="s">
        <v>162</v>
      </c>
    </row>
    <row r="24" spans="1:46" ht="188.25" customHeight="1">
      <c r="A24" s="1081"/>
      <c r="B24" s="1063"/>
      <c r="C24" s="1063"/>
      <c r="D24" s="1063"/>
      <c r="E24" s="1063"/>
      <c r="F24" s="1063"/>
      <c r="G24" s="1063"/>
      <c r="H24" s="1063"/>
      <c r="I24" s="1063"/>
      <c r="J24" s="1063"/>
      <c r="K24" s="1063"/>
      <c r="L24" s="1063"/>
      <c r="M24" s="1063"/>
      <c r="N24" s="1063"/>
      <c r="O24" s="1063"/>
      <c r="P24" s="1063"/>
      <c r="Q24" s="1063"/>
      <c r="R24" s="1063"/>
      <c r="S24" s="1085"/>
      <c r="T24" s="1063"/>
      <c r="U24" s="1063"/>
      <c r="V24" s="1063"/>
      <c r="W24" s="1111"/>
      <c r="X24" s="1111"/>
      <c r="Y24" s="1111"/>
      <c r="Z24" s="1111"/>
      <c r="AA24" s="1111"/>
      <c r="AB24" s="1062"/>
      <c r="AC24" s="1163"/>
      <c r="AD24" s="1163"/>
      <c r="AE24" s="1163"/>
      <c r="AF24" s="1163"/>
      <c r="AG24" s="1184"/>
      <c r="AH24" s="755" t="s">
        <v>184</v>
      </c>
      <c r="AI24" s="1184"/>
      <c r="AJ24" s="1184"/>
      <c r="AK24" s="252">
        <v>42402</v>
      </c>
      <c r="AL24" s="252">
        <v>42719</v>
      </c>
      <c r="AM24" s="762">
        <f t="shared" si="2"/>
        <v>10.421917808219177</v>
      </c>
      <c r="AN24" s="1083"/>
      <c r="AO24" s="1070"/>
      <c r="AP24" s="386" t="s">
        <v>162</v>
      </c>
      <c r="AQ24" s="240"/>
      <c r="AR24" s="1075"/>
      <c r="AS24" s="1075"/>
      <c r="AT24" s="1075"/>
    </row>
    <row r="25" spans="1:46" ht="131.25" customHeight="1">
      <c r="A25" s="1081"/>
      <c r="B25" s="1063"/>
      <c r="C25" s="1063"/>
      <c r="D25" s="1063"/>
      <c r="E25" s="1063"/>
      <c r="F25" s="1063"/>
      <c r="G25" s="1063"/>
      <c r="H25" s="1063"/>
      <c r="I25" s="1063"/>
      <c r="J25" s="1063"/>
      <c r="K25" s="1063"/>
      <c r="L25" s="1063"/>
      <c r="M25" s="1063"/>
      <c r="N25" s="1063"/>
      <c r="O25" s="1063"/>
      <c r="P25" s="1063"/>
      <c r="Q25" s="1063"/>
      <c r="R25" s="1063"/>
      <c r="S25" s="1085"/>
      <c r="T25" s="1063"/>
      <c r="U25" s="1063"/>
      <c r="V25" s="1063"/>
      <c r="W25" s="1111"/>
      <c r="X25" s="1111"/>
      <c r="Y25" s="1111"/>
      <c r="Z25" s="1111"/>
      <c r="AA25" s="1111"/>
      <c r="AB25" s="1062"/>
      <c r="AC25" s="1163"/>
      <c r="AD25" s="1163"/>
      <c r="AE25" s="1163"/>
      <c r="AF25" s="1163"/>
      <c r="AG25" s="1173" t="s">
        <v>1340</v>
      </c>
      <c r="AH25" s="1173" t="s">
        <v>1340</v>
      </c>
      <c r="AI25" s="1061" t="s">
        <v>1349</v>
      </c>
      <c r="AJ25" s="1173">
        <v>33</v>
      </c>
      <c r="AK25" s="252">
        <v>43110</v>
      </c>
      <c r="AL25" s="252">
        <v>43434</v>
      </c>
      <c r="AM25" s="762">
        <v>0</v>
      </c>
      <c r="AN25" s="1083"/>
      <c r="AO25" s="1070"/>
      <c r="AP25" s="386" t="s">
        <v>173</v>
      </c>
      <c r="AQ25" s="1262" t="s">
        <v>1350</v>
      </c>
      <c r="AR25" s="1075"/>
      <c r="AS25" s="1075"/>
      <c r="AT25" s="1075"/>
    </row>
    <row r="26" spans="1:46" ht="153" customHeight="1">
      <c r="A26" s="1081"/>
      <c r="B26" s="1063"/>
      <c r="C26" s="1063"/>
      <c r="D26" s="1063"/>
      <c r="E26" s="1063"/>
      <c r="F26" s="1063"/>
      <c r="G26" s="1063"/>
      <c r="H26" s="1063"/>
      <c r="I26" s="1063"/>
      <c r="J26" s="1063"/>
      <c r="K26" s="1063"/>
      <c r="L26" s="1063"/>
      <c r="M26" s="1063"/>
      <c r="N26" s="1063"/>
      <c r="O26" s="1063"/>
      <c r="P26" s="1063"/>
      <c r="Q26" s="1063"/>
      <c r="R26" s="1063"/>
      <c r="S26" s="1085"/>
      <c r="T26" s="1063"/>
      <c r="U26" s="1063"/>
      <c r="V26" s="1063"/>
      <c r="W26" s="1111"/>
      <c r="X26" s="1111"/>
      <c r="Y26" s="1111"/>
      <c r="Z26" s="1111"/>
      <c r="AA26" s="1111"/>
      <c r="AB26" s="1176"/>
      <c r="AC26" s="1184"/>
      <c r="AD26" s="1184"/>
      <c r="AE26" s="1184"/>
      <c r="AF26" s="1184"/>
      <c r="AG26" s="1184"/>
      <c r="AH26" s="1184"/>
      <c r="AI26" s="1176"/>
      <c r="AJ26" s="1184"/>
      <c r="AK26" s="252">
        <v>42745</v>
      </c>
      <c r="AL26" s="252">
        <v>43084</v>
      </c>
      <c r="AM26" s="762">
        <v>0</v>
      </c>
      <c r="AN26" s="1083"/>
      <c r="AO26" s="1070"/>
      <c r="AP26" s="749" t="s">
        <v>173</v>
      </c>
      <c r="AQ26" s="1262"/>
      <c r="AR26" s="1075"/>
      <c r="AS26" s="1075"/>
      <c r="AT26" s="1075"/>
    </row>
    <row r="27" spans="1:46" ht="69" customHeight="1">
      <c r="A27" s="1081"/>
      <c r="B27" s="1063"/>
      <c r="C27" s="1063"/>
      <c r="D27" s="1063"/>
      <c r="E27" s="1063"/>
      <c r="F27" s="1063"/>
      <c r="G27" s="1063"/>
      <c r="H27" s="1063"/>
      <c r="I27" s="1063"/>
      <c r="J27" s="1063"/>
      <c r="K27" s="1063"/>
      <c r="L27" s="1063"/>
      <c r="M27" s="1063"/>
      <c r="N27" s="1063"/>
      <c r="O27" s="1063"/>
      <c r="P27" s="1063"/>
      <c r="Q27" s="1063"/>
      <c r="R27" s="1063"/>
      <c r="S27" s="1085"/>
      <c r="T27" s="1063"/>
      <c r="U27" s="1063"/>
      <c r="V27" s="1063"/>
      <c r="W27" s="1111"/>
      <c r="X27" s="1111"/>
      <c r="Y27" s="1111"/>
      <c r="Z27" s="1111"/>
      <c r="AA27" s="1111"/>
      <c r="AB27" s="757" t="s">
        <v>1335</v>
      </c>
      <c r="AC27" s="756" t="s">
        <v>184</v>
      </c>
      <c r="AD27" s="55" t="s">
        <v>1342</v>
      </c>
      <c r="AE27" s="55">
        <v>7502532</v>
      </c>
      <c r="AF27" s="756" t="s">
        <v>184</v>
      </c>
      <c r="AG27" s="756" t="s">
        <v>1341</v>
      </c>
      <c r="AH27" s="753" t="s">
        <v>184</v>
      </c>
      <c r="AI27" s="55" t="s">
        <v>1343</v>
      </c>
      <c r="AJ27" s="756">
        <v>34</v>
      </c>
      <c r="AK27" s="252">
        <v>42340</v>
      </c>
      <c r="AL27" s="252">
        <v>42401</v>
      </c>
      <c r="AM27" s="201">
        <v>0</v>
      </c>
      <c r="AN27" s="1083"/>
      <c r="AO27" s="1070"/>
      <c r="AP27" s="767" t="s">
        <v>173</v>
      </c>
      <c r="AQ27" s="225" t="s">
        <v>1350</v>
      </c>
      <c r="AR27" s="1075"/>
      <c r="AS27" s="1075"/>
      <c r="AT27" s="1075"/>
    </row>
    <row r="28" spans="1:46" ht="99" customHeight="1">
      <c r="A28" s="1081"/>
      <c r="B28" s="1063"/>
      <c r="C28" s="1063"/>
      <c r="D28" s="1063"/>
      <c r="E28" s="1063"/>
      <c r="F28" s="1063"/>
      <c r="G28" s="1063"/>
      <c r="H28" s="1063"/>
      <c r="I28" s="1063"/>
      <c r="J28" s="1063"/>
      <c r="K28" s="1063"/>
      <c r="L28" s="1063"/>
      <c r="M28" s="1063"/>
      <c r="N28" s="1063"/>
      <c r="O28" s="1063"/>
      <c r="P28" s="1063"/>
      <c r="Q28" s="1063"/>
      <c r="R28" s="1063"/>
      <c r="S28" s="1085"/>
      <c r="T28" s="1063"/>
      <c r="U28" s="1063"/>
      <c r="V28" s="1063"/>
      <c r="W28" s="1111"/>
      <c r="X28" s="1111"/>
      <c r="Y28" s="1111"/>
      <c r="Z28" s="1111"/>
      <c r="AA28" s="1111"/>
      <c r="AB28" s="74" t="s">
        <v>1336</v>
      </c>
      <c r="AC28" s="756" t="s">
        <v>184</v>
      </c>
      <c r="AD28" s="55" t="s">
        <v>1344</v>
      </c>
      <c r="AE28" s="55">
        <v>6184885</v>
      </c>
      <c r="AF28" s="750" t="s">
        <v>184</v>
      </c>
      <c r="AG28" s="55" t="s">
        <v>1341</v>
      </c>
      <c r="AH28" s="753" t="s">
        <v>184</v>
      </c>
      <c r="AI28" s="753" t="s">
        <v>1345</v>
      </c>
      <c r="AJ28" s="750">
        <v>35</v>
      </c>
      <c r="AK28" s="252">
        <v>41013</v>
      </c>
      <c r="AL28" s="252">
        <v>41609</v>
      </c>
      <c r="AM28" s="758">
        <f t="shared" si="2"/>
        <v>19.594520547945205</v>
      </c>
      <c r="AN28" s="1083"/>
      <c r="AO28" s="1070"/>
      <c r="AP28" s="749" t="s">
        <v>162</v>
      </c>
      <c r="AQ28" s="240"/>
      <c r="AR28" s="1075"/>
      <c r="AS28" s="1075"/>
      <c r="AT28" s="1075"/>
    </row>
    <row r="29" spans="1:46" ht="114" customHeight="1">
      <c r="A29" s="1081"/>
      <c r="B29" s="1063"/>
      <c r="C29" s="1063"/>
      <c r="D29" s="1063"/>
      <c r="E29" s="1063"/>
      <c r="F29" s="1063"/>
      <c r="G29" s="1063"/>
      <c r="H29" s="1063"/>
      <c r="I29" s="1063"/>
      <c r="J29" s="1063"/>
      <c r="K29" s="1063"/>
      <c r="L29" s="1063"/>
      <c r="M29" s="1063"/>
      <c r="N29" s="1063"/>
      <c r="O29" s="1063"/>
      <c r="P29" s="1063"/>
      <c r="Q29" s="1063"/>
      <c r="R29" s="1063"/>
      <c r="S29" s="1085"/>
      <c r="T29" s="1063"/>
      <c r="U29" s="1063"/>
      <c r="V29" s="1063"/>
      <c r="W29" s="1111"/>
      <c r="X29" s="1111"/>
      <c r="Y29" s="1111"/>
      <c r="Z29" s="1111"/>
      <c r="AA29" s="1111"/>
      <c r="AB29" s="1182" t="s">
        <v>451</v>
      </c>
      <c r="AC29" s="1282" t="s">
        <v>1346</v>
      </c>
      <c r="AD29" s="1282" t="s">
        <v>1347</v>
      </c>
      <c r="AE29" s="1282">
        <v>315377727</v>
      </c>
      <c r="AF29" s="1173" t="s">
        <v>184</v>
      </c>
      <c r="AG29" s="1282" t="s">
        <v>1341</v>
      </c>
      <c r="AH29" s="1061" t="s">
        <v>184</v>
      </c>
      <c r="AI29" s="1061" t="s">
        <v>1348</v>
      </c>
      <c r="AJ29" s="1173">
        <v>36</v>
      </c>
      <c r="AK29" s="252">
        <v>42720</v>
      </c>
      <c r="AL29" s="252">
        <v>42744</v>
      </c>
      <c r="AM29" s="758">
        <v>0</v>
      </c>
      <c r="AN29" s="1083"/>
      <c r="AO29" s="1070"/>
      <c r="AP29" s="749" t="s">
        <v>173</v>
      </c>
      <c r="AQ29" s="585" t="s">
        <v>1352</v>
      </c>
      <c r="AR29" s="1075"/>
      <c r="AS29" s="1075"/>
      <c r="AT29" s="1075"/>
    </row>
    <row r="30" spans="1:46" ht="96.75" customHeight="1">
      <c r="A30" s="1081"/>
      <c r="B30" s="1063"/>
      <c r="C30" s="1063"/>
      <c r="D30" s="1063"/>
      <c r="E30" s="1063"/>
      <c r="F30" s="1063"/>
      <c r="G30" s="1063"/>
      <c r="H30" s="1063"/>
      <c r="I30" s="1063"/>
      <c r="J30" s="1063"/>
      <c r="K30" s="1063"/>
      <c r="L30" s="1063"/>
      <c r="M30" s="1063"/>
      <c r="N30" s="1063"/>
      <c r="O30" s="1063"/>
      <c r="P30" s="1063"/>
      <c r="Q30" s="1063"/>
      <c r="R30" s="1063"/>
      <c r="S30" s="1085"/>
      <c r="T30" s="1063"/>
      <c r="U30" s="1063"/>
      <c r="V30" s="1063"/>
      <c r="W30" s="1111"/>
      <c r="X30" s="1111"/>
      <c r="Y30" s="1111"/>
      <c r="Z30" s="1111"/>
      <c r="AA30" s="1111"/>
      <c r="AB30" s="1183"/>
      <c r="AC30" s="1283"/>
      <c r="AD30" s="1283"/>
      <c r="AE30" s="1283"/>
      <c r="AF30" s="1184"/>
      <c r="AG30" s="1283"/>
      <c r="AH30" s="1176"/>
      <c r="AI30" s="1176"/>
      <c r="AJ30" s="1184"/>
      <c r="AK30" s="766">
        <v>43435</v>
      </c>
      <c r="AL30" s="766">
        <v>43212</v>
      </c>
      <c r="AM30" s="758">
        <v>0</v>
      </c>
      <c r="AN30" s="1083"/>
      <c r="AO30" s="1070"/>
      <c r="AP30" s="368" t="s">
        <v>173</v>
      </c>
      <c r="AQ30" s="225" t="s">
        <v>1351</v>
      </c>
      <c r="AR30" s="1075"/>
      <c r="AS30" s="1075"/>
      <c r="AT30" s="1075"/>
    </row>
    <row r="31" spans="1:46" ht="12.75" customHeight="1">
      <c r="A31" s="37"/>
      <c r="B31" s="37"/>
      <c r="C31" s="37"/>
      <c r="D31" s="37"/>
      <c r="E31" s="37"/>
      <c r="F31" s="37"/>
      <c r="G31" s="37"/>
      <c r="H31" s="37"/>
      <c r="I31" s="37"/>
      <c r="J31" s="37"/>
      <c r="K31" s="37"/>
      <c r="L31" s="37"/>
      <c r="M31" s="37"/>
      <c r="N31" s="37"/>
      <c r="O31" s="37"/>
      <c r="P31" s="37"/>
      <c r="Q31" s="37"/>
      <c r="R31" s="37"/>
      <c r="S31" s="37"/>
      <c r="T31" s="37"/>
      <c r="U31" s="37"/>
      <c r="V31" s="37"/>
      <c r="W31" s="761"/>
      <c r="X31" s="761"/>
      <c r="Y31" s="761"/>
      <c r="Z31" s="761"/>
      <c r="AA31" s="761"/>
      <c r="AB31" s="268"/>
      <c r="AC31" s="268"/>
      <c r="AD31" s="268"/>
      <c r="AE31" s="268"/>
      <c r="AF31" s="268"/>
      <c r="AG31" s="268"/>
      <c r="AH31" s="268"/>
      <c r="AI31" s="268"/>
      <c r="AJ31" s="268"/>
      <c r="AK31" s="764"/>
      <c r="AL31" s="765"/>
      <c r="AM31" s="754">
        <f t="shared" si="2"/>
        <v>0</v>
      </c>
      <c r="AN31" s="1084"/>
      <c r="AO31" s="1166"/>
      <c r="AP31" s="386"/>
      <c r="AQ31" s="240"/>
      <c r="AR31" s="1076"/>
      <c r="AS31" s="1076"/>
      <c r="AT31" s="1076"/>
    </row>
    <row r="32" spans="1:46" ht="12.75" customHeight="1">
      <c r="A32" s="37"/>
      <c r="B32" s="37"/>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49"/>
      <c r="AK32" s="37"/>
      <c r="AL32" s="37"/>
      <c r="AM32" s="37"/>
      <c r="AN32" s="37"/>
      <c r="AO32" s="38"/>
      <c r="AP32" s="38"/>
      <c r="AQ32" s="37"/>
      <c r="AR32" s="37"/>
      <c r="AS32" s="37"/>
      <c r="AT32" s="38"/>
    </row>
    <row r="33" spans="1:46" ht="12.75" customHeight="1">
      <c r="A33" s="37"/>
      <c r="B33" s="37"/>
      <c r="C33" s="37"/>
      <c r="D33" s="37"/>
      <c r="E33" s="37"/>
      <c r="F33" s="37"/>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49"/>
      <c r="AK33" s="37"/>
      <c r="AL33" s="37"/>
      <c r="AM33" s="37"/>
      <c r="AN33" s="37"/>
      <c r="AO33" s="38"/>
      <c r="AP33" s="38"/>
      <c r="AQ33" s="37"/>
      <c r="AR33" s="37"/>
      <c r="AS33" s="37"/>
      <c r="AT33" s="38"/>
    </row>
    <row r="34" spans="1:46" ht="12.75" customHeight="1">
      <c r="A34" s="37"/>
      <c r="B34" s="37"/>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49"/>
      <c r="AK34" s="37"/>
      <c r="AL34" s="37"/>
      <c r="AM34" s="37"/>
      <c r="AN34" s="37"/>
      <c r="AO34" s="38"/>
      <c r="AP34" s="38"/>
      <c r="AQ34" s="37"/>
      <c r="AR34" s="37"/>
      <c r="AS34" s="37"/>
      <c r="AT34" s="38"/>
    </row>
    <row r="35" spans="1:46" ht="12.75" customHeight="1">
      <c r="A35" s="37"/>
      <c r="B35" s="37"/>
      <c r="C35" s="37"/>
      <c r="D35" s="37"/>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49"/>
      <c r="AK35" s="37"/>
      <c r="AL35" s="37"/>
      <c r="AM35" s="37"/>
      <c r="AN35" s="37"/>
      <c r="AO35" s="38"/>
      <c r="AP35" s="38"/>
      <c r="AQ35" s="37"/>
      <c r="AR35" s="37"/>
      <c r="AS35" s="37"/>
      <c r="AT35" s="38"/>
    </row>
    <row r="36" spans="1:46" ht="12.75" customHeight="1">
      <c r="A36" s="37"/>
      <c r="B36" s="37"/>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49"/>
      <c r="AK36" s="37"/>
      <c r="AL36" s="37"/>
      <c r="AM36" s="37"/>
      <c r="AN36" s="37"/>
      <c r="AO36" s="38"/>
      <c r="AP36" s="38"/>
      <c r="AQ36" s="37"/>
      <c r="AR36" s="37"/>
      <c r="AS36" s="37"/>
      <c r="AT36" s="38"/>
    </row>
    <row r="37" spans="1:46" ht="12.75" customHeight="1">
      <c r="A37" s="37"/>
      <c r="B37" s="37"/>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49"/>
      <c r="AK37" s="37"/>
      <c r="AL37" s="37"/>
      <c r="AM37" s="37"/>
      <c r="AN37" s="37"/>
      <c r="AO37" s="38"/>
      <c r="AP37" s="38"/>
      <c r="AQ37" s="37"/>
      <c r="AR37" s="37"/>
      <c r="AS37" s="37"/>
      <c r="AT37" s="38"/>
    </row>
    <row r="38" spans="1:46" ht="12.75" customHeight="1">
      <c r="A38" s="37"/>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49"/>
      <c r="AK38" s="37"/>
      <c r="AL38" s="37"/>
      <c r="AM38" s="37"/>
      <c r="AN38" s="37"/>
      <c r="AO38" s="38"/>
      <c r="AP38" s="38"/>
      <c r="AQ38" s="37"/>
      <c r="AR38" s="37"/>
      <c r="AS38" s="37"/>
      <c r="AT38" s="38"/>
    </row>
    <row r="39" spans="1:46" ht="12.75" customHeight="1">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49"/>
      <c r="AK39" s="37"/>
      <c r="AL39" s="37"/>
      <c r="AM39" s="37"/>
      <c r="AN39" s="37"/>
      <c r="AO39" s="38"/>
      <c r="AP39" s="38"/>
      <c r="AQ39" s="37"/>
      <c r="AR39" s="37"/>
      <c r="AS39" s="37"/>
      <c r="AT39" s="38"/>
    </row>
    <row r="40" spans="1:46" ht="12.75" customHeight="1">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49"/>
      <c r="AK40" s="37"/>
      <c r="AL40" s="37"/>
      <c r="AM40" s="37"/>
      <c r="AN40" s="37"/>
      <c r="AO40" s="38"/>
      <c r="AP40" s="38"/>
      <c r="AQ40" s="37"/>
      <c r="AR40" s="37"/>
      <c r="AS40" s="37"/>
      <c r="AT40" s="38"/>
    </row>
    <row r="41" spans="1:46" ht="12.75" customHeight="1">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7"/>
      <c r="AI41" s="37"/>
      <c r="AJ41" s="49"/>
      <c r="AK41" s="37"/>
      <c r="AL41" s="37"/>
      <c r="AM41" s="37"/>
      <c r="AN41" s="37"/>
      <c r="AO41" s="38"/>
      <c r="AP41" s="38"/>
      <c r="AQ41" s="37"/>
      <c r="AR41" s="37"/>
      <c r="AS41" s="37"/>
      <c r="AT41" s="38"/>
    </row>
    <row r="42" spans="1:46" ht="12.75" customHeight="1">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49"/>
      <c r="AK42" s="37"/>
      <c r="AL42" s="37"/>
      <c r="AM42" s="37"/>
      <c r="AN42" s="37"/>
      <c r="AO42" s="38"/>
      <c r="AP42" s="38"/>
      <c r="AQ42" s="37"/>
      <c r="AR42" s="37"/>
      <c r="AS42" s="37"/>
      <c r="AT42" s="38"/>
    </row>
    <row r="43" spans="1:46" ht="12.75" customHeight="1">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49"/>
      <c r="AK43" s="37"/>
      <c r="AL43" s="37"/>
      <c r="AM43" s="37"/>
      <c r="AN43" s="37"/>
      <c r="AO43" s="38"/>
      <c r="AP43" s="38"/>
      <c r="AQ43" s="37"/>
      <c r="AR43" s="37"/>
      <c r="AS43" s="37"/>
      <c r="AT43" s="38"/>
    </row>
    <row r="44" spans="1:46" ht="12.75" customHeight="1">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49"/>
      <c r="AK44" s="37"/>
      <c r="AL44" s="37"/>
      <c r="AM44" s="37"/>
      <c r="AN44" s="37"/>
      <c r="AO44" s="38"/>
      <c r="AP44" s="38"/>
      <c r="AQ44" s="37"/>
      <c r="AR44" s="37"/>
      <c r="AS44" s="37"/>
      <c r="AT44" s="38"/>
    </row>
    <row r="45" spans="1:46" ht="12.75" customHeight="1">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49"/>
      <c r="AK45" s="37"/>
      <c r="AL45" s="37"/>
      <c r="AM45" s="37"/>
      <c r="AN45" s="37"/>
      <c r="AO45" s="38"/>
      <c r="AP45" s="38"/>
      <c r="AQ45" s="37"/>
      <c r="AR45" s="37"/>
      <c r="AS45" s="37"/>
      <c r="AT45" s="38"/>
    </row>
    <row r="46" spans="1:46" ht="12.75" customHeight="1">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49"/>
      <c r="AK46" s="37"/>
      <c r="AL46" s="37"/>
      <c r="AM46" s="37"/>
      <c r="AN46" s="37"/>
      <c r="AO46" s="38"/>
      <c r="AP46" s="38"/>
      <c r="AQ46" s="37"/>
      <c r="AR46" s="37"/>
      <c r="AS46" s="37"/>
      <c r="AT46" s="38"/>
    </row>
    <row r="47" spans="1:46" ht="12.75" customHeight="1">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49"/>
      <c r="AK47" s="37"/>
      <c r="AL47" s="37"/>
      <c r="AM47" s="37"/>
      <c r="AN47" s="37"/>
      <c r="AO47" s="38"/>
      <c r="AP47" s="38"/>
      <c r="AQ47" s="37"/>
      <c r="AR47" s="37"/>
      <c r="AS47" s="37"/>
      <c r="AT47" s="38"/>
    </row>
    <row r="48" spans="1:46" ht="12.75" customHeight="1">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49"/>
      <c r="AK48" s="37"/>
      <c r="AL48" s="37"/>
      <c r="AM48" s="37"/>
      <c r="AN48" s="37"/>
      <c r="AO48" s="38"/>
      <c r="AP48" s="38"/>
      <c r="AQ48" s="37"/>
      <c r="AR48" s="37"/>
      <c r="AS48" s="37"/>
      <c r="AT48" s="38"/>
    </row>
    <row r="49" spans="1:46" ht="12.75" customHeight="1">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49"/>
      <c r="AK49" s="37"/>
      <c r="AL49" s="37"/>
      <c r="AM49" s="37"/>
      <c r="AN49" s="37"/>
      <c r="AO49" s="38"/>
      <c r="AP49" s="38"/>
      <c r="AQ49" s="37"/>
      <c r="AR49" s="37"/>
      <c r="AS49" s="37"/>
      <c r="AT49" s="38"/>
    </row>
    <row r="50" spans="1:46" ht="12.75" customHeight="1">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49"/>
      <c r="AK50" s="37"/>
      <c r="AL50" s="37"/>
      <c r="AM50" s="37"/>
      <c r="AN50" s="37"/>
      <c r="AO50" s="38"/>
      <c r="AP50" s="38"/>
      <c r="AQ50" s="37"/>
      <c r="AR50" s="37"/>
      <c r="AS50" s="37"/>
      <c r="AT50" s="38"/>
    </row>
    <row r="51" spans="1:46" ht="12.75" customHeight="1">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49"/>
      <c r="AK51" s="37"/>
      <c r="AL51" s="37"/>
      <c r="AM51" s="37"/>
      <c r="AN51" s="37"/>
      <c r="AO51" s="38"/>
      <c r="AP51" s="38"/>
      <c r="AQ51" s="37"/>
      <c r="AR51" s="37"/>
      <c r="AS51" s="37"/>
      <c r="AT51" s="38"/>
    </row>
    <row r="52" spans="1:46" ht="12.75" customHeight="1">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49"/>
      <c r="AK52" s="37"/>
      <c r="AL52" s="37"/>
      <c r="AM52" s="37"/>
      <c r="AN52" s="37"/>
      <c r="AO52" s="38"/>
      <c r="AP52" s="38"/>
      <c r="AQ52" s="37"/>
      <c r="AR52" s="37"/>
      <c r="AS52" s="37"/>
      <c r="AT52" s="38"/>
    </row>
    <row r="53" spans="1:46" ht="12.75" customHeight="1">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49"/>
      <c r="AK53" s="37"/>
      <c r="AL53" s="37"/>
      <c r="AM53" s="37"/>
      <c r="AN53" s="37"/>
      <c r="AO53" s="38"/>
      <c r="AP53" s="38"/>
      <c r="AQ53" s="37"/>
      <c r="AR53" s="37"/>
      <c r="AS53" s="37"/>
      <c r="AT53" s="38"/>
    </row>
    <row r="54" spans="1:46" ht="12.75" customHeight="1">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49"/>
      <c r="AK54" s="37"/>
      <c r="AL54" s="37"/>
      <c r="AM54" s="37"/>
      <c r="AN54" s="37"/>
      <c r="AO54" s="38"/>
      <c r="AP54" s="38"/>
      <c r="AQ54" s="37"/>
      <c r="AR54" s="37"/>
      <c r="AS54" s="37"/>
      <c r="AT54" s="38"/>
    </row>
    <row r="55" spans="1:46" ht="12.75" customHeight="1">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49"/>
      <c r="AK55" s="37"/>
      <c r="AL55" s="37"/>
      <c r="AM55" s="37"/>
      <c r="AN55" s="37"/>
      <c r="AO55" s="38"/>
      <c r="AP55" s="38"/>
      <c r="AQ55" s="37"/>
      <c r="AR55" s="37"/>
      <c r="AS55" s="37"/>
      <c r="AT55" s="38"/>
    </row>
    <row r="56" spans="1:46" ht="12.75" customHeight="1">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49"/>
      <c r="AK56" s="37"/>
      <c r="AL56" s="37"/>
      <c r="AM56" s="37"/>
      <c r="AN56" s="37"/>
      <c r="AO56" s="38"/>
      <c r="AP56" s="38"/>
      <c r="AQ56" s="37"/>
      <c r="AR56" s="37"/>
      <c r="AS56" s="37"/>
      <c r="AT56" s="38"/>
    </row>
    <row r="57" spans="1:46" ht="12.75" customHeight="1">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49"/>
      <c r="AK57" s="37"/>
      <c r="AL57" s="37"/>
      <c r="AM57" s="37"/>
      <c r="AN57" s="37"/>
      <c r="AO57" s="38"/>
      <c r="AP57" s="38"/>
      <c r="AQ57" s="37"/>
      <c r="AR57" s="37"/>
      <c r="AS57" s="37"/>
      <c r="AT57" s="38"/>
    </row>
    <row r="58" spans="1:46" ht="12.75" customHeight="1">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49"/>
      <c r="AK58" s="37"/>
      <c r="AL58" s="37"/>
      <c r="AM58" s="37"/>
      <c r="AN58" s="37"/>
      <c r="AO58" s="38"/>
      <c r="AP58" s="38"/>
      <c r="AQ58" s="37"/>
      <c r="AR58" s="37"/>
      <c r="AS58" s="37"/>
      <c r="AT58" s="38"/>
    </row>
    <row r="59" spans="1:46" ht="12.75" customHeight="1">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49"/>
      <c r="AK59" s="37"/>
      <c r="AL59" s="37"/>
      <c r="AM59" s="37"/>
      <c r="AN59" s="37"/>
      <c r="AO59" s="38"/>
      <c r="AP59" s="38"/>
      <c r="AQ59" s="37"/>
      <c r="AR59" s="37"/>
      <c r="AS59" s="37"/>
      <c r="AT59" s="38"/>
    </row>
    <row r="60" spans="1:46" ht="12.75" customHeight="1">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49"/>
      <c r="AK60" s="37"/>
      <c r="AL60" s="37"/>
      <c r="AM60" s="37"/>
      <c r="AN60" s="37"/>
      <c r="AO60" s="38"/>
      <c r="AP60" s="38"/>
      <c r="AQ60" s="37"/>
      <c r="AR60" s="37"/>
      <c r="AS60" s="37"/>
      <c r="AT60" s="38"/>
    </row>
    <row r="61" spans="1:46" ht="12.75" customHeight="1">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49"/>
      <c r="AK61" s="37"/>
      <c r="AL61" s="37"/>
      <c r="AM61" s="37"/>
      <c r="AN61" s="37"/>
      <c r="AO61" s="38"/>
      <c r="AP61" s="38"/>
      <c r="AQ61" s="37"/>
      <c r="AR61" s="37"/>
      <c r="AS61" s="37"/>
      <c r="AT61" s="38"/>
    </row>
    <row r="62" spans="1:46" ht="12.75" customHeight="1">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49"/>
      <c r="AK62" s="37"/>
      <c r="AL62" s="37"/>
      <c r="AM62" s="37"/>
      <c r="AN62" s="37"/>
      <c r="AO62" s="38"/>
      <c r="AP62" s="38"/>
      <c r="AQ62" s="37"/>
      <c r="AR62" s="37"/>
      <c r="AS62" s="37"/>
      <c r="AT62" s="38"/>
    </row>
    <row r="63" spans="1:46" ht="12.75" customHeight="1">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49"/>
      <c r="AK63" s="37"/>
      <c r="AL63" s="37"/>
      <c r="AM63" s="37"/>
      <c r="AN63" s="37"/>
      <c r="AO63" s="38"/>
      <c r="AP63" s="38"/>
      <c r="AQ63" s="37"/>
      <c r="AR63" s="37"/>
      <c r="AS63" s="37"/>
      <c r="AT63" s="38"/>
    </row>
    <row r="64" spans="1:46" ht="12.75" customHeight="1">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49"/>
      <c r="AK64" s="37"/>
      <c r="AL64" s="37"/>
      <c r="AM64" s="37"/>
      <c r="AN64" s="37"/>
      <c r="AO64" s="38"/>
      <c r="AP64" s="38"/>
      <c r="AQ64" s="37"/>
      <c r="AR64" s="37"/>
      <c r="AS64" s="37"/>
      <c r="AT64" s="38"/>
    </row>
    <row r="65" spans="1:46" ht="12.75" customHeight="1">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49"/>
      <c r="AK65" s="37"/>
      <c r="AL65" s="37"/>
      <c r="AM65" s="37"/>
      <c r="AN65" s="37"/>
      <c r="AO65" s="38"/>
      <c r="AP65" s="38"/>
      <c r="AQ65" s="37"/>
      <c r="AR65" s="37"/>
      <c r="AS65" s="37"/>
      <c r="AT65" s="38"/>
    </row>
    <row r="66" spans="1:46" ht="12.75" customHeight="1">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49"/>
      <c r="AK66" s="37"/>
      <c r="AL66" s="37"/>
      <c r="AM66" s="37"/>
      <c r="AN66" s="37"/>
      <c r="AO66" s="38"/>
      <c r="AP66" s="38"/>
      <c r="AQ66" s="37"/>
      <c r="AR66" s="37"/>
      <c r="AS66" s="37"/>
      <c r="AT66" s="38"/>
    </row>
    <row r="67" spans="1:46" ht="12.75" customHeight="1">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49"/>
      <c r="AK67" s="37"/>
      <c r="AL67" s="37"/>
      <c r="AM67" s="37"/>
      <c r="AN67" s="37"/>
      <c r="AO67" s="38"/>
      <c r="AP67" s="38"/>
      <c r="AQ67" s="37"/>
      <c r="AR67" s="37"/>
      <c r="AS67" s="37"/>
      <c r="AT67" s="38"/>
    </row>
    <row r="68" spans="1:46" ht="12.75" customHeight="1">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49"/>
      <c r="AK68" s="37"/>
      <c r="AL68" s="37"/>
      <c r="AM68" s="37"/>
      <c r="AN68" s="37"/>
      <c r="AO68" s="38"/>
      <c r="AP68" s="38"/>
      <c r="AQ68" s="37"/>
      <c r="AR68" s="37"/>
      <c r="AS68" s="37"/>
      <c r="AT68" s="38"/>
    </row>
    <row r="69" spans="1:46" ht="12.75" customHeight="1">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49"/>
      <c r="AK69" s="37"/>
      <c r="AL69" s="37"/>
      <c r="AM69" s="37"/>
      <c r="AN69" s="37"/>
      <c r="AO69" s="38"/>
      <c r="AP69" s="38"/>
      <c r="AQ69" s="37"/>
      <c r="AR69" s="37"/>
      <c r="AS69" s="37"/>
      <c r="AT69" s="38"/>
    </row>
    <row r="70" spans="1:46" ht="12.75" customHeight="1">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49"/>
      <c r="AK70" s="37"/>
      <c r="AL70" s="37"/>
      <c r="AM70" s="37"/>
      <c r="AN70" s="37"/>
      <c r="AO70" s="38"/>
      <c r="AP70" s="38"/>
      <c r="AQ70" s="37"/>
      <c r="AR70" s="37"/>
      <c r="AS70" s="37"/>
      <c r="AT70" s="38"/>
    </row>
    <row r="71" spans="1:46" ht="12.75" customHeight="1">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49"/>
      <c r="AK71" s="37"/>
      <c r="AL71" s="37"/>
      <c r="AM71" s="37"/>
      <c r="AN71" s="37"/>
      <c r="AO71" s="38"/>
      <c r="AP71" s="38"/>
      <c r="AQ71" s="37"/>
      <c r="AR71" s="37"/>
      <c r="AS71" s="37"/>
      <c r="AT71" s="38"/>
    </row>
    <row r="72" spans="1:46" ht="12.75" customHeight="1">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49"/>
      <c r="AK72" s="37"/>
      <c r="AL72" s="37"/>
      <c r="AM72" s="37"/>
      <c r="AN72" s="37"/>
      <c r="AO72" s="38"/>
      <c r="AP72" s="38"/>
      <c r="AQ72" s="37"/>
      <c r="AR72" s="37"/>
      <c r="AS72" s="37"/>
      <c r="AT72" s="38"/>
    </row>
    <row r="73" spans="1:46" ht="12.75" customHeight="1">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49"/>
      <c r="AK73" s="37"/>
      <c r="AL73" s="37"/>
      <c r="AM73" s="37"/>
      <c r="AN73" s="37"/>
      <c r="AO73" s="38"/>
      <c r="AP73" s="38"/>
      <c r="AQ73" s="37"/>
      <c r="AR73" s="37"/>
      <c r="AS73" s="37"/>
      <c r="AT73" s="38"/>
    </row>
    <row r="74" spans="1:46" ht="12.75" customHeight="1">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49"/>
      <c r="AK74" s="37"/>
      <c r="AL74" s="37"/>
      <c r="AM74" s="37"/>
      <c r="AN74" s="37"/>
      <c r="AO74" s="38"/>
      <c r="AP74" s="38"/>
      <c r="AQ74" s="37"/>
      <c r="AR74" s="37"/>
      <c r="AS74" s="37"/>
      <c r="AT74" s="38"/>
    </row>
    <row r="75" spans="1:46" ht="12.75" customHeight="1">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49"/>
      <c r="AK75" s="37"/>
      <c r="AL75" s="37"/>
      <c r="AM75" s="37"/>
      <c r="AN75" s="37"/>
      <c r="AO75" s="38"/>
      <c r="AP75" s="38"/>
      <c r="AQ75" s="37"/>
      <c r="AR75" s="37"/>
      <c r="AS75" s="37"/>
      <c r="AT75" s="38"/>
    </row>
    <row r="76" spans="1:46" ht="12.75" customHeight="1">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49"/>
      <c r="AK76" s="37"/>
      <c r="AL76" s="37"/>
      <c r="AM76" s="37"/>
      <c r="AN76" s="37"/>
      <c r="AO76" s="38"/>
      <c r="AP76" s="38"/>
      <c r="AQ76" s="37"/>
      <c r="AR76" s="37"/>
      <c r="AS76" s="37"/>
      <c r="AT76" s="38"/>
    </row>
    <row r="77" spans="1:46" ht="12.75" customHeight="1">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49"/>
      <c r="AK77" s="37"/>
      <c r="AL77" s="37"/>
      <c r="AM77" s="37"/>
      <c r="AN77" s="37"/>
      <c r="AO77" s="38"/>
      <c r="AP77" s="38"/>
      <c r="AQ77" s="37"/>
      <c r="AR77" s="37"/>
      <c r="AS77" s="37"/>
      <c r="AT77" s="38"/>
    </row>
    <row r="78" spans="1:46" ht="12.75" customHeight="1">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49"/>
      <c r="AK78" s="37"/>
      <c r="AL78" s="37"/>
      <c r="AM78" s="37"/>
      <c r="AN78" s="37"/>
      <c r="AO78" s="38"/>
      <c r="AP78" s="38"/>
      <c r="AQ78" s="37"/>
      <c r="AR78" s="37"/>
      <c r="AS78" s="37"/>
      <c r="AT78" s="38"/>
    </row>
    <row r="79" spans="1:46" ht="12.75" customHeight="1">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49"/>
      <c r="AK79" s="37"/>
      <c r="AL79" s="37"/>
      <c r="AM79" s="37"/>
      <c r="AN79" s="37"/>
      <c r="AO79" s="38"/>
      <c r="AP79" s="38"/>
      <c r="AQ79" s="37"/>
      <c r="AR79" s="37"/>
      <c r="AS79" s="37"/>
      <c r="AT79" s="38"/>
    </row>
    <row r="80" spans="1:46" ht="12.75" customHeight="1">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49"/>
      <c r="AK80" s="37"/>
      <c r="AL80" s="37"/>
      <c r="AM80" s="37"/>
      <c r="AN80" s="37"/>
      <c r="AO80" s="38"/>
      <c r="AP80" s="38"/>
      <c r="AQ80" s="37"/>
      <c r="AR80" s="37"/>
      <c r="AS80" s="37"/>
      <c r="AT80" s="38"/>
    </row>
    <row r="81" spans="1:46" ht="12.75" customHeight="1">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49"/>
      <c r="AK81" s="37"/>
      <c r="AL81" s="37"/>
      <c r="AM81" s="37"/>
      <c r="AN81" s="37"/>
      <c r="AO81" s="38"/>
      <c r="AP81" s="38"/>
      <c r="AQ81" s="37"/>
      <c r="AR81" s="37"/>
      <c r="AS81" s="37"/>
      <c r="AT81" s="38"/>
    </row>
    <row r="82" spans="1:46" ht="12.75" customHeight="1">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49"/>
      <c r="AK82" s="37"/>
      <c r="AL82" s="37"/>
      <c r="AM82" s="37"/>
      <c r="AN82" s="37"/>
      <c r="AO82" s="38"/>
      <c r="AP82" s="38"/>
      <c r="AQ82" s="37"/>
      <c r="AR82" s="37"/>
      <c r="AS82" s="37"/>
      <c r="AT82" s="38"/>
    </row>
    <row r="83" spans="1:46" ht="12.75" customHeight="1">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49"/>
      <c r="AK83" s="37"/>
      <c r="AL83" s="37"/>
      <c r="AM83" s="37"/>
      <c r="AN83" s="37"/>
      <c r="AO83" s="38"/>
      <c r="AP83" s="38"/>
      <c r="AQ83" s="37"/>
      <c r="AR83" s="37"/>
      <c r="AS83" s="37"/>
      <c r="AT83" s="38"/>
    </row>
    <row r="84" spans="1:46" ht="12.75" customHeight="1">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49"/>
      <c r="AK84" s="37"/>
      <c r="AL84" s="37"/>
      <c r="AM84" s="37"/>
      <c r="AN84" s="37"/>
      <c r="AO84" s="38"/>
      <c r="AP84" s="38"/>
      <c r="AQ84" s="37"/>
      <c r="AR84" s="37"/>
      <c r="AS84" s="37"/>
      <c r="AT84" s="38"/>
    </row>
    <row r="85" spans="1:46" ht="12.75" customHeight="1">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49"/>
      <c r="AK85" s="37"/>
      <c r="AL85" s="37"/>
      <c r="AM85" s="37"/>
      <c r="AN85" s="37"/>
      <c r="AO85" s="38"/>
      <c r="AP85" s="38"/>
      <c r="AQ85" s="37"/>
      <c r="AR85" s="37"/>
      <c r="AS85" s="37"/>
      <c r="AT85" s="38"/>
    </row>
    <row r="86" spans="1:46" ht="12.75" customHeight="1">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49"/>
      <c r="AK86" s="37"/>
      <c r="AL86" s="37"/>
      <c r="AM86" s="37"/>
      <c r="AN86" s="37"/>
      <c r="AO86" s="38"/>
      <c r="AP86" s="38"/>
      <c r="AQ86" s="37"/>
      <c r="AR86" s="37"/>
      <c r="AS86" s="37"/>
      <c r="AT86" s="38"/>
    </row>
    <row r="87" spans="1:46" ht="12.75" customHeight="1">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49"/>
      <c r="AK87" s="37"/>
      <c r="AL87" s="37"/>
      <c r="AM87" s="37"/>
      <c r="AN87" s="37"/>
      <c r="AO87" s="38"/>
      <c r="AP87" s="38"/>
      <c r="AQ87" s="37"/>
      <c r="AR87" s="37"/>
      <c r="AS87" s="37"/>
      <c r="AT87" s="38"/>
    </row>
    <row r="88" spans="1:46" ht="12.75" customHeight="1">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49"/>
      <c r="AK88" s="37"/>
      <c r="AL88" s="37"/>
      <c r="AM88" s="37"/>
      <c r="AN88" s="37"/>
      <c r="AO88" s="38"/>
      <c r="AP88" s="38"/>
      <c r="AQ88" s="37"/>
      <c r="AR88" s="37"/>
      <c r="AS88" s="37"/>
      <c r="AT88" s="38"/>
    </row>
    <row r="89" spans="1:46" ht="12.75" customHeight="1">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49"/>
      <c r="AK89" s="37"/>
      <c r="AL89" s="37"/>
      <c r="AM89" s="37"/>
      <c r="AN89" s="37"/>
      <c r="AO89" s="38"/>
      <c r="AP89" s="38"/>
      <c r="AQ89" s="37"/>
      <c r="AR89" s="37"/>
      <c r="AS89" s="37"/>
      <c r="AT89" s="38"/>
    </row>
    <row r="90" spans="1:46" ht="12.75" customHeight="1">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49"/>
      <c r="AK90" s="37"/>
      <c r="AL90" s="37"/>
      <c r="AM90" s="37"/>
      <c r="AN90" s="37"/>
      <c r="AO90" s="38"/>
      <c r="AP90" s="38"/>
      <c r="AQ90" s="37"/>
      <c r="AR90" s="37"/>
      <c r="AS90" s="37"/>
      <c r="AT90" s="38"/>
    </row>
    <row r="91" spans="1:46" ht="12.75" customHeight="1">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49"/>
      <c r="AK91" s="37"/>
      <c r="AL91" s="37"/>
      <c r="AM91" s="37"/>
      <c r="AN91" s="37"/>
      <c r="AO91" s="38"/>
      <c r="AP91" s="38"/>
      <c r="AQ91" s="37"/>
      <c r="AR91" s="37"/>
      <c r="AS91" s="37"/>
      <c r="AT91" s="38"/>
    </row>
    <row r="92" spans="1:46" ht="12.75" customHeight="1">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49"/>
      <c r="AK92" s="37"/>
      <c r="AL92" s="37"/>
      <c r="AM92" s="37"/>
      <c r="AN92" s="37"/>
      <c r="AO92" s="38"/>
      <c r="AP92" s="38"/>
      <c r="AQ92" s="37"/>
      <c r="AR92" s="37"/>
      <c r="AS92" s="37"/>
      <c r="AT92" s="38"/>
    </row>
    <row r="93" spans="1:46" ht="12.7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49"/>
      <c r="AK93" s="37"/>
      <c r="AL93" s="37"/>
      <c r="AM93" s="37"/>
      <c r="AN93" s="37"/>
      <c r="AO93" s="38"/>
      <c r="AP93" s="38"/>
      <c r="AQ93" s="37"/>
      <c r="AR93" s="37"/>
      <c r="AS93" s="37"/>
      <c r="AT93" s="38"/>
    </row>
    <row r="94" spans="1:46" ht="12.7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49"/>
      <c r="AK94" s="37"/>
      <c r="AL94" s="37"/>
      <c r="AM94" s="37"/>
      <c r="AN94" s="37"/>
      <c r="AO94" s="38"/>
      <c r="AP94" s="38"/>
      <c r="AQ94" s="37"/>
      <c r="AR94" s="37"/>
      <c r="AS94" s="37"/>
      <c r="AT94" s="38"/>
    </row>
    <row r="95" spans="1:46" ht="12.7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49"/>
      <c r="AK95" s="37"/>
      <c r="AL95" s="37"/>
      <c r="AM95" s="37"/>
      <c r="AN95" s="37"/>
      <c r="AO95" s="38"/>
      <c r="AP95" s="38"/>
      <c r="AQ95" s="37"/>
      <c r="AR95" s="37"/>
      <c r="AS95" s="37"/>
      <c r="AT95" s="38"/>
    </row>
    <row r="96" spans="1:46" ht="12.7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49"/>
      <c r="AK96" s="37"/>
      <c r="AL96" s="37"/>
      <c r="AM96" s="37"/>
      <c r="AN96" s="37"/>
      <c r="AO96" s="38"/>
      <c r="AP96" s="38"/>
      <c r="AQ96" s="37"/>
      <c r="AR96" s="37"/>
      <c r="AS96" s="37"/>
      <c r="AT96" s="38"/>
    </row>
    <row r="97" spans="1:46" ht="12.7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49"/>
      <c r="AK97" s="37"/>
      <c r="AL97" s="37"/>
      <c r="AM97" s="37"/>
      <c r="AN97" s="37"/>
      <c r="AO97" s="38"/>
      <c r="AP97" s="38"/>
      <c r="AQ97" s="37"/>
      <c r="AR97" s="37"/>
      <c r="AS97" s="37"/>
      <c r="AT97" s="38"/>
    </row>
    <row r="98" spans="1:46" ht="12.7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49"/>
      <c r="AK98" s="37"/>
      <c r="AL98" s="37"/>
      <c r="AM98" s="37"/>
      <c r="AN98" s="37"/>
      <c r="AO98" s="38"/>
      <c r="AP98" s="38"/>
      <c r="AQ98" s="37"/>
      <c r="AR98" s="37"/>
      <c r="AS98" s="37"/>
      <c r="AT98" s="38"/>
    </row>
    <row r="99" spans="1:46" ht="12.7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49"/>
      <c r="AK99" s="37"/>
      <c r="AL99" s="37"/>
      <c r="AM99" s="37"/>
      <c r="AN99" s="37"/>
      <c r="AO99" s="38"/>
      <c r="AP99" s="38"/>
      <c r="AQ99" s="37"/>
      <c r="AR99" s="37"/>
      <c r="AS99" s="37"/>
      <c r="AT99" s="38"/>
    </row>
    <row r="100" spans="1:46" ht="12.7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49"/>
      <c r="AK100" s="37"/>
      <c r="AL100" s="37"/>
      <c r="AM100" s="37"/>
      <c r="AN100" s="37"/>
      <c r="AO100" s="38"/>
      <c r="AP100" s="38"/>
      <c r="AQ100" s="37"/>
      <c r="AR100" s="37"/>
      <c r="AS100" s="37"/>
      <c r="AT100" s="38"/>
    </row>
    <row r="101" spans="1:46" ht="12.7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49"/>
      <c r="AK101" s="37"/>
      <c r="AL101" s="37"/>
      <c r="AM101" s="37"/>
      <c r="AN101" s="37"/>
      <c r="AO101" s="38"/>
      <c r="AP101" s="38"/>
      <c r="AQ101" s="37"/>
      <c r="AR101" s="37"/>
      <c r="AS101" s="37"/>
      <c r="AT101" s="38"/>
    </row>
    <row r="102" spans="1:46" ht="12.7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49"/>
      <c r="AK102" s="37"/>
      <c r="AL102" s="37"/>
      <c r="AM102" s="37"/>
      <c r="AN102" s="37"/>
      <c r="AO102" s="38"/>
      <c r="AP102" s="38"/>
      <c r="AQ102" s="37"/>
      <c r="AR102" s="37"/>
      <c r="AS102" s="37"/>
      <c r="AT102" s="38"/>
    </row>
    <row r="103" spans="1:46" ht="12.7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49"/>
      <c r="AK103" s="37"/>
      <c r="AL103" s="37"/>
      <c r="AM103" s="37"/>
      <c r="AN103" s="37"/>
      <c r="AO103" s="38"/>
      <c r="AP103" s="38"/>
      <c r="AQ103" s="37"/>
      <c r="AR103" s="37"/>
      <c r="AS103" s="37"/>
      <c r="AT103" s="38"/>
    </row>
    <row r="104" spans="1:46" ht="12.7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49"/>
      <c r="AK104" s="37"/>
      <c r="AL104" s="37"/>
      <c r="AM104" s="37"/>
      <c r="AN104" s="37"/>
      <c r="AO104" s="38"/>
      <c r="AP104" s="38"/>
      <c r="AQ104" s="37"/>
      <c r="AR104" s="37"/>
      <c r="AS104" s="37"/>
      <c r="AT104" s="38"/>
    </row>
    <row r="105" spans="1:46" ht="12.7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49"/>
      <c r="AK105" s="37"/>
      <c r="AL105" s="37"/>
      <c r="AM105" s="37"/>
      <c r="AN105" s="37"/>
      <c r="AO105" s="38"/>
      <c r="AP105" s="38"/>
      <c r="AQ105" s="37"/>
      <c r="AR105" s="37"/>
      <c r="AS105" s="37"/>
      <c r="AT105" s="38"/>
    </row>
    <row r="106" spans="1:46" ht="12.7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49"/>
      <c r="AK106" s="37"/>
      <c r="AL106" s="37"/>
      <c r="AM106" s="37"/>
      <c r="AN106" s="37"/>
      <c r="AO106" s="38"/>
      <c r="AP106" s="38"/>
      <c r="AQ106" s="37"/>
      <c r="AR106" s="37"/>
      <c r="AS106" s="37"/>
      <c r="AT106" s="38"/>
    </row>
    <row r="107" spans="1:46" ht="12.7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49"/>
      <c r="AK107" s="37"/>
      <c r="AL107" s="37"/>
      <c r="AM107" s="37"/>
      <c r="AN107" s="37"/>
      <c r="AO107" s="38"/>
      <c r="AP107" s="38"/>
      <c r="AQ107" s="37"/>
      <c r="AR107" s="37"/>
      <c r="AS107" s="37"/>
      <c r="AT107" s="38"/>
    </row>
    <row r="108" spans="1:46" ht="12.7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49"/>
      <c r="AK108" s="37"/>
      <c r="AL108" s="37"/>
      <c r="AM108" s="37"/>
      <c r="AN108" s="37"/>
      <c r="AO108" s="38"/>
      <c r="AP108" s="38"/>
      <c r="AQ108" s="37"/>
      <c r="AR108" s="37"/>
      <c r="AS108" s="37"/>
      <c r="AT108" s="38"/>
    </row>
    <row r="109" spans="1:46" ht="12.7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49"/>
      <c r="AK109" s="37"/>
      <c r="AL109" s="37"/>
      <c r="AM109" s="37"/>
      <c r="AN109" s="37"/>
      <c r="AO109" s="38"/>
      <c r="AP109" s="38"/>
      <c r="AQ109" s="37"/>
      <c r="AR109" s="37"/>
      <c r="AS109" s="37"/>
      <c r="AT109" s="38"/>
    </row>
    <row r="110" spans="1:46" ht="12.7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49"/>
      <c r="AK110" s="37"/>
      <c r="AL110" s="37"/>
      <c r="AM110" s="37"/>
      <c r="AN110" s="37"/>
      <c r="AO110" s="38"/>
      <c r="AP110" s="38"/>
      <c r="AQ110" s="37"/>
      <c r="AR110" s="37"/>
      <c r="AS110" s="37"/>
      <c r="AT110" s="38"/>
    </row>
    <row r="111" spans="1:46" ht="12.7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49"/>
      <c r="AK111" s="37"/>
      <c r="AL111" s="37"/>
      <c r="AM111" s="37"/>
      <c r="AN111" s="37"/>
      <c r="AO111" s="38"/>
      <c r="AP111" s="38"/>
      <c r="AQ111" s="37"/>
      <c r="AR111" s="37"/>
      <c r="AS111" s="37"/>
      <c r="AT111" s="38"/>
    </row>
    <row r="112" spans="1:46" ht="12.7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49"/>
      <c r="AK112" s="37"/>
      <c r="AL112" s="37"/>
      <c r="AM112" s="37"/>
      <c r="AN112" s="37"/>
      <c r="AO112" s="38"/>
      <c r="AP112" s="38"/>
      <c r="AQ112" s="37"/>
      <c r="AR112" s="37"/>
      <c r="AS112" s="37"/>
      <c r="AT112" s="38"/>
    </row>
    <row r="113" spans="1:46" ht="12.7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49"/>
      <c r="AK113" s="37"/>
      <c r="AL113" s="37"/>
      <c r="AM113" s="37"/>
      <c r="AN113" s="37"/>
      <c r="AO113" s="38"/>
      <c r="AP113" s="38"/>
      <c r="AQ113" s="37"/>
      <c r="AR113" s="37"/>
      <c r="AS113" s="37"/>
      <c r="AT113" s="38"/>
    </row>
    <row r="114" spans="1:46" ht="12.7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49"/>
      <c r="AK114" s="37"/>
      <c r="AL114" s="37"/>
      <c r="AM114" s="37"/>
      <c r="AN114" s="37"/>
      <c r="AO114" s="38"/>
      <c r="AP114" s="38"/>
      <c r="AQ114" s="37"/>
      <c r="AR114" s="37"/>
      <c r="AS114" s="37"/>
      <c r="AT114" s="38"/>
    </row>
    <row r="115" spans="1:46" ht="12.7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49"/>
      <c r="AK115" s="37"/>
      <c r="AL115" s="37"/>
      <c r="AM115" s="37"/>
      <c r="AN115" s="37"/>
      <c r="AO115" s="38"/>
      <c r="AP115" s="38"/>
      <c r="AQ115" s="37"/>
      <c r="AR115" s="37"/>
      <c r="AS115" s="37"/>
      <c r="AT115" s="38"/>
    </row>
    <row r="116" spans="1:46" ht="12.7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49"/>
      <c r="AK116" s="37"/>
      <c r="AL116" s="37"/>
      <c r="AM116" s="37"/>
      <c r="AN116" s="37"/>
      <c r="AO116" s="38"/>
      <c r="AP116" s="38"/>
      <c r="AQ116" s="37"/>
      <c r="AR116" s="37"/>
      <c r="AS116" s="37"/>
      <c r="AT116" s="38"/>
    </row>
    <row r="117" spans="1:46" ht="12.7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49"/>
      <c r="AK117" s="37"/>
      <c r="AL117" s="37"/>
      <c r="AM117" s="37"/>
      <c r="AN117" s="37"/>
      <c r="AO117" s="38"/>
      <c r="AP117" s="38"/>
      <c r="AQ117" s="37"/>
      <c r="AR117" s="37"/>
      <c r="AS117" s="37"/>
      <c r="AT117" s="38"/>
    </row>
    <row r="118" spans="1:46" ht="12.7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49"/>
      <c r="AK118" s="37"/>
      <c r="AL118" s="37"/>
      <c r="AM118" s="37"/>
      <c r="AN118" s="37"/>
      <c r="AO118" s="38"/>
      <c r="AP118" s="38"/>
      <c r="AQ118" s="37"/>
      <c r="AR118" s="37"/>
      <c r="AS118" s="37"/>
      <c r="AT118" s="38"/>
    </row>
    <row r="119" spans="1:46" ht="12.7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49"/>
      <c r="AK119" s="37"/>
      <c r="AL119" s="37"/>
      <c r="AM119" s="37"/>
      <c r="AN119" s="37"/>
      <c r="AO119" s="38"/>
      <c r="AP119" s="38"/>
      <c r="AQ119" s="37"/>
      <c r="AR119" s="37"/>
      <c r="AS119" s="37"/>
      <c r="AT119" s="38"/>
    </row>
    <row r="120" spans="1:46" ht="12.7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49"/>
      <c r="AK120" s="37"/>
      <c r="AL120" s="37"/>
      <c r="AM120" s="37"/>
      <c r="AN120" s="37"/>
      <c r="AO120" s="38"/>
      <c r="AP120" s="38"/>
      <c r="AQ120" s="37"/>
      <c r="AR120" s="37"/>
      <c r="AS120" s="37"/>
      <c r="AT120" s="38"/>
    </row>
    <row r="121" spans="1:46" ht="12.7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49"/>
      <c r="AK121" s="37"/>
      <c r="AL121" s="37"/>
      <c r="AM121" s="37"/>
      <c r="AN121" s="37"/>
      <c r="AO121" s="38"/>
      <c r="AP121" s="38"/>
      <c r="AQ121" s="37"/>
      <c r="AR121" s="37"/>
      <c r="AS121" s="37"/>
      <c r="AT121" s="38"/>
    </row>
    <row r="122" spans="1:46" ht="12.7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49"/>
      <c r="AK122" s="37"/>
      <c r="AL122" s="37"/>
      <c r="AM122" s="37"/>
      <c r="AN122" s="37"/>
      <c r="AO122" s="38"/>
      <c r="AP122" s="38"/>
      <c r="AQ122" s="37"/>
      <c r="AR122" s="37"/>
      <c r="AS122" s="37"/>
      <c r="AT122" s="38"/>
    </row>
    <row r="123" spans="1:46" ht="12.7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49"/>
      <c r="AK123" s="37"/>
      <c r="AL123" s="37"/>
      <c r="AM123" s="37"/>
      <c r="AN123" s="37"/>
      <c r="AO123" s="38"/>
      <c r="AP123" s="38"/>
      <c r="AQ123" s="37"/>
      <c r="AR123" s="37"/>
      <c r="AS123" s="37"/>
      <c r="AT123" s="38"/>
    </row>
    <row r="124" spans="1:46" ht="12.7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49"/>
      <c r="AK124" s="37"/>
      <c r="AL124" s="37"/>
      <c r="AM124" s="37"/>
      <c r="AN124" s="37"/>
      <c r="AO124" s="38"/>
      <c r="AP124" s="38"/>
      <c r="AQ124" s="37"/>
      <c r="AR124" s="37"/>
      <c r="AS124" s="37"/>
      <c r="AT124" s="38"/>
    </row>
    <row r="125" spans="1:46" ht="12.7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49"/>
      <c r="AK125" s="37"/>
      <c r="AL125" s="37"/>
      <c r="AM125" s="37"/>
      <c r="AN125" s="37"/>
      <c r="AO125" s="38"/>
      <c r="AP125" s="38"/>
      <c r="AQ125" s="37"/>
      <c r="AR125" s="37"/>
      <c r="AS125" s="37"/>
      <c r="AT125" s="38"/>
    </row>
    <row r="126" spans="1:46" ht="12.7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49"/>
      <c r="AK126" s="37"/>
      <c r="AL126" s="37"/>
      <c r="AM126" s="37"/>
      <c r="AN126" s="37"/>
      <c r="AO126" s="38"/>
      <c r="AP126" s="38"/>
      <c r="AQ126" s="37"/>
      <c r="AR126" s="37"/>
      <c r="AS126" s="37"/>
      <c r="AT126" s="38"/>
    </row>
    <row r="127" spans="1:46" ht="12.7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49"/>
      <c r="AK127" s="37"/>
      <c r="AL127" s="37"/>
      <c r="AM127" s="37"/>
      <c r="AN127" s="37"/>
      <c r="AO127" s="38"/>
      <c r="AP127" s="38"/>
      <c r="AQ127" s="37"/>
      <c r="AR127" s="37"/>
      <c r="AS127" s="37"/>
      <c r="AT127" s="38"/>
    </row>
    <row r="128" spans="1:46" ht="12.7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49"/>
      <c r="AK128" s="37"/>
      <c r="AL128" s="37"/>
      <c r="AM128" s="37"/>
      <c r="AN128" s="37"/>
      <c r="AO128" s="38"/>
      <c r="AP128" s="38"/>
      <c r="AQ128" s="37"/>
      <c r="AR128" s="37"/>
      <c r="AS128" s="37"/>
      <c r="AT128" s="38"/>
    </row>
    <row r="129" spans="1:46" ht="12.7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49"/>
      <c r="AK129" s="37"/>
      <c r="AL129" s="37"/>
      <c r="AM129" s="37"/>
      <c r="AN129" s="37"/>
      <c r="AO129" s="38"/>
      <c r="AP129" s="38"/>
      <c r="AQ129" s="37"/>
      <c r="AR129" s="37"/>
      <c r="AS129" s="37"/>
      <c r="AT129" s="38"/>
    </row>
    <row r="130" spans="1:46" ht="12.7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49"/>
      <c r="AK130" s="37"/>
      <c r="AL130" s="37"/>
      <c r="AM130" s="37"/>
      <c r="AN130" s="37"/>
      <c r="AO130" s="38"/>
      <c r="AP130" s="38"/>
      <c r="AQ130" s="37"/>
      <c r="AR130" s="37"/>
      <c r="AS130" s="37"/>
      <c r="AT130" s="38"/>
    </row>
    <row r="131" spans="1:46" ht="12.7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49"/>
      <c r="AK131" s="37"/>
      <c r="AL131" s="37"/>
      <c r="AM131" s="37"/>
      <c r="AN131" s="37"/>
      <c r="AO131" s="38"/>
      <c r="AP131" s="38"/>
      <c r="AQ131" s="37"/>
      <c r="AR131" s="37"/>
      <c r="AS131" s="37"/>
      <c r="AT131" s="38"/>
    </row>
    <row r="132" spans="1:46" ht="12.7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49"/>
      <c r="AK132" s="37"/>
      <c r="AL132" s="37"/>
      <c r="AM132" s="37"/>
      <c r="AN132" s="37"/>
      <c r="AO132" s="38"/>
      <c r="AP132" s="38"/>
      <c r="AQ132" s="37"/>
      <c r="AR132" s="37"/>
      <c r="AS132" s="37"/>
      <c r="AT132" s="38"/>
    </row>
    <row r="133" spans="1:46" ht="12.7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49"/>
      <c r="AK133" s="37"/>
      <c r="AL133" s="37"/>
      <c r="AM133" s="37"/>
      <c r="AN133" s="37"/>
      <c r="AO133" s="38"/>
      <c r="AP133" s="38"/>
      <c r="AQ133" s="37"/>
      <c r="AR133" s="37"/>
      <c r="AS133" s="37"/>
      <c r="AT133" s="38"/>
    </row>
    <row r="134" spans="1:46" ht="12.7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49"/>
      <c r="AK134" s="37"/>
      <c r="AL134" s="37"/>
      <c r="AM134" s="37"/>
      <c r="AN134" s="37"/>
      <c r="AO134" s="38"/>
      <c r="AP134" s="38"/>
      <c r="AQ134" s="37"/>
      <c r="AR134" s="37"/>
      <c r="AS134" s="37"/>
      <c r="AT134" s="38"/>
    </row>
    <row r="135" spans="1:46" ht="12.7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49"/>
      <c r="AK135" s="37"/>
      <c r="AL135" s="37"/>
      <c r="AM135" s="37"/>
      <c r="AN135" s="37"/>
      <c r="AO135" s="38"/>
      <c r="AP135" s="38"/>
      <c r="AQ135" s="37"/>
      <c r="AR135" s="37"/>
      <c r="AS135" s="37"/>
      <c r="AT135" s="38"/>
    </row>
    <row r="136" spans="1:46" ht="12.7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49"/>
      <c r="AK136" s="37"/>
      <c r="AL136" s="37"/>
      <c r="AM136" s="37"/>
      <c r="AN136" s="37"/>
      <c r="AO136" s="38"/>
      <c r="AP136" s="38"/>
      <c r="AQ136" s="37"/>
      <c r="AR136" s="37"/>
      <c r="AS136" s="37"/>
      <c r="AT136" s="38"/>
    </row>
    <row r="137" spans="1:46" ht="12.7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49"/>
      <c r="AK137" s="37"/>
      <c r="AL137" s="37"/>
      <c r="AM137" s="37"/>
      <c r="AN137" s="37"/>
      <c r="AO137" s="38"/>
      <c r="AP137" s="38"/>
      <c r="AQ137" s="37"/>
      <c r="AR137" s="37"/>
      <c r="AS137" s="37"/>
      <c r="AT137" s="38"/>
    </row>
    <row r="138" spans="1:46" ht="12.7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49"/>
      <c r="AK138" s="37"/>
      <c r="AL138" s="37"/>
      <c r="AM138" s="37"/>
      <c r="AN138" s="37"/>
      <c r="AO138" s="38"/>
      <c r="AP138" s="38"/>
      <c r="AQ138" s="37"/>
      <c r="AR138" s="37"/>
      <c r="AS138" s="37"/>
      <c r="AT138" s="38"/>
    </row>
    <row r="139" spans="1:46" ht="12.7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49"/>
      <c r="AK139" s="37"/>
      <c r="AL139" s="37"/>
      <c r="AM139" s="37"/>
      <c r="AN139" s="37"/>
      <c r="AO139" s="38"/>
      <c r="AP139" s="38"/>
      <c r="AQ139" s="37"/>
      <c r="AR139" s="37"/>
      <c r="AS139" s="37"/>
      <c r="AT139" s="38"/>
    </row>
    <row r="140" spans="1:46" ht="12.7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49"/>
      <c r="AK140" s="37"/>
      <c r="AL140" s="37"/>
      <c r="AM140" s="37"/>
      <c r="AN140" s="37"/>
      <c r="AO140" s="38"/>
      <c r="AP140" s="38"/>
      <c r="AQ140" s="37"/>
      <c r="AR140" s="37"/>
      <c r="AS140" s="37"/>
      <c r="AT140" s="38"/>
    </row>
    <row r="141" spans="1:46" ht="12.7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49"/>
      <c r="AK141" s="37"/>
      <c r="AL141" s="37"/>
      <c r="AM141" s="37"/>
      <c r="AN141" s="37"/>
      <c r="AO141" s="38"/>
      <c r="AP141" s="38"/>
      <c r="AQ141" s="37"/>
      <c r="AR141" s="37"/>
      <c r="AS141" s="37"/>
      <c r="AT141" s="38"/>
    </row>
    <row r="142" spans="1:46" ht="12.7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49"/>
      <c r="AK142" s="37"/>
      <c r="AL142" s="37"/>
      <c r="AM142" s="37"/>
      <c r="AN142" s="37"/>
      <c r="AO142" s="38"/>
      <c r="AP142" s="38"/>
      <c r="AQ142" s="37"/>
      <c r="AR142" s="37"/>
      <c r="AS142" s="37"/>
      <c r="AT142" s="38"/>
    </row>
    <row r="143" spans="1:46" ht="12.7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49"/>
      <c r="AK143" s="37"/>
      <c r="AL143" s="37"/>
      <c r="AM143" s="37"/>
      <c r="AN143" s="37"/>
      <c r="AO143" s="38"/>
      <c r="AP143" s="38"/>
      <c r="AQ143" s="37"/>
      <c r="AR143" s="37"/>
      <c r="AS143" s="37"/>
      <c r="AT143" s="38"/>
    </row>
    <row r="144" spans="1:46" ht="12.7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49"/>
      <c r="AK144" s="37"/>
      <c r="AL144" s="37"/>
      <c r="AM144" s="37"/>
      <c r="AN144" s="37"/>
      <c r="AO144" s="38"/>
      <c r="AP144" s="38"/>
      <c r="AQ144" s="37"/>
      <c r="AR144" s="37"/>
      <c r="AS144" s="37"/>
      <c r="AT144" s="38"/>
    </row>
    <row r="145" spans="1:46" ht="12.7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49"/>
      <c r="AK145" s="37"/>
      <c r="AL145" s="37"/>
      <c r="AM145" s="37"/>
      <c r="AN145" s="37"/>
      <c r="AO145" s="38"/>
      <c r="AP145" s="38"/>
      <c r="AQ145" s="37"/>
      <c r="AR145" s="37"/>
      <c r="AS145" s="37"/>
      <c r="AT145" s="38"/>
    </row>
    <row r="146" spans="1:46" ht="12.7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49"/>
      <c r="AK146" s="37"/>
      <c r="AL146" s="37"/>
      <c r="AM146" s="37"/>
      <c r="AN146" s="37"/>
      <c r="AO146" s="38"/>
      <c r="AP146" s="38"/>
      <c r="AQ146" s="37"/>
      <c r="AR146" s="37"/>
      <c r="AS146" s="37"/>
      <c r="AT146" s="38"/>
    </row>
    <row r="147" spans="1:46" ht="12.7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49"/>
      <c r="AK147" s="37"/>
      <c r="AL147" s="37"/>
      <c r="AM147" s="37"/>
      <c r="AN147" s="37"/>
      <c r="AO147" s="38"/>
      <c r="AP147" s="38"/>
      <c r="AQ147" s="37"/>
      <c r="AR147" s="37"/>
      <c r="AS147" s="37"/>
      <c r="AT147" s="38"/>
    </row>
    <row r="148" spans="1:46" ht="12.7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49"/>
      <c r="AK148" s="37"/>
      <c r="AL148" s="37"/>
      <c r="AM148" s="37"/>
      <c r="AN148" s="37"/>
      <c r="AO148" s="38"/>
      <c r="AP148" s="38"/>
      <c r="AQ148" s="37"/>
      <c r="AR148" s="37"/>
      <c r="AS148" s="37"/>
      <c r="AT148" s="38"/>
    </row>
    <row r="149" spans="1:46" ht="12.7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49"/>
      <c r="AK149" s="37"/>
      <c r="AL149" s="37"/>
      <c r="AM149" s="37"/>
      <c r="AN149" s="37"/>
      <c r="AO149" s="38"/>
      <c r="AP149" s="38"/>
      <c r="AQ149" s="37"/>
      <c r="AR149" s="37"/>
      <c r="AS149" s="37"/>
      <c r="AT149" s="38"/>
    </row>
    <row r="150" spans="1:46" ht="12.7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49"/>
      <c r="AK150" s="37"/>
      <c r="AL150" s="37"/>
      <c r="AM150" s="37"/>
      <c r="AN150" s="37"/>
      <c r="AO150" s="38"/>
      <c r="AP150" s="38"/>
      <c r="AQ150" s="37"/>
      <c r="AR150" s="37"/>
      <c r="AS150" s="37"/>
      <c r="AT150" s="38"/>
    </row>
    <row r="151" spans="1:46" ht="12.7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49"/>
      <c r="AK151" s="37"/>
      <c r="AL151" s="37"/>
      <c r="AM151" s="37"/>
      <c r="AN151" s="37"/>
      <c r="AO151" s="38"/>
      <c r="AP151" s="38"/>
      <c r="AQ151" s="37"/>
      <c r="AR151" s="37"/>
      <c r="AS151" s="37"/>
      <c r="AT151" s="38"/>
    </row>
    <row r="152" spans="1:46" ht="12.7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49"/>
      <c r="AK152" s="37"/>
      <c r="AL152" s="37"/>
      <c r="AM152" s="37"/>
      <c r="AN152" s="37"/>
      <c r="AO152" s="38"/>
      <c r="AP152" s="38"/>
      <c r="AQ152" s="37"/>
      <c r="AR152" s="37"/>
      <c r="AS152" s="37"/>
      <c r="AT152" s="38"/>
    </row>
    <row r="153" spans="1:46" ht="12.7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49"/>
      <c r="AK153" s="37"/>
      <c r="AL153" s="37"/>
      <c r="AM153" s="37"/>
      <c r="AN153" s="37"/>
      <c r="AO153" s="38"/>
      <c r="AP153" s="38"/>
      <c r="AQ153" s="37"/>
      <c r="AR153" s="37"/>
      <c r="AS153" s="37"/>
      <c r="AT153" s="38"/>
    </row>
    <row r="154" spans="1:46" ht="12.7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49"/>
      <c r="AK154" s="37"/>
      <c r="AL154" s="37"/>
      <c r="AM154" s="37"/>
      <c r="AN154" s="37"/>
      <c r="AO154" s="38"/>
      <c r="AP154" s="38"/>
      <c r="AQ154" s="37"/>
      <c r="AR154" s="37"/>
      <c r="AS154" s="37"/>
      <c r="AT154" s="38"/>
    </row>
    <row r="155" spans="1:46" ht="12.7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49"/>
      <c r="AK155" s="37"/>
      <c r="AL155" s="37"/>
      <c r="AM155" s="37"/>
      <c r="AN155" s="37"/>
      <c r="AO155" s="38"/>
      <c r="AP155" s="38"/>
      <c r="AQ155" s="37"/>
      <c r="AR155" s="37"/>
      <c r="AS155" s="37"/>
      <c r="AT155" s="38"/>
    </row>
    <row r="156" spans="1:46" ht="12.7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49"/>
      <c r="AK156" s="37"/>
      <c r="AL156" s="37"/>
      <c r="AM156" s="37"/>
      <c r="AN156" s="37"/>
      <c r="AO156" s="38"/>
      <c r="AP156" s="38"/>
      <c r="AQ156" s="37"/>
      <c r="AR156" s="37"/>
      <c r="AS156" s="37"/>
      <c r="AT156" s="38"/>
    </row>
    <row r="157" spans="1:46" ht="12.7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49"/>
      <c r="AK157" s="37"/>
      <c r="AL157" s="37"/>
      <c r="AM157" s="37"/>
      <c r="AN157" s="37"/>
      <c r="AO157" s="38"/>
      <c r="AP157" s="38"/>
      <c r="AQ157" s="37"/>
      <c r="AR157" s="37"/>
      <c r="AS157" s="37"/>
      <c r="AT157" s="38"/>
    </row>
    <row r="158" spans="1:46" ht="12.7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49"/>
      <c r="AK158" s="37"/>
      <c r="AL158" s="37"/>
      <c r="AM158" s="37"/>
      <c r="AN158" s="37"/>
      <c r="AO158" s="38"/>
      <c r="AP158" s="38"/>
      <c r="AQ158" s="37"/>
      <c r="AR158" s="37"/>
      <c r="AS158" s="37"/>
      <c r="AT158" s="38"/>
    </row>
    <row r="159" spans="1:46" ht="12.7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49"/>
      <c r="AK159" s="37"/>
      <c r="AL159" s="37"/>
      <c r="AM159" s="37"/>
      <c r="AN159" s="37"/>
      <c r="AO159" s="38"/>
      <c r="AP159" s="38"/>
      <c r="AQ159" s="37"/>
      <c r="AR159" s="37"/>
      <c r="AS159" s="37"/>
      <c r="AT159" s="38"/>
    </row>
    <row r="160" spans="1:46" ht="12.7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49"/>
      <c r="AK160" s="37"/>
      <c r="AL160" s="37"/>
      <c r="AM160" s="37"/>
      <c r="AN160" s="37"/>
      <c r="AO160" s="38"/>
      <c r="AP160" s="38"/>
      <c r="AQ160" s="37"/>
      <c r="AR160" s="37"/>
      <c r="AS160" s="37"/>
      <c r="AT160" s="38"/>
    </row>
    <row r="161" spans="1:46" ht="12.7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49"/>
      <c r="AK161" s="37"/>
      <c r="AL161" s="37"/>
      <c r="AM161" s="37"/>
      <c r="AN161" s="37"/>
      <c r="AO161" s="38"/>
      <c r="AP161" s="38"/>
      <c r="AQ161" s="37"/>
      <c r="AR161" s="37"/>
      <c r="AS161" s="37"/>
      <c r="AT161" s="38"/>
    </row>
    <row r="162" spans="1:46" ht="12.7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49"/>
      <c r="AK162" s="37"/>
      <c r="AL162" s="37"/>
      <c r="AM162" s="37"/>
      <c r="AN162" s="37"/>
      <c r="AO162" s="38"/>
      <c r="AP162" s="38"/>
      <c r="AQ162" s="37"/>
      <c r="AR162" s="37"/>
      <c r="AS162" s="37"/>
      <c r="AT162" s="38"/>
    </row>
    <row r="163" spans="1:46" ht="12.7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49"/>
      <c r="AK163" s="37"/>
      <c r="AL163" s="37"/>
      <c r="AM163" s="37"/>
      <c r="AN163" s="37"/>
      <c r="AO163" s="38"/>
      <c r="AP163" s="38"/>
      <c r="AQ163" s="37"/>
      <c r="AR163" s="37"/>
      <c r="AS163" s="37"/>
      <c r="AT163" s="38"/>
    </row>
    <row r="164" spans="1:46" ht="12.7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49"/>
      <c r="AK164" s="37"/>
      <c r="AL164" s="37"/>
      <c r="AM164" s="37"/>
      <c r="AN164" s="37"/>
      <c r="AO164" s="38"/>
      <c r="AP164" s="38"/>
      <c r="AQ164" s="37"/>
      <c r="AR164" s="37"/>
      <c r="AS164" s="37"/>
      <c r="AT164" s="38"/>
    </row>
    <row r="165" spans="1:46" ht="12.7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49"/>
      <c r="AK165" s="37"/>
      <c r="AL165" s="37"/>
      <c r="AM165" s="37"/>
      <c r="AN165" s="37"/>
      <c r="AO165" s="38"/>
      <c r="AP165" s="38"/>
      <c r="AQ165" s="37"/>
      <c r="AR165" s="37"/>
      <c r="AS165" s="37"/>
      <c r="AT165" s="38"/>
    </row>
    <row r="166" spans="1:46" ht="12.7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49"/>
      <c r="AK166" s="37"/>
      <c r="AL166" s="37"/>
      <c r="AM166" s="37"/>
      <c r="AN166" s="37"/>
      <c r="AO166" s="38"/>
      <c r="AP166" s="38"/>
      <c r="AQ166" s="37"/>
      <c r="AR166" s="37"/>
      <c r="AS166" s="37"/>
      <c r="AT166" s="38"/>
    </row>
    <row r="167" spans="1:46" ht="12.7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49"/>
      <c r="AK167" s="37"/>
      <c r="AL167" s="37"/>
      <c r="AM167" s="37"/>
      <c r="AN167" s="37"/>
      <c r="AO167" s="38"/>
      <c r="AP167" s="38"/>
      <c r="AQ167" s="37"/>
      <c r="AR167" s="37"/>
      <c r="AS167" s="37"/>
      <c r="AT167" s="38"/>
    </row>
    <row r="168" spans="1:46" ht="12.7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49"/>
      <c r="AK168" s="37"/>
      <c r="AL168" s="37"/>
      <c r="AM168" s="37"/>
      <c r="AN168" s="37"/>
      <c r="AO168" s="38"/>
      <c r="AP168" s="38"/>
      <c r="AQ168" s="37"/>
      <c r="AR168" s="37"/>
      <c r="AS168" s="37"/>
      <c r="AT168" s="38"/>
    </row>
    <row r="169" spans="1:46" ht="12.7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49"/>
      <c r="AK169" s="37"/>
      <c r="AL169" s="37"/>
      <c r="AM169" s="37"/>
      <c r="AN169" s="37"/>
      <c r="AO169" s="38"/>
      <c r="AP169" s="38"/>
      <c r="AQ169" s="37"/>
      <c r="AR169" s="37"/>
      <c r="AS169" s="37"/>
      <c r="AT169" s="38"/>
    </row>
    <row r="170" spans="1:46" ht="12.7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49"/>
      <c r="AK170" s="37"/>
      <c r="AL170" s="37"/>
      <c r="AM170" s="37"/>
      <c r="AN170" s="37"/>
      <c r="AO170" s="38"/>
      <c r="AP170" s="38"/>
      <c r="AQ170" s="37"/>
      <c r="AR170" s="37"/>
      <c r="AS170" s="37"/>
      <c r="AT170" s="38"/>
    </row>
    <row r="171" spans="1:46" ht="12.7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49"/>
      <c r="AK171" s="37"/>
      <c r="AL171" s="37"/>
      <c r="AM171" s="37"/>
      <c r="AN171" s="37"/>
      <c r="AO171" s="38"/>
      <c r="AP171" s="38"/>
      <c r="AQ171" s="37"/>
      <c r="AR171" s="37"/>
      <c r="AS171" s="37"/>
      <c r="AT171" s="38"/>
    </row>
    <row r="172" spans="1:46" ht="12.7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49"/>
      <c r="AK172" s="37"/>
      <c r="AL172" s="37"/>
      <c r="AM172" s="37"/>
      <c r="AN172" s="37"/>
      <c r="AO172" s="38"/>
      <c r="AP172" s="38"/>
      <c r="AQ172" s="37"/>
      <c r="AR172" s="37"/>
      <c r="AS172" s="37"/>
      <c r="AT172" s="38"/>
    </row>
    <row r="173" spans="1:46" ht="12.7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49"/>
      <c r="AK173" s="37"/>
      <c r="AL173" s="37"/>
      <c r="AM173" s="37"/>
      <c r="AN173" s="37"/>
      <c r="AO173" s="38"/>
      <c r="AP173" s="38"/>
      <c r="AQ173" s="37"/>
      <c r="AR173" s="37"/>
      <c r="AS173" s="37"/>
      <c r="AT173" s="38"/>
    </row>
    <row r="174" spans="1:46" ht="12.7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49"/>
      <c r="AK174" s="37"/>
      <c r="AL174" s="37"/>
      <c r="AM174" s="37"/>
      <c r="AN174" s="37"/>
      <c r="AO174" s="38"/>
      <c r="AP174" s="38"/>
      <c r="AQ174" s="37"/>
      <c r="AR174" s="37"/>
      <c r="AS174" s="37"/>
      <c r="AT174" s="38"/>
    </row>
    <row r="175" spans="1:46" ht="12.7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49"/>
      <c r="AK175" s="37"/>
      <c r="AL175" s="37"/>
      <c r="AM175" s="37"/>
      <c r="AN175" s="37"/>
      <c r="AO175" s="38"/>
      <c r="AP175" s="38"/>
      <c r="AQ175" s="37"/>
      <c r="AR175" s="37"/>
      <c r="AS175" s="37"/>
      <c r="AT175" s="38"/>
    </row>
    <row r="176" spans="1:46" ht="12.7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49"/>
      <c r="AK176" s="37"/>
      <c r="AL176" s="37"/>
      <c r="AM176" s="37"/>
      <c r="AN176" s="37"/>
      <c r="AO176" s="38"/>
      <c r="AP176" s="38"/>
      <c r="AQ176" s="37"/>
      <c r="AR176" s="37"/>
      <c r="AS176" s="37"/>
      <c r="AT176" s="38"/>
    </row>
    <row r="177" spans="1:46" ht="12.7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49"/>
      <c r="AK177" s="37"/>
      <c r="AL177" s="37"/>
      <c r="AM177" s="37"/>
      <c r="AN177" s="37"/>
      <c r="AO177" s="38"/>
      <c r="AP177" s="38"/>
      <c r="AQ177" s="37"/>
      <c r="AR177" s="37"/>
      <c r="AS177" s="37"/>
      <c r="AT177" s="38"/>
    </row>
    <row r="178" spans="1:46" ht="12.7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49"/>
      <c r="AK178" s="37"/>
      <c r="AL178" s="37"/>
      <c r="AM178" s="37"/>
      <c r="AN178" s="37"/>
      <c r="AO178" s="38"/>
      <c r="AP178" s="38"/>
      <c r="AQ178" s="37"/>
      <c r="AR178" s="37"/>
      <c r="AS178" s="37"/>
      <c r="AT178" s="38"/>
    </row>
    <row r="179" spans="1:46" ht="12.7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49"/>
      <c r="AK179" s="37"/>
      <c r="AL179" s="37"/>
      <c r="AM179" s="37"/>
      <c r="AN179" s="37"/>
      <c r="AO179" s="38"/>
      <c r="AP179" s="38"/>
      <c r="AQ179" s="37"/>
      <c r="AR179" s="37"/>
      <c r="AS179" s="37"/>
      <c r="AT179" s="38"/>
    </row>
    <row r="180" spans="1:46" ht="12.7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49"/>
      <c r="AK180" s="37"/>
      <c r="AL180" s="37"/>
      <c r="AM180" s="37"/>
      <c r="AN180" s="37"/>
      <c r="AO180" s="38"/>
      <c r="AP180" s="38"/>
      <c r="AQ180" s="37"/>
      <c r="AR180" s="37"/>
      <c r="AS180" s="37"/>
      <c r="AT180" s="38"/>
    </row>
    <row r="181" spans="1:46" ht="12.7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49"/>
      <c r="AK181" s="37"/>
      <c r="AL181" s="37"/>
      <c r="AM181" s="37"/>
      <c r="AN181" s="37"/>
      <c r="AO181" s="38"/>
      <c r="AP181" s="38"/>
      <c r="AQ181" s="37"/>
      <c r="AR181" s="37"/>
      <c r="AS181" s="37"/>
      <c r="AT181" s="38"/>
    </row>
    <row r="182" spans="1:46" ht="12.7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49"/>
      <c r="AK182" s="37"/>
      <c r="AL182" s="37"/>
      <c r="AM182" s="37"/>
      <c r="AN182" s="37"/>
      <c r="AO182" s="38"/>
      <c r="AP182" s="38"/>
      <c r="AQ182" s="37"/>
      <c r="AR182" s="37"/>
      <c r="AS182" s="37"/>
      <c r="AT182" s="38"/>
    </row>
    <row r="183" spans="1:46" ht="12.7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49"/>
      <c r="AK183" s="37"/>
      <c r="AL183" s="37"/>
      <c r="AM183" s="37"/>
      <c r="AN183" s="37"/>
      <c r="AO183" s="38"/>
      <c r="AP183" s="38"/>
      <c r="AQ183" s="37"/>
      <c r="AR183" s="37"/>
      <c r="AS183" s="37"/>
      <c r="AT183" s="38"/>
    </row>
    <row r="184" spans="1:46" ht="12.7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49"/>
      <c r="AK184" s="37"/>
      <c r="AL184" s="37"/>
      <c r="AM184" s="37"/>
      <c r="AN184" s="37"/>
      <c r="AO184" s="38"/>
      <c r="AP184" s="38"/>
      <c r="AQ184" s="37"/>
      <c r="AR184" s="37"/>
      <c r="AS184" s="37"/>
      <c r="AT184" s="38"/>
    </row>
    <row r="185" spans="1:46" ht="12.7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49"/>
      <c r="AK185" s="37"/>
      <c r="AL185" s="37"/>
      <c r="AM185" s="37"/>
      <c r="AN185" s="37"/>
      <c r="AO185" s="38"/>
      <c r="AP185" s="38"/>
      <c r="AQ185" s="37"/>
      <c r="AR185" s="37"/>
      <c r="AS185" s="37"/>
      <c r="AT185" s="38"/>
    </row>
    <row r="186" spans="1:46" ht="12.7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49"/>
      <c r="AK186" s="37"/>
      <c r="AL186" s="37"/>
      <c r="AM186" s="37"/>
      <c r="AN186" s="37"/>
      <c r="AO186" s="38"/>
      <c r="AP186" s="38"/>
      <c r="AQ186" s="37"/>
      <c r="AR186" s="37"/>
      <c r="AS186" s="37"/>
      <c r="AT186" s="38"/>
    </row>
    <row r="187" spans="1:46" ht="12.7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49"/>
      <c r="AK187" s="37"/>
      <c r="AL187" s="37"/>
      <c r="AM187" s="37"/>
      <c r="AN187" s="37"/>
      <c r="AO187" s="38"/>
      <c r="AP187" s="38"/>
      <c r="AQ187" s="37"/>
      <c r="AR187" s="37"/>
      <c r="AS187" s="37"/>
      <c r="AT187" s="38"/>
    </row>
    <row r="188" spans="1:46" ht="12.7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49"/>
      <c r="AK188" s="37"/>
      <c r="AL188" s="37"/>
      <c r="AM188" s="37"/>
      <c r="AN188" s="37"/>
      <c r="AO188" s="38"/>
      <c r="AP188" s="38"/>
      <c r="AQ188" s="37"/>
      <c r="AR188" s="37"/>
      <c r="AS188" s="37"/>
      <c r="AT188" s="38"/>
    </row>
    <row r="189" spans="1:46" ht="12.7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49"/>
      <c r="AK189" s="37"/>
      <c r="AL189" s="37"/>
      <c r="AM189" s="37"/>
      <c r="AN189" s="37"/>
      <c r="AO189" s="38"/>
      <c r="AP189" s="38"/>
      <c r="AQ189" s="37"/>
      <c r="AR189" s="37"/>
      <c r="AS189" s="37"/>
      <c r="AT189" s="38"/>
    </row>
    <row r="190" spans="1:46" ht="12.7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49"/>
      <c r="AK190" s="37"/>
      <c r="AL190" s="37"/>
      <c r="AM190" s="37"/>
      <c r="AN190" s="37"/>
      <c r="AO190" s="38"/>
      <c r="AP190" s="38"/>
      <c r="AQ190" s="37"/>
      <c r="AR190" s="37"/>
      <c r="AS190" s="37"/>
      <c r="AT190" s="38"/>
    </row>
    <row r="191" spans="1:46" ht="12.7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49"/>
      <c r="AK191" s="37"/>
      <c r="AL191" s="37"/>
      <c r="AM191" s="37"/>
      <c r="AN191" s="37"/>
      <c r="AO191" s="38"/>
      <c r="AP191" s="38"/>
      <c r="AQ191" s="37"/>
      <c r="AR191" s="37"/>
      <c r="AS191" s="37"/>
      <c r="AT191" s="38"/>
    </row>
    <row r="192" spans="1:46" ht="12.7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49"/>
      <c r="AK192" s="37"/>
      <c r="AL192" s="37"/>
      <c r="AM192" s="37"/>
      <c r="AN192" s="37"/>
      <c r="AO192" s="38"/>
      <c r="AP192" s="38"/>
      <c r="AQ192" s="37"/>
      <c r="AR192" s="37"/>
      <c r="AS192" s="37"/>
      <c r="AT192" s="38"/>
    </row>
    <row r="193" spans="1:46" ht="12.7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49"/>
      <c r="AK193" s="37"/>
      <c r="AL193" s="37"/>
      <c r="AM193" s="37"/>
      <c r="AN193" s="37"/>
      <c r="AO193" s="38"/>
      <c r="AP193" s="38"/>
      <c r="AQ193" s="37"/>
      <c r="AR193" s="37"/>
      <c r="AS193" s="37"/>
      <c r="AT193" s="38"/>
    </row>
    <row r="194" spans="1:46" ht="12.7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49"/>
      <c r="AK194" s="37"/>
      <c r="AL194" s="37"/>
      <c r="AM194" s="37"/>
      <c r="AN194" s="37"/>
      <c r="AO194" s="38"/>
      <c r="AP194" s="38"/>
      <c r="AQ194" s="37"/>
      <c r="AR194" s="37"/>
      <c r="AS194" s="37"/>
      <c r="AT194" s="38"/>
    </row>
    <row r="195" spans="1:46" ht="12.7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49"/>
      <c r="AK195" s="37"/>
      <c r="AL195" s="37"/>
      <c r="AM195" s="37"/>
      <c r="AN195" s="37"/>
      <c r="AO195" s="38"/>
      <c r="AP195" s="38"/>
      <c r="AQ195" s="37"/>
      <c r="AR195" s="37"/>
      <c r="AS195" s="37"/>
      <c r="AT195" s="38"/>
    </row>
    <row r="196" spans="1:46" ht="12.7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49"/>
      <c r="AK196" s="37"/>
      <c r="AL196" s="37"/>
      <c r="AM196" s="37"/>
      <c r="AN196" s="37"/>
      <c r="AO196" s="38"/>
      <c r="AP196" s="38"/>
      <c r="AQ196" s="37"/>
      <c r="AR196" s="37"/>
      <c r="AS196" s="37"/>
      <c r="AT196" s="38"/>
    </row>
    <row r="197" spans="1:46" ht="12.7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49"/>
      <c r="AK197" s="37"/>
      <c r="AL197" s="37"/>
      <c r="AM197" s="37"/>
      <c r="AN197" s="37"/>
      <c r="AO197" s="38"/>
      <c r="AP197" s="38"/>
      <c r="AQ197" s="37"/>
      <c r="AR197" s="37"/>
      <c r="AS197" s="37"/>
      <c r="AT197" s="38"/>
    </row>
    <row r="198" spans="1:46" ht="12.7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49"/>
      <c r="AK198" s="37"/>
      <c r="AL198" s="37"/>
      <c r="AM198" s="37"/>
      <c r="AN198" s="37"/>
      <c r="AO198" s="38"/>
      <c r="AP198" s="38"/>
      <c r="AQ198" s="37"/>
      <c r="AR198" s="37"/>
      <c r="AS198" s="37"/>
      <c r="AT198" s="38"/>
    </row>
    <row r="199" spans="1:46" ht="12.7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49"/>
      <c r="AK199" s="37"/>
      <c r="AL199" s="37"/>
      <c r="AM199" s="37"/>
      <c r="AN199" s="37"/>
      <c r="AO199" s="38"/>
      <c r="AP199" s="38"/>
      <c r="AQ199" s="37"/>
      <c r="AR199" s="37"/>
      <c r="AS199" s="37"/>
      <c r="AT199" s="38"/>
    </row>
    <row r="200" spans="1:46" ht="12.7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49"/>
      <c r="AK200" s="37"/>
      <c r="AL200" s="37"/>
      <c r="AM200" s="37"/>
      <c r="AN200" s="37"/>
      <c r="AO200" s="38"/>
      <c r="AP200" s="38"/>
      <c r="AQ200" s="37"/>
      <c r="AR200" s="37"/>
      <c r="AS200" s="37"/>
      <c r="AT200" s="38"/>
    </row>
    <row r="201" spans="1:46" ht="12.7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49"/>
      <c r="AK201" s="37"/>
      <c r="AL201" s="37"/>
      <c r="AM201" s="37"/>
      <c r="AN201" s="37"/>
      <c r="AO201" s="38"/>
      <c r="AP201" s="38"/>
      <c r="AQ201" s="37"/>
      <c r="AR201" s="37"/>
      <c r="AS201" s="37"/>
      <c r="AT201" s="38"/>
    </row>
    <row r="202" spans="1:46" ht="12.7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49"/>
      <c r="AK202" s="37"/>
      <c r="AL202" s="37"/>
      <c r="AM202" s="37"/>
      <c r="AN202" s="37"/>
      <c r="AO202" s="38"/>
      <c r="AP202" s="38"/>
      <c r="AQ202" s="37"/>
      <c r="AR202" s="37"/>
      <c r="AS202" s="37"/>
      <c r="AT202" s="38"/>
    </row>
    <row r="203" spans="1:46" ht="12.7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49"/>
      <c r="AK203" s="37"/>
      <c r="AL203" s="37"/>
      <c r="AM203" s="37"/>
      <c r="AN203" s="37"/>
      <c r="AO203" s="38"/>
      <c r="AP203" s="38"/>
      <c r="AQ203" s="37"/>
      <c r="AR203" s="37"/>
      <c r="AS203" s="37"/>
      <c r="AT203" s="38"/>
    </row>
    <row r="204" spans="1:46" ht="12.7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49"/>
      <c r="AK204" s="37"/>
      <c r="AL204" s="37"/>
      <c r="AM204" s="37"/>
      <c r="AN204" s="37"/>
      <c r="AO204" s="38"/>
      <c r="AP204" s="38"/>
      <c r="AQ204" s="37"/>
      <c r="AR204" s="37"/>
      <c r="AS204" s="37"/>
      <c r="AT204" s="38"/>
    </row>
    <row r="205" spans="1:46" ht="12.7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49"/>
      <c r="AK205" s="37"/>
      <c r="AL205" s="37"/>
      <c r="AM205" s="37"/>
      <c r="AN205" s="37"/>
      <c r="AO205" s="38"/>
      <c r="AP205" s="38"/>
      <c r="AQ205" s="37"/>
      <c r="AR205" s="37"/>
      <c r="AS205" s="37"/>
      <c r="AT205" s="38"/>
    </row>
    <row r="206" spans="1:46" ht="12.7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49"/>
      <c r="AK206" s="37"/>
      <c r="AL206" s="37"/>
      <c r="AM206" s="37"/>
      <c r="AN206" s="37"/>
      <c r="AO206" s="38"/>
      <c r="AP206" s="38"/>
      <c r="AQ206" s="37"/>
      <c r="AR206" s="37"/>
      <c r="AS206" s="37"/>
      <c r="AT206" s="38"/>
    </row>
    <row r="207" spans="1:46" ht="12.7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49"/>
      <c r="AK207" s="37"/>
      <c r="AL207" s="37"/>
      <c r="AM207" s="37"/>
      <c r="AN207" s="37"/>
      <c r="AO207" s="38"/>
      <c r="AP207" s="38"/>
      <c r="AQ207" s="37"/>
      <c r="AR207" s="37"/>
      <c r="AS207" s="37"/>
      <c r="AT207" s="38"/>
    </row>
    <row r="208" spans="1:46" ht="12.7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49"/>
      <c r="AK208" s="37"/>
      <c r="AL208" s="37"/>
      <c r="AM208" s="37"/>
      <c r="AN208" s="37"/>
      <c r="AO208" s="38"/>
      <c r="AP208" s="38"/>
      <c r="AQ208" s="37"/>
      <c r="AR208" s="37"/>
      <c r="AS208" s="37"/>
      <c r="AT208" s="38"/>
    </row>
    <row r="209" spans="1:46" ht="12.7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49"/>
      <c r="AK209" s="37"/>
      <c r="AL209" s="37"/>
      <c r="AM209" s="37"/>
      <c r="AN209" s="37"/>
      <c r="AO209" s="38"/>
      <c r="AP209" s="38"/>
      <c r="AQ209" s="37"/>
      <c r="AR209" s="37"/>
      <c r="AS209" s="37"/>
      <c r="AT209" s="38"/>
    </row>
    <row r="210" spans="1:46" ht="12.7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49"/>
      <c r="AK210" s="37"/>
      <c r="AL210" s="37"/>
      <c r="AM210" s="37"/>
      <c r="AN210" s="37"/>
      <c r="AO210" s="38"/>
      <c r="AP210" s="38"/>
      <c r="AQ210" s="37"/>
      <c r="AR210" s="37"/>
      <c r="AS210" s="37"/>
      <c r="AT210" s="38"/>
    </row>
    <row r="211" spans="1:46" ht="12.7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49"/>
      <c r="AK211" s="37"/>
      <c r="AL211" s="37"/>
      <c r="AM211" s="37"/>
      <c r="AN211" s="37"/>
      <c r="AO211" s="38"/>
      <c r="AP211" s="38"/>
      <c r="AQ211" s="37"/>
      <c r="AR211" s="37"/>
      <c r="AS211" s="37"/>
      <c r="AT211" s="38"/>
    </row>
    <row r="212" spans="1:46" ht="12.7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49"/>
      <c r="AK212" s="37"/>
      <c r="AL212" s="37"/>
      <c r="AM212" s="37"/>
      <c r="AN212" s="37"/>
      <c r="AO212" s="38"/>
      <c r="AP212" s="38"/>
      <c r="AQ212" s="37"/>
      <c r="AR212" s="37"/>
      <c r="AS212" s="37"/>
      <c r="AT212" s="38"/>
    </row>
    <row r="213" spans="1:46" ht="12.75"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49"/>
      <c r="AK213" s="37"/>
      <c r="AL213" s="37"/>
      <c r="AM213" s="37"/>
      <c r="AN213" s="37"/>
      <c r="AO213" s="38"/>
      <c r="AP213" s="38"/>
      <c r="AQ213" s="37"/>
      <c r="AR213" s="37"/>
      <c r="AS213" s="37"/>
      <c r="AT213" s="38"/>
    </row>
    <row r="214" spans="1:46" ht="12.75"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49"/>
      <c r="AK214" s="37"/>
      <c r="AL214" s="37"/>
      <c r="AM214" s="37"/>
      <c r="AN214" s="37"/>
      <c r="AO214" s="38"/>
      <c r="AP214" s="38"/>
      <c r="AQ214" s="37"/>
      <c r="AR214" s="37"/>
      <c r="AS214" s="37"/>
      <c r="AT214" s="38"/>
    </row>
    <row r="215" spans="1:46" ht="12.75"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49"/>
      <c r="AK215" s="37"/>
      <c r="AL215" s="37"/>
      <c r="AM215" s="37"/>
      <c r="AN215" s="37"/>
      <c r="AO215" s="38"/>
      <c r="AP215" s="38"/>
      <c r="AQ215" s="37"/>
      <c r="AR215" s="37"/>
      <c r="AS215" s="37"/>
      <c r="AT215" s="38"/>
    </row>
    <row r="216" spans="1:46" ht="12.75"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49"/>
      <c r="AK216" s="37"/>
      <c r="AL216" s="37"/>
      <c r="AM216" s="37"/>
      <c r="AN216" s="37"/>
      <c r="AO216" s="38"/>
      <c r="AP216" s="38"/>
      <c r="AQ216" s="37"/>
      <c r="AR216" s="37"/>
      <c r="AS216" s="37"/>
      <c r="AT216" s="38"/>
    </row>
    <row r="217" spans="1:46" ht="12.75"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49"/>
      <c r="AK217" s="37"/>
      <c r="AL217" s="37"/>
      <c r="AM217" s="37"/>
      <c r="AN217" s="37"/>
      <c r="AO217" s="38"/>
      <c r="AP217" s="38"/>
      <c r="AQ217" s="37"/>
      <c r="AR217" s="37"/>
      <c r="AS217" s="37"/>
      <c r="AT217" s="38"/>
    </row>
    <row r="218" spans="1:46" ht="12.75"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49"/>
      <c r="AK218" s="37"/>
      <c r="AL218" s="37"/>
      <c r="AM218" s="37"/>
      <c r="AN218" s="37"/>
      <c r="AO218" s="38"/>
      <c r="AP218" s="38"/>
      <c r="AQ218" s="37"/>
      <c r="AR218" s="37"/>
      <c r="AS218" s="37"/>
      <c r="AT218" s="38"/>
    </row>
    <row r="219" spans="1:46" ht="12.75"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49"/>
      <c r="AK219" s="37"/>
      <c r="AL219" s="37"/>
      <c r="AM219" s="37"/>
      <c r="AN219" s="37"/>
      <c r="AO219" s="38"/>
      <c r="AP219" s="38"/>
      <c r="AQ219" s="37"/>
      <c r="AR219" s="37"/>
      <c r="AS219" s="37"/>
      <c r="AT219" s="38"/>
    </row>
    <row r="220" spans="1:46" ht="12.75"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49"/>
      <c r="AK220" s="37"/>
      <c r="AL220" s="37"/>
      <c r="AM220" s="37"/>
      <c r="AN220" s="37"/>
      <c r="AO220" s="38"/>
      <c r="AP220" s="38"/>
      <c r="AQ220" s="37"/>
      <c r="AR220" s="37"/>
      <c r="AS220" s="37"/>
      <c r="AT220" s="38"/>
    </row>
    <row r="221" spans="1:46" ht="12.75"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49"/>
      <c r="AK221" s="37"/>
      <c r="AL221" s="37"/>
      <c r="AM221" s="37"/>
      <c r="AN221" s="37"/>
      <c r="AO221" s="38"/>
      <c r="AP221" s="38"/>
      <c r="AQ221" s="37"/>
      <c r="AR221" s="37"/>
      <c r="AS221" s="37"/>
      <c r="AT221" s="38"/>
    </row>
    <row r="222" spans="1:46" ht="12.75"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49"/>
      <c r="AK222" s="37"/>
      <c r="AL222" s="37"/>
      <c r="AM222" s="37"/>
      <c r="AN222" s="37"/>
      <c r="AO222" s="38"/>
      <c r="AP222" s="38"/>
      <c r="AQ222" s="37"/>
      <c r="AR222" s="37"/>
      <c r="AS222" s="37"/>
      <c r="AT222" s="38"/>
    </row>
    <row r="223" spans="1:46" ht="12.75"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49"/>
      <c r="AK223" s="37"/>
      <c r="AL223" s="37"/>
      <c r="AM223" s="37"/>
      <c r="AN223" s="37"/>
      <c r="AO223" s="38"/>
      <c r="AP223" s="38"/>
      <c r="AQ223" s="37"/>
      <c r="AR223" s="37"/>
      <c r="AS223" s="37"/>
      <c r="AT223" s="38"/>
    </row>
    <row r="224" spans="1:46" ht="12.75"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49"/>
      <c r="AK224" s="37"/>
      <c r="AL224" s="37"/>
      <c r="AM224" s="37"/>
      <c r="AN224" s="37"/>
      <c r="AO224" s="38"/>
      <c r="AP224" s="38"/>
      <c r="AQ224" s="37"/>
      <c r="AR224" s="37"/>
      <c r="AS224" s="37"/>
      <c r="AT224" s="38"/>
    </row>
    <row r="225" spans="1:46" ht="12.75"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49"/>
      <c r="AK225" s="37"/>
      <c r="AL225" s="37"/>
      <c r="AM225" s="37"/>
      <c r="AN225" s="37"/>
      <c r="AO225" s="38"/>
      <c r="AP225" s="38"/>
      <c r="AQ225" s="37"/>
      <c r="AR225" s="37"/>
      <c r="AS225" s="37"/>
      <c r="AT225" s="38"/>
    </row>
    <row r="226" spans="1:46" ht="12.75"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49"/>
      <c r="AK226" s="37"/>
      <c r="AL226" s="37"/>
      <c r="AM226" s="37"/>
      <c r="AN226" s="37"/>
      <c r="AO226" s="38"/>
      <c r="AP226" s="38"/>
      <c r="AQ226" s="37"/>
      <c r="AR226" s="37"/>
      <c r="AS226" s="37"/>
      <c r="AT226" s="38"/>
    </row>
    <row r="227" spans="1:46" ht="12.75"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49"/>
      <c r="AK227" s="37"/>
      <c r="AL227" s="37"/>
      <c r="AM227" s="37"/>
      <c r="AN227" s="37"/>
      <c r="AO227" s="38"/>
      <c r="AP227" s="38"/>
      <c r="AQ227" s="37"/>
      <c r="AR227" s="37"/>
      <c r="AS227" s="37"/>
      <c r="AT227" s="38"/>
    </row>
    <row r="228" spans="1:46" ht="12.75"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49"/>
      <c r="AK228" s="37"/>
      <c r="AL228" s="37"/>
      <c r="AM228" s="37"/>
      <c r="AN228" s="37"/>
      <c r="AO228" s="38"/>
      <c r="AP228" s="38"/>
      <c r="AQ228" s="37"/>
      <c r="AR228" s="37"/>
      <c r="AS228" s="37"/>
      <c r="AT228" s="38"/>
    </row>
    <row r="229" spans="1:46" ht="12.75"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49"/>
      <c r="AK229" s="37"/>
      <c r="AL229" s="37"/>
      <c r="AM229" s="37"/>
      <c r="AN229" s="37"/>
      <c r="AO229" s="38"/>
      <c r="AP229" s="38"/>
      <c r="AQ229" s="37"/>
      <c r="AR229" s="37"/>
      <c r="AS229" s="37"/>
      <c r="AT229" s="38"/>
    </row>
    <row r="230" spans="1:46" ht="12.75"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49"/>
      <c r="AK230" s="37"/>
      <c r="AL230" s="37"/>
      <c r="AM230" s="37"/>
      <c r="AN230" s="37"/>
      <c r="AO230" s="38"/>
      <c r="AP230" s="38"/>
      <c r="AQ230" s="37"/>
      <c r="AR230" s="37"/>
      <c r="AS230" s="37"/>
      <c r="AT230" s="38"/>
    </row>
    <row r="231" spans="1:46" ht="12.75"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49"/>
      <c r="AK231" s="37"/>
      <c r="AL231" s="37"/>
      <c r="AM231" s="37"/>
      <c r="AN231" s="37"/>
      <c r="AO231" s="38"/>
      <c r="AP231" s="38"/>
      <c r="AQ231" s="37"/>
      <c r="AR231" s="37"/>
      <c r="AS231" s="37"/>
      <c r="AT231" s="38"/>
    </row>
    <row r="232" spans="1:46" ht="12.75"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49"/>
      <c r="AK232" s="37"/>
      <c r="AL232" s="37"/>
      <c r="AM232" s="37"/>
      <c r="AN232" s="37"/>
      <c r="AO232" s="38"/>
      <c r="AP232" s="38"/>
      <c r="AQ232" s="37"/>
      <c r="AR232" s="37"/>
      <c r="AS232" s="37"/>
      <c r="AT232" s="38"/>
    </row>
    <row r="233" spans="1:46" ht="12.75"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49"/>
      <c r="AK233" s="37"/>
      <c r="AL233" s="37"/>
      <c r="AM233" s="37"/>
      <c r="AN233" s="37"/>
      <c r="AO233" s="38"/>
      <c r="AP233" s="38"/>
      <c r="AQ233" s="37"/>
      <c r="AR233" s="37"/>
      <c r="AS233" s="37"/>
      <c r="AT233" s="38"/>
    </row>
    <row r="234" spans="1:46" ht="12.75"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49"/>
      <c r="AK234" s="37"/>
      <c r="AL234" s="37"/>
      <c r="AM234" s="37"/>
      <c r="AN234" s="37"/>
      <c r="AO234" s="38"/>
      <c r="AP234" s="38"/>
      <c r="AQ234" s="37"/>
      <c r="AR234" s="37"/>
      <c r="AS234" s="37"/>
      <c r="AT234" s="38"/>
    </row>
    <row r="235" spans="1:46" ht="12.75"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49"/>
      <c r="AK235" s="37"/>
      <c r="AL235" s="37"/>
      <c r="AM235" s="37"/>
      <c r="AN235" s="37"/>
      <c r="AO235" s="38"/>
      <c r="AP235" s="38"/>
      <c r="AQ235" s="37"/>
      <c r="AR235" s="37"/>
      <c r="AS235" s="37"/>
      <c r="AT235" s="38"/>
    </row>
    <row r="236" spans="1:46" ht="12.75"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49"/>
      <c r="AK236" s="37"/>
      <c r="AL236" s="37"/>
      <c r="AM236" s="37"/>
      <c r="AN236" s="37"/>
      <c r="AO236" s="38"/>
      <c r="AP236" s="38"/>
      <c r="AQ236" s="37"/>
      <c r="AR236" s="37"/>
      <c r="AS236" s="37"/>
      <c r="AT236" s="38"/>
    </row>
    <row r="237" spans="1:46" ht="12.75"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49"/>
      <c r="AK237" s="37"/>
      <c r="AL237" s="37"/>
      <c r="AM237" s="37"/>
      <c r="AN237" s="37"/>
      <c r="AO237" s="38"/>
      <c r="AP237" s="38"/>
      <c r="AQ237" s="37"/>
      <c r="AR237" s="37"/>
      <c r="AS237" s="37"/>
      <c r="AT237" s="38"/>
    </row>
    <row r="238" spans="1:46" ht="12.75"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49"/>
      <c r="AK238" s="37"/>
      <c r="AL238" s="37"/>
      <c r="AM238" s="37"/>
      <c r="AN238" s="37"/>
      <c r="AO238" s="38"/>
      <c r="AP238" s="38"/>
      <c r="AQ238" s="37"/>
      <c r="AR238" s="37"/>
      <c r="AS238" s="37"/>
      <c r="AT238" s="38"/>
    </row>
    <row r="239" spans="1:46" ht="12.75"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49"/>
      <c r="AK239" s="37"/>
      <c r="AL239" s="37"/>
      <c r="AM239" s="37"/>
      <c r="AN239" s="37"/>
      <c r="AO239" s="38"/>
      <c r="AP239" s="38"/>
      <c r="AQ239" s="37"/>
      <c r="AR239" s="37"/>
      <c r="AS239" s="37"/>
      <c r="AT239" s="38"/>
    </row>
    <row r="240" spans="1:46" ht="12.75"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49"/>
      <c r="AK240" s="37"/>
      <c r="AL240" s="37"/>
      <c r="AM240" s="37"/>
      <c r="AN240" s="37"/>
      <c r="AO240" s="38"/>
      <c r="AP240" s="38"/>
      <c r="AQ240" s="37"/>
      <c r="AR240" s="37"/>
      <c r="AS240" s="37"/>
      <c r="AT240" s="38"/>
    </row>
    <row r="241" spans="1:46" ht="12.75"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49"/>
      <c r="AK241" s="37"/>
      <c r="AL241" s="37"/>
      <c r="AM241" s="37"/>
      <c r="AN241" s="37"/>
      <c r="AO241" s="38"/>
      <c r="AP241" s="38"/>
      <c r="AQ241" s="37"/>
      <c r="AR241" s="37"/>
      <c r="AS241" s="37"/>
      <c r="AT241" s="38"/>
    </row>
    <row r="242" spans="1:46" ht="12.75"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49"/>
      <c r="AK242" s="37"/>
      <c r="AL242" s="37"/>
      <c r="AM242" s="37"/>
      <c r="AN242" s="37"/>
      <c r="AO242" s="38"/>
      <c r="AP242" s="38"/>
      <c r="AQ242" s="37"/>
      <c r="AR242" s="37"/>
      <c r="AS242" s="37"/>
      <c r="AT242" s="38"/>
    </row>
    <row r="243" spans="1:46" ht="12.75"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49"/>
      <c r="AK243" s="37"/>
      <c r="AL243" s="37"/>
      <c r="AM243" s="37"/>
      <c r="AN243" s="37"/>
      <c r="AO243" s="38"/>
      <c r="AP243" s="38"/>
      <c r="AQ243" s="37"/>
      <c r="AR243" s="37"/>
      <c r="AS243" s="37"/>
      <c r="AT243" s="38"/>
    </row>
    <row r="244" spans="1:46" ht="12.75"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49"/>
      <c r="AK244" s="37"/>
      <c r="AL244" s="37"/>
      <c r="AM244" s="37"/>
      <c r="AN244" s="37"/>
      <c r="AO244" s="38"/>
      <c r="AP244" s="38"/>
      <c r="AQ244" s="37"/>
      <c r="AR244" s="37"/>
      <c r="AS244" s="37"/>
      <c r="AT244" s="38"/>
    </row>
    <row r="245" spans="1:46" ht="12.75"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49"/>
      <c r="AK245" s="37"/>
      <c r="AL245" s="37"/>
      <c r="AM245" s="37"/>
      <c r="AN245" s="37"/>
      <c r="AO245" s="38"/>
      <c r="AP245" s="38"/>
      <c r="AQ245" s="37"/>
      <c r="AR245" s="37"/>
      <c r="AS245" s="37"/>
      <c r="AT245" s="38"/>
    </row>
    <row r="246" spans="1:46" ht="12.75"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49"/>
      <c r="AK246" s="37"/>
      <c r="AL246" s="37"/>
      <c r="AM246" s="37"/>
      <c r="AN246" s="37"/>
      <c r="AO246" s="38"/>
      <c r="AP246" s="38"/>
      <c r="AQ246" s="37"/>
      <c r="AR246" s="37"/>
      <c r="AS246" s="37"/>
      <c r="AT246" s="38"/>
    </row>
    <row r="247" spans="1:46" ht="12.75"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49"/>
      <c r="AK247" s="37"/>
      <c r="AL247" s="37"/>
      <c r="AM247" s="37"/>
      <c r="AN247" s="37"/>
      <c r="AO247" s="38"/>
      <c r="AP247" s="38"/>
      <c r="AQ247" s="37"/>
      <c r="AR247" s="37"/>
      <c r="AS247" s="37"/>
      <c r="AT247" s="38"/>
    </row>
    <row r="248" spans="1:46" ht="12.75"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49"/>
      <c r="AK248" s="37"/>
      <c r="AL248" s="37"/>
      <c r="AM248" s="37"/>
      <c r="AN248" s="37"/>
      <c r="AO248" s="38"/>
      <c r="AP248" s="38"/>
      <c r="AQ248" s="37"/>
      <c r="AR248" s="37"/>
      <c r="AS248" s="37"/>
      <c r="AT248" s="38"/>
    </row>
    <row r="249" spans="1:46" ht="12.75"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49"/>
      <c r="AK249" s="37"/>
      <c r="AL249" s="37"/>
      <c r="AM249" s="37"/>
      <c r="AN249" s="37"/>
      <c r="AO249" s="38"/>
      <c r="AP249" s="38"/>
      <c r="AQ249" s="37"/>
      <c r="AR249" s="37"/>
      <c r="AS249" s="37"/>
      <c r="AT249" s="38"/>
    </row>
    <row r="250" spans="1:46" ht="12.75"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49"/>
      <c r="AK250" s="37"/>
      <c r="AL250" s="37"/>
      <c r="AM250" s="37"/>
      <c r="AN250" s="37"/>
      <c r="AO250" s="38"/>
      <c r="AP250" s="38"/>
      <c r="AQ250" s="37"/>
      <c r="AR250" s="37"/>
      <c r="AS250" s="37"/>
      <c r="AT250" s="38"/>
    </row>
    <row r="251" spans="1:46" ht="12.75"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49"/>
      <c r="AK251" s="37"/>
      <c r="AL251" s="37"/>
      <c r="AM251" s="37"/>
      <c r="AN251" s="37"/>
      <c r="AO251" s="38"/>
      <c r="AP251" s="38"/>
      <c r="AQ251" s="37"/>
      <c r="AR251" s="37"/>
      <c r="AS251" s="37"/>
      <c r="AT251" s="38"/>
    </row>
    <row r="252" spans="1:46" ht="12.75"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49"/>
      <c r="AK252" s="37"/>
      <c r="AL252" s="37"/>
      <c r="AM252" s="37"/>
      <c r="AN252" s="37"/>
      <c r="AO252" s="38"/>
      <c r="AP252" s="38"/>
      <c r="AQ252" s="37"/>
      <c r="AR252" s="37"/>
      <c r="AS252" s="37"/>
      <c r="AT252" s="38"/>
    </row>
    <row r="253" spans="1:46" ht="12.75"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49"/>
      <c r="AK253" s="37"/>
      <c r="AL253" s="37"/>
      <c r="AM253" s="37"/>
      <c r="AN253" s="37"/>
      <c r="AO253" s="38"/>
      <c r="AP253" s="38"/>
      <c r="AQ253" s="37"/>
      <c r="AR253" s="37"/>
      <c r="AS253" s="37"/>
      <c r="AT253" s="38"/>
    </row>
    <row r="254" spans="1:46" ht="12.75"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49"/>
      <c r="AK254" s="37"/>
      <c r="AL254" s="37"/>
      <c r="AM254" s="37"/>
      <c r="AN254" s="37"/>
      <c r="AO254" s="38"/>
      <c r="AP254" s="38"/>
      <c r="AQ254" s="37"/>
      <c r="AR254" s="37"/>
      <c r="AS254" s="37"/>
      <c r="AT254" s="38"/>
    </row>
    <row r="255" spans="1:46" ht="12.75"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49"/>
      <c r="AK255" s="37"/>
      <c r="AL255" s="37"/>
      <c r="AM255" s="37"/>
      <c r="AN255" s="37"/>
      <c r="AO255" s="38"/>
      <c r="AP255" s="38"/>
      <c r="AQ255" s="37"/>
      <c r="AR255" s="37"/>
      <c r="AS255" s="37"/>
      <c r="AT255" s="38"/>
    </row>
    <row r="256" spans="1:46" ht="12.75"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49"/>
      <c r="AK256" s="37"/>
      <c r="AL256" s="37"/>
      <c r="AM256" s="37"/>
      <c r="AN256" s="37"/>
      <c r="AO256" s="38"/>
      <c r="AP256" s="38"/>
      <c r="AQ256" s="37"/>
      <c r="AR256" s="37"/>
      <c r="AS256" s="37"/>
      <c r="AT256" s="38"/>
    </row>
    <row r="257" spans="1:46" ht="12.75"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49"/>
      <c r="AK257" s="37"/>
      <c r="AL257" s="37"/>
      <c r="AM257" s="37"/>
      <c r="AN257" s="37"/>
      <c r="AO257" s="38"/>
      <c r="AP257" s="38"/>
      <c r="AQ257" s="37"/>
      <c r="AR257" s="37"/>
      <c r="AS257" s="37"/>
      <c r="AT257" s="38"/>
    </row>
    <row r="258" spans="1:46" ht="12.75"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49"/>
      <c r="AK258" s="37"/>
      <c r="AL258" s="37"/>
      <c r="AM258" s="37"/>
      <c r="AN258" s="37"/>
      <c r="AO258" s="38"/>
      <c r="AP258" s="38"/>
      <c r="AQ258" s="37"/>
      <c r="AR258" s="37"/>
      <c r="AS258" s="37"/>
      <c r="AT258" s="38"/>
    </row>
    <row r="259" spans="1:46" ht="12.75"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49"/>
      <c r="AK259" s="37"/>
      <c r="AL259" s="37"/>
      <c r="AM259" s="37"/>
      <c r="AN259" s="37"/>
      <c r="AO259" s="38"/>
      <c r="AP259" s="38"/>
      <c r="AQ259" s="37"/>
      <c r="AR259" s="37"/>
      <c r="AS259" s="37"/>
      <c r="AT259" s="38"/>
    </row>
    <row r="260" spans="1:46" ht="12.75"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49"/>
      <c r="AK260" s="37"/>
      <c r="AL260" s="37"/>
      <c r="AM260" s="37"/>
      <c r="AN260" s="37"/>
      <c r="AO260" s="38"/>
      <c r="AP260" s="38"/>
      <c r="AQ260" s="37"/>
      <c r="AR260" s="37"/>
      <c r="AS260" s="37"/>
      <c r="AT260" s="38"/>
    </row>
    <row r="261" spans="1:46" ht="12.75"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49"/>
      <c r="AK261" s="37"/>
      <c r="AL261" s="37"/>
      <c r="AM261" s="37"/>
      <c r="AN261" s="37"/>
      <c r="AO261" s="38"/>
      <c r="AP261" s="38"/>
      <c r="AQ261" s="37"/>
      <c r="AR261" s="37"/>
      <c r="AS261" s="37"/>
      <c r="AT261" s="38"/>
    </row>
    <row r="262" spans="1:46" ht="12.75"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49"/>
      <c r="AK262" s="37"/>
      <c r="AL262" s="37"/>
      <c r="AM262" s="37"/>
      <c r="AN262" s="37"/>
      <c r="AO262" s="38"/>
      <c r="AP262" s="38"/>
      <c r="AQ262" s="37"/>
      <c r="AR262" s="37"/>
      <c r="AS262" s="37"/>
      <c r="AT262" s="38"/>
    </row>
    <row r="263" spans="1:46" ht="12.75"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49"/>
      <c r="AK263" s="37"/>
      <c r="AL263" s="37"/>
      <c r="AM263" s="37"/>
      <c r="AN263" s="37"/>
      <c r="AO263" s="38"/>
      <c r="AP263" s="38"/>
      <c r="AQ263" s="37"/>
      <c r="AR263" s="37"/>
      <c r="AS263" s="37"/>
      <c r="AT263" s="38"/>
    </row>
    <row r="264" spans="1:46" ht="12.75"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49"/>
      <c r="AK264" s="37"/>
      <c r="AL264" s="37"/>
      <c r="AM264" s="37"/>
      <c r="AN264" s="37"/>
      <c r="AO264" s="38"/>
      <c r="AP264" s="38"/>
      <c r="AQ264" s="37"/>
      <c r="AR264" s="37"/>
      <c r="AS264" s="37"/>
      <c r="AT264" s="38"/>
    </row>
    <row r="265" spans="1:46" ht="12.75"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49"/>
      <c r="AK265" s="37"/>
      <c r="AL265" s="37"/>
      <c r="AM265" s="37"/>
      <c r="AN265" s="37"/>
      <c r="AO265" s="38"/>
      <c r="AP265" s="38"/>
      <c r="AQ265" s="37"/>
      <c r="AR265" s="37"/>
      <c r="AS265" s="37"/>
      <c r="AT265" s="38"/>
    </row>
    <row r="266" spans="1:46" ht="12.75"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49"/>
      <c r="AK266" s="37"/>
      <c r="AL266" s="37"/>
      <c r="AM266" s="37"/>
      <c r="AN266" s="37"/>
      <c r="AO266" s="38"/>
      <c r="AP266" s="38"/>
      <c r="AQ266" s="37"/>
      <c r="AR266" s="37"/>
      <c r="AS266" s="37"/>
      <c r="AT266" s="38"/>
    </row>
    <row r="267" spans="1:46" ht="12.75"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49"/>
      <c r="AK267" s="37"/>
      <c r="AL267" s="37"/>
      <c r="AM267" s="37"/>
      <c r="AN267" s="37"/>
      <c r="AO267" s="38"/>
      <c r="AP267" s="38"/>
      <c r="AQ267" s="37"/>
      <c r="AR267" s="37"/>
      <c r="AS267" s="37"/>
      <c r="AT267" s="38"/>
    </row>
    <row r="268" spans="1:46" ht="12.75"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49"/>
      <c r="AK268" s="37"/>
      <c r="AL268" s="37"/>
      <c r="AM268" s="37"/>
      <c r="AN268" s="37"/>
      <c r="AO268" s="38"/>
      <c r="AP268" s="38"/>
      <c r="AQ268" s="37"/>
      <c r="AR268" s="37"/>
      <c r="AS268" s="37"/>
      <c r="AT268" s="38"/>
    </row>
    <row r="269" spans="1:46" ht="12.75"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49"/>
      <c r="AK269" s="37"/>
      <c r="AL269" s="37"/>
      <c r="AM269" s="37"/>
      <c r="AN269" s="37"/>
      <c r="AO269" s="38"/>
      <c r="AP269" s="38"/>
      <c r="AQ269" s="37"/>
      <c r="AR269" s="37"/>
      <c r="AS269" s="37"/>
      <c r="AT269" s="38"/>
    </row>
    <row r="270" spans="1:46" ht="12.75"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49"/>
      <c r="AK270" s="37"/>
      <c r="AL270" s="37"/>
      <c r="AM270" s="37"/>
      <c r="AN270" s="37"/>
      <c r="AO270" s="38"/>
      <c r="AP270" s="38"/>
      <c r="AQ270" s="37"/>
      <c r="AR270" s="37"/>
      <c r="AS270" s="37"/>
      <c r="AT270" s="38"/>
    </row>
    <row r="271" spans="1:46" ht="12.75"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49"/>
      <c r="AK271" s="37"/>
      <c r="AL271" s="37"/>
      <c r="AM271" s="37"/>
      <c r="AN271" s="37"/>
      <c r="AO271" s="38"/>
      <c r="AP271" s="38"/>
      <c r="AQ271" s="37"/>
      <c r="AR271" s="37"/>
      <c r="AS271" s="37"/>
      <c r="AT271" s="38"/>
    </row>
    <row r="272" spans="1:46" ht="12.75"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49"/>
      <c r="AK272" s="37"/>
      <c r="AL272" s="37"/>
      <c r="AM272" s="37"/>
      <c r="AN272" s="37"/>
      <c r="AO272" s="38"/>
      <c r="AP272" s="38"/>
      <c r="AQ272" s="37"/>
      <c r="AR272" s="37"/>
      <c r="AS272" s="37"/>
      <c r="AT272" s="38"/>
    </row>
    <row r="273" spans="1:46" ht="12.75"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49"/>
      <c r="AK273" s="37"/>
      <c r="AL273" s="37"/>
      <c r="AM273" s="37"/>
      <c r="AN273" s="37"/>
      <c r="AO273" s="38"/>
      <c r="AP273" s="38"/>
      <c r="AQ273" s="37"/>
      <c r="AR273" s="37"/>
      <c r="AS273" s="37"/>
      <c r="AT273" s="38"/>
    </row>
    <row r="274" spans="1:46" ht="12.75"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49"/>
      <c r="AK274" s="37"/>
      <c r="AL274" s="37"/>
      <c r="AM274" s="37"/>
      <c r="AN274" s="37"/>
      <c r="AO274" s="38"/>
      <c r="AP274" s="38"/>
      <c r="AQ274" s="37"/>
      <c r="AR274" s="37"/>
      <c r="AS274" s="37"/>
      <c r="AT274" s="38"/>
    </row>
    <row r="275" spans="1:46" ht="12.75"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49"/>
      <c r="AK275" s="37"/>
      <c r="AL275" s="37"/>
      <c r="AM275" s="37"/>
      <c r="AN275" s="37"/>
      <c r="AO275" s="38"/>
      <c r="AP275" s="38"/>
      <c r="AQ275" s="37"/>
      <c r="AR275" s="37"/>
      <c r="AS275" s="37"/>
      <c r="AT275" s="38"/>
    </row>
    <row r="276" spans="1:46" ht="12.75"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49"/>
      <c r="AK276" s="37"/>
      <c r="AL276" s="37"/>
      <c r="AM276" s="37"/>
      <c r="AN276" s="37"/>
      <c r="AO276" s="38"/>
      <c r="AP276" s="38"/>
      <c r="AQ276" s="37"/>
      <c r="AR276" s="37"/>
      <c r="AS276" s="37"/>
      <c r="AT276" s="38"/>
    </row>
    <row r="277" spans="1:46" ht="12.75"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49"/>
      <c r="AK277" s="37"/>
      <c r="AL277" s="37"/>
      <c r="AM277" s="37"/>
      <c r="AN277" s="37"/>
      <c r="AO277" s="38"/>
      <c r="AP277" s="38"/>
      <c r="AQ277" s="37"/>
      <c r="AR277" s="37"/>
      <c r="AS277" s="37"/>
      <c r="AT277" s="38"/>
    </row>
    <row r="278" spans="1:46" ht="12.75"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49"/>
      <c r="AK278" s="37"/>
      <c r="AL278" s="37"/>
      <c r="AM278" s="37"/>
      <c r="AN278" s="37"/>
      <c r="AO278" s="38"/>
      <c r="AP278" s="38"/>
      <c r="AQ278" s="37"/>
      <c r="AR278" s="37"/>
      <c r="AS278" s="37"/>
      <c r="AT278" s="38"/>
    </row>
    <row r="279" spans="1:46" ht="12.75"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49"/>
      <c r="AK279" s="37"/>
      <c r="AL279" s="37"/>
      <c r="AM279" s="37"/>
      <c r="AN279" s="37"/>
      <c r="AO279" s="38"/>
      <c r="AP279" s="38"/>
      <c r="AQ279" s="37"/>
      <c r="AR279" s="37"/>
      <c r="AS279" s="37"/>
      <c r="AT279" s="38"/>
    </row>
    <row r="280" spans="1:46" ht="12.75"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49"/>
      <c r="AK280" s="37"/>
      <c r="AL280" s="37"/>
      <c r="AM280" s="37"/>
      <c r="AN280" s="37"/>
      <c r="AO280" s="38"/>
      <c r="AP280" s="38"/>
      <c r="AQ280" s="37"/>
      <c r="AR280" s="37"/>
      <c r="AS280" s="37"/>
      <c r="AT280" s="38"/>
    </row>
    <row r="281" spans="1:46" ht="12.75"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49"/>
      <c r="AK281" s="37"/>
      <c r="AL281" s="37"/>
      <c r="AM281" s="37"/>
      <c r="AN281" s="37"/>
      <c r="AO281" s="38"/>
      <c r="AP281" s="38"/>
      <c r="AQ281" s="37"/>
      <c r="AR281" s="37"/>
      <c r="AS281" s="37"/>
      <c r="AT281" s="38"/>
    </row>
    <row r="282" spans="1:46" ht="12.75"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49"/>
      <c r="AK282" s="37"/>
      <c r="AL282" s="37"/>
      <c r="AM282" s="37"/>
      <c r="AN282" s="37"/>
      <c r="AO282" s="38"/>
      <c r="AP282" s="38"/>
      <c r="AQ282" s="37"/>
      <c r="AR282" s="37"/>
      <c r="AS282" s="37"/>
      <c r="AT282" s="38"/>
    </row>
    <row r="283" spans="1:46" ht="12.75"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49"/>
      <c r="AK283" s="37"/>
      <c r="AL283" s="37"/>
      <c r="AM283" s="37"/>
      <c r="AN283" s="37"/>
      <c r="AO283" s="38"/>
      <c r="AP283" s="38"/>
      <c r="AQ283" s="37"/>
      <c r="AR283" s="37"/>
      <c r="AS283" s="37"/>
      <c r="AT283" s="38"/>
    </row>
    <row r="284" spans="1:46" ht="12.75"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49"/>
      <c r="AK284" s="37"/>
      <c r="AL284" s="37"/>
      <c r="AM284" s="37"/>
      <c r="AN284" s="37"/>
      <c r="AO284" s="38"/>
      <c r="AP284" s="38"/>
      <c r="AQ284" s="37"/>
      <c r="AR284" s="37"/>
      <c r="AS284" s="37"/>
      <c r="AT284" s="38"/>
    </row>
    <row r="285" spans="1:46" ht="12.75"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49"/>
      <c r="AK285" s="37"/>
      <c r="AL285" s="37"/>
      <c r="AM285" s="37"/>
      <c r="AN285" s="37"/>
      <c r="AO285" s="38"/>
      <c r="AP285" s="38"/>
      <c r="AQ285" s="37"/>
      <c r="AR285" s="37"/>
      <c r="AS285" s="37"/>
      <c r="AT285" s="38"/>
    </row>
    <row r="286" spans="1:46" ht="12.75"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49"/>
      <c r="AK286" s="37"/>
      <c r="AL286" s="37"/>
      <c r="AM286" s="37"/>
      <c r="AN286" s="37"/>
      <c r="AO286" s="38"/>
      <c r="AP286" s="38"/>
      <c r="AQ286" s="37"/>
      <c r="AR286" s="37"/>
      <c r="AS286" s="37"/>
      <c r="AT286" s="38"/>
    </row>
    <row r="287" spans="1:46" ht="12.75"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49"/>
      <c r="AK287" s="37"/>
      <c r="AL287" s="37"/>
      <c r="AM287" s="37"/>
      <c r="AN287" s="37"/>
      <c r="AO287" s="38"/>
      <c r="AP287" s="38"/>
      <c r="AQ287" s="37"/>
      <c r="AR287" s="37"/>
      <c r="AS287" s="37"/>
      <c r="AT287" s="38"/>
    </row>
    <row r="288" spans="1:46" ht="12.75"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49"/>
      <c r="AK288" s="37"/>
      <c r="AL288" s="37"/>
      <c r="AM288" s="37"/>
      <c r="AN288" s="37"/>
      <c r="AO288" s="38"/>
      <c r="AP288" s="38"/>
      <c r="AQ288" s="37"/>
      <c r="AR288" s="37"/>
      <c r="AS288" s="37"/>
      <c r="AT288" s="38"/>
    </row>
    <row r="289" spans="1:46" ht="12.75"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49"/>
      <c r="AK289" s="37"/>
      <c r="AL289" s="37"/>
      <c r="AM289" s="37"/>
      <c r="AN289" s="37"/>
      <c r="AO289" s="38"/>
      <c r="AP289" s="38"/>
      <c r="AQ289" s="37"/>
      <c r="AR289" s="37"/>
      <c r="AS289" s="37"/>
      <c r="AT289" s="38"/>
    </row>
    <row r="290" spans="1:46" ht="12.75"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49"/>
      <c r="AK290" s="37"/>
      <c r="AL290" s="37"/>
      <c r="AM290" s="37"/>
      <c r="AN290" s="37"/>
      <c r="AO290" s="38"/>
      <c r="AP290" s="38"/>
      <c r="AQ290" s="37"/>
      <c r="AR290" s="37"/>
      <c r="AS290" s="37"/>
      <c r="AT290" s="38"/>
    </row>
    <row r="291" spans="1:46" ht="12.75"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49"/>
      <c r="AK291" s="37"/>
      <c r="AL291" s="37"/>
      <c r="AM291" s="37"/>
      <c r="AN291" s="37"/>
      <c r="AO291" s="38"/>
      <c r="AP291" s="38"/>
      <c r="AQ291" s="37"/>
      <c r="AR291" s="37"/>
      <c r="AS291" s="37"/>
      <c r="AT291" s="38"/>
    </row>
    <row r="292" spans="1:46" ht="12.75"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49"/>
      <c r="AK292" s="37"/>
      <c r="AL292" s="37"/>
      <c r="AM292" s="37"/>
      <c r="AN292" s="37"/>
      <c r="AO292" s="38"/>
      <c r="AP292" s="38"/>
      <c r="AQ292" s="37"/>
      <c r="AR292" s="37"/>
      <c r="AS292" s="37"/>
      <c r="AT292" s="38"/>
    </row>
    <row r="293" spans="1:46" ht="12.75"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49"/>
      <c r="AK293" s="37"/>
      <c r="AL293" s="37"/>
      <c r="AM293" s="37"/>
      <c r="AN293" s="37"/>
      <c r="AO293" s="38"/>
      <c r="AP293" s="38"/>
      <c r="AQ293" s="37"/>
      <c r="AR293" s="37"/>
      <c r="AS293" s="37"/>
      <c r="AT293" s="38"/>
    </row>
    <row r="294" spans="1:46" ht="12.75"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49"/>
      <c r="AK294" s="37"/>
      <c r="AL294" s="37"/>
      <c r="AM294" s="37"/>
      <c r="AN294" s="37"/>
      <c r="AO294" s="38"/>
      <c r="AP294" s="38"/>
      <c r="AQ294" s="37"/>
      <c r="AR294" s="37"/>
      <c r="AS294" s="37"/>
      <c r="AT294" s="38"/>
    </row>
    <row r="295" spans="1:46" ht="12.75"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49"/>
      <c r="AK295" s="37"/>
      <c r="AL295" s="37"/>
      <c r="AM295" s="37"/>
      <c r="AN295" s="37"/>
      <c r="AO295" s="38"/>
      <c r="AP295" s="38"/>
      <c r="AQ295" s="37"/>
      <c r="AR295" s="37"/>
      <c r="AS295" s="37"/>
      <c r="AT295" s="38"/>
    </row>
    <row r="296" spans="1:46" ht="12.75"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49"/>
      <c r="AK296" s="37"/>
      <c r="AL296" s="37"/>
      <c r="AM296" s="37"/>
      <c r="AN296" s="37"/>
      <c r="AO296" s="38"/>
      <c r="AP296" s="38"/>
      <c r="AQ296" s="37"/>
      <c r="AR296" s="37"/>
      <c r="AS296" s="37"/>
      <c r="AT296" s="38"/>
    </row>
    <row r="297" spans="1:46" ht="12.75"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49"/>
      <c r="AK297" s="37"/>
      <c r="AL297" s="37"/>
      <c r="AM297" s="37"/>
      <c r="AN297" s="37"/>
      <c r="AO297" s="38"/>
      <c r="AP297" s="38"/>
      <c r="AQ297" s="37"/>
      <c r="AR297" s="37"/>
      <c r="AS297" s="37"/>
      <c r="AT297" s="38"/>
    </row>
    <row r="298" spans="1:46" ht="12.75"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49"/>
      <c r="AK298" s="37"/>
      <c r="AL298" s="37"/>
      <c r="AM298" s="37"/>
      <c r="AN298" s="37"/>
      <c r="AO298" s="38"/>
      <c r="AP298" s="38"/>
      <c r="AQ298" s="37"/>
      <c r="AR298" s="37"/>
      <c r="AS298" s="37"/>
      <c r="AT298" s="38"/>
    </row>
    <row r="299" spans="1:46" ht="12.75"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49"/>
      <c r="AK299" s="37"/>
      <c r="AL299" s="37"/>
      <c r="AM299" s="37"/>
      <c r="AN299" s="37"/>
      <c r="AO299" s="38"/>
      <c r="AP299" s="38"/>
      <c r="AQ299" s="37"/>
      <c r="AR299" s="37"/>
      <c r="AS299" s="37"/>
      <c r="AT299" s="38"/>
    </row>
    <row r="300" spans="1:46" ht="12.75"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49"/>
      <c r="AK300" s="37"/>
      <c r="AL300" s="37"/>
      <c r="AM300" s="37"/>
      <c r="AN300" s="37"/>
      <c r="AO300" s="38"/>
      <c r="AP300" s="38"/>
      <c r="AQ300" s="37"/>
      <c r="AR300" s="37"/>
      <c r="AS300" s="37"/>
      <c r="AT300" s="38"/>
    </row>
    <row r="301" spans="1:46" ht="12.75"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49"/>
      <c r="AK301" s="37"/>
      <c r="AL301" s="37"/>
      <c r="AM301" s="37"/>
      <c r="AN301" s="37"/>
      <c r="AO301" s="38"/>
      <c r="AP301" s="38"/>
      <c r="AQ301" s="37"/>
      <c r="AR301" s="37"/>
      <c r="AS301" s="37"/>
      <c r="AT301" s="38"/>
    </row>
    <row r="302" spans="1:46" ht="12.75"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49"/>
      <c r="AK302" s="37"/>
      <c r="AL302" s="37"/>
      <c r="AM302" s="37"/>
      <c r="AN302" s="37"/>
      <c r="AO302" s="38"/>
      <c r="AP302" s="38"/>
      <c r="AQ302" s="37"/>
      <c r="AR302" s="37"/>
      <c r="AS302" s="37"/>
      <c r="AT302" s="38"/>
    </row>
    <row r="303" spans="1:46" ht="12.75"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49"/>
      <c r="AK303" s="37"/>
      <c r="AL303" s="37"/>
      <c r="AM303" s="37"/>
      <c r="AN303" s="37"/>
      <c r="AO303" s="38"/>
      <c r="AP303" s="38"/>
      <c r="AQ303" s="37"/>
      <c r="AR303" s="37"/>
      <c r="AS303" s="37"/>
      <c r="AT303" s="38"/>
    </row>
    <row r="304" spans="1:46" ht="12.75"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49"/>
      <c r="AK304" s="37"/>
      <c r="AL304" s="37"/>
      <c r="AM304" s="37"/>
      <c r="AN304" s="37"/>
      <c r="AO304" s="38"/>
      <c r="AP304" s="38"/>
      <c r="AQ304" s="37"/>
      <c r="AR304" s="37"/>
      <c r="AS304" s="37"/>
      <c r="AT304" s="38"/>
    </row>
    <row r="305" spans="1:46" ht="12.75"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49"/>
      <c r="AK305" s="37"/>
      <c r="AL305" s="37"/>
      <c r="AM305" s="37"/>
      <c r="AN305" s="37"/>
      <c r="AO305" s="38"/>
      <c r="AP305" s="38"/>
      <c r="AQ305" s="37"/>
      <c r="AR305" s="37"/>
      <c r="AS305" s="37"/>
      <c r="AT305" s="38"/>
    </row>
    <row r="306" spans="1:46" ht="12.75"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49"/>
      <c r="AK306" s="37"/>
      <c r="AL306" s="37"/>
      <c r="AM306" s="37"/>
      <c r="AN306" s="37"/>
      <c r="AO306" s="38"/>
      <c r="AP306" s="38"/>
      <c r="AQ306" s="37"/>
      <c r="AR306" s="37"/>
      <c r="AS306" s="37"/>
      <c r="AT306" s="38"/>
    </row>
    <row r="307" spans="1:46" ht="12.75"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49"/>
      <c r="AK307" s="37"/>
      <c r="AL307" s="37"/>
      <c r="AM307" s="37"/>
      <c r="AN307" s="37"/>
      <c r="AO307" s="38"/>
      <c r="AP307" s="38"/>
      <c r="AQ307" s="37"/>
      <c r="AR307" s="37"/>
      <c r="AS307" s="37"/>
      <c r="AT307" s="38"/>
    </row>
    <row r="308" spans="1:46" ht="12.75"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49"/>
      <c r="AK308" s="37"/>
      <c r="AL308" s="37"/>
      <c r="AM308" s="37"/>
      <c r="AN308" s="37"/>
      <c r="AO308" s="38"/>
      <c r="AP308" s="38"/>
      <c r="AQ308" s="37"/>
      <c r="AR308" s="37"/>
      <c r="AS308" s="37"/>
      <c r="AT308" s="38"/>
    </row>
    <row r="309" spans="1:46" ht="12.75"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49"/>
      <c r="AK309" s="37"/>
      <c r="AL309" s="37"/>
      <c r="AM309" s="37"/>
      <c r="AN309" s="37"/>
      <c r="AO309" s="38"/>
      <c r="AP309" s="38"/>
      <c r="AQ309" s="37"/>
      <c r="AR309" s="37"/>
      <c r="AS309" s="37"/>
      <c r="AT309" s="38"/>
    </row>
    <row r="310" spans="1:46" ht="12.75"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49"/>
      <c r="AK310" s="37"/>
      <c r="AL310" s="37"/>
      <c r="AM310" s="37"/>
      <c r="AN310" s="37"/>
      <c r="AO310" s="38"/>
      <c r="AP310" s="38"/>
      <c r="AQ310" s="37"/>
      <c r="AR310" s="37"/>
      <c r="AS310" s="37"/>
      <c r="AT310" s="38"/>
    </row>
    <row r="311" spans="1:46" ht="12.75"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49"/>
      <c r="AK311" s="37"/>
      <c r="AL311" s="37"/>
      <c r="AM311" s="37"/>
      <c r="AN311" s="37"/>
      <c r="AO311" s="38"/>
      <c r="AP311" s="38"/>
      <c r="AQ311" s="37"/>
      <c r="AR311" s="37"/>
      <c r="AS311" s="37"/>
      <c r="AT311" s="38"/>
    </row>
    <row r="312" spans="1:46" ht="12.75"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49"/>
      <c r="AK312" s="37"/>
      <c r="AL312" s="37"/>
      <c r="AM312" s="37"/>
      <c r="AN312" s="37"/>
      <c r="AO312" s="38"/>
      <c r="AP312" s="38"/>
      <c r="AQ312" s="37"/>
      <c r="AR312" s="37"/>
      <c r="AS312" s="37"/>
      <c r="AT312" s="38"/>
    </row>
    <row r="313" spans="1:46" ht="12.75"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49"/>
      <c r="AK313" s="37"/>
      <c r="AL313" s="37"/>
      <c r="AM313" s="37"/>
      <c r="AN313" s="37"/>
      <c r="AO313" s="38"/>
      <c r="AP313" s="38"/>
      <c r="AQ313" s="37"/>
      <c r="AR313" s="37"/>
      <c r="AS313" s="37"/>
      <c r="AT313" s="38"/>
    </row>
    <row r="314" spans="1:46" ht="12.75"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49"/>
      <c r="AK314" s="37"/>
      <c r="AL314" s="37"/>
      <c r="AM314" s="37"/>
      <c r="AN314" s="37"/>
      <c r="AO314" s="38"/>
      <c r="AP314" s="38"/>
      <c r="AQ314" s="37"/>
      <c r="AR314" s="37"/>
      <c r="AS314" s="37"/>
      <c r="AT314" s="38"/>
    </row>
    <row r="315" spans="1:46" ht="12.75"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49"/>
      <c r="AK315" s="37"/>
      <c r="AL315" s="37"/>
      <c r="AM315" s="37"/>
      <c r="AN315" s="37"/>
      <c r="AO315" s="38"/>
      <c r="AP315" s="38"/>
      <c r="AQ315" s="37"/>
      <c r="AR315" s="37"/>
      <c r="AS315" s="37"/>
      <c r="AT315" s="38"/>
    </row>
    <row r="316" spans="1:46" ht="12.75"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49"/>
      <c r="AK316" s="37"/>
      <c r="AL316" s="37"/>
      <c r="AM316" s="37"/>
      <c r="AN316" s="37"/>
      <c r="AO316" s="38"/>
      <c r="AP316" s="38"/>
      <c r="AQ316" s="37"/>
      <c r="AR316" s="37"/>
      <c r="AS316" s="37"/>
      <c r="AT316" s="38"/>
    </row>
    <row r="317" spans="1:46" ht="12.75"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49"/>
      <c r="AK317" s="37"/>
      <c r="AL317" s="37"/>
      <c r="AM317" s="37"/>
      <c r="AN317" s="37"/>
      <c r="AO317" s="38"/>
      <c r="AP317" s="38"/>
      <c r="AQ317" s="37"/>
      <c r="AR317" s="37"/>
      <c r="AS317" s="37"/>
      <c r="AT317" s="38"/>
    </row>
    <row r="318" spans="1:46" ht="12.75"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49"/>
      <c r="AK318" s="37"/>
      <c r="AL318" s="37"/>
      <c r="AM318" s="37"/>
      <c r="AN318" s="37"/>
      <c r="AO318" s="38"/>
      <c r="AP318" s="38"/>
      <c r="AQ318" s="37"/>
      <c r="AR318" s="37"/>
      <c r="AS318" s="37"/>
      <c r="AT318" s="38"/>
    </row>
    <row r="319" spans="1:46" ht="12.75"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49"/>
      <c r="AK319" s="37"/>
      <c r="AL319" s="37"/>
      <c r="AM319" s="37"/>
      <c r="AN319" s="37"/>
      <c r="AO319" s="38"/>
      <c r="AP319" s="38"/>
      <c r="AQ319" s="37"/>
      <c r="AR319" s="37"/>
      <c r="AS319" s="37"/>
      <c r="AT319" s="38"/>
    </row>
    <row r="320" spans="1:46" ht="12.75"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49"/>
      <c r="AK320" s="37"/>
      <c r="AL320" s="37"/>
      <c r="AM320" s="37"/>
      <c r="AN320" s="37"/>
      <c r="AO320" s="38"/>
      <c r="AP320" s="38"/>
      <c r="AQ320" s="37"/>
      <c r="AR320" s="37"/>
      <c r="AS320" s="37"/>
      <c r="AT320" s="38"/>
    </row>
    <row r="321" spans="1:46" ht="12.75"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49"/>
      <c r="AK321" s="37"/>
      <c r="AL321" s="37"/>
      <c r="AM321" s="37"/>
      <c r="AN321" s="37"/>
      <c r="AO321" s="38"/>
      <c r="AP321" s="38"/>
      <c r="AQ321" s="37"/>
      <c r="AR321" s="37"/>
      <c r="AS321" s="37"/>
      <c r="AT321" s="38"/>
    </row>
    <row r="322" spans="1:46" ht="12.75"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49"/>
      <c r="AK322" s="37"/>
      <c r="AL322" s="37"/>
      <c r="AM322" s="37"/>
      <c r="AN322" s="37"/>
      <c r="AO322" s="38"/>
      <c r="AP322" s="38"/>
      <c r="AQ322" s="37"/>
      <c r="AR322" s="37"/>
      <c r="AS322" s="37"/>
      <c r="AT322" s="38"/>
    </row>
    <row r="323" spans="1:46" ht="12.75"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49"/>
      <c r="AK323" s="37"/>
      <c r="AL323" s="37"/>
      <c r="AM323" s="37"/>
      <c r="AN323" s="37"/>
      <c r="AO323" s="38"/>
      <c r="AP323" s="38"/>
      <c r="AQ323" s="37"/>
      <c r="AR323" s="37"/>
      <c r="AS323" s="37"/>
      <c r="AT323" s="38"/>
    </row>
    <row r="324" spans="1:46" ht="12.75"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49"/>
      <c r="AK324" s="37"/>
      <c r="AL324" s="37"/>
      <c r="AM324" s="37"/>
      <c r="AN324" s="37"/>
      <c r="AO324" s="38"/>
      <c r="AP324" s="38"/>
      <c r="AQ324" s="37"/>
      <c r="AR324" s="37"/>
      <c r="AS324" s="37"/>
      <c r="AT324" s="38"/>
    </row>
    <row r="325" spans="1:46" ht="12.75"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49"/>
      <c r="AK325" s="37"/>
      <c r="AL325" s="37"/>
      <c r="AM325" s="37"/>
      <c r="AN325" s="37"/>
      <c r="AO325" s="38"/>
      <c r="AP325" s="38"/>
      <c r="AQ325" s="37"/>
      <c r="AR325" s="37"/>
      <c r="AS325" s="37"/>
      <c r="AT325" s="38"/>
    </row>
    <row r="326" spans="1:46" ht="12.75"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49"/>
      <c r="AK326" s="37"/>
      <c r="AL326" s="37"/>
      <c r="AM326" s="37"/>
      <c r="AN326" s="37"/>
      <c r="AO326" s="38"/>
      <c r="AP326" s="38"/>
      <c r="AQ326" s="37"/>
      <c r="AR326" s="37"/>
      <c r="AS326" s="37"/>
      <c r="AT326" s="38"/>
    </row>
    <row r="327" spans="1:46" ht="12.75"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49"/>
      <c r="AK327" s="37"/>
      <c r="AL327" s="37"/>
      <c r="AM327" s="37"/>
      <c r="AN327" s="37"/>
      <c r="AO327" s="38"/>
      <c r="AP327" s="38"/>
      <c r="AQ327" s="37"/>
      <c r="AR327" s="37"/>
      <c r="AS327" s="37"/>
      <c r="AT327" s="38"/>
    </row>
    <row r="328" spans="1:46" ht="12.75"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49"/>
      <c r="AK328" s="37"/>
      <c r="AL328" s="37"/>
      <c r="AM328" s="37"/>
      <c r="AN328" s="37"/>
      <c r="AO328" s="38"/>
      <c r="AP328" s="38"/>
      <c r="AQ328" s="37"/>
      <c r="AR328" s="37"/>
      <c r="AS328" s="37"/>
      <c r="AT328" s="38"/>
    </row>
    <row r="329" spans="1:46" ht="12.75"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49"/>
      <c r="AK329" s="37"/>
      <c r="AL329" s="37"/>
      <c r="AM329" s="37"/>
      <c r="AN329" s="37"/>
      <c r="AO329" s="38"/>
      <c r="AP329" s="38"/>
      <c r="AQ329" s="37"/>
      <c r="AR329" s="37"/>
      <c r="AS329" s="37"/>
      <c r="AT329" s="38"/>
    </row>
    <row r="330" spans="1:46" ht="12.75"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49"/>
      <c r="AK330" s="37"/>
      <c r="AL330" s="37"/>
      <c r="AM330" s="37"/>
      <c r="AN330" s="37"/>
      <c r="AO330" s="38"/>
      <c r="AP330" s="38"/>
      <c r="AQ330" s="37"/>
      <c r="AR330" s="37"/>
      <c r="AS330" s="37"/>
      <c r="AT330" s="38"/>
    </row>
    <row r="331" spans="1:46" ht="12.75"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49"/>
      <c r="AK331" s="37"/>
      <c r="AL331" s="37"/>
      <c r="AM331" s="37"/>
      <c r="AN331" s="37"/>
      <c r="AO331" s="38"/>
      <c r="AP331" s="38"/>
      <c r="AQ331" s="37"/>
      <c r="AR331" s="37"/>
      <c r="AS331" s="37"/>
      <c r="AT331" s="38"/>
    </row>
    <row r="332" spans="1:46" ht="12.75"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49"/>
      <c r="AK332" s="37"/>
      <c r="AL332" s="37"/>
      <c r="AM332" s="37"/>
      <c r="AN332" s="37"/>
      <c r="AO332" s="38"/>
      <c r="AP332" s="38"/>
      <c r="AQ332" s="37"/>
      <c r="AR332" s="37"/>
      <c r="AS332" s="37"/>
      <c r="AT332" s="38"/>
    </row>
    <row r="333" spans="1:46" ht="12.75"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49"/>
      <c r="AK333" s="37"/>
      <c r="AL333" s="37"/>
      <c r="AM333" s="37"/>
      <c r="AN333" s="37"/>
      <c r="AO333" s="38"/>
      <c r="AP333" s="38"/>
      <c r="AQ333" s="37"/>
      <c r="AR333" s="37"/>
      <c r="AS333" s="37"/>
      <c r="AT333" s="38"/>
    </row>
    <row r="334" spans="1:46" ht="12.75"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49"/>
      <c r="AK334" s="37"/>
      <c r="AL334" s="37"/>
      <c r="AM334" s="37"/>
      <c r="AN334" s="37"/>
      <c r="AO334" s="38"/>
      <c r="AP334" s="38"/>
      <c r="AQ334" s="37"/>
      <c r="AR334" s="37"/>
      <c r="AS334" s="37"/>
      <c r="AT334" s="38"/>
    </row>
    <row r="335" spans="1:46" ht="12.75"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49"/>
      <c r="AK335" s="37"/>
      <c r="AL335" s="37"/>
      <c r="AM335" s="37"/>
      <c r="AN335" s="37"/>
      <c r="AO335" s="38"/>
      <c r="AP335" s="38"/>
      <c r="AQ335" s="37"/>
      <c r="AR335" s="37"/>
      <c r="AS335" s="37"/>
      <c r="AT335" s="38"/>
    </row>
    <row r="336" spans="1:46" ht="12.75"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49"/>
      <c r="AK336" s="37"/>
      <c r="AL336" s="37"/>
      <c r="AM336" s="37"/>
      <c r="AN336" s="37"/>
      <c r="AO336" s="38"/>
      <c r="AP336" s="38"/>
      <c r="AQ336" s="37"/>
      <c r="AR336" s="37"/>
      <c r="AS336" s="37"/>
      <c r="AT336" s="38"/>
    </row>
    <row r="337" spans="1:46" ht="12.75"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49"/>
      <c r="AK337" s="37"/>
      <c r="AL337" s="37"/>
      <c r="AM337" s="37"/>
      <c r="AN337" s="37"/>
      <c r="AO337" s="38"/>
      <c r="AP337" s="38"/>
      <c r="AQ337" s="37"/>
      <c r="AR337" s="37"/>
      <c r="AS337" s="37"/>
      <c r="AT337" s="38"/>
    </row>
    <row r="338" spans="1:46" ht="12.75"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49"/>
      <c r="AK338" s="37"/>
      <c r="AL338" s="37"/>
      <c r="AM338" s="37"/>
      <c r="AN338" s="37"/>
      <c r="AO338" s="38"/>
      <c r="AP338" s="38"/>
      <c r="AQ338" s="37"/>
      <c r="AR338" s="37"/>
      <c r="AS338" s="37"/>
      <c r="AT338" s="38"/>
    </row>
    <row r="339" spans="1:46" ht="12.75"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49"/>
      <c r="AK339" s="37"/>
      <c r="AL339" s="37"/>
      <c r="AM339" s="37"/>
      <c r="AN339" s="37"/>
      <c r="AO339" s="38"/>
      <c r="AP339" s="38"/>
      <c r="AQ339" s="37"/>
      <c r="AR339" s="37"/>
      <c r="AS339" s="37"/>
      <c r="AT339" s="38"/>
    </row>
    <row r="340" spans="1:46" ht="12.75"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49"/>
      <c r="AK340" s="37"/>
      <c r="AL340" s="37"/>
      <c r="AM340" s="37"/>
      <c r="AN340" s="37"/>
      <c r="AO340" s="38"/>
      <c r="AP340" s="38"/>
      <c r="AQ340" s="37"/>
      <c r="AR340" s="37"/>
      <c r="AS340" s="37"/>
      <c r="AT340" s="38"/>
    </row>
    <row r="341" spans="1:46" ht="12.75"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49"/>
      <c r="AK341" s="37"/>
      <c r="AL341" s="37"/>
      <c r="AM341" s="37"/>
      <c r="AN341" s="37"/>
      <c r="AO341" s="38"/>
      <c r="AP341" s="38"/>
      <c r="AQ341" s="37"/>
      <c r="AR341" s="37"/>
      <c r="AS341" s="37"/>
      <c r="AT341" s="38"/>
    </row>
    <row r="342" spans="1:46" ht="12.75"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49"/>
      <c r="AK342" s="37"/>
      <c r="AL342" s="37"/>
      <c r="AM342" s="37"/>
      <c r="AN342" s="37"/>
      <c r="AO342" s="38"/>
      <c r="AP342" s="38"/>
      <c r="AQ342" s="37"/>
      <c r="AR342" s="37"/>
      <c r="AS342" s="37"/>
      <c r="AT342" s="38"/>
    </row>
    <row r="343" spans="1:46" ht="12.75"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49"/>
      <c r="AK343" s="37"/>
      <c r="AL343" s="37"/>
      <c r="AM343" s="37"/>
      <c r="AN343" s="37"/>
      <c r="AO343" s="38"/>
      <c r="AP343" s="38"/>
      <c r="AQ343" s="37"/>
      <c r="AR343" s="37"/>
      <c r="AS343" s="37"/>
      <c r="AT343" s="38"/>
    </row>
    <row r="344" spans="1:46" ht="12.75"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49"/>
      <c r="AK344" s="37"/>
      <c r="AL344" s="37"/>
      <c r="AM344" s="37"/>
      <c r="AN344" s="37"/>
      <c r="AO344" s="38"/>
      <c r="AP344" s="38"/>
      <c r="AQ344" s="37"/>
      <c r="AR344" s="37"/>
      <c r="AS344" s="37"/>
      <c r="AT344" s="38"/>
    </row>
    <row r="345" spans="1:46" ht="12.75"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49"/>
      <c r="AK345" s="37"/>
      <c r="AL345" s="37"/>
      <c r="AM345" s="37"/>
      <c r="AN345" s="37"/>
      <c r="AO345" s="38"/>
      <c r="AP345" s="38"/>
      <c r="AQ345" s="37"/>
      <c r="AR345" s="37"/>
      <c r="AS345" s="37"/>
      <c r="AT345" s="38"/>
    </row>
    <row r="346" spans="1:46" ht="12.75"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49"/>
      <c r="AK346" s="37"/>
      <c r="AL346" s="37"/>
      <c r="AM346" s="37"/>
      <c r="AN346" s="37"/>
      <c r="AO346" s="38"/>
      <c r="AP346" s="38"/>
      <c r="AQ346" s="37"/>
      <c r="AR346" s="37"/>
      <c r="AS346" s="37"/>
      <c r="AT346" s="38"/>
    </row>
    <row r="347" spans="1:46" ht="12.75"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49"/>
      <c r="AK347" s="37"/>
      <c r="AL347" s="37"/>
      <c r="AM347" s="37"/>
      <c r="AN347" s="37"/>
      <c r="AO347" s="38"/>
      <c r="AP347" s="38"/>
      <c r="AQ347" s="37"/>
      <c r="AR347" s="37"/>
      <c r="AS347" s="37"/>
      <c r="AT347" s="38"/>
    </row>
    <row r="348" spans="1:46" ht="12.75"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49"/>
      <c r="AK348" s="37"/>
      <c r="AL348" s="37"/>
      <c r="AM348" s="37"/>
      <c r="AN348" s="37"/>
      <c r="AO348" s="38"/>
      <c r="AP348" s="38"/>
      <c r="AQ348" s="37"/>
      <c r="AR348" s="37"/>
      <c r="AS348" s="37"/>
      <c r="AT348" s="38"/>
    </row>
    <row r="349" spans="1:46" ht="12.75"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49"/>
      <c r="AK349" s="37"/>
      <c r="AL349" s="37"/>
      <c r="AM349" s="37"/>
      <c r="AN349" s="37"/>
      <c r="AO349" s="38"/>
      <c r="AP349" s="38"/>
      <c r="AQ349" s="37"/>
      <c r="AR349" s="37"/>
      <c r="AS349" s="37"/>
      <c r="AT349" s="38"/>
    </row>
    <row r="350" spans="1:46" ht="12.75"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49"/>
      <c r="AK350" s="37"/>
      <c r="AL350" s="37"/>
      <c r="AM350" s="37"/>
      <c r="AN350" s="37"/>
      <c r="AO350" s="38"/>
      <c r="AP350" s="38"/>
      <c r="AQ350" s="37"/>
      <c r="AR350" s="37"/>
      <c r="AS350" s="37"/>
      <c r="AT350" s="38"/>
    </row>
    <row r="351" spans="1:46" ht="12.75"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49"/>
      <c r="AK351" s="37"/>
      <c r="AL351" s="37"/>
      <c r="AM351" s="37"/>
      <c r="AN351" s="37"/>
      <c r="AO351" s="38"/>
      <c r="AP351" s="38"/>
      <c r="AQ351" s="37"/>
      <c r="AR351" s="37"/>
      <c r="AS351" s="37"/>
      <c r="AT351" s="38"/>
    </row>
    <row r="352" spans="1:46" ht="12.75"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49"/>
      <c r="AK352" s="37"/>
      <c r="AL352" s="37"/>
      <c r="AM352" s="37"/>
      <c r="AN352" s="37"/>
      <c r="AO352" s="38"/>
      <c r="AP352" s="38"/>
      <c r="AQ352" s="37"/>
      <c r="AR352" s="37"/>
      <c r="AS352" s="37"/>
      <c r="AT352" s="38"/>
    </row>
    <row r="353" spans="1:46" ht="12.75"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49"/>
      <c r="AK353" s="37"/>
      <c r="AL353" s="37"/>
      <c r="AM353" s="37"/>
      <c r="AN353" s="37"/>
      <c r="AO353" s="38"/>
      <c r="AP353" s="38"/>
      <c r="AQ353" s="37"/>
      <c r="AR353" s="37"/>
      <c r="AS353" s="37"/>
      <c r="AT353" s="38"/>
    </row>
    <row r="354" spans="1:46" ht="12.75"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49"/>
      <c r="AK354" s="37"/>
      <c r="AL354" s="37"/>
      <c r="AM354" s="37"/>
      <c r="AN354" s="37"/>
      <c r="AO354" s="38"/>
      <c r="AP354" s="38"/>
      <c r="AQ354" s="37"/>
      <c r="AR354" s="37"/>
      <c r="AS354" s="37"/>
      <c r="AT354" s="38"/>
    </row>
    <row r="355" spans="1:46" ht="12.75"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49"/>
      <c r="AK355" s="37"/>
      <c r="AL355" s="37"/>
      <c r="AM355" s="37"/>
      <c r="AN355" s="37"/>
      <c r="AO355" s="38"/>
      <c r="AP355" s="38"/>
      <c r="AQ355" s="37"/>
      <c r="AR355" s="37"/>
      <c r="AS355" s="37"/>
      <c r="AT355" s="38"/>
    </row>
    <row r="356" spans="1:46" ht="12.75"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49"/>
      <c r="AK356" s="37"/>
      <c r="AL356" s="37"/>
      <c r="AM356" s="37"/>
      <c r="AN356" s="37"/>
      <c r="AO356" s="38"/>
      <c r="AP356" s="38"/>
      <c r="AQ356" s="37"/>
      <c r="AR356" s="37"/>
      <c r="AS356" s="37"/>
      <c r="AT356" s="38"/>
    </row>
    <row r="357" spans="1:46" ht="12.75"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49"/>
      <c r="AK357" s="37"/>
      <c r="AL357" s="37"/>
      <c r="AM357" s="37"/>
      <c r="AN357" s="37"/>
      <c r="AO357" s="38"/>
      <c r="AP357" s="38"/>
      <c r="AQ357" s="37"/>
      <c r="AR357" s="37"/>
      <c r="AS357" s="37"/>
      <c r="AT357" s="38"/>
    </row>
    <row r="358" spans="1:46" ht="12.75"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49"/>
      <c r="AK358" s="37"/>
      <c r="AL358" s="37"/>
      <c r="AM358" s="37"/>
      <c r="AN358" s="37"/>
      <c r="AO358" s="38"/>
      <c r="AP358" s="38"/>
      <c r="AQ358" s="37"/>
      <c r="AR358" s="37"/>
      <c r="AS358" s="37"/>
      <c r="AT358" s="38"/>
    </row>
    <row r="359" spans="1:46" ht="12.75"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49"/>
      <c r="AK359" s="37"/>
      <c r="AL359" s="37"/>
      <c r="AM359" s="37"/>
      <c r="AN359" s="37"/>
      <c r="AO359" s="38"/>
      <c r="AP359" s="38"/>
      <c r="AQ359" s="37"/>
      <c r="AR359" s="37"/>
      <c r="AS359" s="37"/>
      <c r="AT359" s="38"/>
    </row>
    <row r="360" spans="1:46" ht="12.75"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49"/>
      <c r="AK360" s="37"/>
      <c r="AL360" s="37"/>
      <c r="AM360" s="37"/>
      <c r="AN360" s="37"/>
      <c r="AO360" s="38"/>
      <c r="AP360" s="38"/>
      <c r="AQ360" s="37"/>
      <c r="AR360" s="37"/>
      <c r="AS360" s="37"/>
      <c r="AT360" s="38"/>
    </row>
    <row r="361" spans="1:46" ht="12.75"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49"/>
      <c r="AK361" s="37"/>
      <c r="AL361" s="37"/>
      <c r="AM361" s="37"/>
      <c r="AN361" s="37"/>
      <c r="AO361" s="38"/>
      <c r="AP361" s="38"/>
      <c r="AQ361" s="37"/>
      <c r="AR361" s="37"/>
      <c r="AS361" s="37"/>
      <c r="AT361" s="38"/>
    </row>
    <row r="362" spans="1:46" ht="12.75"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49"/>
      <c r="AK362" s="37"/>
      <c r="AL362" s="37"/>
      <c r="AM362" s="37"/>
      <c r="AN362" s="37"/>
      <c r="AO362" s="38"/>
      <c r="AP362" s="38"/>
      <c r="AQ362" s="37"/>
      <c r="AR362" s="37"/>
      <c r="AS362" s="37"/>
      <c r="AT362" s="38"/>
    </row>
    <row r="363" spans="1:46" ht="12.75"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49"/>
      <c r="AK363" s="37"/>
      <c r="AL363" s="37"/>
      <c r="AM363" s="37"/>
      <c r="AN363" s="37"/>
      <c r="AO363" s="38"/>
      <c r="AP363" s="38"/>
      <c r="AQ363" s="37"/>
      <c r="AR363" s="37"/>
      <c r="AS363" s="37"/>
      <c r="AT363" s="38"/>
    </row>
    <row r="364" spans="1:46" ht="12.75"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49"/>
      <c r="AK364" s="37"/>
      <c r="AL364" s="37"/>
      <c r="AM364" s="37"/>
      <c r="AN364" s="37"/>
      <c r="AO364" s="38"/>
      <c r="AP364" s="38"/>
      <c r="AQ364" s="37"/>
      <c r="AR364" s="37"/>
      <c r="AS364" s="37"/>
      <c r="AT364" s="38"/>
    </row>
    <row r="365" spans="1:46" ht="12.75"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49"/>
      <c r="AK365" s="37"/>
      <c r="AL365" s="37"/>
      <c r="AM365" s="37"/>
      <c r="AN365" s="37"/>
      <c r="AO365" s="38"/>
      <c r="AP365" s="38"/>
      <c r="AQ365" s="37"/>
      <c r="AR365" s="37"/>
      <c r="AS365" s="37"/>
      <c r="AT365" s="38"/>
    </row>
    <row r="366" spans="1:46" ht="12.75"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49"/>
      <c r="AK366" s="37"/>
      <c r="AL366" s="37"/>
      <c r="AM366" s="37"/>
      <c r="AN366" s="37"/>
      <c r="AO366" s="38"/>
      <c r="AP366" s="38"/>
      <c r="AQ366" s="37"/>
      <c r="AR366" s="37"/>
      <c r="AS366" s="37"/>
      <c r="AT366" s="38"/>
    </row>
    <row r="367" spans="1:46" ht="12.75"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49"/>
      <c r="AK367" s="37"/>
      <c r="AL367" s="37"/>
      <c r="AM367" s="37"/>
      <c r="AN367" s="37"/>
      <c r="AO367" s="38"/>
      <c r="AP367" s="38"/>
      <c r="AQ367" s="37"/>
      <c r="AR367" s="37"/>
      <c r="AS367" s="37"/>
      <c r="AT367" s="38"/>
    </row>
    <row r="368" spans="1:46" ht="12.75"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49"/>
      <c r="AK368" s="37"/>
      <c r="AL368" s="37"/>
      <c r="AM368" s="37"/>
      <c r="AN368" s="37"/>
      <c r="AO368" s="38"/>
      <c r="AP368" s="38"/>
      <c r="AQ368" s="37"/>
      <c r="AR368" s="37"/>
      <c r="AS368" s="37"/>
      <c r="AT368" s="38"/>
    </row>
    <row r="369" spans="1:46" ht="12.75"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49"/>
      <c r="AK369" s="37"/>
      <c r="AL369" s="37"/>
      <c r="AM369" s="37"/>
      <c r="AN369" s="37"/>
      <c r="AO369" s="38"/>
      <c r="AP369" s="38"/>
      <c r="AQ369" s="37"/>
      <c r="AR369" s="37"/>
      <c r="AS369" s="37"/>
      <c r="AT369" s="38"/>
    </row>
    <row r="370" spans="1:46" ht="12.75"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49"/>
      <c r="AK370" s="37"/>
      <c r="AL370" s="37"/>
      <c r="AM370" s="37"/>
      <c r="AN370" s="37"/>
      <c r="AO370" s="38"/>
      <c r="AP370" s="38"/>
      <c r="AQ370" s="37"/>
      <c r="AR370" s="37"/>
      <c r="AS370" s="37"/>
      <c r="AT370" s="38"/>
    </row>
    <row r="371" spans="1:46" ht="12.75"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49"/>
      <c r="AK371" s="37"/>
      <c r="AL371" s="37"/>
      <c r="AM371" s="37"/>
      <c r="AN371" s="37"/>
      <c r="AO371" s="38"/>
      <c r="AP371" s="38"/>
      <c r="AQ371" s="37"/>
      <c r="AR371" s="37"/>
      <c r="AS371" s="37"/>
      <c r="AT371" s="38"/>
    </row>
    <row r="372" spans="1:46" ht="12.75"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49"/>
      <c r="AK372" s="37"/>
      <c r="AL372" s="37"/>
      <c r="AM372" s="37"/>
      <c r="AN372" s="37"/>
      <c r="AO372" s="38"/>
      <c r="AP372" s="38"/>
      <c r="AQ372" s="37"/>
      <c r="AR372" s="37"/>
      <c r="AS372" s="37"/>
      <c r="AT372" s="38"/>
    </row>
    <row r="373" spans="1:46" ht="12.75"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49"/>
      <c r="AK373" s="37"/>
      <c r="AL373" s="37"/>
      <c r="AM373" s="37"/>
      <c r="AN373" s="37"/>
      <c r="AO373" s="38"/>
      <c r="AP373" s="38"/>
      <c r="AQ373" s="37"/>
      <c r="AR373" s="37"/>
      <c r="AS373" s="37"/>
      <c r="AT373" s="38"/>
    </row>
    <row r="374" spans="1:46" ht="12.75"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49"/>
      <c r="AK374" s="37"/>
      <c r="AL374" s="37"/>
      <c r="AM374" s="37"/>
      <c r="AN374" s="37"/>
      <c r="AO374" s="38"/>
      <c r="AP374" s="38"/>
      <c r="AQ374" s="37"/>
      <c r="AR374" s="37"/>
      <c r="AS374" s="37"/>
      <c r="AT374" s="38"/>
    </row>
    <row r="375" spans="1:46" ht="12.75"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49"/>
      <c r="AK375" s="37"/>
      <c r="AL375" s="37"/>
      <c r="AM375" s="37"/>
      <c r="AN375" s="37"/>
      <c r="AO375" s="38"/>
      <c r="AP375" s="38"/>
      <c r="AQ375" s="37"/>
      <c r="AR375" s="37"/>
      <c r="AS375" s="37"/>
      <c r="AT375" s="38"/>
    </row>
    <row r="376" spans="1:46" ht="12.75"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49"/>
      <c r="AK376" s="37"/>
      <c r="AL376" s="37"/>
      <c r="AM376" s="37"/>
      <c r="AN376" s="37"/>
      <c r="AO376" s="38"/>
      <c r="AP376" s="38"/>
      <c r="AQ376" s="37"/>
      <c r="AR376" s="37"/>
      <c r="AS376" s="37"/>
      <c r="AT376" s="38"/>
    </row>
    <row r="377" spans="1:46" ht="12.75"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49"/>
      <c r="AK377" s="37"/>
      <c r="AL377" s="37"/>
      <c r="AM377" s="37"/>
      <c r="AN377" s="37"/>
      <c r="AO377" s="38"/>
      <c r="AP377" s="38"/>
      <c r="AQ377" s="37"/>
      <c r="AR377" s="37"/>
      <c r="AS377" s="37"/>
      <c r="AT377" s="38"/>
    </row>
    <row r="378" spans="1:46" ht="12.75"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49"/>
      <c r="AK378" s="37"/>
      <c r="AL378" s="37"/>
      <c r="AM378" s="37"/>
      <c r="AN378" s="37"/>
      <c r="AO378" s="38"/>
      <c r="AP378" s="38"/>
      <c r="AQ378" s="37"/>
      <c r="AR378" s="37"/>
      <c r="AS378" s="37"/>
      <c r="AT378" s="38"/>
    </row>
    <row r="379" spans="1:46" ht="12.75"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49"/>
      <c r="AK379" s="37"/>
      <c r="AL379" s="37"/>
      <c r="AM379" s="37"/>
      <c r="AN379" s="37"/>
      <c r="AO379" s="38"/>
      <c r="AP379" s="38"/>
      <c r="AQ379" s="37"/>
      <c r="AR379" s="37"/>
      <c r="AS379" s="37"/>
      <c r="AT379" s="38"/>
    </row>
    <row r="380" spans="1:46" ht="12.75"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49"/>
      <c r="AK380" s="37"/>
      <c r="AL380" s="37"/>
      <c r="AM380" s="37"/>
      <c r="AN380" s="37"/>
      <c r="AO380" s="38"/>
      <c r="AP380" s="38"/>
      <c r="AQ380" s="37"/>
      <c r="AR380" s="37"/>
      <c r="AS380" s="37"/>
      <c r="AT380" s="38"/>
    </row>
    <row r="381" spans="1:46" ht="12.75"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49"/>
      <c r="AK381" s="37"/>
      <c r="AL381" s="37"/>
      <c r="AM381" s="37"/>
      <c r="AN381" s="37"/>
      <c r="AO381" s="38"/>
      <c r="AP381" s="38"/>
      <c r="AQ381" s="37"/>
      <c r="AR381" s="37"/>
      <c r="AS381" s="37"/>
      <c r="AT381" s="38"/>
    </row>
    <row r="382" spans="1:46" ht="12.75"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49"/>
      <c r="AK382" s="37"/>
      <c r="AL382" s="37"/>
      <c r="AM382" s="37"/>
      <c r="AN382" s="37"/>
      <c r="AO382" s="38"/>
      <c r="AP382" s="38"/>
      <c r="AQ382" s="37"/>
      <c r="AR382" s="37"/>
      <c r="AS382" s="37"/>
      <c r="AT382" s="38"/>
    </row>
    <row r="383" spans="1:46" ht="12.75"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49"/>
      <c r="AK383" s="37"/>
      <c r="AL383" s="37"/>
      <c r="AM383" s="37"/>
      <c r="AN383" s="37"/>
      <c r="AO383" s="38"/>
      <c r="AP383" s="38"/>
      <c r="AQ383" s="37"/>
      <c r="AR383" s="37"/>
      <c r="AS383" s="37"/>
      <c r="AT383" s="38"/>
    </row>
    <row r="384" spans="1:46" ht="12.75"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49"/>
      <c r="AK384" s="37"/>
      <c r="AL384" s="37"/>
      <c r="AM384" s="37"/>
      <c r="AN384" s="37"/>
      <c r="AO384" s="38"/>
      <c r="AP384" s="38"/>
      <c r="AQ384" s="37"/>
      <c r="AR384" s="37"/>
      <c r="AS384" s="37"/>
      <c r="AT384" s="38"/>
    </row>
    <row r="385" spans="1:46" ht="12.75"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49"/>
      <c r="AK385" s="37"/>
      <c r="AL385" s="37"/>
      <c r="AM385" s="37"/>
      <c r="AN385" s="37"/>
      <c r="AO385" s="38"/>
      <c r="AP385" s="38"/>
      <c r="AQ385" s="37"/>
      <c r="AR385" s="37"/>
      <c r="AS385" s="37"/>
      <c r="AT385" s="38"/>
    </row>
    <row r="386" spans="1:46" ht="12.75"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49"/>
      <c r="AK386" s="37"/>
      <c r="AL386" s="37"/>
      <c r="AM386" s="37"/>
      <c r="AN386" s="37"/>
      <c r="AO386" s="38"/>
      <c r="AP386" s="38"/>
      <c r="AQ386" s="37"/>
      <c r="AR386" s="37"/>
      <c r="AS386" s="37"/>
      <c r="AT386" s="38"/>
    </row>
    <row r="387" spans="1:46" ht="12.75"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49"/>
      <c r="AK387" s="37"/>
      <c r="AL387" s="37"/>
      <c r="AM387" s="37"/>
      <c r="AN387" s="37"/>
      <c r="AO387" s="38"/>
      <c r="AP387" s="38"/>
      <c r="AQ387" s="37"/>
      <c r="AR387" s="37"/>
      <c r="AS387" s="37"/>
      <c r="AT387" s="38"/>
    </row>
    <row r="388" spans="1:46" ht="12.75"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49"/>
      <c r="AK388" s="37"/>
      <c r="AL388" s="37"/>
      <c r="AM388" s="37"/>
      <c r="AN388" s="37"/>
      <c r="AO388" s="38"/>
      <c r="AP388" s="38"/>
      <c r="AQ388" s="37"/>
      <c r="AR388" s="37"/>
      <c r="AS388" s="37"/>
      <c r="AT388" s="38"/>
    </row>
    <row r="389" spans="1:46" ht="12.75"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49"/>
      <c r="AK389" s="37"/>
      <c r="AL389" s="37"/>
      <c r="AM389" s="37"/>
      <c r="AN389" s="37"/>
      <c r="AO389" s="38"/>
      <c r="AP389" s="38"/>
      <c r="AQ389" s="37"/>
      <c r="AR389" s="37"/>
      <c r="AS389" s="37"/>
      <c r="AT389" s="38"/>
    </row>
    <row r="390" spans="1:46" ht="12.75"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49"/>
      <c r="AK390" s="37"/>
      <c r="AL390" s="37"/>
      <c r="AM390" s="37"/>
      <c r="AN390" s="37"/>
      <c r="AO390" s="38"/>
      <c r="AP390" s="38"/>
      <c r="AQ390" s="37"/>
      <c r="AR390" s="37"/>
      <c r="AS390" s="37"/>
      <c r="AT390" s="38"/>
    </row>
    <row r="391" spans="1:46" ht="12.75"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49"/>
      <c r="AK391" s="37"/>
      <c r="AL391" s="37"/>
      <c r="AM391" s="37"/>
      <c r="AN391" s="37"/>
      <c r="AO391" s="38"/>
      <c r="AP391" s="38"/>
      <c r="AQ391" s="37"/>
      <c r="AR391" s="37"/>
      <c r="AS391" s="37"/>
      <c r="AT391" s="38"/>
    </row>
    <row r="392" spans="1:46" ht="12.75"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49"/>
      <c r="AK392" s="37"/>
      <c r="AL392" s="37"/>
      <c r="AM392" s="37"/>
      <c r="AN392" s="37"/>
      <c r="AO392" s="38"/>
      <c r="AP392" s="38"/>
      <c r="AQ392" s="37"/>
      <c r="AR392" s="37"/>
      <c r="AS392" s="37"/>
      <c r="AT392" s="38"/>
    </row>
    <row r="393" spans="1:46" ht="12.75"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49"/>
      <c r="AK393" s="37"/>
      <c r="AL393" s="37"/>
      <c r="AM393" s="37"/>
      <c r="AN393" s="37"/>
      <c r="AO393" s="38"/>
      <c r="AP393" s="38"/>
      <c r="AQ393" s="37"/>
      <c r="AR393" s="37"/>
      <c r="AS393" s="37"/>
      <c r="AT393" s="38"/>
    </row>
    <row r="394" spans="1:46" ht="12.75"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49"/>
      <c r="AK394" s="37"/>
      <c r="AL394" s="37"/>
      <c r="AM394" s="37"/>
      <c r="AN394" s="37"/>
      <c r="AO394" s="38"/>
      <c r="AP394" s="38"/>
      <c r="AQ394" s="37"/>
      <c r="AR394" s="37"/>
      <c r="AS394" s="37"/>
      <c r="AT394" s="38"/>
    </row>
    <row r="395" spans="1:46" ht="12.75"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49"/>
      <c r="AK395" s="37"/>
      <c r="AL395" s="37"/>
      <c r="AM395" s="37"/>
      <c r="AN395" s="37"/>
      <c r="AO395" s="38"/>
      <c r="AP395" s="38"/>
      <c r="AQ395" s="37"/>
      <c r="AR395" s="37"/>
      <c r="AS395" s="37"/>
      <c r="AT395" s="38"/>
    </row>
    <row r="396" spans="1:46" ht="12.75"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49"/>
      <c r="AK396" s="37"/>
      <c r="AL396" s="37"/>
      <c r="AM396" s="37"/>
      <c r="AN396" s="37"/>
      <c r="AO396" s="38"/>
      <c r="AP396" s="38"/>
      <c r="AQ396" s="37"/>
      <c r="AR396" s="37"/>
      <c r="AS396" s="37"/>
      <c r="AT396" s="38"/>
    </row>
    <row r="397" spans="1:46" ht="12.75"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49"/>
      <c r="AK397" s="37"/>
      <c r="AL397" s="37"/>
      <c r="AM397" s="37"/>
      <c r="AN397" s="37"/>
      <c r="AO397" s="38"/>
      <c r="AP397" s="38"/>
      <c r="AQ397" s="37"/>
      <c r="AR397" s="37"/>
      <c r="AS397" s="37"/>
      <c r="AT397" s="38"/>
    </row>
    <row r="398" spans="1:46" ht="12.75"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49"/>
      <c r="AK398" s="37"/>
      <c r="AL398" s="37"/>
      <c r="AM398" s="37"/>
      <c r="AN398" s="37"/>
      <c r="AO398" s="38"/>
      <c r="AP398" s="38"/>
      <c r="AQ398" s="37"/>
      <c r="AR398" s="37"/>
      <c r="AS398" s="37"/>
      <c r="AT398" s="38"/>
    </row>
    <row r="399" spans="1:46" ht="12.75"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49"/>
      <c r="AK399" s="37"/>
      <c r="AL399" s="37"/>
      <c r="AM399" s="37"/>
      <c r="AN399" s="37"/>
      <c r="AO399" s="38"/>
      <c r="AP399" s="38"/>
      <c r="AQ399" s="37"/>
      <c r="AR399" s="37"/>
      <c r="AS399" s="37"/>
      <c r="AT399" s="38"/>
    </row>
    <row r="400" spans="1:46" ht="12.75"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49"/>
      <c r="AK400" s="37"/>
      <c r="AL400" s="37"/>
      <c r="AM400" s="37"/>
      <c r="AN400" s="37"/>
      <c r="AO400" s="38"/>
      <c r="AP400" s="38"/>
      <c r="AQ400" s="37"/>
      <c r="AR400" s="37"/>
      <c r="AS400" s="37"/>
      <c r="AT400" s="38"/>
    </row>
    <row r="401" spans="1:46" ht="12.75"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49"/>
      <c r="AK401" s="37"/>
      <c r="AL401" s="37"/>
      <c r="AM401" s="37"/>
      <c r="AN401" s="37"/>
      <c r="AO401" s="38"/>
      <c r="AP401" s="38"/>
      <c r="AQ401" s="37"/>
      <c r="AR401" s="37"/>
      <c r="AS401" s="37"/>
      <c r="AT401" s="38"/>
    </row>
    <row r="402" spans="1:46" ht="12.75"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49"/>
      <c r="AK402" s="37"/>
      <c r="AL402" s="37"/>
      <c r="AM402" s="37"/>
      <c r="AN402" s="37"/>
      <c r="AO402" s="38"/>
      <c r="AP402" s="38"/>
      <c r="AQ402" s="37"/>
      <c r="AR402" s="37"/>
      <c r="AS402" s="37"/>
      <c r="AT402" s="38"/>
    </row>
    <row r="403" spans="1:46" ht="12.75"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49"/>
      <c r="AK403" s="37"/>
      <c r="AL403" s="37"/>
      <c r="AM403" s="37"/>
      <c r="AN403" s="37"/>
      <c r="AO403" s="38"/>
      <c r="AP403" s="38"/>
      <c r="AQ403" s="37"/>
      <c r="AR403" s="37"/>
      <c r="AS403" s="37"/>
      <c r="AT403" s="38"/>
    </row>
    <row r="404" spans="1:46" ht="12.75"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49"/>
      <c r="AK404" s="37"/>
      <c r="AL404" s="37"/>
      <c r="AM404" s="37"/>
      <c r="AN404" s="37"/>
      <c r="AO404" s="38"/>
      <c r="AP404" s="38"/>
      <c r="AQ404" s="37"/>
      <c r="AR404" s="37"/>
      <c r="AS404" s="37"/>
      <c r="AT404" s="38"/>
    </row>
    <row r="405" spans="1:46" ht="12.75"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49"/>
      <c r="AK405" s="37"/>
      <c r="AL405" s="37"/>
      <c r="AM405" s="37"/>
      <c r="AN405" s="37"/>
      <c r="AO405" s="38"/>
      <c r="AP405" s="38"/>
      <c r="AQ405" s="37"/>
      <c r="AR405" s="37"/>
      <c r="AS405" s="37"/>
      <c r="AT405" s="38"/>
    </row>
    <row r="406" spans="1:46" ht="12.75"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49"/>
      <c r="AK406" s="37"/>
      <c r="AL406" s="37"/>
      <c r="AM406" s="37"/>
      <c r="AN406" s="37"/>
      <c r="AO406" s="38"/>
      <c r="AP406" s="38"/>
      <c r="AQ406" s="37"/>
      <c r="AR406" s="37"/>
      <c r="AS406" s="37"/>
      <c r="AT406" s="38"/>
    </row>
    <row r="407" spans="1:46" ht="12.75"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49"/>
      <c r="AK407" s="37"/>
      <c r="AL407" s="37"/>
      <c r="AM407" s="37"/>
      <c r="AN407" s="37"/>
      <c r="AO407" s="38"/>
      <c r="AP407" s="38"/>
      <c r="AQ407" s="37"/>
      <c r="AR407" s="37"/>
      <c r="AS407" s="37"/>
      <c r="AT407" s="38"/>
    </row>
    <row r="408" spans="1:46" ht="12.75"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49"/>
      <c r="AK408" s="37"/>
      <c r="AL408" s="37"/>
      <c r="AM408" s="37"/>
      <c r="AN408" s="37"/>
      <c r="AO408" s="38"/>
      <c r="AP408" s="38"/>
      <c r="AQ408" s="37"/>
      <c r="AR408" s="37"/>
      <c r="AS408" s="37"/>
      <c r="AT408" s="38"/>
    </row>
    <row r="409" spans="1:46" ht="12.75"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49"/>
      <c r="AK409" s="37"/>
      <c r="AL409" s="37"/>
      <c r="AM409" s="37"/>
      <c r="AN409" s="37"/>
      <c r="AO409" s="38"/>
      <c r="AP409" s="38"/>
      <c r="AQ409" s="37"/>
      <c r="AR409" s="37"/>
      <c r="AS409" s="37"/>
      <c r="AT409" s="38"/>
    </row>
    <row r="410" spans="1:46" ht="12.75"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49"/>
      <c r="AK410" s="37"/>
      <c r="AL410" s="37"/>
      <c r="AM410" s="37"/>
      <c r="AN410" s="37"/>
      <c r="AO410" s="38"/>
      <c r="AP410" s="38"/>
      <c r="AQ410" s="37"/>
      <c r="AR410" s="37"/>
      <c r="AS410" s="37"/>
      <c r="AT410" s="38"/>
    </row>
    <row r="411" spans="1:46" ht="12.75"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49"/>
      <c r="AK411" s="37"/>
      <c r="AL411" s="37"/>
      <c r="AM411" s="37"/>
      <c r="AN411" s="37"/>
      <c r="AO411" s="38"/>
      <c r="AP411" s="38"/>
      <c r="AQ411" s="37"/>
      <c r="AR411" s="37"/>
      <c r="AS411" s="37"/>
      <c r="AT411" s="38"/>
    </row>
    <row r="412" spans="1:46" ht="12.75"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49"/>
      <c r="AK412" s="37"/>
      <c r="AL412" s="37"/>
      <c r="AM412" s="37"/>
      <c r="AN412" s="37"/>
      <c r="AO412" s="38"/>
      <c r="AP412" s="38"/>
      <c r="AQ412" s="37"/>
      <c r="AR412" s="37"/>
      <c r="AS412" s="37"/>
      <c r="AT412" s="38"/>
    </row>
    <row r="413" spans="1:46" ht="12.75"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49"/>
      <c r="AK413" s="37"/>
      <c r="AL413" s="37"/>
      <c r="AM413" s="37"/>
      <c r="AN413" s="37"/>
      <c r="AO413" s="38"/>
      <c r="AP413" s="38"/>
      <c r="AQ413" s="37"/>
      <c r="AR413" s="37"/>
      <c r="AS413" s="37"/>
      <c r="AT413" s="38"/>
    </row>
    <row r="414" spans="1:46" ht="12.75"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49"/>
      <c r="AK414" s="37"/>
      <c r="AL414" s="37"/>
      <c r="AM414" s="37"/>
      <c r="AN414" s="37"/>
      <c r="AO414" s="38"/>
      <c r="AP414" s="38"/>
      <c r="AQ414" s="37"/>
      <c r="AR414" s="37"/>
      <c r="AS414" s="37"/>
      <c r="AT414" s="38"/>
    </row>
    <row r="415" spans="1:46" ht="12.75"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49"/>
      <c r="AK415" s="37"/>
      <c r="AL415" s="37"/>
      <c r="AM415" s="37"/>
      <c r="AN415" s="37"/>
      <c r="AO415" s="38"/>
      <c r="AP415" s="38"/>
      <c r="AQ415" s="37"/>
      <c r="AR415" s="37"/>
      <c r="AS415" s="37"/>
      <c r="AT415" s="38"/>
    </row>
    <row r="416" spans="1:46" ht="12.75"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49"/>
      <c r="AK416" s="37"/>
      <c r="AL416" s="37"/>
      <c r="AM416" s="37"/>
      <c r="AN416" s="37"/>
      <c r="AO416" s="38"/>
      <c r="AP416" s="38"/>
      <c r="AQ416" s="37"/>
      <c r="AR416" s="37"/>
      <c r="AS416" s="37"/>
      <c r="AT416" s="38"/>
    </row>
    <row r="417" spans="1:46" ht="12.75"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49"/>
      <c r="AK417" s="37"/>
      <c r="AL417" s="37"/>
      <c r="AM417" s="37"/>
      <c r="AN417" s="37"/>
      <c r="AO417" s="38"/>
      <c r="AP417" s="38"/>
      <c r="AQ417" s="37"/>
      <c r="AR417" s="37"/>
      <c r="AS417" s="37"/>
      <c r="AT417" s="38"/>
    </row>
    <row r="418" spans="1:46" ht="12.75"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49"/>
      <c r="AK418" s="37"/>
      <c r="AL418" s="37"/>
      <c r="AM418" s="37"/>
      <c r="AN418" s="37"/>
      <c r="AO418" s="38"/>
      <c r="AP418" s="38"/>
      <c r="AQ418" s="37"/>
      <c r="AR418" s="37"/>
      <c r="AS418" s="37"/>
      <c r="AT418" s="38"/>
    </row>
    <row r="419" spans="1:46" ht="12.75"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49"/>
      <c r="AK419" s="37"/>
      <c r="AL419" s="37"/>
      <c r="AM419" s="37"/>
      <c r="AN419" s="37"/>
      <c r="AO419" s="38"/>
      <c r="AP419" s="38"/>
      <c r="AQ419" s="37"/>
      <c r="AR419" s="37"/>
      <c r="AS419" s="37"/>
      <c r="AT419" s="38"/>
    </row>
    <row r="420" spans="1:46" ht="12.75"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49"/>
      <c r="AK420" s="37"/>
      <c r="AL420" s="37"/>
      <c r="AM420" s="37"/>
      <c r="AN420" s="37"/>
      <c r="AO420" s="38"/>
      <c r="AP420" s="38"/>
      <c r="AQ420" s="37"/>
      <c r="AR420" s="37"/>
      <c r="AS420" s="37"/>
      <c r="AT420" s="38"/>
    </row>
    <row r="421" spans="1:46" ht="12.75"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49"/>
      <c r="AK421" s="37"/>
      <c r="AL421" s="37"/>
      <c r="AM421" s="37"/>
      <c r="AN421" s="37"/>
      <c r="AO421" s="38"/>
      <c r="AP421" s="38"/>
      <c r="AQ421" s="37"/>
      <c r="AR421" s="37"/>
      <c r="AS421" s="37"/>
      <c r="AT421" s="38"/>
    </row>
    <row r="422" spans="1:46" ht="12.75"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49"/>
      <c r="AK422" s="37"/>
      <c r="AL422" s="37"/>
      <c r="AM422" s="37"/>
      <c r="AN422" s="37"/>
      <c r="AO422" s="38"/>
      <c r="AP422" s="38"/>
      <c r="AQ422" s="37"/>
      <c r="AR422" s="37"/>
      <c r="AS422" s="37"/>
      <c r="AT422" s="38"/>
    </row>
    <row r="423" spans="1:46" ht="12.75"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49"/>
      <c r="AK423" s="37"/>
      <c r="AL423" s="37"/>
      <c r="AM423" s="37"/>
      <c r="AN423" s="37"/>
      <c r="AO423" s="38"/>
      <c r="AP423" s="38"/>
      <c r="AQ423" s="37"/>
      <c r="AR423" s="37"/>
      <c r="AS423" s="37"/>
      <c r="AT423" s="38"/>
    </row>
    <row r="424" spans="1:46" ht="12.75"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49"/>
      <c r="AK424" s="37"/>
      <c r="AL424" s="37"/>
      <c r="AM424" s="37"/>
      <c r="AN424" s="37"/>
      <c r="AO424" s="38"/>
      <c r="AP424" s="38"/>
      <c r="AQ424" s="37"/>
      <c r="AR424" s="37"/>
      <c r="AS424" s="37"/>
      <c r="AT424" s="38"/>
    </row>
    <row r="425" spans="1:46" ht="12.75"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49"/>
      <c r="AK425" s="37"/>
      <c r="AL425" s="37"/>
      <c r="AM425" s="37"/>
      <c r="AN425" s="37"/>
      <c r="AO425" s="38"/>
      <c r="AP425" s="38"/>
      <c r="AQ425" s="37"/>
      <c r="AR425" s="37"/>
      <c r="AS425" s="37"/>
      <c r="AT425" s="38"/>
    </row>
    <row r="426" spans="1:46" ht="12.75"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49"/>
      <c r="AK426" s="37"/>
      <c r="AL426" s="37"/>
      <c r="AM426" s="37"/>
      <c r="AN426" s="37"/>
      <c r="AO426" s="38"/>
      <c r="AP426" s="38"/>
      <c r="AQ426" s="37"/>
      <c r="AR426" s="37"/>
      <c r="AS426" s="37"/>
      <c r="AT426" s="38"/>
    </row>
    <row r="427" spans="1:46" ht="12.75"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49"/>
      <c r="AK427" s="37"/>
      <c r="AL427" s="37"/>
      <c r="AM427" s="37"/>
      <c r="AN427" s="37"/>
      <c r="AO427" s="38"/>
      <c r="AP427" s="38"/>
      <c r="AQ427" s="37"/>
      <c r="AR427" s="37"/>
      <c r="AS427" s="37"/>
      <c r="AT427" s="38"/>
    </row>
    <row r="428" spans="1:46" ht="12.75"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49"/>
      <c r="AK428" s="37"/>
      <c r="AL428" s="37"/>
      <c r="AM428" s="37"/>
      <c r="AN428" s="37"/>
      <c r="AO428" s="38"/>
      <c r="AP428" s="38"/>
      <c r="AQ428" s="37"/>
      <c r="AR428" s="37"/>
      <c r="AS428" s="37"/>
      <c r="AT428" s="38"/>
    </row>
    <row r="429" spans="1:46" ht="12.75"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49"/>
      <c r="AK429" s="37"/>
      <c r="AL429" s="37"/>
      <c r="AM429" s="37"/>
      <c r="AN429" s="37"/>
      <c r="AO429" s="38"/>
      <c r="AP429" s="38"/>
      <c r="AQ429" s="37"/>
      <c r="AR429" s="37"/>
      <c r="AS429" s="37"/>
      <c r="AT429" s="38"/>
    </row>
    <row r="430" spans="1:46" ht="12.75"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49"/>
      <c r="AK430" s="37"/>
      <c r="AL430" s="37"/>
      <c r="AM430" s="37"/>
      <c r="AN430" s="37"/>
      <c r="AO430" s="38"/>
      <c r="AP430" s="38"/>
      <c r="AQ430" s="37"/>
      <c r="AR430" s="37"/>
      <c r="AS430" s="37"/>
      <c r="AT430" s="38"/>
    </row>
    <row r="431" spans="1:46" ht="12.75"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49"/>
      <c r="AK431" s="37"/>
      <c r="AL431" s="37"/>
      <c r="AM431" s="37"/>
      <c r="AN431" s="37"/>
      <c r="AO431" s="38"/>
      <c r="AP431" s="38"/>
      <c r="AQ431" s="37"/>
      <c r="AR431" s="37"/>
      <c r="AS431" s="37"/>
      <c r="AT431" s="38"/>
    </row>
    <row r="432" spans="1:46" ht="12.75"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49"/>
      <c r="AK432" s="37"/>
      <c r="AL432" s="37"/>
      <c r="AM432" s="37"/>
      <c r="AN432" s="37"/>
      <c r="AO432" s="38"/>
      <c r="AP432" s="38"/>
      <c r="AQ432" s="37"/>
      <c r="AR432" s="37"/>
      <c r="AS432" s="37"/>
      <c r="AT432" s="38"/>
    </row>
    <row r="433" spans="1:46" ht="12.75"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49"/>
      <c r="AK433" s="37"/>
      <c r="AL433" s="37"/>
      <c r="AM433" s="37"/>
      <c r="AN433" s="37"/>
      <c r="AO433" s="38"/>
      <c r="AP433" s="38"/>
      <c r="AQ433" s="37"/>
      <c r="AR433" s="37"/>
      <c r="AS433" s="37"/>
      <c r="AT433" s="38"/>
    </row>
    <row r="434" spans="1:46" ht="12.75"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49"/>
      <c r="AK434" s="37"/>
      <c r="AL434" s="37"/>
      <c r="AM434" s="37"/>
      <c r="AN434" s="37"/>
      <c r="AO434" s="38"/>
      <c r="AP434" s="38"/>
      <c r="AQ434" s="37"/>
      <c r="AR434" s="37"/>
      <c r="AS434" s="37"/>
      <c r="AT434" s="38"/>
    </row>
    <row r="435" spans="1:46" ht="12.75"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49"/>
      <c r="AK435" s="37"/>
      <c r="AL435" s="37"/>
      <c r="AM435" s="37"/>
      <c r="AN435" s="37"/>
      <c r="AO435" s="38"/>
      <c r="AP435" s="38"/>
      <c r="AQ435" s="37"/>
      <c r="AR435" s="37"/>
      <c r="AS435" s="37"/>
      <c r="AT435" s="38"/>
    </row>
    <row r="436" spans="1:46" ht="12.75"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49"/>
      <c r="AK436" s="37"/>
      <c r="AL436" s="37"/>
      <c r="AM436" s="37"/>
      <c r="AN436" s="37"/>
      <c r="AO436" s="38"/>
      <c r="AP436" s="38"/>
      <c r="AQ436" s="37"/>
      <c r="AR436" s="37"/>
      <c r="AS436" s="37"/>
      <c r="AT436" s="38"/>
    </row>
    <row r="437" spans="1:46" ht="12.75"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49"/>
      <c r="AK437" s="37"/>
      <c r="AL437" s="37"/>
      <c r="AM437" s="37"/>
      <c r="AN437" s="37"/>
      <c r="AO437" s="38"/>
      <c r="AP437" s="38"/>
      <c r="AQ437" s="37"/>
      <c r="AR437" s="37"/>
      <c r="AS437" s="37"/>
      <c r="AT437" s="38"/>
    </row>
    <row r="438" spans="1:46" ht="12.75"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49"/>
      <c r="AK438" s="37"/>
      <c r="AL438" s="37"/>
      <c r="AM438" s="37"/>
      <c r="AN438" s="37"/>
      <c r="AO438" s="38"/>
      <c r="AP438" s="38"/>
      <c r="AQ438" s="37"/>
      <c r="AR438" s="37"/>
      <c r="AS438" s="37"/>
      <c r="AT438" s="38"/>
    </row>
    <row r="439" spans="1:46" ht="12.75"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49"/>
      <c r="AK439" s="37"/>
      <c r="AL439" s="37"/>
      <c r="AM439" s="37"/>
      <c r="AN439" s="37"/>
      <c r="AO439" s="38"/>
      <c r="AP439" s="38"/>
      <c r="AQ439" s="37"/>
      <c r="AR439" s="37"/>
      <c r="AS439" s="37"/>
      <c r="AT439" s="38"/>
    </row>
    <row r="440" spans="1:46" ht="12.75"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49"/>
      <c r="AK440" s="37"/>
      <c r="AL440" s="37"/>
      <c r="AM440" s="37"/>
      <c r="AN440" s="37"/>
      <c r="AO440" s="38"/>
      <c r="AP440" s="38"/>
      <c r="AQ440" s="37"/>
      <c r="AR440" s="37"/>
      <c r="AS440" s="37"/>
      <c r="AT440" s="38"/>
    </row>
    <row r="441" spans="1:46" ht="12.75"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49"/>
      <c r="AK441" s="37"/>
      <c r="AL441" s="37"/>
      <c r="AM441" s="37"/>
      <c r="AN441" s="37"/>
      <c r="AO441" s="38"/>
      <c r="AP441" s="38"/>
      <c r="AQ441" s="37"/>
      <c r="AR441" s="37"/>
      <c r="AS441" s="37"/>
      <c r="AT441" s="38"/>
    </row>
    <row r="442" spans="1:46" ht="12.75"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49"/>
      <c r="AK442" s="37"/>
      <c r="AL442" s="37"/>
      <c r="AM442" s="37"/>
      <c r="AN442" s="37"/>
      <c r="AO442" s="38"/>
      <c r="AP442" s="38"/>
      <c r="AQ442" s="37"/>
      <c r="AR442" s="37"/>
      <c r="AS442" s="37"/>
      <c r="AT442" s="38"/>
    </row>
    <row r="443" spans="1:46" ht="12.75"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49"/>
      <c r="AK443" s="37"/>
      <c r="AL443" s="37"/>
      <c r="AM443" s="37"/>
      <c r="AN443" s="37"/>
      <c r="AO443" s="38"/>
      <c r="AP443" s="38"/>
      <c r="AQ443" s="37"/>
      <c r="AR443" s="37"/>
      <c r="AS443" s="37"/>
      <c r="AT443" s="38"/>
    </row>
    <row r="444" spans="1:46" ht="12.75"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49"/>
      <c r="AK444" s="37"/>
      <c r="AL444" s="37"/>
      <c r="AM444" s="37"/>
      <c r="AN444" s="37"/>
      <c r="AO444" s="38"/>
      <c r="AP444" s="38"/>
      <c r="AQ444" s="37"/>
      <c r="AR444" s="37"/>
      <c r="AS444" s="37"/>
      <c r="AT444" s="38"/>
    </row>
    <row r="445" spans="1:46" ht="12.75"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49"/>
      <c r="AK445" s="37"/>
      <c r="AL445" s="37"/>
      <c r="AM445" s="37"/>
      <c r="AN445" s="37"/>
      <c r="AO445" s="38"/>
      <c r="AP445" s="38"/>
      <c r="AQ445" s="37"/>
      <c r="AR445" s="37"/>
      <c r="AS445" s="37"/>
      <c r="AT445" s="38"/>
    </row>
    <row r="446" spans="1:46" ht="12.75"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49"/>
      <c r="AK446" s="37"/>
      <c r="AL446" s="37"/>
      <c r="AM446" s="37"/>
      <c r="AN446" s="37"/>
      <c r="AO446" s="38"/>
      <c r="AP446" s="38"/>
      <c r="AQ446" s="37"/>
      <c r="AR446" s="37"/>
      <c r="AS446" s="37"/>
      <c r="AT446" s="38"/>
    </row>
    <row r="447" spans="1:46" ht="12.75"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49"/>
      <c r="AK447" s="37"/>
      <c r="AL447" s="37"/>
      <c r="AM447" s="37"/>
      <c r="AN447" s="37"/>
      <c r="AO447" s="38"/>
      <c r="AP447" s="38"/>
      <c r="AQ447" s="37"/>
      <c r="AR447" s="37"/>
      <c r="AS447" s="37"/>
      <c r="AT447" s="38"/>
    </row>
    <row r="448" spans="1:46" ht="12.75"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49"/>
      <c r="AK448" s="37"/>
      <c r="AL448" s="37"/>
      <c r="AM448" s="37"/>
      <c r="AN448" s="37"/>
      <c r="AO448" s="38"/>
      <c r="AP448" s="38"/>
      <c r="AQ448" s="37"/>
      <c r="AR448" s="37"/>
      <c r="AS448" s="37"/>
      <c r="AT448" s="38"/>
    </row>
    <row r="449" spans="1:46" ht="12.75"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49"/>
      <c r="AK449" s="37"/>
      <c r="AL449" s="37"/>
      <c r="AM449" s="37"/>
      <c r="AN449" s="37"/>
      <c r="AO449" s="38"/>
      <c r="AP449" s="38"/>
      <c r="AQ449" s="37"/>
      <c r="AR449" s="37"/>
      <c r="AS449" s="37"/>
      <c r="AT449" s="38"/>
    </row>
    <row r="450" spans="1:46" ht="12.75"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49"/>
      <c r="AK450" s="37"/>
      <c r="AL450" s="37"/>
      <c r="AM450" s="37"/>
      <c r="AN450" s="37"/>
      <c r="AO450" s="38"/>
      <c r="AP450" s="38"/>
      <c r="AQ450" s="37"/>
      <c r="AR450" s="37"/>
      <c r="AS450" s="37"/>
      <c r="AT450" s="38"/>
    </row>
    <row r="451" spans="1:46" ht="12.75"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49"/>
      <c r="AK451" s="37"/>
      <c r="AL451" s="37"/>
      <c r="AM451" s="37"/>
      <c r="AN451" s="37"/>
      <c r="AO451" s="38"/>
      <c r="AP451" s="38"/>
      <c r="AQ451" s="37"/>
      <c r="AR451" s="37"/>
      <c r="AS451" s="37"/>
      <c r="AT451" s="38"/>
    </row>
    <row r="452" spans="1:46" ht="12.75"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49"/>
      <c r="AK452" s="37"/>
      <c r="AL452" s="37"/>
      <c r="AM452" s="37"/>
      <c r="AN452" s="37"/>
      <c r="AO452" s="38"/>
      <c r="AP452" s="38"/>
      <c r="AQ452" s="37"/>
      <c r="AR452" s="37"/>
      <c r="AS452" s="37"/>
      <c r="AT452" s="38"/>
    </row>
    <row r="453" spans="1:46" ht="12.75"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49"/>
      <c r="AK453" s="37"/>
      <c r="AL453" s="37"/>
      <c r="AM453" s="37"/>
      <c r="AN453" s="37"/>
      <c r="AO453" s="38"/>
      <c r="AP453" s="38"/>
      <c r="AQ453" s="37"/>
      <c r="AR453" s="37"/>
      <c r="AS453" s="37"/>
      <c r="AT453" s="38"/>
    </row>
    <row r="454" spans="1:46" ht="12.75"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49"/>
      <c r="AK454" s="37"/>
      <c r="AL454" s="37"/>
      <c r="AM454" s="37"/>
      <c r="AN454" s="37"/>
      <c r="AO454" s="38"/>
      <c r="AP454" s="38"/>
      <c r="AQ454" s="37"/>
      <c r="AR454" s="37"/>
      <c r="AS454" s="37"/>
      <c r="AT454" s="38"/>
    </row>
    <row r="455" spans="1:46" ht="12.75"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49"/>
      <c r="AK455" s="37"/>
      <c r="AL455" s="37"/>
      <c r="AM455" s="37"/>
      <c r="AN455" s="37"/>
      <c r="AO455" s="38"/>
      <c r="AP455" s="38"/>
      <c r="AQ455" s="37"/>
      <c r="AR455" s="37"/>
      <c r="AS455" s="37"/>
      <c r="AT455" s="38"/>
    </row>
    <row r="456" spans="1:46" ht="12.75"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49"/>
      <c r="AK456" s="37"/>
      <c r="AL456" s="37"/>
      <c r="AM456" s="37"/>
      <c r="AN456" s="37"/>
      <c r="AO456" s="38"/>
      <c r="AP456" s="38"/>
      <c r="AQ456" s="37"/>
      <c r="AR456" s="37"/>
      <c r="AS456" s="37"/>
      <c r="AT456" s="38"/>
    </row>
    <row r="457" spans="1:46" ht="12.75"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49"/>
      <c r="AK457" s="37"/>
      <c r="AL457" s="37"/>
      <c r="AM457" s="37"/>
      <c r="AN457" s="37"/>
      <c r="AO457" s="38"/>
      <c r="AP457" s="38"/>
      <c r="AQ457" s="37"/>
      <c r="AR457" s="37"/>
      <c r="AS457" s="37"/>
      <c r="AT457" s="38"/>
    </row>
    <row r="458" spans="1:46" ht="12.75"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49"/>
      <c r="AK458" s="37"/>
      <c r="AL458" s="37"/>
      <c r="AM458" s="37"/>
      <c r="AN458" s="37"/>
      <c r="AO458" s="38"/>
      <c r="AP458" s="38"/>
      <c r="AQ458" s="37"/>
      <c r="AR458" s="37"/>
      <c r="AS458" s="37"/>
      <c r="AT458" s="38"/>
    </row>
    <row r="459" spans="1:46" ht="12.75"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49"/>
      <c r="AK459" s="37"/>
      <c r="AL459" s="37"/>
      <c r="AM459" s="37"/>
      <c r="AN459" s="37"/>
      <c r="AO459" s="38"/>
      <c r="AP459" s="38"/>
      <c r="AQ459" s="37"/>
      <c r="AR459" s="37"/>
      <c r="AS459" s="37"/>
      <c r="AT459" s="38"/>
    </row>
    <row r="460" spans="1:46" ht="12.75"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49"/>
      <c r="AK460" s="37"/>
      <c r="AL460" s="37"/>
      <c r="AM460" s="37"/>
      <c r="AN460" s="37"/>
      <c r="AO460" s="38"/>
      <c r="AP460" s="38"/>
      <c r="AQ460" s="37"/>
      <c r="AR460" s="37"/>
      <c r="AS460" s="37"/>
      <c r="AT460" s="38"/>
    </row>
    <row r="461" spans="1:46" ht="12.75"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49"/>
      <c r="AK461" s="37"/>
      <c r="AL461" s="37"/>
      <c r="AM461" s="37"/>
      <c r="AN461" s="37"/>
      <c r="AO461" s="38"/>
      <c r="AP461" s="38"/>
      <c r="AQ461" s="37"/>
      <c r="AR461" s="37"/>
      <c r="AS461" s="37"/>
      <c r="AT461" s="38"/>
    </row>
    <row r="462" spans="1:46" ht="12.75"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49"/>
      <c r="AK462" s="37"/>
      <c r="AL462" s="37"/>
      <c r="AM462" s="37"/>
      <c r="AN462" s="37"/>
      <c r="AO462" s="38"/>
      <c r="AP462" s="38"/>
      <c r="AQ462" s="37"/>
      <c r="AR462" s="37"/>
      <c r="AS462" s="37"/>
      <c r="AT462" s="38"/>
    </row>
    <row r="463" spans="1:46" ht="12.75"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49"/>
      <c r="AK463" s="37"/>
      <c r="AL463" s="37"/>
      <c r="AM463" s="37"/>
      <c r="AN463" s="37"/>
      <c r="AO463" s="38"/>
      <c r="AP463" s="38"/>
      <c r="AQ463" s="37"/>
      <c r="AR463" s="37"/>
      <c r="AS463" s="37"/>
      <c r="AT463" s="38"/>
    </row>
    <row r="464" spans="1:46" ht="12.75"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49"/>
      <c r="AK464" s="37"/>
      <c r="AL464" s="37"/>
      <c r="AM464" s="37"/>
      <c r="AN464" s="37"/>
      <c r="AO464" s="38"/>
      <c r="AP464" s="38"/>
      <c r="AQ464" s="37"/>
      <c r="AR464" s="37"/>
      <c r="AS464" s="37"/>
      <c r="AT464" s="38"/>
    </row>
    <row r="465" spans="1:46" ht="12.75"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49"/>
      <c r="AK465" s="37"/>
      <c r="AL465" s="37"/>
      <c r="AM465" s="37"/>
      <c r="AN465" s="37"/>
      <c r="AO465" s="38"/>
      <c r="AP465" s="38"/>
      <c r="AQ465" s="37"/>
      <c r="AR465" s="37"/>
      <c r="AS465" s="37"/>
      <c r="AT465" s="38"/>
    </row>
    <row r="466" spans="1:46" ht="12.75"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49"/>
      <c r="AK466" s="37"/>
      <c r="AL466" s="37"/>
      <c r="AM466" s="37"/>
      <c r="AN466" s="37"/>
      <c r="AO466" s="38"/>
      <c r="AP466" s="38"/>
      <c r="AQ466" s="37"/>
      <c r="AR466" s="37"/>
      <c r="AS466" s="37"/>
      <c r="AT466" s="38"/>
    </row>
    <row r="467" spans="1:46" ht="12.75"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49"/>
      <c r="AK467" s="37"/>
      <c r="AL467" s="37"/>
      <c r="AM467" s="37"/>
      <c r="AN467" s="37"/>
      <c r="AO467" s="38"/>
      <c r="AP467" s="38"/>
      <c r="AQ467" s="37"/>
      <c r="AR467" s="37"/>
      <c r="AS467" s="37"/>
      <c r="AT467" s="38"/>
    </row>
    <row r="468" spans="1:46" ht="12.75"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49"/>
      <c r="AK468" s="37"/>
      <c r="AL468" s="37"/>
      <c r="AM468" s="37"/>
      <c r="AN468" s="37"/>
      <c r="AO468" s="38"/>
      <c r="AP468" s="38"/>
      <c r="AQ468" s="37"/>
      <c r="AR468" s="37"/>
      <c r="AS468" s="37"/>
      <c r="AT468" s="38"/>
    </row>
    <row r="469" spans="1:46" ht="12.75"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49"/>
      <c r="AK469" s="37"/>
      <c r="AL469" s="37"/>
      <c r="AM469" s="37"/>
      <c r="AN469" s="37"/>
      <c r="AO469" s="38"/>
      <c r="AP469" s="38"/>
      <c r="AQ469" s="37"/>
      <c r="AR469" s="37"/>
      <c r="AS469" s="37"/>
      <c r="AT469" s="38"/>
    </row>
    <row r="470" spans="1:46" ht="12.75"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49"/>
      <c r="AK470" s="37"/>
      <c r="AL470" s="37"/>
      <c r="AM470" s="37"/>
      <c r="AN470" s="37"/>
      <c r="AO470" s="38"/>
      <c r="AP470" s="38"/>
      <c r="AQ470" s="37"/>
      <c r="AR470" s="37"/>
      <c r="AS470" s="37"/>
      <c r="AT470" s="38"/>
    </row>
    <row r="471" spans="1:46" ht="12.75"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49"/>
      <c r="AK471" s="37"/>
      <c r="AL471" s="37"/>
      <c r="AM471" s="37"/>
      <c r="AN471" s="37"/>
      <c r="AO471" s="38"/>
      <c r="AP471" s="38"/>
      <c r="AQ471" s="37"/>
      <c r="AR471" s="37"/>
      <c r="AS471" s="37"/>
      <c r="AT471" s="38"/>
    </row>
    <row r="472" spans="1:46" ht="12.75"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49"/>
      <c r="AK472" s="37"/>
      <c r="AL472" s="37"/>
      <c r="AM472" s="37"/>
      <c r="AN472" s="37"/>
      <c r="AO472" s="38"/>
      <c r="AP472" s="38"/>
      <c r="AQ472" s="37"/>
      <c r="AR472" s="37"/>
      <c r="AS472" s="37"/>
      <c r="AT472" s="38"/>
    </row>
    <row r="473" spans="1:46" ht="12.75"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49"/>
      <c r="AK473" s="37"/>
      <c r="AL473" s="37"/>
      <c r="AM473" s="37"/>
      <c r="AN473" s="37"/>
      <c r="AO473" s="38"/>
      <c r="AP473" s="38"/>
      <c r="AQ473" s="37"/>
      <c r="AR473" s="37"/>
      <c r="AS473" s="37"/>
      <c r="AT473" s="38"/>
    </row>
    <row r="474" spans="1:46" ht="12.75"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49"/>
      <c r="AK474" s="37"/>
      <c r="AL474" s="37"/>
      <c r="AM474" s="37"/>
      <c r="AN474" s="37"/>
      <c r="AO474" s="38"/>
      <c r="AP474" s="38"/>
      <c r="AQ474" s="37"/>
      <c r="AR474" s="37"/>
      <c r="AS474" s="37"/>
      <c r="AT474" s="38"/>
    </row>
    <row r="475" spans="1:46" ht="12.75"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49"/>
      <c r="AK475" s="37"/>
      <c r="AL475" s="37"/>
      <c r="AM475" s="37"/>
      <c r="AN475" s="37"/>
      <c r="AO475" s="38"/>
      <c r="AP475" s="38"/>
      <c r="AQ475" s="37"/>
      <c r="AR475" s="37"/>
      <c r="AS475" s="37"/>
      <c r="AT475" s="38"/>
    </row>
    <row r="476" spans="1:46" ht="12.75"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49"/>
      <c r="AK476" s="37"/>
      <c r="AL476" s="37"/>
      <c r="AM476" s="37"/>
      <c r="AN476" s="37"/>
      <c r="AO476" s="38"/>
      <c r="AP476" s="38"/>
      <c r="AQ476" s="37"/>
      <c r="AR476" s="37"/>
      <c r="AS476" s="37"/>
      <c r="AT476" s="38"/>
    </row>
    <row r="477" spans="1:46" ht="12.75"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49"/>
      <c r="AK477" s="37"/>
      <c r="AL477" s="37"/>
      <c r="AM477" s="37"/>
      <c r="AN477" s="37"/>
      <c r="AO477" s="38"/>
      <c r="AP477" s="38"/>
      <c r="AQ477" s="37"/>
      <c r="AR477" s="37"/>
      <c r="AS477" s="37"/>
      <c r="AT477" s="38"/>
    </row>
    <row r="478" spans="1:46" ht="12.75"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49"/>
      <c r="AK478" s="37"/>
      <c r="AL478" s="37"/>
      <c r="AM478" s="37"/>
      <c r="AN478" s="37"/>
      <c r="AO478" s="38"/>
      <c r="AP478" s="38"/>
      <c r="AQ478" s="37"/>
      <c r="AR478" s="37"/>
      <c r="AS478" s="37"/>
      <c r="AT478" s="38"/>
    </row>
    <row r="479" spans="1:46" ht="12.75"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49"/>
      <c r="AK479" s="37"/>
      <c r="AL479" s="37"/>
      <c r="AM479" s="37"/>
      <c r="AN479" s="37"/>
      <c r="AO479" s="38"/>
      <c r="AP479" s="38"/>
      <c r="AQ479" s="37"/>
      <c r="AR479" s="37"/>
      <c r="AS479" s="37"/>
      <c r="AT479" s="38"/>
    </row>
    <row r="480" spans="1:46" ht="12.75"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49"/>
      <c r="AK480" s="37"/>
      <c r="AL480" s="37"/>
      <c r="AM480" s="37"/>
      <c r="AN480" s="37"/>
      <c r="AO480" s="38"/>
      <c r="AP480" s="38"/>
      <c r="AQ480" s="37"/>
      <c r="AR480" s="37"/>
      <c r="AS480" s="37"/>
      <c r="AT480" s="38"/>
    </row>
    <row r="481" spans="1:46" ht="12.75"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49"/>
      <c r="AK481" s="37"/>
      <c r="AL481" s="37"/>
      <c r="AM481" s="37"/>
      <c r="AN481" s="37"/>
      <c r="AO481" s="38"/>
      <c r="AP481" s="38"/>
      <c r="AQ481" s="37"/>
      <c r="AR481" s="37"/>
      <c r="AS481" s="37"/>
      <c r="AT481" s="38"/>
    </row>
    <row r="482" spans="1:46" ht="12.75"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49"/>
      <c r="AK482" s="37"/>
      <c r="AL482" s="37"/>
      <c r="AM482" s="37"/>
      <c r="AN482" s="37"/>
      <c r="AO482" s="38"/>
      <c r="AP482" s="38"/>
      <c r="AQ482" s="37"/>
      <c r="AR482" s="37"/>
      <c r="AS482" s="37"/>
      <c r="AT482" s="38"/>
    </row>
    <row r="483" spans="1:46" ht="12.75"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49"/>
      <c r="AK483" s="37"/>
      <c r="AL483" s="37"/>
      <c r="AM483" s="37"/>
      <c r="AN483" s="37"/>
      <c r="AO483" s="38"/>
      <c r="AP483" s="38"/>
      <c r="AQ483" s="37"/>
      <c r="AR483" s="37"/>
      <c r="AS483" s="37"/>
      <c r="AT483" s="38"/>
    </row>
    <row r="484" spans="1:46" ht="12.75"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49"/>
      <c r="AK484" s="37"/>
      <c r="AL484" s="37"/>
      <c r="AM484" s="37"/>
      <c r="AN484" s="37"/>
      <c r="AO484" s="38"/>
      <c r="AP484" s="38"/>
      <c r="AQ484" s="37"/>
      <c r="AR484" s="37"/>
      <c r="AS484" s="37"/>
      <c r="AT484" s="38"/>
    </row>
    <row r="485" spans="1:46" ht="12.75"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49"/>
      <c r="AK485" s="37"/>
      <c r="AL485" s="37"/>
      <c r="AM485" s="37"/>
      <c r="AN485" s="37"/>
      <c r="AO485" s="38"/>
      <c r="AP485" s="38"/>
      <c r="AQ485" s="37"/>
      <c r="AR485" s="37"/>
      <c r="AS485" s="37"/>
      <c r="AT485" s="38"/>
    </row>
    <row r="486" spans="1:46" ht="12.75"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49"/>
      <c r="AK486" s="37"/>
      <c r="AL486" s="37"/>
      <c r="AM486" s="37"/>
      <c r="AN486" s="37"/>
      <c r="AO486" s="38"/>
      <c r="AP486" s="38"/>
      <c r="AQ486" s="37"/>
      <c r="AR486" s="37"/>
      <c r="AS486" s="37"/>
      <c r="AT486" s="38"/>
    </row>
    <row r="487" spans="1:46" ht="12.75"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49"/>
      <c r="AK487" s="37"/>
      <c r="AL487" s="37"/>
      <c r="AM487" s="37"/>
      <c r="AN487" s="37"/>
      <c r="AO487" s="38"/>
      <c r="AP487" s="38"/>
      <c r="AQ487" s="37"/>
      <c r="AR487" s="37"/>
      <c r="AS487" s="37"/>
      <c r="AT487" s="38"/>
    </row>
    <row r="488" spans="1:46" ht="12.75"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49"/>
      <c r="AK488" s="37"/>
      <c r="AL488" s="37"/>
      <c r="AM488" s="37"/>
      <c r="AN488" s="37"/>
      <c r="AO488" s="38"/>
      <c r="AP488" s="38"/>
      <c r="AQ488" s="37"/>
      <c r="AR488" s="37"/>
      <c r="AS488" s="37"/>
      <c r="AT488" s="38"/>
    </row>
    <row r="489" spans="1:46" ht="12.75"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49"/>
      <c r="AK489" s="37"/>
      <c r="AL489" s="37"/>
      <c r="AM489" s="37"/>
      <c r="AN489" s="37"/>
      <c r="AO489" s="38"/>
      <c r="AP489" s="38"/>
      <c r="AQ489" s="37"/>
      <c r="AR489" s="37"/>
      <c r="AS489" s="37"/>
      <c r="AT489" s="38"/>
    </row>
    <row r="490" spans="1:46" ht="12.75"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49"/>
      <c r="AK490" s="37"/>
      <c r="AL490" s="37"/>
      <c r="AM490" s="37"/>
      <c r="AN490" s="37"/>
      <c r="AO490" s="38"/>
      <c r="AP490" s="38"/>
      <c r="AQ490" s="37"/>
      <c r="AR490" s="37"/>
      <c r="AS490" s="37"/>
      <c r="AT490" s="38"/>
    </row>
    <row r="491" spans="1:46" ht="12.75"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49"/>
      <c r="AK491" s="37"/>
      <c r="AL491" s="37"/>
      <c r="AM491" s="37"/>
      <c r="AN491" s="37"/>
      <c r="AO491" s="38"/>
      <c r="AP491" s="38"/>
      <c r="AQ491" s="37"/>
      <c r="AR491" s="37"/>
      <c r="AS491" s="37"/>
      <c r="AT491" s="38"/>
    </row>
    <row r="492" spans="1:46" ht="12.75"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49"/>
      <c r="AK492" s="37"/>
      <c r="AL492" s="37"/>
      <c r="AM492" s="37"/>
      <c r="AN492" s="37"/>
      <c r="AO492" s="38"/>
      <c r="AP492" s="38"/>
      <c r="AQ492" s="37"/>
      <c r="AR492" s="37"/>
      <c r="AS492" s="37"/>
      <c r="AT492" s="38"/>
    </row>
    <row r="493" spans="1:46" ht="12.75"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49"/>
      <c r="AK493" s="37"/>
      <c r="AL493" s="37"/>
      <c r="AM493" s="37"/>
      <c r="AN493" s="37"/>
      <c r="AO493" s="38"/>
      <c r="AP493" s="38"/>
      <c r="AQ493" s="37"/>
      <c r="AR493" s="37"/>
      <c r="AS493" s="37"/>
      <c r="AT493" s="38"/>
    </row>
    <row r="494" spans="1:46" ht="12.75"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49"/>
      <c r="AK494" s="37"/>
      <c r="AL494" s="37"/>
      <c r="AM494" s="37"/>
      <c r="AN494" s="37"/>
      <c r="AO494" s="38"/>
      <c r="AP494" s="38"/>
      <c r="AQ494" s="37"/>
      <c r="AR494" s="37"/>
      <c r="AS494" s="37"/>
      <c r="AT494" s="38"/>
    </row>
    <row r="495" spans="1:46" ht="12.75"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49"/>
      <c r="AK495" s="37"/>
      <c r="AL495" s="37"/>
      <c r="AM495" s="37"/>
      <c r="AN495" s="37"/>
      <c r="AO495" s="38"/>
      <c r="AP495" s="38"/>
      <c r="AQ495" s="37"/>
      <c r="AR495" s="37"/>
      <c r="AS495" s="37"/>
      <c r="AT495" s="38"/>
    </row>
    <row r="496" spans="1:46" ht="12.75"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49"/>
      <c r="AK496" s="37"/>
      <c r="AL496" s="37"/>
      <c r="AM496" s="37"/>
      <c r="AN496" s="37"/>
      <c r="AO496" s="38"/>
      <c r="AP496" s="38"/>
      <c r="AQ496" s="37"/>
      <c r="AR496" s="37"/>
      <c r="AS496" s="37"/>
      <c r="AT496" s="38"/>
    </row>
    <row r="497" spans="1:46" ht="12.75"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49"/>
      <c r="AK497" s="37"/>
      <c r="AL497" s="37"/>
      <c r="AM497" s="37"/>
      <c r="AN497" s="37"/>
      <c r="AO497" s="38"/>
      <c r="AP497" s="38"/>
      <c r="AQ497" s="37"/>
      <c r="AR497" s="37"/>
      <c r="AS497" s="37"/>
      <c r="AT497" s="38"/>
    </row>
    <row r="498" spans="1:46" ht="12.75"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49"/>
      <c r="AK498" s="37"/>
      <c r="AL498" s="37"/>
      <c r="AM498" s="37"/>
      <c r="AN498" s="37"/>
      <c r="AO498" s="38"/>
      <c r="AP498" s="38"/>
      <c r="AQ498" s="37"/>
      <c r="AR498" s="37"/>
      <c r="AS498" s="37"/>
      <c r="AT498" s="38"/>
    </row>
    <row r="499" spans="1:46" ht="12.75"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49"/>
      <c r="AK499" s="37"/>
      <c r="AL499" s="37"/>
      <c r="AM499" s="37"/>
      <c r="AN499" s="37"/>
      <c r="AO499" s="38"/>
      <c r="AP499" s="38"/>
      <c r="AQ499" s="37"/>
      <c r="AR499" s="37"/>
      <c r="AS499" s="37"/>
      <c r="AT499" s="38"/>
    </row>
    <row r="500" spans="1:46" ht="12.75"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49"/>
      <c r="AK500" s="37"/>
      <c r="AL500" s="37"/>
      <c r="AM500" s="37"/>
      <c r="AN500" s="37"/>
      <c r="AO500" s="38"/>
      <c r="AP500" s="38"/>
      <c r="AQ500" s="37"/>
      <c r="AR500" s="37"/>
      <c r="AS500" s="37"/>
      <c r="AT500" s="38"/>
    </row>
    <row r="501" spans="1:46" ht="12.75"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49"/>
      <c r="AK501" s="37"/>
      <c r="AL501" s="37"/>
      <c r="AM501" s="37"/>
      <c r="AN501" s="37"/>
      <c r="AO501" s="38"/>
      <c r="AP501" s="38"/>
      <c r="AQ501" s="37"/>
      <c r="AR501" s="37"/>
      <c r="AS501" s="37"/>
      <c r="AT501" s="38"/>
    </row>
    <row r="502" spans="1:46" ht="12.75"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49"/>
      <c r="AK502" s="37"/>
      <c r="AL502" s="37"/>
      <c r="AM502" s="37"/>
      <c r="AN502" s="37"/>
      <c r="AO502" s="38"/>
      <c r="AP502" s="38"/>
      <c r="AQ502" s="37"/>
      <c r="AR502" s="37"/>
      <c r="AS502" s="37"/>
      <c r="AT502" s="38"/>
    </row>
    <row r="503" spans="1:46" ht="12.75"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49"/>
      <c r="AK503" s="37"/>
      <c r="AL503" s="37"/>
      <c r="AM503" s="37"/>
      <c r="AN503" s="37"/>
      <c r="AO503" s="38"/>
      <c r="AP503" s="38"/>
      <c r="AQ503" s="37"/>
      <c r="AR503" s="37"/>
      <c r="AS503" s="37"/>
      <c r="AT503" s="38"/>
    </row>
    <row r="504" spans="1:46" ht="12.75"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49"/>
      <c r="AK504" s="37"/>
      <c r="AL504" s="37"/>
      <c r="AM504" s="37"/>
      <c r="AN504" s="37"/>
      <c r="AO504" s="38"/>
      <c r="AP504" s="38"/>
      <c r="AQ504" s="37"/>
      <c r="AR504" s="37"/>
      <c r="AS504" s="37"/>
      <c r="AT504" s="38"/>
    </row>
    <row r="505" spans="1:46" ht="12.75"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49"/>
      <c r="AK505" s="37"/>
      <c r="AL505" s="37"/>
      <c r="AM505" s="37"/>
      <c r="AN505" s="37"/>
      <c r="AO505" s="38"/>
      <c r="AP505" s="38"/>
      <c r="AQ505" s="37"/>
      <c r="AR505" s="37"/>
      <c r="AS505" s="37"/>
      <c r="AT505" s="38"/>
    </row>
    <row r="506" spans="1:46" ht="12.75"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49"/>
      <c r="AK506" s="37"/>
      <c r="AL506" s="37"/>
      <c r="AM506" s="37"/>
      <c r="AN506" s="37"/>
      <c r="AO506" s="38"/>
      <c r="AP506" s="38"/>
      <c r="AQ506" s="37"/>
      <c r="AR506" s="37"/>
      <c r="AS506" s="37"/>
      <c r="AT506" s="38"/>
    </row>
    <row r="507" spans="1:46" ht="12.75"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49"/>
      <c r="AK507" s="37"/>
      <c r="AL507" s="37"/>
      <c r="AM507" s="37"/>
      <c r="AN507" s="37"/>
      <c r="AO507" s="38"/>
      <c r="AP507" s="38"/>
      <c r="AQ507" s="37"/>
      <c r="AR507" s="37"/>
      <c r="AS507" s="37"/>
      <c r="AT507" s="38"/>
    </row>
    <row r="508" spans="1:46" ht="12.75"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49"/>
      <c r="AK508" s="37"/>
      <c r="AL508" s="37"/>
      <c r="AM508" s="37"/>
      <c r="AN508" s="37"/>
      <c r="AO508" s="38"/>
      <c r="AP508" s="38"/>
      <c r="AQ508" s="37"/>
      <c r="AR508" s="37"/>
      <c r="AS508" s="37"/>
      <c r="AT508" s="38"/>
    </row>
    <row r="509" spans="1:46" ht="12.75"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49"/>
      <c r="AK509" s="37"/>
      <c r="AL509" s="37"/>
      <c r="AM509" s="37"/>
      <c r="AN509" s="37"/>
      <c r="AO509" s="38"/>
      <c r="AP509" s="38"/>
      <c r="AQ509" s="37"/>
      <c r="AR509" s="37"/>
      <c r="AS509" s="37"/>
      <c r="AT509" s="38"/>
    </row>
    <row r="510" spans="1:46" ht="12.75"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49"/>
      <c r="AK510" s="37"/>
      <c r="AL510" s="37"/>
      <c r="AM510" s="37"/>
      <c r="AN510" s="37"/>
      <c r="AO510" s="38"/>
      <c r="AP510" s="38"/>
      <c r="AQ510" s="37"/>
      <c r="AR510" s="37"/>
      <c r="AS510" s="37"/>
      <c r="AT510" s="38"/>
    </row>
    <row r="511" spans="1:46" ht="12.75"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49"/>
      <c r="AK511" s="37"/>
      <c r="AL511" s="37"/>
      <c r="AM511" s="37"/>
      <c r="AN511" s="37"/>
      <c r="AO511" s="38"/>
      <c r="AP511" s="38"/>
      <c r="AQ511" s="37"/>
      <c r="AR511" s="37"/>
      <c r="AS511" s="37"/>
      <c r="AT511" s="38"/>
    </row>
    <row r="512" spans="1:46" ht="12.75"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49"/>
      <c r="AK512" s="37"/>
      <c r="AL512" s="37"/>
      <c r="AM512" s="37"/>
      <c r="AN512" s="37"/>
      <c r="AO512" s="38"/>
      <c r="AP512" s="38"/>
      <c r="AQ512" s="37"/>
      <c r="AR512" s="37"/>
      <c r="AS512" s="37"/>
      <c r="AT512" s="38"/>
    </row>
    <row r="513" spans="1:46" ht="12.75"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49"/>
      <c r="AK513" s="37"/>
      <c r="AL513" s="37"/>
      <c r="AM513" s="37"/>
      <c r="AN513" s="37"/>
      <c r="AO513" s="38"/>
      <c r="AP513" s="38"/>
      <c r="AQ513" s="37"/>
      <c r="AR513" s="37"/>
      <c r="AS513" s="37"/>
      <c r="AT513" s="38"/>
    </row>
    <row r="514" spans="1:46" ht="12.75"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49"/>
      <c r="AK514" s="37"/>
      <c r="AL514" s="37"/>
      <c r="AM514" s="37"/>
      <c r="AN514" s="37"/>
      <c r="AO514" s="38"/>
      <c r="AP514" s="38"/>
      <c r="AQ514" s="37"/>
      <c r="AR514" s="37"/>
      <c r="AS514" s="37"/>
      <c r="AT514" s="38"/>
    </row>
    <row r="515" spans="1:46" ht="12.75"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49"/>
      <c r="AK515" s="37"/>
      <c r="AL515" s="37"/>
      <c r="AM515" s="37"/>
      <c r="AN515" s="37"/>
      <c r="AO515" s="38"/>
      <c r="AP515" s="38"/>
      <c r="AQ515" s="37"/>
      <c r="AR515" s="37"/>
      <c r="AS515" s="37"/>
      <c r="AT515" s="38"/>
    </row>
    <row r="516" spans="1:46" ht="12.75"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49"/>
      <c r="AK516" s="37"/>
      <c r="AL516" s="37"/>
      <c r="AM516" s="37"/>
      <c r="AN516" s="37"/>
      <c r="AO516" s="38"/>
      <c r="AP516" s="38"/>
      <c r="AQ516" s="37"/>
      <c r="AR516" s="37"/>
      <c r="AS516" s="37"/>
      <c r="AT516" s="38"/>
    </row>
    <row r="517" spans="1:46" ht="12.75"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49"/>
      <c r="AK517" s="37"/>
      <c r="AL517" s="37"/>
      <c r="AM517" s="37"/>
      <c r="AN517" s="37"/>
      <c r="AO517" s="38"/>
      <c r="AP517" s="38"/>
      <c r="AQ517" s="37"/>
      <c r="AR517" s="37"/>
      <c r="AS517" s="37"/>
      <c r="AT517" s="38"/>
    </row>
    <row r="518" spans="1:46" ht="12.75"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49"/>
      <c r="AK518" s="37"/>
      <c r="AL518" s="37"/>
      <c r="AM518" s="37"/>
      <c r="AN518" s="37"/>
      <c r="AO518" s="38"/>
      <c r="AP518" s="38"/>
      <c r="AQ518" s="37"/>
      <c r="AR518" s="37"/>
      <c r="AS518" s="37"/>
      <c r="AT518" s="38"/>
    </row>
    <row r="519" spans="1:46" ht="12.75"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49"/>
      <c r="AK519" s="37"/>
      <c r="AL519" s="37"/>
      <c r="AM519" s="37"/>
      <c r="AN519" s="37"/>
      <c r="AO519" s="38"/>
      <c r="AP519" s="38"/>
      <c r="AQ519" s="37"/>
      <c r="AR519" s="37"/>
      <c r="AS519" s="37"/>
      <c r="AT519" s="38"/>
    </row>
    <row r="520" spans="1:46" ht="12.75"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49"/>
      <c r="AK520" s="37"/>
      <c r="AL520" s="37"/>
      <c r="AM520" s="37"/>
      <c r="AN520" s="37"/>
      <c r="AO520" s="38"/>
      <c r="AP520" s="38"/>
      <c r="AQ520" s="37"/>
      <c r="AR520" s="37"/>
      <c r="AS520" s="37"/>
      <c r="AT520" s="38"/>
    </row>
    <row r="521" spans="1:46" ht="12.75"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49"/>
      <c r="AK521" s="37"/>
      <c r="AL521" s="37"/>
      <c r="AM521" s="37"/>
      <c r="AN521" s="37"/>
      <c r="AO521" s="38"/>
      <c r="AP521" s="38"/>
      <c r="AQ521" s="37"/>
      <c r="AR521" s="37"/>
      <c r="AS521" s="37"/>
      <c r="AT521" s="38"/>
    </row>
    <row r="522" spans="1:46" ht="12.75"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49"/>
      <c r="AK522" s="37"/>
      <c r="AL522" s="37"/>
      <c r="AM522" s="37"/>
      <c r="AN522" s="37"/>
      <c r="AO522" s="38"/>
      <c r="AP522" s="38"/>
      <c r="AQ522" s="37"/>
      <c r="AR522" s="37"/>
      <c r="AS522" s="37"/>
      <c r="AT522" s="38"/>
    </row>
    <row r="523" spans="1:46" ht="12.75"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49"/>
      <c r="AK523" s="37"/>
      <c r="AL523" s="37"/>
      <c r="AM523" s="37"/>
      <c r="AN523" s="37"/>
      <c r="AO523" s="38"/>
      <c r="AP523" s="38"/>
      <c r="AQ523" s="37"/>
      <c r="AR523" s="37"/>
      <c r="AS523" s="37"/>
      <c r="AT523" s="38"/>
    </row>
    <row r="524" spans="1:46" ht="12.75"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49"/>
      <c r="AK524" s="37"/>
      <c r="AL524" s="37"/>
      <c r="AM524" s="37"/>
      <c r="AN524" s="37"/>
      <c r="AO524" s="38"/>
      <c r="AP524" s="38"/>
      <c r="AQ524" s="37"/>
      <c r="AR524" s="37"/>
      <c r="AS524" s="37"/>
      <c r="AT524" s="38"/>
    </row>
    <row r="525" spans="1:46" ht="12.75"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49"/>
      <c r="AK525" s="37"/>
      <c r="AL525" s="37"/>
      <c r="AM525" s="37"/>
      <c r="AN525" s="37"/>
      <c r="AO525" s="38"/>
      <c r="AP525" s="38"/>
      <c r="AQ525" s="37"/>
      <c r="AR525" s="37"/>
      <c r="AS525" s="37"/>
      <c r="AT525" s="38"/>
    </row>
    <row r="526" spans="1:46" ht="12.75"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49"/>
      <c r="AK526" s="37"/>
      <c r="AL526" s="37"/>
      <c r="AM526" s="37"/>
      <c r="AN526" s="37"/>
      <c r="AO526" s="38"/>
      <c r="AP526" s="38"/>
      <c r="AQ526" s="37"/>
      <c r="AR526" s="37"/>
      <c r="AS526" s="37"/>
      <c r="AT526" s="38"/>
    </row>
    <row r="527" spans="1:46" ht="12.75"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49"/>
      <c r="AK527" s="37"/>
      <c r="AL527" s="37"/>
      <c r="AM527" s="37"/>
      <c r="AN527" s="37"/>
      <c r="AO527" s="38"/>
      <c r="AP527" s="38"/>
      <c r="AQ527" s="37"/>
      <c r="AR527" s="37"/>
      <c r="AS527" s="37"/>
      <c r="AT527" s="38"/>
    </row>
    <row r="528" spans="1:46" ht="12.75"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49"/>
      <c r="AK528" s="37"/>
      <c r="AL528" s="37"/>
      <c r="AM528" s="37"/>
      <c r="AN528" s="37"/>
      <c r="AO528" s="38"/>
      <c r="AP528" s="38"/>
      <c r="AQ528" s="37"/>
      <c r="AR528" s="37"/>
      <c r="AS528" s="37"/>
      <c r="AT528" s="38"/>
    </row>
    <row r="529" spans="1:46" ht="12.75"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49"/>
      <c r="AK529" s="37"/>
      <c r="AL529" s="37"/>
      <c r="AM529" s="37"/>
      <c r="AN529" s="37"/>
      <c r="AO529" s="38"/>
      <c r="AP529" s="38"/>
      <c r="AQ529" s="37"/>
      <c r="AR529" s="37"/>
      <c r="AS529" s="37"/>
      <c r="AT529" s="38"/>
    </row>
    <row r="530" spans="1:46" ht="12.75"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49"/>
      <c r="AK530" s="37"/>
      <c r="AL530" s="37"/>
      <c r="AM530" s="37"/>
      <c r="AN530" s="37"/>
      <c r="AO530" s="38"/>
      <c r="AP530" s="38"/>
      <c r="AQ530" s="37"/>
      <c r="AR530" s="37"/>
      <c r="AS530" s="37"/>
      <c r="AT530" s="38"/>
    </row>
    <row r="531" spans="1:46" ht="12.75"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49"/>
      <c r="AK531" s="37"/>
      <c r="AL531" s="37"/>
      <c r="AM531" s="37"/>
      <c r="AN531" s="37"/>
      <c r="AO531" s="38"/>
      <c r="AP531" s="38"/>
      <c r="AQ531" s="37"/>
      <c r="AR531" s="37"/>
      <c r="AS531" s="37"/>
      <c r="AT531" s="38"/>
    </row>
    <row r="532" spans="1:46" ht="12.75"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49"/>
      <c r="AK532" s="37"/>
      <c r="AL532" s="37"/>
      <c r="AM532" s="37"/>
      <c r="AN532" s="37"/>
      <c r="AO532" s="38"/>
      <c r="AP532" s="38"/>
      <c r="AQ532" s="37"/>
      <c r="AR532" s="37"/>
      <c r="AS532" s="37"/>
      <c r="AT532" s="38"/>
    </row>
    <row r="533" spans="1:46" ht="12.75"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49"/>
      <c r="AK533" s="37"/>
      <c r="AL533" s="37"/>
      <c r="AM533" s="37"/>
      <c r="AN533" s="37"/>
      <c r="AO533" s="38"/>
      <c r="AP533" s="38"/>
      <c r="AQ533" s="37"/>
      <c r="AR533" s="37"/>
      <c r="AS533" s="37"/>
      <c r="AT533" s="38"/>
    </row>
    <row r="534" spans="1:46" ht="12.75"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49"/>
      <c r="AK534" s="37"/>
      <c r="AL534" s="37"/>
      <c r="AM534" s="37"/>
      <c r="AN534" s="37"/>
      <c r="AO534" s="38"/>
      <c r="AP534" s="38"/>
      <c r="AQ534" s="37"/>
      <c r="AR534" s="37"/>
      <c r="AS534" s="37"/>
      <c r="AT534" s="38"/>
    </row>
    <row r="535" spans="1:46" ht="12.75"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49"/>
      <c r="AK535" s="37"/>
      <c r="AL535" s="37"/>
      <c r="AM535" s="37"/>
      <c r="AN535" s="37"/>
      <c r="AO535" s="38"/>
      <c r="AP535" s="38"/>
      <c r="AQ535" s="37"/>
      <c r="AR535" s="37"/>
      <c r="AS535" s="37"/>
      <c r="AT535" s="38"/>
    </row>
    <row r="536" spans="1:46" ht="12.75"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49"/>
      <c r="AK536" s="37"/>
      <c r="AL536" s="37"/>
      <c r="AM536" s="37"/>
      <c r="AN536" s="37"/>
      <c r="AO536" s="38"/>
      <c r="AP536" s="38"/>
      <c r="AQ536" s="37"/>
      <c r="AR536" s="37"/>
      <c r="AS536" s="37"/>
      <c r="AT536" s="38"/>
    </row>
    <row r="537" spans="1:46" ht="12.75"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49"/>
      <c r="AK537" s="37"/>
      <c r="AL537" s="37"/>
      <c r="AM537" s="37"/>
      <c r="AN537" s="37"/>
      <c r="AO537" s="38"/>
      <c r="AP537" s="38"/>
      <c r="AQ537" s="37"/>
      <c r="AR537" s="37"/>
      <c r="AS537" s="37"/>
      <c r="AT537" s="38"/>
    </row>
    <row r="538" spans="1:46" ht="12.75"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49"/>
      <c r="AK538" s="37"/>
      <c r="AL538" s="37"/>
      <c r="AM538" s="37"/>
      <c r="AN538" s="37"/>
      <c r="AO538" s="38"/>
      <c r="AP538" s="38"/>
      <c r="AQ538" s="37"/>
      <c r="AR538" s="37"/>
      <c r="AS538" s="37"/>
      <c r="AT538" s="38"/>
    </row>
    <row r="539" spans="1:46" ht="12.75"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49"/>
      <c r="AK539" s="37"/>
      <c r="AL539" s="37"/>
      <c r="AM539" s="37"/>
      <c r="AN539" s="37"/>
      <c r="AO539" s="38"/>
      <c r="AP539" s="38"/>
      <c r="AQ539" s="37"/>
      <c r="AR539" s="37"/>
      <c r="AS539" s="37"/>
      <c r="AT539" s="38"/>
    </row>
    <row r="540" spans="1:46" ht="12.75"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49"/>
      <c r="AK540" s="37"/>
      <c r="AL540" s="37"/>
      <c r="AM540" s="37"/>
      <c r="AN540" s="37"/>
      <c r="AO540" s="38"/>
      <c r="AP540" s="38"/>
      <c r="AQ540" s="37"/>
      <c r="AR540" s="37"/>
      <c r="AS540" s="37"/>
      <c r="AT540" s="38"/>
    </row>
    <row r="541" spans="1:46" ht="12.75"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49"/>
      <c r="AK541" s="37"/>
      <c r="AL541" s="37"/>
      <c r="AM541" s="37"/>
      <c r="AN541" s="37"/>
      <c r="AO541" s="38"/>
      <c r="AP541" s="38"/>
      <c r="AQ541" s="37"/>
      <c r="AR541" s="37"/>
      <c r="AS541" s="37"/>
      <c r="AT541" s="38"/>
    </row>
    <row r="542" spans="1:46" ht="12.75"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49"/>
      <c r="AK542" s="37"/>
      <c r="AL542" s="37"/>
      <c r="AM542" s="37"/>
      <c r="AN542" s="37"/>
      <c r="AO542" s="38"/>
      <c r="AP542" s="38"/>
      <c r="AQ542" s="37"/>
      <c r="AR542" s="37"/>
      <c r="AS542" s="37"/>
      <c r="AT542" s="38"/>
    </row>
    <row r="543" spans="1:46" ht="12.75"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49"/>
      <c r="AK543" s="37"/>
      <c r="AL543" s="37"/>
      <c r="AM543" s="37"/>
      <c r="AN543" s="37"/>
      <c r="AO543" s="38"/>
      <c r="AP543" s="38"/>
      <c r="AQ543" s="37"/>
      <c r="AR543" s="37"/>
      <c r="AS543" s="37"/>
      <c r="AT543" s="38"/>
    </row>
    <row r="544" spans="1:46" ht="12.75"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49"/>
      <c r="AK544" s="37"/>
      <c r="AL544" s="37"/>
      <c r="AM544" s="37"/>
      <c r="AN544" s="37"/>
      <c r="AO544" s="38"/>
      <c r="AP544" s="38"/>
      <c r="AQ544" s="37"/>
      <c r="AR544" s="37"/>
      <c r="AS544" s="37"/>
      <c r="AT544" s="38"/>
    </row>
    <row r="545" spans="1:46" ht="12.75"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49"/>
      <c r="AK545" s="37"/>
      <c r="AL545" s="37"/>
      <c r="AM545" s="37"/>
      <c r="AN545" s="37"/>
      <c r="AO545" s="38"/>
      <c r="AP545" s="38"/>
      <c r="AQ545" s="37"/>
      <c r="AR545" s="37"/>
      <c r="AS545" s="37"/>
      <c r="AT545" s="38"/>
    </row>
    <row r="546" spans="1:46" ht="12.75"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49"/>
      <c r="AK546" s="37"/>
      <c r="AL546" s="37"/>
      <c r="AM546" s="37"/>
      <c r="AN546" s="37"/>
      <c r="AO546" s="38"/>
      <c r="AP546" s="38"/>
      <c r="AQ546" s="37"/>
      <c r="AR546" s="37"/>
      <c r="AS546" s="37"/>
      <c r="AT546" s="38"/>
    </row>
    <row r="547" spans="1:46" ht="12.75"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49"/>
      <c r="AK547" s="37"/>
      <c r="AL547" s="37"/>
      <c r="AM547" s="37"/>
      <c r="AN547" s="37"/>
      <c r="AO547" s="38"/>
      <c r="AP547" s="38"/>
      <c r="AQ547" s="37"/>
      <c r="AR547" s="37"/>
      <c r="AS547" s="37"/>
      <c r="AT547" s="38"/>
    </row>
    <row r="548" spans="1:46" ht="12.75"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49"/>
      <c r="AK548" s="37"/>
      <c r="AL548" s="37"/>
      <c r="AM548" s="37"/>
      <c r="AN548" s="37"/>
      <c r="AO548" s="38"/>
      <c r="AP548" s="38"/>
      <c r="AQ548" s="37"/>
      <c r="AR548" s="37"/>
      <c r="AS548" s="37"/>
      <c r="AT548" s="38"/>
    </row>
    <row r="549" spans="1:46" ht="12.75"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49"/>
      <c r="AK549" s="37"/>
      <c r="AL549" s="37"/>
      <c r="AM549" s="37"/>
      <c r="AN549" s="37"/>
      <c r="AO549" s="38"/>
      <c r="AP549" s="38"/>
      <c r="AQ549" s="37"/>
      <c r="AR549" s="37"/>
      <c r="AS549" s="37"/>
      <c r="AT549" s="38"/>
    </row>
    <row r="550" spans="1:46" ht="12.75"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49"/>
      <c r="AK550" s="37"/>
      <c r="AL550" s="37"/>
      <c r="AM550" s="37"/>
      <c r="AN550" s="37"/>
      <c r="AO550" s="38"/>
      <c r="AP550" s="38"/>
      <c r="AQ550" s="37"/>
      <c r="AR550" s="37"/>
      <c r="AS550" s="37"/>
      <c r="AT550" s="38"/>
    </row>
    <row r="551" spans="1:46" ht="12.75"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49"/>
      <c r="AK551" s="37"/>
      <c r="AL551" s="37"/>
      <c r="AM551" s="37"/>
      <c r="AN551" s="37"/>
      <c r="AO551" s="38"/>
      <c r="AP551" s="38"/>
      <c r="AQ551" s="37"/>
      <c r="AR551" s="37"/>
      <c r="AS551" s="37"/>
      <c r="AT551" s="38"/>
    </row>
    <row r="552" spans="1:46" ht="12.75"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49"/>
      <c r="AK552" s="37"/>
      <c r="AL552" s="37"/>
      <c r="AM552" s="37"/>
      <c r="AN552" s="37"/>
      <c r="AO552" s="38"/>
      <c r="AP552" s="38"/>
      <c r="AQ552" s="37"/>
      <c r="AR552" s="37"/>
      <c r="AS552" s="37"/>
      <c r="AT552" s="38"/>
    </row>
    <row r="553" spans="1:46" ht="12.75"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49"/>
      <c r="AK553" s="37"/>
      <c r="AL553" s="37"/>
      <c r="AM553" s="37"/>
      <c r="AN553" s="37"/>
      <c r="AO553" s="38"/>
      <c r="AP553" s="38"/>
      <c r="AQ553" s="37"/>
      <c r="AR553" s="37"/>
      <c r="AS553" s="37"/>
      <c r="AT553" s="38"/>
    </row>
    <row r="554" spans="1:46" ht="12.75"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49"/>
      <c r="AK554" s="37"/>
      <c r="AL554" s="37"/>
      <c r="AM554" s="37"/>
      <c r="AN554" s="37"/>
      <c r="AO554" s="38"/>
      <c r="AP554" s="38"/>
      <c r="AQ554" s="37"/>
      <c r="AR554" s="37"/>
      <c r="AS554" s="37"/>
      <c r="AT554" s="38"/>
    </row>
    <row r="555" spans="1:46" ht="12.75"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49"/>
      <c r="AK555" s="37"/>
      <c r="AL555" s="37"/>
      <c r="AM555" s="37"/>
      <c r="AN555" s="37"/>
      <c r="AO555" s="38"/>
      <c r="AP555" s="38"/>
      <c r="AQ555" s="37"/>
      <c r="AR555" s="37"/>
      <c r="AS555" s="37"/>
      <c r="AT555" s="38"/>
    </row>
    <row r="556" spans="1:46" ht="12.75"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49"/>
      <c r="AK556" s="37"/>
      <c r="AL556" s="37"/>
      <c r="AM556" s="37"/>
      <c r="AN556" s="37"/>
      <c r="AO556" s="38"/>
      <c r="AP556" s="38"/>
      <c r="AQ556" s="37"/>
      <c r="AR556" s="37"/>
      <c r="AS556" s="37"/>
      <c r="AT556" s="38"/>
    </row>
    <row r="557" spans="1:46" ht="12.75"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49"/>
      <c r="AK557" s="37"/>
      <c r="AL557" s="37"/>
      <c r="AM557" s="37"/>
      <c r="AN557" s="37"/>
      <c r="AO557" s="38"/>
      <c r="AP557" s="38"/>
      <c r="AQ557" s="37"/>
      <c r="AR557" s="37"/>
      <c r="AS557" s="37"/>
      <c r="AT557" s="38"/>
    </row>
    <row r="558" spans="1:46" ht="12.75"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49"/>
      <c r="AK558" s="37"/>
      <c r="AL558" s="37"/>
      <c r="AM558" s="37"/>
      <c r="AN558" s="37"/>
      <c r="AO558" s="38"/>
      <c r="AP558" s="38"/>
      <c r="AQ558" s="37"/>
      <c r="AR558" s="37"/>
      <c r="AS558" s="37"/>
      <c r="AT558" s="38"/>
    </row>
    <row r="559" spans="1:46" ht="12.75"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49"/>
      <c r="AK559" s="37"/>
      <c r="AL559" s="37"/>
      <c r="AM559" s="37"/>
      <c r="AN559" s="37"/>
      <c r="AO559" s="38"/>
      <c r="AP559" s="38"/>
      <c r="AQ559" s="37"/>
      <c r="AR559" s="37"/>
      <c r="AS559" s="37"/>
      <c r="AT559" s="38"/>
    </row>
    <row r="560" spans="1:46" ht="12.75"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49"/>
      <c r="AK560" s="37"/>
      <c r="AL560" s="37"/>
      <c r="AM560" s="37"/>
      <c r="AN560" s="37"/>
      <c r="AO560" s="38"/>
      <c r="AP560" s="38"/>
      <c r="AQ560" s="37"/>
      <c r="AR560" s="37"/>
      <c r="AS560" s="37"/>
      <c r="AT560" s="38"/>
    </row>
    <row r="561" spans="1:46" ht="12.75"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49"/>
      <c r="AK561" s="37"/>
      <c r="AL561" s="37"/>
      <c r="AM561" s="37"/>
      <c r="AN561" s="37"/>
      <c r="AO561" s="38"/>
      <c r="AP561" s="38"/>
      <c r="AQ561" s="37"/>
      <c r="AR561" s="37"/>
      <c r="AS561" s="37"/>
      <c r="AT561" s="38"/>
    </row>
    <row r="562" spans="1:46" ht="12.75"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49"/>
      <c r="AK562" s="37"/>
      <c r="AL562" s="37"/>
      <c r="AM562" s="37"/>
      <c r="AN562" s="37"/>
      <c r="AO562" s="38"/>
      <c r="AP562" s="38"/>
      <c r="AQ562" s="37"/>
      <c r="AR562" s="37"/>
      <c r="AS562" s="37"/>
      <c r="AT562" s="38"/>
    </row>
    <row r="563" spans="1:46" ht="12.75"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49"/>
      <c r="AK563" s="37"/>
      <c r="AL563" s="37"/>
      <c r="AM563" s="37"/>
      <c r="AN563" s="37"/>
      <c r="AO563" s="38"/>
      <c r="AP563" s="38"/>
      <c r="AQ563" s="37"/>
      <c r="AR563" s="37"/>
      <c r="AS563" s="37"/>
      <c r="AT563" s="38"/>
    </row>
    <row r="564" spans="1:46" ht="12.75"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49"/>
      <c r="AK564" s="37"/>
      <c r="AL564" s="37"/>
      <c r="AM564" s="37"/>
      <c r="AN564" s="37"/>
      <c r="AO564" s="38"/>
      <c r="AP564" s="38"/>
      <c r="AQ564" s="37"/>
      <c r="AR564" s="37"/>
      <c r="AS564" s="37"/>
      <c r="AT564" s="38"/>
    </row>
    <row r="565" spans="1:46" ht="12.75"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49"/>
      <c r="AK565" s="37"/>
      <c r="AL565" s="37"/>
      <c r="AM565" s="37"/>
      <c r="AN565" s="37"/>
      <c r="AO565" s="38"/>
      <c r="AP565" s="38"/>
      <c r="AQ565" s="37"/>
      <c r="AR565" s="37"/>
      <c r="AS565" s="37"/>
      <c r="AT565" s="38"/>
    </row>
    <row r="566" spans="1:46" ht="12.75"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49"/>
      <c r="AK566" s="37"/>
      <c r="AL566" s="37"/>
      <c r="AM566" s="37"/>
      <c r="AN566" s="37"/>
      <c r="AO566" s="38"/>
      <c r="AP566" s="38"/>
      <c r="AQ566" s="37"/>
      <c r="AR566" s="37"/>
      <c r="AS566" s="37"/>
      <c r="AT566" s="38"/>
    </row>
    <row r="567" spans="1:46" ht="12.75"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49"/>
      <c r="AK567" s="37"/>
      <c r="AL567" s="37"/>
      <c r="AM567" s="37"/>
      <c r="AN567" s="37"/>
      <c r="AO567" s="38"/>
      <c r="AP567" s="38"/>
      <c r="AQ567" s="37"/>
      <c r="AR567" s="37"/>
      <c r="AS567" s="37"/>
      <c r="AT567" s="38"/>
    </row>
    <row r="568" spans="1:46" ht="12.75"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49"/>
      <c r="AK568" s="37"/>
      <c r="AL568" s="37"/>
      <c r="AM568" s="37"/>
      <c r="AN568" s="37"/>
      <c r="AO568" s="38"/>
      <c r="AP568" s="38"/>
      <c r="AQ568" s="37"/>
      <c r="AR568" s="37"/>
      <c r="AS568" s="37"/>
      <c r="AT568" s="38"/>
    </row>
    <row r="569" spans="1:46" ht="12.75"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49"/>
      <c r="AK569" s="37"/>
      <c r="AL569" s="37"/>
      <c r="AM569" s="37"/>
      <c r="AN569" s="37"/>
      <c r="AO569" s="38"/>
      <c r="AP569" s="38"/>
      <c r="AQ569" s="37"/>
      <c r="AR569" s="37"/>
      <c r="AS569" s="37"/>
      <c r="AT569" s="38"/>
    </row>
    <row r="570" spans="1:46" ht="12.75"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49"/>
      <c r="AK570" s="37"/>
      <c r="AL570" s="37"/>
      <c r="AM570" s="37"/>
      <c r="AN570" s="37"/>
      <c r="AO570" s="38"/>
      <c r="AP570" s="38"/>
      <c r="AQ570" s="37"/>
      <c r="AR570" s="37"/>
      <c r="AS570" s="37"/>
      <c r="AT570" s="38"/>
    </row>
    <row r="571" spans="1:46" ht="12.75"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49"/>
      <c r="AK571" s="37"/>
      <c r="AL571" s="37"/>
      <c r="AM571" s="37"/>
      <c r="AN571" s="37"/>
      <c r="AO571" s="38"/>
      <c r="AP571" s="38"/>
      <c r="AQ571" s="37"/>
      <c r="AR571" s="37"/>
      <c r="AS571" s="37"/>
      <c r="AT571" s="38"/>
    </row>
    <row r="572" spans="1:46" ht="12.75"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49"/>
      <c r="AK572" s="37"/>
      <c r="AL572" s="37"/>
      <c r="AM572" s="37"/>
      <c r="AN572" s="37"/>
      <c r="AO572" s="38"/>
      <c r="AP572" s="38"/>
      <c r="AQ572" s="37"/>
      <c r="AR572" s="37"/>
      <c r="AS572" s="37"/>
      <c r="AT572" s="38"/>
    </row>
    <row r="573" spans="1:46" ht="12.75"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49"/>
      <c r="AK573" s="37"/>
      <c r="AL573" s="37"/>
      <c r="AM573" s="37"/>
      <c r="AN573" s="37"/>
      <c r="AO573" s="38"/>
      <c r="AP573" s="38"/>
      <c r="AQ573" s="37"/>
      <c r="AR573" s="37"/>
      <c r="AS573" s="37"/>
      <c r="AT573" s="38"/>
    </row>
    <row r="574" spans="1:46" ht="12.75"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49"/>
      <c r="AK574" s="37"/>
      <c r="AL574" s="37"/>
      <c r="AM574" s="37"/>
      <c r="AN574" s="37"/>
      <c r="AO574" s="38"/>
      <c r="AP574" s="38"/>
      <c r="AQ574" s="37"/>
      <c r="AR574" s="37"/>
      <c r="AS574" s="37"/>
      <c r="AT574" s="38"/>
    </row>
    <row r="575" spans="1:46" ht="12.75"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49"/>
      <c r="AK575" s="37"/>
      <c r="AL575" s="37"/>
      <c r="AM575" s="37"/>
      <c r="AN575" s="37"/>
      <c r="AO575" s="38"/>
      <c r="AP575" s="38"/>
      <c r="AQ575" s="37"/>
      <c r="AR575" s="37"/>
      <c r="AS575" s="37"/>
      <c r="AT575" s="38"/>
    </row>
    <row r="576" spans="1:46" ht="12.75"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49"/>
      <c r="AK576" s="37"/>
      <c r="AL576" s="37"/>
      <c r="AM576" s="37"/>
      <c r="AN576" s="37"/>
      <c r="AO576" s="38"/>
      <c r="AP576" s="38"/>
      <c r="AQ576" s="37"/>
      <c r="AR576" s="37"/>
      <c r="AS576" s="37"/>
      <c r="AT576" s="38"/>
    </row>
    <row r="577" spans="1:46" ht="12.75"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49"/>
      <c r="AK577" s="37"/>
      <c r="AL577" s="37"/>
      <c r="AM577" s="37"/>
      <c r="AN577" s="37"/>
      <c r="AO577" s="38"/>
      <c r="AP577" s="38"/>
      <c r="AQ577" s="37"/>
      <c r="AR577" s="37"/>
      <c r="AS577" s="37"/>
      <c r="AT577" s="38"/>
    </row>
    <row r="578" spans="1:46" ht="12.75"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49"/>
      <c r="AK578" s="37"/>
      <c r="AL578" s="37"/>
      <c r="AM578" s="37"/>
      <c r="AN578" s="37"/>
      <c r="AO578" s="38"/>
      <c r="AP578" s="38"/>
      <c r="AQ578" s="37"/>
      <c r="AR578" s="37"/>
      <c r="AS578" s="37"/>
      <c r="AT578" s="38"/>
    </row>
    <row r="579" spans="1:46" ht="12.75"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49"/>
      <c r="AK579" s="37"/>
      <c r="AL579" s="37"/>
      <c r="AM579" s="37"/>
      <c r="AN579" s="37"/>
      <c r="AO579" s="38"/>
      <c r="AP579" s="38"/>
      <c r="AQ579" s="37"/>
      <c r="AR579" s="37"/>
      <c r="AS579" s="37"/>
      <c r="AT579" s="38"/>
    </row>
    <row r="580" spans="1:46" ht="12.75"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49"/>
      <c r="AK580" s="37"/>
      <c r="AL580" s="37"/>
      <c r="AM580" s="37"/>
      <c r="AN580" s="37"/>
      <c r="AO580" s="38"/>
      <c r="AP580" s="38"/>
      <c r="AQ580" s="37"/>
      <c r="AR580" s="37"/>
      <c r="AS580" s="37"/>
      <c r="AT580" s="38"/>
    </row>
    <row r="581" spans="1:46" ht="12.75"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49"/>
      <c r="AK581" s="37"/>
      <c r="AL581" s="37"/>
      <c r="AM581" s="37"/>
      <c r="AN581" s="37"/>
      <c r="AO581" s="38"/>
      <c r="AP581" s="38"/>
      <c r="AQ581" s="37"/>
      <c r="AR581" s="37"/>
      <c r="AS581" s="37"/>
      <c r="AT581" s="38"/>
    </row>
    <row r="582" spans="1:46" ht="12.75"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49"/>
      <c r="AK582" s="37"/>
      <c r="AL582" s="37"/>
      <c r="AM582" s="37"/>
      <c r="AN582" s="37"/>
      <c r="AO582" s="38"/>
      <c r="AP582" s="38"/>
      <c r="AQ582" s="37"/>
      <c r="AR582" s="37"/>
      <c r="AS582" s="37"/>
      <c r="AT582" s="38"/>
    </row>
    <row r="583" spans="1:46" ht="12.75"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49"/>
      <c r="AK583" s="37"/>
      <c r="AL583" s="37"/>
      <c r="AM583" s="37"/>
      <c r="AN583" s="37"/>
      <c r="AO583" s="38"/>
      <c r="AP583" s="38"/>
      <c r="AQ583" s="37"/>
      <c r="AR583" s="37"/>
      <c r="AS583" s="37"/>
      <c r="AT583" s="38"/>
    </row>
    <row r="584" spans="1:46" ht="12.75"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49"/>
      <c r="AK584" s="37"/>
      <c r="AL584" s="37"/>
      <c r="AM584" s="37"/>
      <c r="AN584" s="37"/>
      <c r="AO584" s="38"/>
      <c r="AP584" s="38"/>
      <c r="AQ584" s="37"/>
      <c r="AR584" s="37"/>
      <c r="AS584" s="37"/>
      <c r="AT584" s="38"/>
    </row>
    <row r="585" spans="1:46" ht="12.75"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49"/>
      <c r="AK585" s="37"/>
      <c r="AL585" s="37"/>
      <c r="AM585" s="37"/>
      <c r="AN585" s="37"/>
      <c r="AO585" s="38"/>
      <c r="AP585" s="38"/>
      <c r="AQ585" s="37"/>
      <c r="AR585" s="37"/>
      <c r="AS585" s="37"/>
      <c r="AT585" s="38"/>
    </row>
    <row r="586" spans="1:46" ht="12.75"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49"/>
      <c r="AK586" s="37"/>
      <c r="AL586" s="37"/>
      <c r="AM586" s="37"/>
      <c r="AN586" s="37"/>
      <c r="AO586" s="38"/>
      <c r="AP586" s="38"/>
      <c r="AQ586" s="37"/>
      <c r="AR586" s="37"/>
      <c r="AS586" s="37"/>
      <c r="AT586" s="38"/>
    </row>
    <row r="587" spans="1:46" ht="12.75"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49"/>
      <c r="AK587" s="37"/>
      <c r="AL587" s="37"/>
      <c r="AM587" s="37"/>
      <c r="AN587" s="37"/>
      <c r="AO587" s="38"/>
      <c r="AP587" s="38"/>
      <c r="AQ587" s="37"/>
      <c r="AR587" s="37"/>
      <c r="AS587" s="37"/>
      <c r="AT587" s="38"/>
    </row>
    <row r="588" spans="1:46" ht="12.75"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49"/>
      <c r="AK588" s="37"/>
      <c r="AL588" s="37"/>
      <c r="AM588" s="37"/>
      <c r="AN588" s="37"/>
      <c r="AO588" s="38"/>
      <c r="AP588" s="38"/>
      <c r="AQ588" s="37"/>
      <c r="AR588" s="37"/>
      <c r="AS588" s="37"/>
      <c r="AT588" s="38"/>
    </row>
    <row r="589" spans="1:46" ht="12.75"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49"/>
      <c r="AK589" s="37"/>
      <c r="AL589" s="37"/>
      <c r="AM589" s="37"/>
      <c r="AN589" s="37"/>
      <c r="AO589" s="38"/>
      <c r="AP589" s="38"/>
      <c r="AQ589" s="37"/>
      <c r="AR589" s="37"/>
      <c r="AS589" s="37"/>
      <c r="AT589" s="38"/>
    </row>
    <row r="590" spans="1:46" ht="12.75"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49"/>
      <c r="AK590" s="37"/>
      <c r="AL590" s="37"/>
      <c r="AM590" s="37"/>
      <c r="AN590" s="37"/>
      <c r="AO590" s="38"/>
      <c r="AP590" s="38"/>
      <c r="AQ590" s="37"/>
      <c r="AR590" s="37"/>
      <c r="AS590" s="37"/>
      <c r="AT590" s="38"/>
    </row>
    <row r="591" spans="1:46" ht="12.75"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49"/>
      <c r="AK591" s="37"/>
      <c r="AL591" s="37"/>
      <c r="AM591" s="37"/>
      <c r="AN591" s="37"/>
      <c r="AO591" s="38"/>
      <c r="AP591" s="38"/>
      <c r="AQ591" s="37"/>
      <c r="AR591" s="37"/>
      <c r="AS591" s="37"/>
      <c r="AT591" s="38"/>
    </row>
    <row r="592" spans="1:46" ht="12.75"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49"/>
      <c r="AK592" s="37"/>
      <c r="AL592" s="37"/>
      <c r="AM592" s="37"/>
      <c r="AN592" s="37"/>
      <c r="AO592" s="38"/>
      <c r="AP592" s="38"/>
      <c r="AQ592" s="37"/>
      <c r="AR592" s="37"/>
      <c r="AS592" s="37"/>
      <c r="AT592" s="38"/>
    </row>
    <row r="593" spans="1:46" ht="12.75"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49"/>
      <c r="AK593" s="37"/>
      <c r="AL593" s="37"/>
      <c r="AM593" s="37"/>
      <c r="AN593" s="37"/>
      <c r="AO593" s="38"/>
      <c r="AP593" s="38"/>
      <c r="AQ593" s="37"/>
      <c r="AR593" s="37"/>
      <c r="AS593" s="37"/>
      <c r="AT593" s="38"/>
    </row>
    <row r="594" spans="1:46" ht="12.75"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49"/>
      <c r="AK594" s="37"/>
      <c r="AL594" s="37"/>
      <c r="AM594" s="37"/>
      <c r="AN594" s="37"/>
      <c r="AO594" s="38"/>
      <c r="AP594" s="38"/>
      <c r="AQ594" s="37"/>
      <c r="AR594" s="37"/>
      <c r="AS594" s="37"/>
      <c r="AT594" s="38"/>
    </row>
    <row r="595" spans="1:46" ht="12.75"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49"/>
      <c r="AK595" s="37"/>
      <c r="AL595" s="37"/>
      <c r="AM595" s="37"/>
      <c r="AN595" s="37"/>
      <c r="AO595" s="38"/>
      <c r="AP595" s="38"/>
      <c r="AQ595" s="37"/>
      <c r="AR595" s="37"/>
      <c r="AS595" s="37"/>
      <c r="AT595" s="38"/>
    </row>
    <row r="596" spans="1:46" ht="12.75"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49"/>
      <c r="AK596" s="37"/>
      <c r="AL596" s="37"/>
      <c r="AM596" s="37"/>
      <c r="AN596" s="37"/>
      <c r="AO596" s="38"/>
      <c r="AP596" s="38"/>
      <c r="AQ596" s="37"/>
      <c r="AR596" s="37"/>
      <c r="AS596" s="37"/>
      <c r="AT596" s="38"/>
    </row>
    <row r="597" spans="1:46" ht="12.75"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49"/>
      <c r="AK597" s="37"/>
      <c r="AL597" s="37"/>
      <c r="AM597" s="37"/>
      <c r="AN597" s="37"/>
      <c r="AO597" s="38"/>
      <c r="AP597" s="38"/>
      <c r="AQ597" s="37"/>
      <c r="AR597" s="37"/>
      <c r="AS597" s="37"/>
      <c r="AT597" s="38"/>
    </row>
    <row r="598" spans="1:46" ht="12.75"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49"/>
      <c r="AK598" s="37"/>
      <c r="AL598" s="37"/>
      <c r="AM598" s="37"/>
      <c r="AN598" s="37"/>
      <c r="AO598" s="38"/>
      <c r="AP598" s="38"/>
      <c r="AQ598" s="37"/>
      <c r="AR598" s="37"/>
      <c r="AS598" s="37"/>
      <c r="AT598" s="38"/>
    </row>
    <row r="599" spans="1:46" ht="12.75"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49"/>
      <c r="AK599" s="37"/>
      <c r="AL599" s="37"/>
      <c r="AM599" s="37"/>
      <c r="AN599" s="37"/>
      <c r="AO599" s="38"/>
      <c r="AP599" s="38"/>
      <c r="AQ599" s="37"/>
      <c r="AR599" s="37"/>
      <c r="AS599" s="37"/>
      <c r="AT599" s="38"/>
    </row>
    <row r="600" spans="1:46" ht="12.75"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49"/>
      <c r="AK600" s="37"/>
      <c r="AL600" s="37"/>
      <c r="AM600" s="37"/>
      <c r="AN600" s="37"/>
      <c r="AO600" s="38"/>
      <c r="AP600" s="38"/>
      <c r="AQ600" s="37"/>
      <c r="AR600" s="37"/>
      <c r="AS600" s="37"/>
      <c r="AT600" s="38"/>
    </row>
    <row r="601" spans="1:46" ht="12.75"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49"/>
      <c r="AK601" s="37"/>
      <c r="AL601" s="37"/>
      <c r="AM601" s="37"/>
      <c r="AN601" s="37"/>
      <c r="AO601" s="38"/>
      <c r="AP601" s="38"/>
      <c r="AQ601" s="37"/>
      <c r="AR601" s="37"/>
      <c r="AS601" s="37"/>
      <c r="AT601" s="38"/>
    </row>
    <row r="602" spans="1:46" ht="12.75"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49"/>
      <c r="AK602" s="37"/>
      <c r="AL602" s="37"/>
      <c r="AM602" s="37"/>
      <c r="AN602" s="37"/>
      <c r="AO602" s="38"/>
      <c r="AP602" s="38"/>
      <c r="AQ602" s="37"/>
      <c r="AR602" s="37"/>
      <c r="AS602" s="37"/>
      <c r="AT602" s="38"/>
    </row>
    <row r="603" spans="1:46" ht="12.75"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49"/>
      <c r="AK603" s="37"/>
      <c r="AL603" s="37"/>
      <c r="AM603" s="37"/>
      <c r="AN603" s="37"/>
      <c r="AO603" s="38"/>
      <c r="AP603" s="38"/>
      <c r="AQ603" s="37"/>
      <c r="AR603" s="37"/>
      <c r="AS603" s="37"/>
      <c r="AT603" s="38"/>
    </row>
    <row r="604" spans="1:46" ht="12.75"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c r="AA604" s="37"/>
      <c r="AB604" s="37"/>
      <c r="AC604" s="37"/>
      <c r="AD604" s="37"/>
      <c r="AE604" s="37"/>
      <c r="AF604" s="37"/>
      <c r="AG604" s="37"/>
      <c r="AH604" s="37"/>
      <c r="AI604" s="37"/>
      <c r="AJ604" s="49"/>
      <c r="AK604" s="37"/>
      <c r="AL604" s="37"/>
      <c r="AM604" s="37"/>
      <c r="AN604" s="37"/>
      <c r="AO604" s="38"/>
      <c r="AP604" s="38"/>
      <c r="AQ604" s="37"/>
      <c r="AR604" s="37"/>
      <c r="AS604" s="37"/>
      <c r="AT604" s="38"/>
    </row>
    <row r="605" spans="1:46" ht="12.75"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c r="AA605" s="37"/>
      <c r="AB605" s="37"/>
      <c r="AC605" s="37"/>
      <c r="AD605" s="37"/>
      <c r="AE605" s="37"/>
      <c r="AF605" s="37"/>
      <c r="AG605" s="37"/>
      <c r="AH605" s="37"/>
      <c r="AI605" s="37"/>
      <c r="AJ605" s="49"/>
      <c r="AK605" s="37"/>
      <c r="AL605" s="37"/>
      <c r="AM605" s="37"/>
      <c r="AN605" s="37"/>
      <c r="AO605" s="38"/>
      <c r="AP605" s="38"/>
      <c r="AQ605" s="37"/>
      <c r="AR605" s="37"/>
      <c r="AS605" s="37"/>
      <c r="AT605" s="38"/>
    </row>
    <row r="606" spans="1:46" ht="12.75"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c r="AA606" s="37"/>
      <c r="AB606" s="37"/>
      <c r="AC606" s="37"/>
      <c r="AD606" s="37"/>
      <c r="AE606" s="37"/>
      <c r="AF606" s="37"/>
      <c r="AG606" s="37"/>
      <c r="AH606" s="37"/>
      <c r="AI606" s="37"/>
      <c r="AJ606" s="49"/>
      <c r="AK606" s="37"/>
      <c r="AL606" s="37"/>
      <c r="AM606" s="37"/>
      <c r="AN606" s="37"/>
      <c r="AO606" s="38"/>
      <c r="AP606" s="38"/>
      <c r="AQ606" s="37"/>
      <c r="AR606" s="37"/>
      <c r="AS606" s="37"/>
      <c r="AT606" s="38"/>
    </row>
    <row r="607" spans="1:46" ht="12.75"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c r="AA607" s="37"/>
      <c r="AB607" s="37"/>
      <c r="AC607" s="37"/>
      <c r="AD607" s="37"/>
      <c r="AE607" s="37"/>
      <c r="AF607" s="37"/>
      <c r="AG607" s="37"/>
      <c r="AH607" s="37"/>
      <c r="AI607" s="37"/>
      <c r="AJ607" s="49"/>
      <c r="AK607" s="37"/>
      <c r="AL607" s="37"/>
      <c r="AM607" s="37"/>
      <c r="AN607" s="37"/>
      <c r="AO607" s="38"/>
      <c r="AP607" s="38"/>
      <c r="AQ607" s="37"/>
      <c r="AR607" s="37"/>
      <c r="AS607" s="37"/>
      <c r="AT607" s="38"/>
    </row>
    <row r="608" spans="1:46" ht="12.75"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c r="AA608" s="37"/>
      <c r="AB608" s="37"/>
      <c r="AC608" s="37"/>
      <c r="AD608" s="37"/>
      <c r="AE608" s="37"/>
      <c r="AF608" s="37"/>
      <c r="AG608" s="37"/>
      <c r="AH608" s="37"/>
      <c r="AI608" s="37"/>
      <c r="AJ608" s="49"/>
      <c r="AK608" s="37"/>
      <c r="AL608" s="37"/>
      <c r="AM608" s="37"/>
      <c r="AN608" s="37"/>
      <c r="AO608" s="38"/>
      <c r="AP608" s="38"/>
      <c r="AQ608" s="37"/>
      <c r="AR608" s="37"/>
      <c r="AS608" s="37"/>
      <c r="AT608" s="38"/>
    </row>
    <row r="609" spans="1:46" ht="12.75"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c r="AA609" s="37"/>
      <c r="AB609" s="37"/>
      <c r="AC609" s="37"/>
      <c r="AD609" s="37"/>
      <c r="AE609" s="37"/>
      <c r="AF609" s="37"/>
      <c r="AG609" s="37"/>
      <c r="AH609" s="37"/>
      <c r="AI609" s="37"/>
      <c r="AJ609" s="49"/>
      <c r="AK609" s="37"/>
      <c r="AL609" s="37"/>
      <c r="AM609" s="37"/>
      <c r="AN609" s="37"/>
      <c r="AO609" s="38"/>
      <c r="AP609" s="38"/>
      <c r="AQ609" s="37"/>
      <c r="AR609" s="37"/>
      <c r="AS609" s="37"/>
      <c r="AT609" s="38"/>
    </row>
    <row r="610" spans="1:46" ht="12.75"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c r="AA610" s="37"/>
      <c r="AB610" s="37"/>
      <c r="AC610" s="37"/>
      <c r="AD610" s="37"/>
      <c r="AE610" s="37"/>
      <c r="AF610" s="37"/>
      <c r="AG610" s="37"/>
      <c r="AH610" s="37"/>
      <c r="AI610" s="37"/>
      <c r="AJ610" s="49"/>
      <c r="AK610" s="37"/>
      <c r="AL610" s="37"/>
      <c r="AM610" s="37"/>
      <c r="AN610" s="37"/>
      <c r="AO610" s="38"/>
      <c r="AP610" s="38"/>
      <c r="AQ610" s="37"/>
      <c r="AR610" s="37"/>
      <c r="AS610" s="37"/>
      <c r="AT610" s="38"/>
    </row>
    <row r="611" spans="1:46" ht="12.75"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c r="AA611" s="37"/>
      <c r="AB611" s="37"/>
      <c r="AC611" s="37"/>
      <c r="AD611" s="37"/>
      <c r="AE611" s="37"/>
      <c r="AF611" s="37"/>
      <c r="AG611" s="37"/>
      <c r="AH611" s="37"/>
      <c r="AI611" s="37"/>
      <c r="AJ611" s="49"/>
      <c r="AK611" s="37"/>
      <c r="AL611" s="37"/>
      <c r="AM611" s="37"/>
      <c r="AN611" s="37"/>
      <c r="AO611" s="38"/>
      <c r="AP611" s="38"/>
      <c r="AQ611" s="37"/>
      <c r="AR611" s="37"/>
      <c r="AS611" s="37"/>
      <c r="AT611" s="38"/>
    </row>
    <row r="612" spans="1:46" ht="12.75"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c r="AA612" s="37"/>
      <c r="AB612" s="37"/>
      <c r="AC612" s="37"/>
      <c r="AD612" s="37"/>
      <c r="AE612" s="37"/>
      <c r="AF612" s="37"/>
      <c r="AG612" s="37"/>
      <c r="AH612" s="37"/>
      <c r="AI612" s="37"/>
      <c r="AJ612" s="49"/>
      <c r="AK612" s="37"/>
      <c r="AL612" s="37"/>
      <c r="AM612" s="37"/>
      <c r="AN612" s="37"/>
      <c r="AO612" s="38"/>
      <c r="AP612" s="38"/>
      <c r="AQ612" s="37"/>
      <c r="AR612" s="37"/>
      <c r="AS612" s="37"/>
      <c r="AT612" s="38"/>
    </row>
    <row r="613" spans="1:46" ht="12.75"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c r="AA613" s="37"/>
      <c r="AB613" s="37"/>
      <c r="AC613" s="37"/>
      <c r="AD613" s="37"/>
      <c r="AE613" s="37"/>
      <c r="AF613" s="37"/>
      <c r="AG613" s="37"/>
      <c r="AH613" s="37"/>
      <c r="AI613" s="37"/>
      <c r="AJ613" s="49"/>
      <c r="AK613" s="37"/>
      <c r="AL613" s="37"/>
      <c r="AM613" s="37"/>
      <c r="AN613" s="37"/>
      <c r="AO613" s="38"/>
      <c r="AP613" s="38"/>
      <c r="AQ613" s="37"/>
      <c r="AR613" s="37"/>
      <c r="AS613" s="37"/>
      <c r="AT613" s="38"/>
    </row>
    <row r="614" spans="1:46" ht="12.75"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c r="AA614" s="37"/>
      <c r="AB614" s="37"/>
      <c r="AC614" s="37"/>
      <c r="AD614" s="37"/>
      <c r="AE614" s="37"/>
      <c r="AF614" s="37"/>
      <c r="AG614" s="37"/>
      <c r="AH614" s="37"/>
      <c r="AI614" s="37"/>
      <c r="AJ614" s="49"/>
      <c r="AK614" s="37"/>
      <c r="AL614" s="37"/>
      <c r="AM614" s="37"/>
      <c r="AN614" s="37"/>
      <c r="AO614" s="38"/>
      <c r="AP614" s="38"/>
      <c r="AQ614" s="37"/>
      <c r="AR614" s="37"/>
      <c r="AS614" s="37"/>
      <c r="AT614" s="38"/>
    </row>
    <row r="615" spans="1:46" ht="12.75"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c r="AA615" s="37"/>
      <c r="AB615" s="37"/>
      <c r="AC615" s="37"/>
      <c r="AD615" s="37"/>
      <c r="AE615" s="37"/>
      <c r="AF615" s="37"/>
      <c r="AG615" s="37"/>
      <c r="AH615" s="37"/>
      <c r="AI615" s="37"/>
      <c r="AJ615" s="49"/>
      <c r="AK615" s="37"/>
      <c r="AL615" s="37"/>
      <c r="AM615" s="37"/>
      <c r="AN615" s="37"/>
      <c r="AO615" s="38"/>
      <c r="AP615" s="38"/>
      <c r="AQ615" s="37"/>
      <c r="AR615" s="37"/>
      <c r="AS615" s="37"/>
      <c r="AT615" s="38"/>
    </row>
    <row r="616" spans="1:46" ht="12.75"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c r="AA616" s="37"/>
      <c r="AB616" s="37"/>
      <c r="AC616" s="37"/>
      <c r="AD616" s="37"/>
      <c r="AE616" s="37"/>
      <c r="AF616" s="37"/>
      <c r="AG616" s="37"/>
      <c r="AH616" s="37"/>
      <c r="AI616" s="37"/>
      <c r="AJ616" s="49"/>
      <c r="AK616" s="37"/>
      <c r="AL616" s="37"/>
      <c r="AM616" s="37"/>
      <c r="AN616" s="37"/>
      <c r="AO616" s="38"/>
      <c r="AP616" s="38"/>
      <c r="AQ616" s="37"/>
      <c r="AR616" s="37"/>
      <c r="AS616" s="37"/>
      <c r="AT616" s="38"/>
    </row>
    <row r="617" spans="1:46" ht="12.75"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c r="AA617" s="37"/>
      <c r="AB617" s="37"/>
      <c r="AC617" s="37"/>
      <c r="AD617" s="37"/>
      <c r="AE617" s="37"/>
      <c r="AF617" s="37"/>
      <c r="AG617" s="37"/>
      <c r="AH617" s="37"/>
      <c r="AI617" s="37"/>
      <c r="AJ617" s="49"/>
      <c r="AK617" s="37"/>
      <c r="AL617" s="37"/>
      <c r="AM617" s="37"/>
      <c r="AN617" s="37"/>
      <c r="AO617" s="38"/>
      <c r="AP617" s="38"/>
      <c r="AQ617" s="37"/>
      <c r="AR617" s="37"/>
      <c r="AS617" s="37"/>
      <c r="AT617" s="38"/>
    </row>
    <row r="618" spans="1:46" ht="12.75"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c r="AA618" s="37"/>
      <c r="AB618" s="37"/>
      <c r="AC618" s="37"/>
      <c r="AD618" s="37"/>
      <c r="AE618" s="37"/>
      <c r="AF618" s="37"/>
      <c r="AG618" s="37"/>
      <c r="AH618" s="37"/>
      <c r="AI618" s="37"/>
      <c r="AJ618" s="49"/>
      <c r="AK618" s="37"/>
      <c r="AL618" s="37"/>
      <c r="AM618" s="37"/>
      <c r="AN618" s="37"/>
      <c r="AO618" s="38"/>
      <c r="AP618" s="38"/>
      <c r="AQ618" s="37"/>
      <c r="AR618" s="37"/>
      <c r="AS618" s="37"/>
      <c r="AT618" s="38"/>
    </row>
    <row r="619" spans="1:46" ht="12.75"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c r="AA619" s="37"/>
      <c r="AB619" s="37"/>
      <c r="AC619" s="37"/>
      <c r="AD619" s="37"/>
      <c r="AE619" s="37"/>
      <c r="AF619" s="37"/>
      <c r="AG619" s="37"/>
      <c r="AH619" s="37"/>
      <c r="AI619" s="37"/>
      <c r="AJ619" s="49"/>
      <c r="AK619" s="37"/>
      <c r="AL619" s="37"/>
      <c r="AM619" s="37"/>
      <c r="AN619" s="37"/>
      <c r="AO619" s="38"/>
      <c r="AP619" s="38"/>
      <c r="AQ619" s="37"/>
      <c r="AR619" s="37"/>
      <c r="AS619" s="37"/>
      <c r="AT619" s="38"/>
    </row>
    <row r="620" spans="1:46" ht="12.75"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c r="AA620" s="37"/>
      <c r="AB620" s="37"/>
      <c r="AC620" s="37"/>
      <c r="AD620" s="37"/>
      <c r="AE620" s="37"/>
      <c r="AF620" s="37"/>
      <c r="AG620" s="37"/>
      <c r="AH620" s="37"/>
      <c r="AI620" s="37"/>
      <c r="AJ620" s="49"/>
      <c r="AK620" s="37"/>
      <c r="AL620" s="37"/>
      <c r="AM620" s="37"/>
      <c r="AN620" s="37"/>
      <c r="AO620" s="38"/>
      <c r="AP620" s="38"/>
      <c r="AQ620" s="37"/>
      <c r="AR620" s="37"/>
      <c r="AS620" s="37"/>
      <c r="AT620" s="38"/>
    </row>
    <row r="621" spans="1:46" ht="12.75"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c r="AA621" s="37"/>
      <c r="AB621" s="37"/>
      <c r="AC621" s="37"/>
      <c r="AD621" s="37"/>
      <c r="AE621" s="37"/>
      <c r="AF621" s="37"/>
      <c r="AG621" s="37"/>
      <c r="AH621" s="37"/>
      <c r="AI621" s="37"/>
      <c r="AJ621" s="49"/>
      <c r="AK621" s="37"/>
      <c r="AL621" s="37"/>
      <c r="AM621" s="37"/>
      <c r="AN621" s="37"/>
      <c r="AO621" s="38"/>
      <c r="AP621" s="38"/>
      <c r="AQ621" s="37"/>
      <c r="AR621" s="37"/>
      <c r="AS621" s="37"/>
      <c r="AT621" s="38"/>
    </row>
    <row r="622" spans="1:46" ht="12.75"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c r="AA622" s="37"/>
      <c r="AB622" s="37"/>
      <c r="AC622" s="37"/>
      <c r="AD622" s="37"/>
      <c r="AE622" s="37"/>
      <c r="AF622" s="37"/>
      <c r="AG622" s="37"/>
      <c r="AH622" s="37"/>
      <c r="AI622" s="37"/>
      <c r="AJ622" s="49"/>
      <c r="AK622" s="37"/>
      <c r="AL622" s="37"/>
      <c r="AM622" s="37"/>
      <c r="AN622" s="37"/>
      <c r="AO622" s="38"/>
      <c r="AP622" s="38"/>
      <c r="AQ622" s="37"/>
      <c r="AR622" s="37"/>
      <c r="AS622" s="37"/>
      <c r="AT622" s="38"/>
    </row>
    <row r="623" spans="1:46" ht="12.75"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c r="AA623" s="37"/>
      <c r="AB623" s="37"/>
      <c r="AC623" s="37"/>
      <c r="AD623" s="37"/>
      <c r="AE623" s="37"/>
      <c r="AF623" s="37"/>
      <c r="AG623" s="37"/>
      <c r="AH623" s="37"/>
      <c r="AI623" s="37"/>
      <c r="AJ623" s="49"/>
      <c r="AK623" s="37"/>
      <c r="AL623" s="37"/>
      <c r="AM623" s="37"/>
      <c r="AN623" s="37"/>
      <c r="AO623" s="38"/>
      <c r="AP623" s="38"/>
      <c r="AQ623" s="37"/>
      <c r="AR623" s="37"/>
      <c r="AS623" s="37"/>
      <c r="AT623" s="38"/>
    </row>
    <row r="624" spans="1:46" ht="12.75"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c r="AA624" s="37"/>
      <c r="AB624" s="37"/>
      <c r="AC624" s="37"/>
      <c r="AD624" s="37"/>
      <c r="AE624" s="37"/>
      <c r="AF624" s="37"/>
      <c r="AG624" s="37"/>
      <c r="AH624" s="37"/>
      <c r="AI624" s="37"/>
      <c r="AJ624" s="49"/>
      <c r="AK624" s="37"/>
      <c r="AL624" s="37"/>
      <c r="AM624" s="37"/>
      <c r="AN624" s="37"/>
      <c r="AO624" s="38"/>
      <c r="AP624" s="38"/>
      <c r="AQ624" s="37"/>
      <c r="AR624" s="37"/>
      <c r="AS624" s="37"/>
      <c r="AT624" s="38"/>
    </row>
    <row r="625" spans="1:46" ht="12.75"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c r="AA625" s="37"/>
      <c r="AB625" s="37"/>
      <c r="AC625" s="37"/>
      <c r="AD625" s="37"/>
      <c r="AE625" s="37"/>
      <c r="AF625" s="37"/>
      <c r="AG625" s="37"/>
      <c r="AH625" s="37"/>
      <c r="AI625" s="37"/>
      <c r="AJ625" s="49"/>
      <c r="AK625" s="37"/>
      <c r="AL625" s="37"/>
      <c r="AM625" s="37"/>
      <c r="AN625" s="37"/>
      <c r="AO625" s="38"/>
      <c r="AP625" s="38"/>
      <c r="AQ625" s="37"/>
      <c r="AR625" s="37"/>
      <c r="AS625" s="37"/>
      <c r="AT625" s="38"/>
    </row>
    <row r="626" spans="1:46" ht="12.75"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c r="AA626" s="37"/>
      <c r="AB626" s="37"/>
      <c r="AC626" s="37"/>
      <c r="AD626" s="37"/>
      <c r="AE626" s="37"/>
      <c r="AF626" s="37"/>
      <c r="AG626" s="37"/>
      <c r="AH626" s="37"/>
      <c r="AI626" s="37"/>
      <c r="AJ626" s="49"/>
      <c r="AK626" s="37"/>
      <c r="AL626" s="37"/>
      <c r="AM626" s="37"/>
      <c r="AN626" s="37"/>
      <c r="AO626" s="38"/>
      <c r="AP626" s="38"/>
      <c r="AQ626" s="37"/>
      <c r="AR626" s="37"/>
      <c r="AS626" s="37"/>
      <c r="AT626" s="38"/>
    </row>
    <row r="627" spans="1:46" ht="12.75"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c r="AA627" s="37"/>
      <c r="AB627" s="37"/>
      <c r="AC627" s="37"/>
      <c r="AD627" s="37"/>
      <c r="AE627" s="37"/>
      <c r="AF627" s="37"/>
      <c r="AG627" s="37"/>
      <c r="AH627" s="37"/>
      <c r="AI627" s="37"/>
      <c r="AJ627" s="49"/>
      <c r="AK627" s="37"/>
      <c r="AL627" s="37"/>
      <c r="AM627" s="37"/>
      <c r="AN627" s="37"/>
      <c r="AO627" s="38"/>
      <c r="AP627" s="38"/>
      <c r="AQ627" s="37"/>
      <c r="AR627" s="37"/>
      <c r="AS627" s="37"/>
      <c r="AT627" s="38"/>
    </row>
    <row r="628" spans="1:46" ht="12.75"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c r="AA628" s="37"/>
      <c r="AB628" s="37"/>
      <c r="AC628" s="37"/>
      <c r="AD628" s="37"/>
      <c r="AE628" s="37"/>
      <c r="AF628" s="37"/>
      <c r="AG628" s="37"/>
      <c r="AH628" s="37"/>
      <c r="AI628" s="37"/>
      <c r="AJ628" s="49"/>
      <c r="AK628" s="37"/>
      <c r="AL628" s="37"/>
      <c r="AM628" s="37"/>
      <c r="AN628" s="37"/>
      <c r="AO628" s="38"/>
      <c r="AP628" s="38"/>
      <c r="AQ628" s="37"/>
      <c r="AR628" s="37"/>
      <c r="AS628" s="37"/>
      <c r="AT628" s="38"/>
    </row>
    <row r="629" spans="1:46" ht="12.75"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c r="AA629" s="37"/>
      <c r="AB629" s="37"/>
      <c r="AC629" s="37"/>
      <c r="AD629" s="37"/>
      <c r="AE629" s="37"/>
      <c r="AF629" s="37"/>
      <c r="AG629" s="37"/>
      <c r="AH629" s="37"/>
      <c r="AI629" s="37"/>
      <c r="AJ629" s="49"/>
      <c r="AK629" s="37"/>
      <c r="AL629" s="37"/>
      <c r="AM629" s="37"/>
      <c r="AN629" s="37"/>
      <c r="AO629" s="38"/>
      <c r="AP629" s="38"/>
      <c r="AQ629" s="37"/>
      <c r="AR629" s="37"/>
      <c r="AS629" s="37"/>
      <c r="AT629" s="38"/>
    </row>
    <row r="630" spans="1:46" ht="12.75"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c r="AA630" s="37"/>
      <c r="AB630" s="37"/>
      <c r="AC630" s="37"/>
      <c r="AD630" s="37"/>
      <c r="AE630" s="37"/>
      <c r="AF630" s="37"/>
      <c r="AG630" s="37"/>
      <c r="AH630" s="37"/>
      <c r="AI630" s="37"/>
      <c r="AJ630" s="49"/>
      <c r="AK630" s="37"/>
      <c r="AL630" s="37"/>
      <c r="AM630" s="37"/>
      <c r="AN630" s="37"/>
      <c r="AO630" s="38"/>
      <c r="AP630" s="38"/>
      <c r="AQ630" s="37"/>
      <c r="AR630" s="37"/>
      <c r="AS630" s="37"/>
      <c r="AT630" s="38"/>
    </row>
    <row r="631" spans="1:46" ht="12.75"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c r="AA631" s="37"/>
      <c r="AB631" s="37"/>
      <c r="AC631" s="37"/>
      <c r="AD631" s="37"/>
      <c r="AE631" s="37"/>
      <c r="AF631" s="37"/>
      <c r="AG631" s="37"/>
      <c r="AH631" s="37"/>
      <c r="AI631" s="37"/>
      <c r="AJ631" s="49"/>
      <c r="AK631" s="37"/>
      <c r="AL631" s="37"/>
      <c r="AM631" s="37"/>
      <c r="AN631" s="37"/>
      <c r="AO631" s="38"/>
      <c r="AP631" s="38"/>
      <c r="AQ631" s="37"/>
      <c r="AR631" s="37"/>
      <c r="AS631" s="37"/>
      <c r="AT631" s="38"/>
    </row>
    <row r="632" spans="1:46" ht="12.75"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c r="AA632" s="37"/>
      <c r="AB632" s="37"/>
      <c r="AC632" s="37"/>
      <c r="AD632" s="37"/>
      <c r="AE632" s="37"/>
      <c r="AF632" s="37"/>
      <c r="AG632" s="37"/>
      <c r="AH632" s="37"/>
      <c r="AI632" s="37"/>
      <c r="AJ632" s="49"/>
      <c r="AK632" s="37"/>
      <c r="AL632" s="37"/>
      <c r="AM632" s="37"/>
      <c r="AN632" s="37"/>
      <c r="AO632" s="38"/>
      <c r="AP632" s="38"/>
      <c r="AQ632" s="37"/>
      <c r="AR632" s="37"/>
      <c r="AS632" s="37"/>
      <c r="AT632" s="38"/>
    </row>
    <row r="633" spans="1:46" ht="12.75"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c r="AA633" s="37"/>
      <c r="AB633" s="37"/>
      <c r="AC633" s="37"/>
      <c r="AD633" s="37"/>
      <c r="AE633" s="37"/>
      <c r="AF633" s="37"/>
      <c r="AG633" s="37"/>
      <c r="AH633" s="37"/>
      <c r="AI633" s="37"/>
      <c r="AJ633" s="49"/>
      <c r="AK633" s="37"/>
      <c r="AL633" s="37"/>
      <c r="AM633" s="37"/>
      <c r="AN633" s="37"/>
      <c r="AO633" s="38"/>
      <c r="AP633" s="38"/>
      <c r="AQ633" s="37"/>
      <c r="AR633" s="37"/>
      <c r="AS633" s="37"/>
      <c r="AT633" s="38"/>
    </row>
    <row r="634" spans="1:46" ht="12.75"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c r="AA634" s="37"/>
      <c r="AB634" s="37"/>
      <c r="AC634" s="37"/>
      <c r="AD634" s="37"/>
      <c r="AE634" s="37"/>
      <c r="AF634" s="37"/>
      <c r="AG634" s="37"/>
      <c r="AH634" s="37"/>
      <c r="AI634" s="37"/>
      <c r="AJ634" s="49"/>
      <c r="AK634" s="37"/>
      <c r="AL634" s="37"/>
      <c r="AM634" s="37"/>
      <c r="AN634" s="37"/>
      <c r="AO634" s="38"/>
      <c r="AP634" s="38"/>
      <c r="AQ634" s="37"/>
      <c r="AR634" s="37"/>
      <c r="AS634" s="37"/>
      <c r="AT634" s="38"/>
    </row>
    <row r="635" spans="1:46" ht="12.75"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c r="AA635" s="37"/>
      <c r="AB635" s="37"/>
      <c r="AC635" s="37"/>
      <c r="AD635" s="37"/>
      <c r="AE635" s="37"/>
      <c r="AF635" s="37"/>
      <c r="AG635" s="37"/>
      <c r="AH635" s="37"/>
      <c r="AI635" s="37"/>
      <c r="AJ635" s="49"/>
      <c r="AK635" s="37"/>
      <c r="AL635" s="37"/>
      <c r="AM635" s="37"/>
      <c r="AN635" s="37"/>
      <c r="AO635" s="38"/>
      <c r="AP635" s="38"/>
      <c r="AQ635" s="37"/>
      <c r="AR635" s="37"/>
      <c r="AS635" s="37"/>
      <c r="AT635" s="38"/>
    </row>
    <row r="636" spans="1:46" ht="12.75"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c r="AA636" s="37"/>
      <c r="AB636" s="37"/>
      <c r="AC636" s="37"/>
      <c r="AD636" s="37"/>
      <c r="AE636" s="37"/>
      <c r="AF636" s="37"/>
      <c r="AG636" s="37"/>
      <c r="AH636" s="37"/>
      <c r="AI636" s="37"/>
      <c r="AJ636" s="49"/>
      <c r="AK636" s="37"/>
      <c r="AL636" s="37"/>
      <c r="AM636" s="37"/>
      <c r="AN636" s="37"/>
      <c r="AO636" s="38"/>
      <c r="AP636" s="38"/>
      <c r="AQ636" s="37"/>
      <c r="AR636" s="37"/>
      <c r="AS636" s="37"/>
      <c r="AT636" s="38"/>
    </row>
    <row r="637" spans="1:46" ht="12.75"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c r="AA637" s="37"/>
      <c r="AB637" s="37"/>
      <c r="AC637" s="37"/>
      <c r="AD637" s="37"/>
      <c r="AE637" s="37"/>
      <c r="AF637" s="37"/>
      <c r="AG637" s="37"/>
      <c r="AH637" s="37"/>
      <c r="AI637" s="37"/>
      <c r="AJ637" s="49"/>
      <c r="AK637" s="37"/>
      <c r="AL637" s="37"/>
      <c r="AM637" s="37"/>
      <c r="AN637" s="37"/>
      <c r="AO637" s="38"/>
      <c r="AP637" s="38"/>
      <c r="AQ637" s="37"/>
      <c r="AR637" s="37"/>
      <c r="AS637" s="37"/>
      <c r="AT637" s="38"/>
    </row>
    <row r="638" spans="1:46" ht="12.75"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c r="AA638" s="37"/>
      <c r="AB638" s="37"/>
      <c r="AC638" s="37"/>
      <c r="AD638" s="37"/>
      <c r="AE638" s="37"/>
      <c r="AF638" s="37"/>
      <c r="AG638" s="37"/>
      <c r="AH638" s="37"/>
      <c r="AI638" s="37"/>
      <c r="AJ638" s="49"/>
      <c r="AK638" s="37"/>
      <c r="AL638" s="37"/>
      <c r="AM638" s="37"/>
      <c r="AN638" s="37"/>
      <c r="AO638" s="38"/>
      <c r="AP638" s="38"/>
      <c r="AQ638" s="37"/>
      <c r="AR638" s="37"/>
      <c r="AS638" s="37"/>
      <c r="AT638" s="38"/>
    </row>
    <row r="639" spans="1:46" ht="12.75"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c r="AA639" s="37"/>
      <c r="AB639" s="37"/>
      <c r="AC639" s="37"/>
      <c r="AD639" s="37"/>
      <c r="AE639" s="37"/>
      <c r="AF639" s="37"/>
      <c r="AG639" s="37"/>
      <c r="AH639" s="37"/>
      <c r="AI639" s="37"/>
      <c r="AJ639" s="49"/>
      <c r="AK639" s="37"/>
      <c r="AL639" s="37"/>
      <c r="AM639" s="37"/>
      <c r="AN639" s="37"/>
      <c r="AO639" s="38"/>
      <c r="AP639" s="38"/>
      <c r="AQ639" s="37"/>
      <c r="AR639" s="37"/>
      <c r="AS639" s="37"/>
      <c r="AT639" s="38"/>
    </row>
    <row r="640" spans="1:46" ht="12.75"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c r="AA640" s="37"/>
      <c r="AB640" s="37"/>
      <c r="AC640" s="37"/>
      <c r="AD640" s="37"/>
      <c r="AE640" s="37"/>
      <c r="AF640" s="37"/>
      <c r="AG640" s="37"/>
      <c r="AH640" s="37"/>
      <c r="AI640" s="37"/>
      <c r="AJ640" s="49"/>
      <c r="AK640" s="37"/>
      <c r="AL640" s="37"/>
      <c r="AM640" s="37"/>
      <c r="AN640" s="37"/>
      <c r="AO640" s="38"/>
      <c r="AP640" s="38"/>
      <c r="AQ640" s="37"/>
      <c r="AR640" s="37"/>
      <c r="AS640" s="37"/>
      <c r="AT640" s="38"/>
    </row>
    <row r="641" spans="1:46" ht="12.75"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c r="AA641" s="37"/>
      <c r="AB641" s="37"/>
      <c r="AC641" s="37"/>
      <c r="AD641" s="37"/>
      <c r="AE641" s="37"/>
      <c r="AF641" s="37"/>
      <c r="AG641" s="37"/>
      <c r="AH641" s="37"/>
      <c r="AI641" s="37"/>
      <c r="AJ641" s="49"/>
      <c r="AK641" s="37"/>
      <c r="AL641" s="37"/>
      <c r="AM641" s="37"/>
      <c r="AN641" s="37"/>
      <c r="AO641" s="38"/>
      <c r="AP641" s="38"/>
      <c r="AQ641" s="37"/>
      <c r="AR641" s="37"/>
      <c r="AS641" s="37"/>
      <c r="AT641" s="38"/>
    </row>
    <row r="642" spans="1:46" ht="12.75"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c r="AA642" s="37"/>
      <c r="AB642" s="37"/>
      <c r="AC642" s="37"/>
      <c r="AD642" s="37"/>
      <c r="AE642" s="37"/>
      <c r="AF642" s="37"/>
      <c r="AG642" s="37"/>
      <c r="AH642" s="37"/>
      <c r="AI642" s="37"/>
      <c r="AJ642" s="49"/>
      <c r="AK642" s="37"/>
      <c r="AL642" s="37"/>
      <c r="AM642" s="37"/>
      <c r="AN642" s="37"/>
      <c r="AO642" s="38"/>
      <c r="AP642" s="38"/>
      <c r="AQ642" s="37"/>
      <c r="AR642" s="37"/>
      <c r="AS642" s="37"/>
      <c r="AT642" s="38"/>
    </row>
    <row r="643" spans="1:46" ht="12.75"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c r="AB643" s="37"/>
      <c r="AC643" s="37"/>
      <c r="AD643" s="37"/>
      <c r="AE643" s="37"/>
      <c r="AF643" s="37"/>
      <c r="AG643" s="37"/>
      <c r="AH643" s="37"/>
      <c r="AI643" s="37"/>
      <c r="AJ643" s="49"/>
      <c r="AK643" s="37"/>
      <c r="AL643" s="37"/>
      <c r="AM643" s="37"/>
      <c r="AN643" s="37"/>
      <c r="AO643" s="38"/>
      <c r="AP643" s="38"/>
      <c r="AQ643" s="37"/>
      <c r="AR643" s="37"/>
      <c r="AS643" s="37"/>
      <c r="AT643" s="38"/>
    </row>
    <row r="644" spans="1:46" ht="12.75"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c r="AA644" s="37"/>
      <c r="AB644" s="37"/>
      <c r="AC644" s="37"/>
      <c r="AD644" s="37"/>
      <c r="AE644" s="37"/>
      <c r="AF644" s="37"/>
      <c r="AG644" s="37"/>
      <c r="AH644" s="37"/>
      <c r="AI644" s="37"/>
      <c r="AJ644" s="49"/>
      <c r="AK644" s="37"/>
      <c r="AL644" s="37"/>
      <c r="AM644" s="37"/>
      <c r="AN644" s="37"/>
      <c r="AO644" s="38"/>
      <c r="AP644" s="38"/>
      <c r="AQ644" s="37"/>
      <c r="AR644" s="37"/>
      <c r="AS644" s="37"/>
      <c r="AT644" s="38"/>
    </row>
    <row r="645" spans="1:46" ht="12.75"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c r="AB645" s="37"/>
      <c r="AC645" s="37"/>
      <c r="AD645" s="37"/>
      <c r="AE645" s="37"/>
      <c r="AF645" s="37"/>
      <c r="AG645" s="37"/>
      <c r="AH645" s="37"/>
      <c r="AI645" s="37"/>
      <c r="AJ645" s="49"/>
      <c r="AK645" s="37"/>
      <c r="AL645" s="37"/>
      <c r="AM645" s="37"/>
      <c r="AN645" s="37"/>
      <c r="AO645" s="38"/>
      <c r="AP645" s="38"/>
      <c r="AQ645" s="37"/>
      <c r="AR645" s="37"/>
      <c r="AS645" s="37"/>
      <c r="AT645" s="38"/>
    </row>
    <row r="646" spans="1:46" ht="12.75"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c r="AA646" s="37"/>
      <c r="AB646" s="37"/>
      <c r="AC646" s="37"/>
      <c r="AD646" s="37"/>
      <c r="AE646" s="37"/>
      <c r="AF646" s="37"/>
      <c r="AG646" s="37"/>
      <c r="AH646" s="37"/>
      <c r="AI646" s="37"/>
      <c r="AJ646" s="49"/>
      <c r="AK646" s="37"/>
      <c r="AL646" s="37"/>
      <c r="AM646" s="37"/>
      <c r="AN646" s="37"/>
      <c r="AO646" s="38"/>
      <c r="AP646" s="38"/>
      <c r="AQ646" s="37"/>
      <c r="AR646" s="37"/>
      <c r="AS646" s="37"/>
      <c r="AT646" s="38"/>
    </row>
    <row r="647" spans="1:46" ht="12.75"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c r="AA647" s="37"/>
      <c r="AB647" s="37"/>
      <c r="AC647" s="37"/>
      <c r="AD647" s="37"/>
      <c r="AE647" s="37"/>
      <c r="AF647" s="37"/>
      <c r="AG647" s="37"/>
      <c r="AH647" s="37"/>
      <c r="AI647" s="37"/>
      <c r="AJ647" s="49"/>
      <c r="AK647" s="37"/>
      <c r="AL647" s="37"/>
      <c r="AM647" s="37"/>
      <c r="AN647" s="37"/>
      <c r="AO647" s="38"/>
      <c r="AP647" s="38"/>
      <c r="AQ647" s="37"/>
      <c r="AR647" s="37"/>
      <c r="AS647" s="37"/>
      <c r="AT647" s="38"/>
    </row>
    <row r="648" spans="1:46" ht="12.75"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c r="AA648" s="37"/>
      <c r="AB648" s="37"/>
      <c r="AC648" s="37"/>
      <c r="AD648" s="37"/>
      <c r="AE648" s="37"/>
      <c r="AF648" s="37"/>
      <c r="AG648" s="37"/>
      <c r="AH648" s="37"/>
      <c r="AI648" s="37"/>
      <c r="AJ648" s="49"/>
      <c r="AK648" s="37"/>
      <c r="AL648" s="37"/>
      <c r="AM648" s="37"/>
      <c r="AN648" s="37"/>
      <c r="AO648" s="38"/>
      <c r="AP648" s="38"/>
      <c r="AQ648" s="37"/>
      <c r="AR648" s="37"/>
      <c r="AS648" s="37"/>
      <c r="AT648" s="38"/>
    </row>
    <row r="649" spans="1:46" ht="12.75"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c r="AA649" s="37"/>
      <c r="AB649" s="37"/>
      <c r="AC649" s="37"/>
      <c r="AD649" s="37"/>
      <c r="AE649" s="37"/>
      <c r="AF649" s="37"/>
      <c r="AG649" s="37"/>
      <c r="AH649" s="37"/>
      <c r="AI649" s="37"/>
      <c r="AJ649" s="49"/>
      <c r="AK649" s="37"/>
      <c r="AL649" s="37"/>
      <c r="AM649" s="37"/>
      <c r="AN649" s="37"/>
      <c r="AO649" s="38"/>
      <c r="AP649" s="38"/>
      <c r="AQ649" s="37"/>
      <c r="AR649" s="37"/>
      <c r="AS649" s="37"/>
      <c r="AT649" s="38"/>
    </row>
    <row r="650" spans="1:46" ht="12.75"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c r="AA650" s="37"/>
      <c r="AB650" s="37"/>
      <c r="AC650" s="37"/>
      <c r="AD650" s="37"/>
      <c r="AE650" s="37"/>
      <c r="AF650" s="37"/>
      <c r="AG650" s="37"/>
      <c r="AH650" s="37"/>
      <c r="AI650" s="37"/>
      <c r="AJ650" s="49"/>
      <c r="AK650" s="37"/>
      <c r="AL650" s="37"/>
      <c r="AM650" s="37"/>
      <c r="AN650" s="37"/>
      <c r="AO650" s="38"/>
      <c r="AP650" s="38"/>
      <c r="AQ650" s="37"/>
      <c r="AR650" s="37"/>
      <c r="AS650" s="37"/>
      <c r="AT650" s="38"/>
    </row>
    <row r="651" spans="1:46" ht="12.75"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c r="AA651" s="37"/>
      <c r="AB651" s="37"/>
      <c r="AC651" s="37"/>
      <c r="AD651" s="37"/>
      <c r="AE651" s="37"/>
      <c r="AF651" s="37"/>
      <c r="AG651" s="37"/>
      <c r="AH651" s="37"/>
      <c r="AI651" s="37"/>
      <c r="AJ651" s="49"/>
      <c r="AK651" s="37"/>
      <c r="AL651" s="37"/>
      <c r="AM651" s="37"/>
      <c r="AN651" s="37"/>
      <c r="AO651" s="38"/>
      <c r="AP651" s="38"/>
      <c r="AQ651" s="37"/>
      <c r="AR651" s="37"/>
      <c r="AS651" s="37"/>
      <c r="AT651" s="38"/>
    </row>
    <row r="652" spans="1:46" ht="12.75"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c r="AA652" s="37"/>
      <c r="AB652" s="37"/>
      <c r="AC652" s="37"/>
      <c r="AD652" s="37"/>
      <c r="AE652" s="37"/>
      <c r="AF652" s="37"/>
      <c r="AG652" s="37"/>
      <c r="AH652" s="37"/>
      <c r="AI652" s="37"/>
      <c r="AJ652" s="49"/>
      <c r="AK652" s="37"/>
      <c r="AL652" s="37"/>
      <c r="AM652" s="37"/>
      <c r="AN652" s="37"/>
      <c r="AO652" s="38"/>
      <c r="AP652" s="38"/>
      <c r="AQ652" s="37"/>
      <c r="AR652" s="37"/>
      <c r="AS652" s="37"/>
      <c r="AT652" s="38"/>
    </row>
    <row r="653" spans="1:46" ht="12.75"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c r="AA653" s="37"/>
      <c r="AB653" s="37"/>
      <c r="AC653" s="37"/>
      <c r="AD653" s="37"/>
      <c r="AE653" s="37"/>
      <c r="AF653" s="37"/>
      <c r="AG653" s="37"/>
      <c r="AH653" s="37"/>
      <c r="AI653" s="37"/>
      <c r="AJ653" s="49"/>
      <c r="AK653" s="37"/>
      <c r="AL653" s="37"/>
      <c r="AM653" s="37"/>
      <c r="AN653" s="37"/>
      <c r="AO653" s="38"/>
      <c r="AP653" s="38"/>
      <c r="AQ653" s="37"/>
      <c r="AR653" s="37"/>
      <c r="AS653" s="37"/>
      <c r="AT653" s="38"/>
    </row>
    <row r="654" spans="1:46" ht="12.75"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c r="AA654" s="37"/>
      <c r="AB654" s="37"/>
      <c r="AC654" s="37"/>
      <c r="AD654" s="37"/>
      <c r="AE654" s="37"/>
      <c r="AF654" s="37"/>
      <c r="AG654" s="37"/>
      <c r="AH654" s="37"/>
      <c r="AI654" s="37"/>
      <c r="AJ654" s="49"/>
      <c r="AK654" s="37"/>
      <c r="AL654" s="37"/>
      <c r="AM654" s="37"/>
      <c r="AN654" s="37"/>
      <c r="AO654" s="38"/>
      <c r="AP654" s="38"/>
      <c r="AQ654" s="37"/>
      <c r="AR654" s="37"/>
      <c r="AS654" s="37"/>
      <c r="AT654" s="38"/>
    </row>
    <row r="655" spans="1:46" ht="12.75"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c r="AA655" s="37"/>
      <c r="AB655" s="37"/>
      <c r="AC655" s="37"/>
      <c r="AD655" s="37"/>
      <c r="AE655" s="37"/>
      <c r="AF655" s="37"/>
      <c r="AG655" s="37"/>
      <c r="AH655" s="37"/>
      <c r="AI655" s="37"/>
      <c r="AJ655" s="49"/>
      <c r="AK655" s="37"/>
      <c r="AL655" s="37"/>
      <c r="AM655" s="37"/>
      <c r="AN655" s="37"/>
      <c r="AO655" s="38"/>
      <c r="AP655" s="38"/>
      <c r="AQ655" s="37"/>
      <c r="AR655" s="37"/>
      <c r="AS655" s="37"/>
      <c r="AT655" s="38"/>
    </row>
    <row r="656" spans="1:46" ht="12.75"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c r="AA656" s="37"/>
      <c r="AB656" s="37"/>
      <c r="AC656" s="37"/>
      <c r="AD656" s="37"/>
      <c r="AE656" s="37"/>
      <c r="AF656" s="37"/>
      <c r="AG656" s="37"/>
      <c r="AH656" s="37"/>
      <c r="AI656" s="37"/>
      <c r="AJ656" s="49"/>
      <c r="AK656" s="37"/>
      <c r="AL656" s="37"/>
      <c r="AM656" s="37"/>
      <c r="AN656" s="37"/>
      <c r="AO656" s="38"/>
      <c r="AP656" s="38"/>
      <c r="AQ656" s="37"/>
      <c r="AR656" s="37"/>
      <c r="AS656" s="37"/>
      <c r="AT656" s="38"/>
    </row>
    <row r="657" spans="1:46" ht="12.75"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c r="AA657" s="37"/>
      <c r="AB657" s="37"/>
      <c r="AC657" s="37"/>
      <c r="AD657" s="37"/>
      <c r="AE657" s="37"/>
      <c r="AF657" s="37"/>
      <c r="AG657" s="37"/>
      <c r="AH657" s="37"/>
      <c r="AI657" s="37"/>
      <c r="AJ657" s="49"/>
      <c r="AK657" s="37"/>
      <c r="AL657" s="37"/>
      <c r="AM657" s="37"/>
      <c r="AN657" s="37"/>
      <c r="AO657" s="38"/>
      <c r="AP657" s="38"/>
      <c r="AQ657" s="37"/>
      <c r="AR657" s="37"/>
      <c r="AS657" s="37"/>
      <c r="AT657" s="38"/>
    </row>
    <row r="658" spans="1:46" ht="12.75"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c r="AA658" s="37"/>
      <c r="AB658" s="37"/>
      <c r="AC658" s="37"/>
      <c r="AD658" s="37"/>
      <c r="AE658" s="37"/>
      <c r="AF658" s="37"/>
      <c r="AG658" s="37"/>
      <c r="AH658" s="37"/>
      <c r="AI658" s="37"/>
      <c r="AJ658" s="49"/>
      <c r="AK658" s="37"/>
      <c r="AL658" s="37"/>
      <c r="AM658" s="37"/>
      <c r="AN658" s="37"/>
      <c r="AO658" s="38"/>
      <c r="AP658" s="38"/>
      <c r="AQ658" s="37"/>
      <c r="AR658" s="37"/>
      <c r="AS658" s="37"/>
      <c r="AT658" s="38"/>
    </row>
    <row r="659" spans="1:46" ht="12.75"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c r="AA659" s="37"/>
      <c r="AB659" s="37"/>
      <c r="AC659" s="37"/>
      <c r="AD659" s="37"/>
      <c r="AE659" s="37"/>
      <c r="AF659" s="37"/>
      <c r="AG659" s="37"/>
      <c r="AH659" s="37"/>
      <c r="AI659" s="37"/>
      <c r="AJ659" s="49"/>
      <c r="AK659" s="37"/>
      <c r="AL659" s="37"/>
      <c r="AM659" s="37"/>
      <c r="AN659" s="37"/>
      <c r="AO659" s="38"/>
      <c r="AP659" s="38"/>
      <c r="AQ659" s="37"/>
      <c r="AR659" s="37"/>
      <c r="AS659" s="37"/>
      <c r="AT659" s="38"/>
    </row>
    <row r="660" spans="1:46" ht="12.75"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c r="AA660" s="37"/>
      <c r="AB660" s="37"/>
      <c r="AC660" s="37"/>
      <c r="AD660" s="37"/>
      <c r="AE660" s="37"/>
      <c r="AF660" s="37"/>
      <c r="AG660" s="37"/>
      <c r="AH660" s="37"/>
      <c r="AI660" s="37"/>
      <c r="AJ660" s="49"/>
      <c r="AK660" s="37"/>
      <c r="AL660" s="37"/>
      <c r="AM660" s="37"/>
      <c r="AN660" s="37"/>
      <c r="AO660" s="38"/>
      <c r="AP660" s="38"/>
      <c r="AQ660" s="37"/>
      <c r="AR660" s="37"/>
      <c r="AS660" s="37"/>
      <c r="AT660" s="38"/>
    </row>
    <row r="661" spans="1:46" ht="12.75"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c r="AA661" s="37"/>
      <c r="AB661" s="37"/>
      <c r="AC661" s="37"/>
      <c r="AD661" s="37"/>
      <c r="AE661" s="37"/>
      <c r="AF661" s="37"/>
      <c r="AG661" s="37"/>
      <c r="AH661" s="37"/>
      <c r="AI661" s="37"/>
      <c r="AJ661" s="49"/>
      <c r="AK661" s="37"/>
      <c r="AL661" s="37"/>
      <c r="AM661" s="37"/>
      <c r="AN661" s="37"/>
      <c r="AO661" s="38"/>
      <c r="AP661" s="38"/>
      <c r="AQ661" s="37"/>
      <c r="AR661" s="37"/>
      <c r="AS661" s="37"/>
      <c r="AT661" s="38"/>
    </row>
    <row r="662" spans="1:46" ht="12.75"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c r="AA662" s="37"/>
      <c r="AB662" s="37"/>
      <c r="AC662" s="37"/>
      <c r="AD662" s="37"/>
      <c r="AE662" s="37"/>
      <c r="AF662" s="37"/>
      <c r="AG662" s="37"/>
      <c r="AH662" s="37"/>
      <c r="AI662" s="37"/>
      <c r="AJ662" s="49"/>
      <c r="AK662" s="37"/>
      <c r="AL662" s="37"/>
      <c r="AM662" s="37"/>
      <c r="AN662" s="37"/>
      <c r="AO662" s="38"/>
      <c r="AP662" s="38"/>
      <c r="AQ662" s="37"/>
      <c r="AR662" s="37"/>
      <c r="AS662" s="37"/>
      <c r="AT662" s="38"/>
    </row>
    <row r="663" spans="1:46" ht="12.75"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c r="AA663" s="37"/>
      <c r="AB663" s="37"/>
      <c r="AC663" s="37"/>
      <c r="AD663" s="37"/>
      <c r="AE663" s="37"/>
      <c r="AF663" s="37"/>
      <c r="AG663" s="37"/>
      <c r="AH663" s="37"/>
      <c r="AI663" s="37"/>
      <c r="AJ663" s="49"/>
      <c r="AK663" s="37"/>
      <c r="AL663" s="37"/>
      <c r="AM663" s="37"/>
      <c r="AN663" s="37"/>
      <c r="AO663" s="38"/>
      <c r="AP663" s="38"/>
      <c r="AQ663" s="37"/>
      <c r="AR663" s="37"/>
      <c r="AS663" s="37"/>
      <c r="AT663" s="38"/>
    </row>
    <row r="664" spans="1:46" ht="12.75"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c r="AA664" s="37"/>
      <c r="AB664" s="37"/>
      <c r="AC664" s="37"/>
      <c r="AD664" s="37"/>
      <c r="AE664" s="37"/>
      <c r="AF664" s="37"/>
      <c r="AG664" s="37"/>
      <c r="AH664" s="37"/>
      <c r="AI664" s="37"/>
      <c r="AJ664" s="49"/>
      <c r="AK664" s="37"/>
      <c r="AL664" s="37"/>
      <c r="AM664" s="37"/>
      <c r="AN664" s="37"/>
      <c r="AO664" s="38"/>
      <c r="AP664" s="38"/>
      <c r="AQ664" s="37"/>
      <c r="AR664" s="37"/>
      <c r="AS664" s="37"/>
      <c r="AT664" s="38"/>
    </row>
    <row r="665" spans="1:46" ht="12.75"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c r="AA665" s="37"/>
      <c r="AB665" s="37"/>
      <c r="AC665" s="37"/>
      <c r="AD665" s="37"/>
      <c r="AE665" s="37"/>
      <c r="AF665" s="37"/>
      <c r="AG665" s="37"/>
      <c r="AH665" s="37"/>
      <c r="AI665" s="37"/>
      <c r="AJ665" s="49"/>
      <c r="AK665" s="37"/>
      <c r="AL665" s="37"/>
      <c r="AM665" s="37"/>
      <c r="AN665" s="37"/>
      <c r="AO665" s="38"/>
      <c r="AP665" s="38"/>
      <c r="AQ665" s="37"/>
      <c r="AR665" s="37"/>
      <c r="AS665" s="37"/>
      <c r="AT665" s="38"/>
    </row>
    <row r="666" spans="1:46" ht="12.75"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c r="AA666" s="37"/>
      <c r="AB666" s="37"/>
      <c r="AC666" s="37"/>
      <c r="AD666" s="37"/>
      <c r="AE666" s="37"/>
      <c r="AF666" s="37"/>
      <c r="AG666" s="37"/>
      <c r="AH666" s="37"/>
      <c r="AI666" s="37"/>
      <c r="AJ666" s="49"/>
      <c r="AK666" s="37"/>
      <c r="AL666" s="37"/>
      <c r="AM666" s="37"/>
      <c r="AN666" s="37"/>
      <c r="AO666" s="38"/>
      <c r="AP666" s="38"/>
      <c r="AQ666" s="37"/>
      <c r="AR666" s="37"/>
      <c r="AS666" s="37"/>
      <c r="AT666" s="38"/>
    </row>
    <row r="667" spans="1:46" ht="12.75"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c r="AA667" s="37"/>
      <c r="AB667" s="37"/>
      <c r="AC667" s="37"/>
      <c r="AD667" s="37"/>
      <c r="AE667" s="37"/>
      <c r="AF667" s="37"/>
      <c r="AG667" s="37"/>
      <c r="AH667" s="37"/>
      <c r="AI667" s="37"/>
      <c r="AJ667" s="49"/>
      <c r="AK667" s="37"/>
      <c r="AL667" s="37"/>
      <c r="AM667" s="37"/>
      <c r="AN667" s="37"/>
      <c r="AO667" s="38"/>
      <c r="AP667" s="38"/>
      <c r="AQ667" s="37"/>
      <c r="AR667" s="37"/>
      <c r="AS667" s="37"/>
      <c r="AT667" s="38"/>
    </row>
    <row r="668" spans="1:46" ht="12.75"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c r="AA668" s="37"/>
      <c r="AB668" s="37"/>
      <c r="AC668" s="37"/>
      <c r="AD668" s="37"/>
      <c r="AE668" s="37"/>
      <c r="AF668" s="37"/>
      <c r="AG668" s="37"/>
      <c r="AH668" s="37"/>
      <c r="AI668" s="37"/>
      <c r="AJ668" s="49"/>
      <c r="AK668" s="37"/>
      <c r="AL668" s="37"/>
      <c r="AM668" s="37"/>
      <c r="AN668" s="37"/>
      <c r="AO668" s="38"/>
      <c r="AP668" s="38"/>
      <c r="AQ668" s="37"/>
      <c r="AR668" s="37"/>
      <c r="AS668" s="37"/>
      <c r="AT668" s="38"/>
    </row>
    <row r="669" spans="1:46" ht="12.75"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c r="AA669" s="37"/>
      <c r="AB669" s="37"/>
      <c r="AC669" s="37"/>
      <c r="AD669" s="37"/>
      <c r="AE669" s="37"/>
      <c r="AF669" s="37"/>
      <c r="AG669" s="37"/>
      <c r="AH669" s="37"/>
      <c r="AI669" s="37"/>
      <c r="AJ669" s="49"/>
      <c r="AK669" s="37"/>
      <c r="AL669" s="37"/>
      <c r="AM669" s="37"/>
      <c r="AN669" s="37"/>
      <c r="AO669" s="38"/>
      <c r="AP669" s="38"/>
      <c r="AQ669" s="37"/>
      <c r="AR669" s="37"/>
      <c r="AS669" s="37"/>
      <c r="AT669" s="38"/>
    </row>
    <row r="670" spans="1:46" ht="12.75"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c r="AA670" s="37"/>
      <c r="AB670" s="37"/>
      <c r="AC670" s="37"/>
      <c r="AD670" s="37"/>
      <c r="AE670" s="37"/>
      <c r="AF670" s="37"/>
      <c r="AG670" s="37"/>
      <c r="AH670" s="37"/>
      <c r="AI670" s="37"/>
      <c r="AJ670" s="49"/>
      <c r="AK670" s="37"/>
      <c r="AL670" s="37"/>
      <c r="AM670" s="37"/>
      <c r="AN670" s="37"/>
      <c r="AO670" s="38"/>
      <c r="AP670" s="38"/>
      <c r="AQ670" s="37"/>
      <c r="AR670" s="37"/>
      <c r="AS670" s="37"/>
      <c r="AT670" s="38"/>
    </row>
    <row r="671" spans="1:46" ht="12.75"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c r="AA671" s="37"/>
      <c r="AB671" s="37"/>
      <c r="AC671" s="37"/>
      <c r="AD671" s="37"/>
      <c r="AE671" s="37"/>
      <c r="AF671" s="37"/>
      <c r="AG671" s="37"/>
      <c r="AH671" s="37"/>
      <c r="AI671" s="37"/>
      <c r="AJ671" s="49"/>
      <c r="AK671" s="37"/>
      <c r="AL671" s="37"/>
      <c r="AM671" s="37"/>
      <c r="AN671" s="37"/>
      <c r="AO671" s="38"/>
      <c r="AP671" s="38"/>
      <c r="AQ671" s="37"/>
      <c r="AR671" s="37"/>
      <c r="AS671" s="37"/>
      <c r="AT671" s="38"/>
    </row>
    <row r="672" spans="1:46" ht="12.75"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c r="AA672" s="37"/>
      <c r="AB672" s="37"/>
      <c r="AC672" s="37"/>
      <c r="AD672" s="37"/>
      <c r="AE672" s="37"/>
      <c r="AF672" s="37"/>
      <c r="AG672" s="37"/>
      <c r="AH672" s="37"/>
      <c r="AI672" s="37"/>
      <c r="AJ672" s="49"/>
      <c r="AK672" s="37"/>
      <c r="AL672" s="37"/>
      <c r="AM672" s="37"/>
      <c r="AN672" s="37"/>
      <c r="AO672" s="38"/>
      <c r="AP672" s="38"/>
      <c r="AQ672" s="37"/>
      <c r="AR672" s="37"/>
      <c r="AS672" s="37"/>
      <c r="AT672" s="38"/>
    </row>
    <row r="673" spans="1:46" ht="12.75"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c r="AA673" s="37"/>
      <c r="AB673" s="37"/>
      <c r="AC673" s="37"/>
      <c r="AD673" s="37"/>
      <c r="AE673" s="37"/>
      <c r="AF673" s="37"/>
      <c r="AG673" s="37"/>
      <c r="AH673" s="37"/>
      <c r="AI673" s="37"/>
      <c r="AJ673" s="49"/>
      <c r="AK673" s="37"/>
      <c r="AL673" s="37"/>
      <c r="AM673" s="37"/>
      <c r="AN673" s="37"/>
      <c r="AO673" s="38"/>
      <c r="AP673" s="38"/>
      <c r="AQ673" s="37"/>
      <c r="AR673" s="37"/>
      <c r="AS673" s="37"/>
      <c r="AT673" s="38"/>
    </row>
    <row r="674" spans="1:46" ht="12.75"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c r="AA674" s="37"/>
      <c r="AB674" s="37"/>
      <c r="AC674" s="37"/>
      <c r="AD674" s="37"/>
      <c r="AE674" s="37"/>
      <c r="AF674" s="37"/>
      <c r="AG674" s="37"/>
      <c r="AH674" s="37"/>
      <c r="AI674" s="37"/>
      <c r="AJ674" s="49"/>
      <c r="AK674" s="37"/>
      <c r="AL674" s="37"/>
      <c r="AM674" s="37"/>
      <c r="AN674" s="37"/>
      <c r="AO674" s="38"/>
      <c r="AP674" s="38"/>
      <c r="AQ674" s="37"/>
      <c r="AR674" s="37"/>
      <c r="AS674" s="37"/>
      <c r="AT674" s="38"/>
    </row>
    <row r="675" spans="1:46" ht="12.75"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c r="AA675" s="37"/>
      <c r="AB675" s="37"/>
      <c r="AC675" s="37"/>
      <c r="AD675" s="37"/>
      <c r="AE675" s="37"/>
      <c r="AF675" s="37"/>
      <c r="AG675" s="37"/>
      <c r="AH675" s="37"/>
      <c r="AI675" s="37"/>
      <c r="AJ675" s="49"/>
      <c r="AK675" s="37"/>
      <c r="AL675" s="37"/>
      <c r="AM675" s="37"/>
      <c r="AN675" s="37"/>
      <c r="AO675" s="38"/>
      <c r="AP675" s="38"/>
      <c r="AQ675" s="37"/>
      <c r="AR675" s="37"/>
      <c r="AS675" s="37"/>
      <c r="AT675" s="38"/>
    </row>
    <row r="676" spans="1:46" ht="12.75"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c r="AA676" s="37"/>
      <c r="AB676" s="37"/>
      <c r="AC676" s="37"/>
      <c r="AD676" s="37"/>
      <c r="AE676" s="37"/>
      <c r="AF676" s="37"/>
      <c r="AG676" s="37"/>
      <c r="AH676" s="37"/>
      <c r="AI676" s="37"/>
      <c r="AJ676" s="49"/>
      <c r="AK676" s="37"/>
      <c r="AL676" s="37"/>
      <c r="AM676" s="37"/>
      <c r="AN676" s="37"/>
      <c r="AO676" s="38"/>
      <c r="AP676" s="38"/>
      <c r="AQ676" s="37"/>
      <c r="AR676" s="37"/>
      <c r="AS676" s="37"/>
      <c r="AT676" s="38"/>
    </row>
    <row r="677" spans="1:46" ht="12.75"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c r="AA677" s="37"/>
      <c r="AB677" s="37"/>
      <c r="AC677" s="37"/>
      <c r="AD677" s="37"/>
      <c r="AE677" s="37"/>
      <c r="AF677" s="37"/>
      <c r="AG677" s="37"/>
      <c r="AH677" s="37"/>
      <c r="AI677" s="37"/>
      <c r="AJ677" s="49"/>
      <c r="AK677" s="37"/>
      <c r="AL677" s="37"/>
      <c r="AM677" s="37"/>
      <c r="AN677" s="37"/>
      <c r="AO677" s="38"/>
      <c r="AP677" s="38"/>
      <c r="AQ677" s="37"/>
      <c r="AR677" s="37"/>
      <c r="AS677" s="37"/>
      <c r="AT677" s="38"/>
    </row>
    <row r="678" spans="1:46" ht="12.75"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c r="AA678" s="37"/>
      <c r="AB678" s="37"/>
      <c r="AC678" s="37"/>
      <c r="AD678" s="37"/>
      <c r="AE678" s="37"/>
      <c r="AF678" s="37"/>
      <c r="AG678" s="37"/>
      <c r="AH678" s="37"/>
      <c r="AI678" s="37"/>
      <c r="AJ678" s="49"/>
      <c r="AK678" s="37"/>
      <c r="AL678" s="37"/>
      <c r="AM678" s="37"/>
      <c r="AN678" s="37"/>
      <c r="AO678" s="38"/>
      <c r="AP678" s="38"/>
      <c r="AQ678" s="37"/>
      <c r="AR678" s="37"/>
      <c r="AS678" s="37"/>
      <c r="AT678" s="38"/>
    </row>
    <row r="679" spans="1:46" ht="12.75"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c r="AA679" s="37"/>
      <c r="AB679" s="37"/>
      <c r="AC679" s="37"/>
      <c r="AD679" s="37"/>
      <c r="AE679" s="37"/>
      <c r="AF679" s="37"/>
      <c r="AG679" s="37"/>
      <c r="AH679" s="37"/>
      <c r="AI679" s="37"/>
      <c r="AJ679" s="49"/>
      <c r="AK679" s="37"/>
      <c r="AL679" s="37"/>
      <c r="AM679" s="37"/>
      <c r="AN679" s="37"/>
      <c r="AO679" s="38"/>
      <c r="AP679" s="38"/>
      <c r="AQ679" s="37"/>
      <c r="AR679" s="37"/>
      <c r="AS679" s="37"/>
      <c r="AT679" s="38"/>
    </row>
    <row r="680" spans="1:46" ht="12.75"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c r="AA680" s="37"/>
      <c r="AB680" s="37"/>
      <c r="AC680" s="37"/>
      <c r="AD680" s="37"/>
      <c r="AE680" s="37"/>
      <c r="AF680" s="37"/>
      <c r="AG680" s="37"/>
      <c r="AH680" s="37"/>
      <c r="AI680" s="37"/>
      <c r="AJ680" s="49"/>
      <c r="AK680" s="37"/>
      <c r="AL680" s="37"/>
      <c r="AM680" s="37"/>
      <c r="AN680" s="37"/>
      <c r="AO680" s="38"/>
      <c r="AP680" s="38"/>
      <c r="AQ680" s="37"/>
      <c r="AR680" s="37"/>
      <c r="AS680" s="37"/>
      <c r="AT680" s="38"/>
    </row>
    <row r="681" spans="1:46" ht="12.75"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c r="AA681" s="37"/>
      <c r="AB681" s="37"/>
      <c r="AC681" s="37"/>
      <c r="AD681" s="37"/>
      <c r="AE681" s="37"/>
      <c r="AF681" s="37"/>
      <c r="AG681" s="37"/>
      <c r="AH681" s="37"/>
      <c r="AI681" s="37"/>
      <c r="AJ681" s="49"/>
      <c r="AK681" s="37"/>
      <c r="AL681" s="37"/>
      <c r="AM681" s="37"/>
      <c r="AN681" s="37"/>
      <c r="AO681" s="38"/>
      <c r="AP681" s="38"/>
      <c r="AQ681" s="37"/>
      <c r="AR681" s="37"/>
      <c r="AS681" s="37"/>
      <c r="AT681" s="38"/>
    </row>
    <row r="682" spans="1:46" ht="12.75"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c r="AA682" s="37"/>
      <c r="AB682" s="37"/>
      <c r="AC682" s="37"/>
      <c r="AD682" s="37"/>
      <c r="AE682" s="37"/>
      <c r="AF682" s="37"/>
      <c r="AG682" s="37"/>
      <c r="AH682" s="37"/>
      <c r="AI682" s="37"/>
      <c r="AJ682" s="49"/>
      <c r="AK682" s="37"/>
      <c r="AL682" s="37"/>
      <c r="AM682" s="37"/>
      <c r="AN682" s="37"/>
      <c r="AO682" s="38"/>
      <c r="AP682" s="38"/>
      <c r="AQ682" s="37"/>
      <c r="AR682" s="37"/>
      <c r="AS682" s="37"/>
      <c r="AT682" s="38"/>
    </row>
    <row r="683" spans="1:46" ht="12.75"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c r="AA683" s="37"/>
      <c r="AB683" s="37"/>
      <c r="AC683" s="37"/>
      <c r="AD683" s="37"/>
      <c r="AE683" s="37"/>
      <c r="AF683" s="37"/>
      <c r="AG683" s="37"/>
      <c r="AH683" s="37"/>
      <c r="AI683" s="37"/>
      <c r="AJ683" s="49"/>
      <c r="AK683" s="37"/>
      <c r="AL683" s="37"/>
      <c r="AM683" s="37"/>
      <c r="AN683" s="37"/>
      <c r="AO683" s="38"/>
      <c r="AP683" s="38"/>
      <c r="AQ683" s="37"/>
      <c r="AR683" s="37"/>
      <c r="AS683" s="37"/>
      <c r="AT683" s="38"/>
    </row>
    <row r="684" spans="1:46" ht="12.75"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c r="AA684" s="37"/>
      <c r="AB684" s="37"/>
      <c r="AC684" s="37"/>
      <c r="AD684" s="37"/>
      <c r="AE684" s="37"/>
      <c r="AF684" s="37"/>
      <c r="AG684" s="37"/>
      <c r="AH684" s="37"/>
      <c r="AI684" s="37"/>
      <c r="AJ684" s="49"/>
      <c r="AK684" s="37"/>
      <c r="AL684" s="37"/>
      <c r="AM684" s="37"/>
      <c r="AN684" s="37"/>
      <c r="AO684" s="38"/>
      <c r="AP684" s="38"/>
      <c r="AQ684" s="37"/>
      <c r="AR684" s="37"/>
      <c r="AS684" s="37"/>
      <c r="AT684" s="38"/>
    </row>
    <row r="685" spans="1:46" ht="12.75"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c r="AA685" s="37"/>
      <c r="AB685" s="37"/>
      <c r="AC685" s="37"/>
      <c r="AD685" s="37"/>
      <c r="AE685" s="37"/>
      <c r="AF685" s="37"/>
      <c r="AG685" s="37"/>
      <c r="AH685" s="37"/>
      <c r="AI685" s="37"/>
      <c r="AJ685" s="49"/>
      <c r="AK685" s="37"/>
      <c r="AL685" s="37"/>
      <c r="AM685" s="37"/>
      <c r="AN685" s="37"/>
      <c r="AO685" s="38"/>
      <c r="AP685" s="38"/>
      <c r="AQ685" s="37"/>
      <c r="AR685" s="37"/>
      <c r="AS685" s="37"/>
      <c r="AT685" s="38"/>
    </row>
    <row r="686" spans="1:46" ht="12.75"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c r="AA686" s="37"/>
      <c r="AB686" s="37"/>
      <c r="AC686" s="37"/>
      <c r="AD686" s="37"/>
      <c r="AE686" s="37"/>
      <c r="AF686" s="37"/>
      <c r="AG686" s="37"/>
      <c r="AH686" s="37"/>
      <c r="AI686" s="37"/>
      <c r="AJ686" s="49"/>
      <c r="AK686" s="37"/>
      <c r="AL686" s="37"/>
      <c r="AM686" s="37"/>
      <c r="AN686" s="37"/>
      <c r="AO686" s="38"/>
      <c r="AP686" s="38"/>
      <c r="AQ686" s="37"/>
      <c r="AR686" s="37"/>
      <c r="AS686" s="37"/>
      <c r="AT686" s="38"/>
    </row>
    <row r="687" spans="1:46" ht="12.75"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c r="AA687" s="37"/>
      <c r="AB687" s="37"/>
      <c r="AC687" s="37"/>
      <c r="AD687" s="37"/>
      <c r="AE687" s="37"/>
      <c r="AF687" s="37"/>
      <c r="AG687" s="37"/>
      <c r="AH687" s="37"/>
      <c r="AI687" s="37"/>
      <c r="AJ687" s="49"/>
      <c r="AK687" s="37"/>
      <c r="AL687" s="37"/>
      <c r="AM687" s="37"/>
      <c r="AN687" s="37"/>
      <c r="AO687" s="38"/>
      <c r="AP687" s="38"/>
      <c r="AQ687" s="37"/>
      <c r="AR687" s="37"/>
      <c r="AS687" s="37"/>
      <c r="AT687" s="38"/>
    </row>
    <row r="688" spans="1:46" ht="12.75"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c r="AA688" s="37"/>
      <c r="AB688" s="37"/>
      <c r="AC688" s="37"/>
      <c r="AD688" s="37"/>
      <c r="AE688" s="37"/>
      <c r="AF688" s="37"/>
      <c r="AG688" s="37"/>
      <c r="AH688" s="37"/>
      <c r="AI688" s="37"/>
      <c r="AJ688" s="49"/>
      <c r="AK688" s="37"/>
      <c r="AL688" s="37"/>
      <c r="AM688" s="37"/>
      <c r="AN688" s="37"/>
      <c r="AO688" s="38"/>
      <c r="AP688" s="38"/>
      <c r="AQ688" s="37"/>
      <c r="AR688" s="37"/>
      <c r="AS688" s="37"/>
      <c r="AT688" s="38"/>
    </row>
    <row r="689" spans="1:46" ht="12.75"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c r="AA689" s="37"/>
      <c r="AB689" s="37"/>
      <c r="AC689" s="37"/>
      <c r="AD689" s="37"/>
      <c r="AE689" s="37"/>
      <c r="AF689" s="37"/>
      <c r="AG689" s="37"/>
      <c r="AH689" s="37"/>
      <c r="AI689" s="37"/>
      <c r="AJ689" s="49"/>
      <c r="AK689" s="37"/>
      <c r="AL689" s="37"/>
      <c r="AM689" s="37"/>
      <c r="AN689" s="37"/>
      <c r="AO689" s="38"/>
      <c r="AP689" s="38"/>
      <c r="AQ689" s="37"/>
      <c r="AR689" s="37"/>
      <c r="AS689" s="37"/>
      <c r="AT689" s="38"/>
    </row>
    <row r="690" spans="1:46" ht="12.75"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c r="AA690" s="37"/>
      <c r="AB690" s="37"/>
      <c r="AC690" s="37"/>
      <c r="AD690" s="37"/>
      <c r="AE690" s="37"/>
      <c r="AF690" s="37"/>
      <c r="AG690" s="37"/>
      <c r="AH690" s="37"/>
      <c r="AI690" s="37"/>
      <c r="AJ690" s="49"/>
      <c r="AK690" s="37"/>
      <c r="AL690" s="37"/>
      <c r="AM690" s="37"/>
      <c r="AN690" s="37"/>
      <c r="AO690" s="38"/>
      <c r="AP690" s="38"/>
      <c r="AQ690" s="37"/>
      <c r="AR690" s="37"/>
      <c r="AS690" s="37"/>
      <c r="AT690" s="38"/>
    </row>
    <row r="691" spans="1:46" ht="12.75"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c r="AA691" s="37"/>
      <c r="AB691" s="37"/>
      <c r="AC691" s="37"/>
      <c r="AD691" s="37"/>
      <c r="AE691" s="37"/>
      <c r="AF691" s="37"/>
      <c r="AG691" s="37"/>
      <c r="AH691" s="37"/>
      <c r="AI691" s="37"/>
      <c r="AJ691" s="49"/>
      <c r="AK691" s="37"/>
      <c r="AL691" s="37"/>
      <c r="AM691" s="37"/>
      <c r="AN691" s="37"/>
      <c r="AO691" s="38"/>
      <c r="AP691" s="38"/>
      <c r="AQ691" s="37"/>
      <c r="AR691" s="37"/>
      <c r="AS691" s="37"/>
      <c r="AT691" s="38"/>
    </row>
    <row r="692" spans="1:46" ht="12.75"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c r="AA692" s="37"/>
      <c r="AB692" s="37"/>
      <c r="AC692" s="37"/>
      <c r="AD692" s="37"/>
      <c r="AE692" s="37"/>
      <c r="AF692" s="37"/>
      <c r="AG692" s="37"/>
      <c r="AH692" s="37"/>
      <c r="AI692" s="37"/>
      <c r="AJ692" s="49"/>
      <c r="AK692" s="37"/>
      <c r="AL692" s="37"/>
      <c r="AM692" s="37"/>
      <c r="AN692" s="37"/>
      <c r="AO692" s="38"/>
      <c r="AP692" s="38"/>
      <c r="AQ692" s="37"/>
      <c r="AR692" s="37"/>
      <c r="AS692" s="37"/>
      <c r="AT692" s="38"/>
    </row>
    <row r="693" spans="1:46" ht="12.75"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c r="AA693" s="37"/>
      <c r="AB693" s="37"/>
      <c r="AC693" s="37"/>
      <c r="AD693" s="37"/>
      <c r="AE693" s="37"/>
      <c r="AF693" s="37"/>
      <c r="AG693" s="37"/>
      <c r="AH693" s="37"/>
      <c r="AI693" s="37"/>
      <c r="AJ693" s="49"/>
      <c r="AK693" s="37"/>
      <c r="AL693" s="37"/>
      <c r="AM693" s="37"/>
      <c r="AN693" s="37"/>
      <c r="AO693" s="38"/>
      <c r="AP693" s="38"/>
      <c r="AQ693" s="37"/>
      <c r="AR693" s="37"/>
      <c r="AS693" s="37"/>
      <c r="AT693" s="38"/>
    </row>
    <row r="694" spans="1:46" ht="12.75"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c r="AA694" s="37"/>
      <c r="AB694" s="37"/>
      <c r="AC694" s="37"/>
      <c r="AD694" s="37"/>
      <c r="AE694" s="37"/>
      <c r="AF694" s="37"/>
      <c r="AG694" s="37"/>
      <c r="AH694" s="37"/>
      <c r="AI694" s="37"/>
      <c r="AJ694" s="49"/>
      <c r="AK694" s="37"/>
      <c r="AL694" s="37"/>
      <c r="AM694" s="37"/>
      <c r="AN694" s="37"/>
      <c r="AO694" s="38"/>
      <c r="AP694" s="38"/>
      <c r="AQ694" s="37"/>
      <c r="AR694" s="37"/>
      <c r="AS694" s="37"/>
      <c r="AT694" s="38"/>
    </row>
    <row r="695" spans="1:46" ht="12.75"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c r="AA695" s="37"/>
      <c r="AB695" s="37"/>
      <c r="AC695" s="37"/>
      <c r="AD695" s="37"/>
      <c r="AE695" s="37"/>
      <c r="AF695" s="37"/>
      <c r="AG695" s="37"/>
      <c r="AH695" s="37"/>
      <c r="AI695" s="37"/>
      <c r="AJ695" s="49"/>
      <c r="AK695" s="37"/>
      <c r="AL695" s="37"/>
      <c r="AM695" s="37"/>
      <c r="AN695" s="37"/>
      <c r="AO695" s="38"/>
      <c r="AP695" s="38"/>
      <c r="AQ695" s="37"/>
      <c r="AR695" s="37"/>
      <c r="AS695" s="37"/>
      <c r="AT695" s="38"/>
    </row>
    <row r="696" spans="1:46" ht="12.75"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c r="AA696" s="37"/>
      <c r="AB696" s="37"/>
      <c r="AC696" s="37"/>
      <c r="AD696" s="37"/>
      <c r="AE696" s="37"/>
      <c r="AF696" s="37"/>
      <c r="AG696" s="37"/>
      <c r="AH696" s="37"/>
      <c r="AI696" s="37"/>
      <c r="AJ696" s="49"/>
      <c r="AK696" s="37"/>
      <c r="AL696" s="37"/>
      <c r="AM696" s="37"/>
      <c r="AN696" s="37"/>
      <c r="AO696" s="38"/>
      <c r="AP696" s="38"/>
      <c r="AQ696" s="37"/>
      <c r="AR696" s="37"/>
      <c r="AS696" s="37"/>
      <c r="AT696" s="38"/>
    </row>
    <row r="697" spans="1:46" ht="12.75"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c r="AA697" s="37"/>
      <c r="AB697" s="37"/>
      <c r="AC697" s="37"/>
      <c r="AD697" s="37"/>
      <c r="AE697" s="37"/>
      <c r="AF697" s="37"/>
      <c r="AG697" s="37"/>
      <c r="AH697" s="37"/>
      <c r="AI697" s="37"/>
      <c r="AJ697" s="49"/>
      <c r="AK697" s="37"/>
      <c r="AL697" s="37"/>
      <c r="AM697" s="37"/>
      <c r="AN697" s="37"/>
      <c r="AO697" s="38"/>
      <c r="AP697" s="38"/>
      <c r="AQ697" s="37"/>
      <c r="AR697" s="37"/>
      <c r="AS697" s="37"/>
      <c r="AT697" s="38"/>
    </row>
    <row r="698" spans="1:46" ht="12.75"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c r="AA698" s="37"/>
      <c r="AB698" s="37"/>
      <c r="AC698" s="37"/>
      <c r="AD698" s="37"/>
      <c r="AE698" s="37"/>
      <c r="AF698" s="37"/>
      <c r="AG698" s="37"/>
      <c r="AH698" s="37"/>
      <c r="AI698" s="37"/>
      <c r="AJ698" s="49"/>
      <c r="AK698" s="37"/>
      <c r="AL698" s="37"/>
      <c r="AM698" s="37"/>
      <c r="AN698" s="37"/>
      <c r="AO698" s="38"/>
      <c r="AP698" s="38"/>
      <c r="AQ698" s="37"/>
      <c r="AR698" s="37"/>
      <c r="AS698" s="37"/>
      <c r="AT698" s="38"/>
    </row>
    <row r="699" spans="1:46" ht="12.75"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c r="AA699" s="37"/>
      <c r="AB699" s="37"/>
      <c r="AC699" s="37"/>
      <c r="AD699" s="37"/>
      <c r="AE699" s="37"/>
      <c r="AF699" s="37"/>
      <c r="AG699" s="37"/>
      <c r="AH699" s="37"/>
      <c r="AI699" s="37"/>
      <c r="AJ699" s="49"/>
      <c r="AK699" s="37"/>
      <c r="AL699" s="37"/>
      <c r="AM699" s="37"/>
      <c r="AN699" s="37"/>
      <c r="AO699" s="38"/>
      <c r="AP699" s="38"/>
      <c r="AQ699" s="37"/>
      <c r="AR699" s="37"/>
      <c r="AS699" s="37"/>
      <c r="AT699" s="38"/>
    </row>
    <row r="700" spans="1:46" ht="12.75"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c r="AA700" s="37"/>
      <c r="AB700" s="37"/>
      <c r="AC700" s="37"/>
      <c r="AD700" s="37"/>
      <c r="AE700" s="37"/>
      <c r="AF700" s="37"/>
      <c r="AG700" s="37"/>
      <c r="AH700" s="37"/>
      <c r="AI700" s="37"/>
      <c r="AJ700" s="49"/>
      <c r="AK700" s="37"/>
      <c r="AL700" s="37"/>
      <c r="AM700" s="37"/>
      <c r="AN700" s="37"/>
      <c r="AO700" s="38"/>
      <c r="AP700" s="38"/>
      <c r="AQ700" s="37"/>
      <c r="AR700" s="37"/>
      <c r="AS700" s="37"/>
      <c r="AT700" s="38"/>
    </row>
    <row r="701" spans="1:46" ht="12.75"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c r="AA701" s="37"/>
      <c r="AB701" s="37"/>
      <c r="AC701" s="37"/>
      <c r="AD701" s="37"/>
      <c r="AE701" s="37"/>
      <c r="AF701" s="37"/>
      <c r="AG701" s="37"/>
      <c r="AH701" s="37"/>
      <c r="AI701" s="37"/>
      <c r="AJ701" s="49"/>
      <c r="AK701" s="37"/>
      <c r="AL701" s="37"/>
      <c r="AM701" s="37"/>
      <c r="AN701" s="37"/>
      <c r="AO701" s="38"/>
      <c r="AP701" s="38"/>
      <c r="AQ701" s="37"/>
      <c r="AR701" s="37"/>
      <c r="AS701" s="37"/>
      <c r="AT701" s="38"/>
    </row>
    <row r="702" spans="1:46" ht="12.75"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c r="AA702" s="37"/>
      <c r="AB702" s="37"/>
      <c r="AC702" s="37"/>
      <c r="AD702" s="37"/>
      <c r="AE702" s="37"/>
      <c r="AF702" s="37"/>
      <c r="AG702" s="37"/>
      <c r="AH702" s="37"/>
      <c r="AI702" s="37"/>
      <c r="AJ702" s="49"/>
      <c r="AK702" s="37"/>
      <c r="AL702" s="37"/>
      <c r="AM702" s="37"/>
      <c r="AN702" s="37"/>
      <c r="AO702" s="38"/>
      <c r="AP702" s="38"/>
      <c r="AQ702" s="37"/>
      <c r="AR702" s="37"/>
      <c r="AS702" s="37"/>
      <c r="AT702" s="38"/>
    </row>
    <row r="703" spans="1:46" ht="12.75"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c r="AA703" s="37"/>
      <c r="AB703" s="37"/>
      <c r="AC703" s="37"/>
      <c r="AD703" s="37"/>
      <c r="AE703" s="37"/>
      <c r="AF703" s="37"/>
      <c r="AG703" s="37"/>
      <c r="AH703" s="37"/>
      <c r="AI703" s="37"/>
      <c r="AJ703" s="49"/>
      <c r="AK703" s="37"/>
      <c r="AL703" s="37"/>
      <c r="AM703" s="37"/>
      <c r="AN703" s="37"/>
      <c r="AO703" s="38"/>
      <c r="AP703" s="38"/>
      <c r="AQ703" s="37"/>
      <c r="AR703" s="37"/>
      <c r="AS703" s="37"/>
      <c r="AT703" s="38"/>
    </row>
    <row r="704" spans="1:46" ht="12.75"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c r="AA704" s="37"/>
      <c r="AB704" s="37"/>
      <c r="AC704" s="37"/>
      <c r="AD704" s="37"/>
      <c r="AE704" s="37"/>
      <c r="AF704" s="37"/>
      <c r="AG704" s="37"/>
      <c r="AH704" s="37"/>
      <c r="AI704" s="37"/>
      <c r="AJ704" s="49"/>
      <c r="AK704" s="37"/>
      <c r="AL704" s="37"/>
      <c r="AM704" s="37"/>
      <c r="AN704" s="37"/>
      <c r="AO704" s="38"/>
      <c r="AP704" s="38"/>
      <c r="AQ704" s="37"/>
      <c r="AR704" s="37"/>
      <c r="AS704" s="37"/>
      <c r="AT704" s="38"/>
    </row>
    <row r="705" spans="1:46" ht="12.75"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c r="AA705" s="37"/>
      <c r="AB705" s="37"/>
      <c r="AC705" s="37"/>
      <c r="AD705" s="37"/>
      <c r="AE705" s="37"/>
      <c r="AF705" s="37"/>
      <c r="AG705" s="37"/>
      <c r="AH705" s="37"/>
      <c r="AI705" s="37"/>
      <c r="AJ705" s="49"/>
      <c r="AK705" s="37"/>
      <c r="AL705" s="37"/>
      <c r="AM705" s="37"/>
      <c r="AN705" s="37"/>
      <c r="AO705" s="38"/>
      <c r="AP705" s="38"/>
      <c r="AQ705" s="37"/>
      <c r="AR705" s="37"/>
      <c r="AS705" s="37"/>
      <c r="AT705" s="38"/>
    </row>
    <row r="706" spans="1:46" ht="12.75"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c r="AA706" s="37"/>
      <c r="AB706" s="37"/>
      <c r="AC706" s="37"/>
      <c r="AD706" s="37"/>
      <c r="AE706" s="37"/>
      <c r="AF706" s="37"/>
      <c r="AG706" s="37"/>
      <c r="AH706" s="37"/>
      <c r="AI706" s="37"/>
      <c r="AJ706" s="49"/>
      <c r="AK706" s="37"/>
      <c r="AL706" s="37"/>
      <c r="AM706" s="37"/>
      <c r="AN706" s="37"/>
      <c r="AO706" s="38"/>
      <c r="AP706" s="38"/>
      <c r="AQ706" s="37"/>
      <c r="AR706" s="37"/>
      <c r="AS706" s="37"/>
      <c r="AT706" s="38"/>
    </row>
    <row r="707" spans="1:46" ht="12.75"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c r="AA707" s="37"/>
      <c r="AB707" s="37"/>
      <c r="AC707" s="37"/>
      <c r="AD707" s="37"/>
      <c r="AE707" s="37"/>
      <c r="AF707" s="37"/>
      <c r="AG707" s="37"/>
      <c r="AH707" s="37"/>
      <c r="AI707" s="37"/>
      <c r="AJ707" s="49"/>
      <c r="AK707" s="37"/>
      <c r="AL707" s="37"/>
      <c r="AM707" s="37"/>
      <c r="AN707" s="37"/>
      <c r="AO707" s="38"/>
      <c r="AP707" s="38"/>
      <c r="AQ707" s="37"/>
      <c r="AR707" s="37"/>
      <c r="AS707" s="37"/>
      <c r="AT707" s="38"/>
    </row>
    <row r="708" spans="1:46" ht="12.75"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c r="AA708" s="37"/>
      <c r="AB708" s="37"/>
      <c r="AC708" s="37"/>
      <c r="AD708" s="37"/>
      <c r="AE708" s="37"/>
      <c r="AF708" s="37"/>
      <c r="AG708" s="37"/>
      <c r="AH708" s="37"/>
      <c r="AI708" s="37"/>
      <c r="AJ708" s="49"/>
      <c r="AK708" s="37"/>
      <c r="AL708" s="37"/>
      <c r="AM708" s="37"/>
      <c r="AN708" s="37"/>
      <c r="AO708" s="38"/>
      <c r="AP708" s="38"/>
      <c r="AQ708" s="37"/>
      <c r="AR708" s="37"/>
      <c r="AS708" s="37"/>
      <c r="AT708" s="38"/>
    </row>
    <row r="709" spans="1:46" ht="12.75"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c r="AA709" s="37"/>
      <c r="AB709" s="37"/>
      <c r="AC709" s="37"/>
      <c r="AD709" s="37"/>
      <c r="AE709" s="37"/>
      <c r="AF709" s="37"/>
      <c r="AG709" s="37"/>
      <c r="AH709" s="37"/>
      <c r="AI709" s="37"/>
      <c r="AJ709" s="49"/>
      <c r="AK709" s="37"/>
      <c r="AL709" s="37"/>
      <c r="AM709" s="37"/>
      <c r="AN709" s="37"/>
      <c r="AO709" s="38"/>
      <c r="AP709" s="38"/>
      <c r="AQ709" s="37"/>
      <c r="AR709" s="37"/>
      <c r="AS709" s="37"/>
      <c r="AT709" s="38"/>
    </row>
    <row r="710" spans="1:46" ht="12.75"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c r="AA710" s="37"/>
      <c r="AB710" s="37"/>
      <c r="AC710" s="37"/>
      <c r="AD710" s="37"/>
      <c r="AE710" s="37"/>
      <c r="AF710" s="37"/>
      <c r="AG710" s="37"/>
      <c r="AH710" s="37"/>
      <c r="AI710" s="37"/>
      <c r="AJ710" s="49"/>
      <c r="AK710" s="37"/>
      <c r="AL710" s="37"/>
      <c r="AM710" s="37"/>
      <c r="AN710" s="37"/>
      <c r="AO710" s="38"/>
      <c r="AP710" s="38"/>
      <c r="AQ710" s="37"/>
      <c r="AR710" s="37"/>
      <c r="AS710" s="37"/>
      <c r="AT710" s="38"/>
    </row>
    <row r="711" spans="1:46" ht="12.75"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c r="AA711" s="37"/>
      <c r="AB711" s="37"/>
      <c r="AC711" s="37"/>
      <c r="AD711" s="37"/>
      <c r="AE711" s="37"/>
      <c r="AF711" s="37"/>
      <c r="AG711" s="37"/>
      <c r="AH711" s="37"/>
      <c r="AI711" s="37"/>
      <c r="AJ711" s="49"/>
      <c r="AK711" s="37"/>
      <c r="AL711" s="37"/>
      <c r="AM711" s="37"/>
      <c r="AN711" s="37"/>
      <c r="AO711" s="38"/>
      <c r="AP711" s="38"/>
      <c r="AQ711" s="37"/>
      <c r="AR711" s="37"/>
      <c r="AS711" s="37"/>
      <c r="AT711" s="38"/>
    </row>
    <row r="712" spans="1:46" ht="12.75"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c r="AA712" s="37"/>
      <c r="AB712" s="37"/>
      <c r="AC712" s="37"/>
      <c r="AD712" s="37"/>
      <c r="AE712" s="37"/>
      <c r="AF712" s="37"/>
      <c r="AG712" s="37"/>
      <c r="AH712" s="37"/>
      <c r="AI712" s="37"/>
      <c r="AJ712" s="49"/>
      <c r="AK712" s="37"/>
      <c r="AL712" s="37"/>
      <c r="AM712" s="37"/>
      <c r="AN712" s="37"/>
      <c r="AO712" s="38"/>
      <c r="AP712" s="38"/>
      <c r="AQ712" s="37"/>
      <c r="AR712" s="37"/>
      <c r="AS712" s="37"/>
      <c r="AT712" s="38"/>
    </row>
    <row r="713" spans="1:46" ht="12.75"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c r="AA713" s="37"/>
      <c r="AB713" s="37"/>
      <c r="AC713" s="37"/>
      <c r="AD713" s="37"/>
      <c r="AE713" s="37"/>
      <c r="AF713" s="37"/>
      <c r="AG713" s="37"/>
      <c r="AH713" s="37"/>
      <c r="AI713" s="37"/>
      <c r="AJ713" s="49"/>
      <c r="AK713" s="37"/>
      <c r="AL713" s="37"/>
      <c r="AM713" s="37"/>
      <c r="AN713" s="37"/>
      <c r="AO713" s="38"/>
      <c r="AP713" s="38"/>
      <c r="AQ713" s="37"/>
      <c r="AR713" s="37"/>
      <c r="AS713" s="37"/>
      <c r="AT713" s="38"/>
    </row>
    <row r="714" spans="1:46" ht="12.75"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c r="AA714" s="37"/>
      <c r="AB714" s="37"/>
      <c r="AC714" s="37"/>
      <c r="AD714" s="37"/>
      <c r="AE714" s="37"/>
      <c r="AF714" s="37"/>
      <c r="AG714" s="37"/>
      <c r="AH714" s="37"/>
      <c r="AI714" s="37"/>
      <c r="AJ714" s="49"/>
      <c r="AK714" s="37"/>
      <c r="AL714" s="37"/>
      <c r="AM714" s="37"/>
      <c r="AN714" s="37"/>
      <c r="AO714" s="38"/>
      <c r="AP714" s="38"/>
      <c r="AQ714" s="37"/>
      <c r="AR714" s="37"/>
      <c r="AS714" s="37"/>
      <c r="AT714" s="38"/>
    </row>
    <row r="715" spans="1:46" ht="12.75"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c r="AA715" s="37"/>
      <c r="AB715" s="37"/>
      <c r="AC715" s="37"/>
      <c r="AD715" s="37"/>
      <c r="AE715" s="37"/>
      <c r="AF715" s="37"/>
      <c r="AG715" s="37"/>
      <c r="AH715" s="37"/>
      <c r="AI715" s="37"/>
      <c r="AJ715" s="49"/>
      <c r="AK715" s="37"/>
      <c r="AL715" s="37"/>
      <c r="AM715" s="37"/>
      <c r="AN715" s="37"/>
      <c r="AO715" s="38"/>
      <c r="AP715" s="38"/>
      <c r="AQ715" s="37"/>
      <c r="AR715" s="37"/>
      <c r="AS715" s="37"/>
      <c r="AT715" s="38"/>
    </row>
    <row r="716" spans="1:46" ht="12.75"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c r="AA716" s="37"/>
      <c r="AB716" s="37"/>
      <c r="AC716" s="37"/>
      <c r="AD716" s="37"/>
      <c r="AE716" s="37"/>
      <c r="AF716" s="37"/>
      <c r="AG716" s="37"/>
      <c r="AH716" s="37"/>
      <c r="AI716" s="37"/>
      <c r="AJ716" s="49"/>
      <c r="AK716" s="37"/>
      <c r="AL716" s="37"/>
      <c r="AM716" s="37"/>
      <c r="AN716" s="37"/>
      <c r="AO716" s="38"/>
      <c r="AP716" s="38"/>
      <c r="AQ716" s="37"/>
      <c r="AR716" s="37"/>
      <c r="AS716" s="37"/>
      <c r="AT716" s="38"/>
    </row>
    <row r="717" spans="1:46" ht="12.75"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c r="AA717" s="37"/>
      <c r="AB717" s="37"/>
      <c r="AC717" s="37"/>
      <c r="AD717" s="37"/>
      <c r="AE717" s="37"/>
      <c r="AF717" s="37"/>
      <c r="AG717" s="37"/>
      <c r="AH717" s="37"/>
      <c r="AI717" s="37"/>
      <c r="AJ717" s="49"/>
      <c r="AK717" s="37"/>
      <c r="AL717" s="37"/>
      <c r="AM717" s="37"/>
      <c r="AN717" s="37"/>
      <c r="AO717" s="38"/>
      <c r="AP717" s="38"/>
      <c r="AQ717" s="37"/>
      <c r="AR717" s="37"/>
      <c r="AS717" s="37"/>
      <c r="AT717" s="38"/>
    </row>
    <row r="718" spans="1:46" ht="12.75"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c r="AA718" s="37"/>
      <c r="AB718" s="37"/>
      <c r="AC718" s="37"/>
      <c r="AD718" s="37"/>
      <c r="AE718" s="37"/>
      <c r="AF718" s="37"/>
      <c r="AG718" s="37"/>
      <c r="AH718" s="37"/>
      <c r="AI718" s="37"/>
      <c r="AJ718" s="49"/>
      <c r="AK718" s="37"/>
      <c r="AL718" s="37"/>
      <c r="AM718" s="37"/>
      <c r="AN718" s="37"/>
      <c r="AO718" s="38"/>
      <c r="AP718" s="38"/>
      <c r="AQ718" s="37"/>
      <c r="AR718" s="37"/>
      <c r="AS718" s="37"/>
      <c r="AT718" s="38"/>
    </row>
    <row r="719" spans="1:46" ht="12.75"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c r="AA719" s="37"/>
      <c r="AB719" s="37"/>
      <c r="AC719" s="37"/>
      <c r="AD719" s="37"/>
      <c r="AE719" s="37"/>
      <c r="AF719" s="37"/>
      <c r="AG719" s="37"/>
      <c r="AH719" s="37"/>
      <c r="AI719" s="37"/>
      <c r="AJ719" s="49"/>
      <c r="AK719" s="37"/>
      <c r="AL719" s="37"/>
      <c r="AM719" s="37"/>
      <c r="AN719" s="37"/>
      <c r="AO719" s="38"/>
      <c r="AP719" s="38"/>
      <c r="AQ719" s="37"/>
      <c r="AR719" s="37"/>
      <c r="AS719" s="37"/>
      <c r="AT719" s="38"/>
    </row>
    <row r="720" spans="1:46" ht="12.75"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c r="AA720" s="37"/>
      <c r="AB720" s="37"/>
      <c r="AC720" s="37"/>
      <c r="AD720" s="37"/>
      <c r="AE720" s="37"/>
      <c r="AF720" s="37"/>
      <c r="AG720" s="37"/>
      <c r="AH720" s="37"/>
      <c r="AI720" s="37"/>
      <c r="AJ720" s="49"/>
      <c r="AK720" s="37"/>
      <c r="AL720" s="37"/>
      <c r="AM720" s="37"/>
      <c r="AN720" s="37"/>
      <c r="AO720" s="38"/>
      <c r="AP720" s="38"/>
      <c r="AQ720" s="37"/>
      <c r="AR720" s="37"/>
      <c r="AS720" s="37"/>
      <c r="AT720" s="38"/>
    </row>
    <row r="721" spans="1:46" ht="12.75"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c r="AA721" s="37"/>
      <c r="AB721" s="37"/>
      <c r="AC721" s="37"/>
      <c r="AD721" s="37"/>
      <c r="AE721" s="37"/>
      <c r="AF721" s="37"/>
      <c r="AG721" s="37"/>
      <c r="AH721" s="37"/>
      <c r="AI721" s="37"/>
      <c r="AJ721" s="49"/>
      <c r="AK721" s="37"/>
      <c r="AL721" s="37"/>
      <c r="AM721" s="37"/>
      <c r="AN721" s="37"/>
      <c r="AO721" s="38"/>
      <c r="AP721" s="38"/>
      <c r="AQ721" s="37"/>
      <c r="AR721" s="37"/>
      <c r="AS721" s="37"/>
      <c r="AT721" s="38"/>
    </row>
    <row r="722" spans="1:46" ht="12.75"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c r="AA722" s="37"/>
      <c r="AB722" s="37"/>
      <c r="AC722" s="37"/>
      <c r="AD722" s="37"/>
      <c r="AE722" s="37"/>
      <c r="AF722" s="37"/>
      <c r="AG722" s="37"/>
      <c r="AH722" s="37"/>
      <c r="AI722" s="37"/>
      <c r="AJ722" s="49"/>
      <c r="AK722" s="37"/>
      <c r="AL722" s="37"/>
      <c r="AM722" s="37"/>
      <c r="AN722" s="37"/>
      <c r="AO722" s="38"/>
      <c r="AP722" s="38"/>
      <c r="AQ722" s="37"/>
      <c r="AR722" s="37"/>
      <c r="AS722" s="37"/>
      <c r="AT722" s="38"/>
    </row>
    <row r="723" spans="1:46" ht="12.75"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c r="AA723" s="37"/>
      <c r="AB723" s="37"/>
      <c r="AC723" s="37"/>
      <c r="AD723" s="37"/>
      <c r="AE723" s="37"/>
      <c r="AF723" s="37"/>
      <c r="AG723" s="37"/>
      <c r="AH723" s="37"/>
      <c r="AI723" s="37"/>
      <c r="AJ723" s="49"/>
      <c r="AK723" s="37"/>
      <c r="AL723" s="37"/>
      <c r="AM723" s="37"/>
      <c r="AN723" s="37"/>
      <c r="AO723" s="38"/>
      <c r="AP723" s="38"/>
      <c r="AQ723" s="37"/>
      <c r="AR723" s="37"/>
      <c r="AS723" s="37"/>
      <c r="AT723" s="38"/>
    </row>
    <row r="724" spans="1:46" ht="12.75"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c r="AA724" s="37"/>
      <c r="AB724" s="37"/>
      <c r="AC724" s="37"/>
      <c r="AD724" s="37"/>
      <c r="AE724" s="37"/>
      <c r="AF724" s="37"/>
      <c r="AG724" s="37"/>
      <c r="AH724" s="37"/>
      <c r="AI724" s="37"/>
      <c r="AJ724" s="49"/>
      <c r="AK724" s="37"/>
      <c r="AL724" s="37"/>
      <c r="AM724" s="37"/>
      <c r="AN724" s="37"/>
      <c r="AO724" s="38"/>
      <c r="AP724" s="38"/>
      <c r="AQ724" s="37"/>
      <c r="AR724" s="37"/>
      <c r="AS724" s="37"/>
      <c r="AT724" s="38"/>
    </row>
    <row r="725" spans="1:46" ht="12.75"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c r="AA725" s="37"/>
      <c r="AB725" s="37"/>
      <c r="AC725" s="37"/>
      <c r="AD725" s="37"/>
      <c r="AE725" s="37"/>
      <c r="AF725" s="37"/>
      <c r="AG725" s="37"/>
      <c r="AH725" s="37"/>
      <c r="AI725" s="37"/>
      <c r="AJ725" s="49"/>
      <c r="AK725" s="37"/>
      <c r="AL725" s="37"/>
      <c r="AM725" s="37"/>
      <c r="AN725" s="37"/>
      <c r="AO725" s="38"/>
      <c r="AP725" s="38"/>
      <c r="AQ725" s="37"/>
      <c r="AR725" s="37"/>
      <c r="AS725" s="37"/>
      <c r="AT725" s="38"/>
    </row>
    <row r="726" spans="1:46" ht="12.75"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c r="AA726" s="37"/>
      <c r="AB726" s="37"/>
      <c r="AC726" s="37"/>
      <c r="AD726" s="37"/>
      <c r="AE726" s="37"/>
      <c r="AF726" s="37"/>
      <c r="AG726" s="37"/>
      <c r="AH726" s="37"/>
      <c r="AI726" s="37"/>
      <c r="AJ726" s="49"/>
      <c r="AK726" s="37"/>
      <c r="AL726" s="37"/>
      <c r="AM726" s="37"/>
      <c r="AN726" s="37"/>
      <c r="AO726" s="38"/>
      <c r="AP726" s="38"/>
      <c r="AQ726" s="37"/>
      <c r="AR726" s="37"/>
      <c r="AS726" s="37"/>
      <c r="AT726" s="38"/>
    </row>
    <row r="727" spans="1:46" ht="12.75"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c r="AA727" s="37"/>
      <c r="AB727" s="37"/>
      <c r="AC727" s="37"/>
      <c r="AD727" s="37"/>
      <c r="AE727" s="37"/>
      <c r="AF727" s="37"/>
      <c r="AG727" s="37"/>
      <c r="AH727" s="37"/>
      <c r="AI727" s="37"/>
      <c r="AJ727" s="49"/>
      <c r="AK727" s="37"/>
      <c r="AL727" s="37"/>
      <c r="AM727" s="37"/>
      <c r="AN727" s="37"/>
      <c r="AO727" s="38"/>
      <c r="AP727" s="38"/>
      <c r="AQ727" s="37"/>
      <c r="AR727" s="37"/>
      <c r="AS727" s="37"/>
      <c r="AT727" s="38"/>
    </row>
    <row r="728" spans="1:46" ht="12.75"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c r="AA728" s="37"/>
      <c r="AB728" s="37"/>
      <c r="AC728" s="37"/>
      <c r="AD728" s="37"/>
      <c r="AE728" s="37"/>
      <c r="AF728" s="37"/>
      <c r="AG728" s="37"/>
      <c r="AH728" s="37"/>
      <c r="AI728" s="37"/>
      <c r="AJ728" s="49"/>
      <c r="AK728" s="37"/>
      <c r="AL728" s="37"/>
      <c r="AM728" s="37"/>
      <c r="AN728" s="37"/>
      <c r="AO728" s="38"/>
      <c r="AP728" s="38"/>
      <c r="AQ728" s="37"/>
      <c r="AR728" s="37"/>
      <c r="AS728" s="37"/>
      <c r="AT728" s="38"/>
    </row>
    <row r="729" spans="1:46" ht="12.75"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c r="AA729" s="37"/>
      <c r="AB729" s="37"/>
      <c r="AC729" s="37"/>
      <c r="AD729" s="37"/>
      <c r="AE729" s="37"/>
      <c r="AF729" s="37"/>
      <c r="AG729" s="37"/>
      <c r="AH729" s="37"/>
      <c r="AI729" s="37"/>
      <c r="AJ729" s="49"/>
      <c r="AK729" s="37"/>
      <c r="AL729" s="37"/>
      <c r="AM729" s="37"/>
      <c r="AN729" s="37"/>
      <c r="AO729" s="38"/>
      <c r="AP729" s="38"/>
      <c r="AQ729" s="37"/>
      <c r="AR729" s="37"/>
      <c r="AS729" s="37"/>
      <c r="AT729" s="38"/>
    </row>
    <row r="730" spans="1:46" ht="12.75"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c r="AA730" s="37"/>
      <c r="AB730" s="37"/>
      <c r="AC730" s="37"/>
      <c r="AD730" s="37"/>
      <c r="AE730" s="37"/>
      <c r="AF730" s="37"/>
      <c r="AG730" s="37"/>
      <c r="AH730" s="37"/>
      <c r="AI730" s="37"/>
      <c r="AJ730" s="49"/>
      <c r="AK730" s="37"/>
      <c r="AL730" s="37"/>
      <c r="AM730" s="37"/>
      <c r="AN730" s="37"/>
      <c r="AO730" s="38"/>
      <c r="AP730" s="38"/>
      <c r="AQ730" s="37"/>
      <c r="AR730" s="37"/>
      <c r="AS730" s="37"/>
      <c r="AT730" s="38"/>
    </row>
    <row r="731" spans="1:46" ht="12.75"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c r="AA731" s="37"/>
      <c r="AB731" s="37"/>
      <c r="AC731" s="37"/>
      <c r="AD731" s="37"/>
      <c r="AE731" s="37"/>
      <c r="AF731" s="37"/>
      <c r="AG731" s="37"/>
      <c r="AH731" s="37"/>
      <c r="AI731" s="37"/>
      <c r="AJ731" s="49"/>
      <c r="AK731" s="37"/>
      <c r="AL731" s="37"/>
      <c r="AM731" s="37"/>
      <c r="AN731" s="37"/>
      <c r="AO731" s="38"/>
      <c r="AP731" s="38"/>
      <c r="AQ731" s="37"/>
      <c r="AR731" s="37"/>
      <c r="AS731" s="37"/>
      <c r="AT731" s="38"/>
    </row>
    <row r="732" spans="1:46" ht="12.75"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c r="AA732" s="37"/>
      <c r="AB732" s="37"/>
      <c r="AC732" s="37"/>
      <c r="AD732" s="37"/>
      <c r="AE732" s="37"/>
      <c r="AF732" s="37"/>
      <c r="AG732" s="37"/>
      <c r="AH732" s="37"/>
      <c r="AI732" s="37"/>
      <c r="AJ732" s="49"/>
      <c r="AK732" s="37"/>
      <c r="AL732" s="37"/>
      <c r="AM732" s="37"/>
      <c r="AN732" s="37"/>
      <c r="AO732" s="38"/>
      <c r="AP732" s="38"/>
      <c r="AQ732" s="37"/>
      <c r="AR732" s="37"/>
      <c r="AS732" s="37"/>
      <c r="AT732" s="38"/>
    </row>
    <row r="733" spans="1:46" ht="12.75"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c r="AA733" s="37"/>
      <c r="AB733" s="37"/>
      <c r="AC733" s="37"/>
      <c r="AD733" s="37"/>
      <c r="AE733" s="37"/>
      <c r="AF733" s="37"/>
      <c r="AG733" s="37"/>
      <c r="AH733" s="37"/>
      <c r="AI733" s="37"/>
      <c r="AJ733" s="49"/>
      <c r="AK733" s="37"/>
      <c r="AL733" s="37"/>
      <c r="AM733" s="37"/>
      <c r="AN733" s="37"/>
      <c r="AO733" s="38"/>
      <c r="AP733" s="38"/>
      <c r="AQ733" s="37"/>
      <c r="AR733" s="37"/>
      <c r="AS733" s="37"/>
      <c r="AT733" s="38"/>
    </row>
    <row r="734" spans="1:46" ht="12.75"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c r="AA734" s="37"/>
      <c r="AB734" s="37"/>
      <c r="AC734" s="37"/>
      <c r="AD734" s="37"/>
      <c r="AE734" s="37"/>
      <c r="AF734" s="37"/>
      <c r="AG734" s="37"/>
      <c r="AH734" s="37"/>
      <c r="AI734" s="37"/>
      <c r="AJ734" s="49"/>
      <c r="AK734" s="37"/>
      <c r="AL734" s="37"/>
      <c r="AM734" s="37"/>
      <c r="AN734" s="37"/>
      <c r="AO734" s="38"/>
      <c r="AP734" s="38"/>
      <c r="AQ734" s="37"/>
      <c r="AR734" s="37"/>
      <c r="AS734" s="37"/>
      <c r="AT734" s="38"/>
    </row>
    <row r="735" spans="1:46" ht="12.75"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c r="AA735" s="37"/>
      <c r="AB735" s="37"/>
      <c r="AC735" s="37"/>
      <c r="AD735" s="37"/>
      <c r="AE735" s="37"/>
      <c r="AF735" s="37"/>
      <c r="AG735" s="37"/>
      <c r="AH735" s="37"/>
      <c r="AI735" s="37"/>
      <c r="AJ735" s="49"/>
      <c r="AK735" s="37"/>
      <c r="AL735" s="37"/>
      <c r="AM735" s="37"/>
      <c r="AN735" s="37"/>
      <c r="AO735" s="38"/>
      <c r="AP735" s="38"/>
      <c r="AQ735" s="37"/>
      <c r="AR735" s="37"/>
      <c r="AS735" s="37"/>
      <c r="AT735" s="38"/>
    </row>
    <row r="736" spans="1:46" ht="12.75"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c r="AA736" s="37"/>
      <c r="AB736" s="37"/>
      <c r="AC736" s="37"/>
      <c r="AD736" s="37"/>
      <c r="AE736" s="37"/>
      <c r="AF736" s="37"/>
      <c r="AG736" s="37"/>
      <c r="AH736" s="37"/>
      <c r="AI736" s="37"/>
      <c r="AJ736" s="49"/>
      <c r="AK736" s="37"/>
      <c r="AL736" s="37"/>
      <c r="AM736" s="37"/>
      <c r="AN736" s="37"/>
      <c r="AO736" s="38"/>
      <c r="AP736" s="38"/>
      <c r="AQ736" s="37"/>
      <c r="AR736" s="37"/>
      <c r="AS736" s="37"/>
      <c r="AT736" s="38"/>
    </row>
    <row r="737" spans="1:46" ht="12.75"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c r="AA737" s="37"/>
      <c r="AB737" s="37"/>
      <c r="AC737" s="37"/>
      <c r="AD737" s="37"/>
      <c r="AE737" s="37"/>
      <c r="AF737" s="37"/>
      <c r="AG737" s="37"/>
      <c r="AH737" s="37"/>
      <c r="AI737" s="37"/>
      <c r="AJ737" s="49"/>
      <c r="AK737" s="37"/>
      <c r="AL737" s="37"/>
      <c r="AM737" s="37"/>
      <c r="AN737" s="37"/>
      <c r="AO737" s="38"/>
      <c r="AP737" s="38"/>
      <c r="AQ737" s="37"/>
      <c r="AR737" s="37"/>
      <c r="AS737" s="37"/>
      <c r="AT737" s="38"/>
    </row>
    <row r="738" spans="1:46" ht="12.75"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c r="AA738" s="37"/>
      <c r="AB738" s="37"/>
      <c r="AC738" s="37"/>
      <c r="AD738" s="37"/>
      <c r="AE738" s="37"/>
      <c r="AF738" s="37"/>
      <c r="AG738" s="37"/>
      <c r="AH738" s="37"/>
      <c r="AI738" s="37"/>
      <c r="AJ738" s="49"/>
      <c r="AK738" s="37"/>
      <c r="AL738" s="37"/>
      <c r="AM738" s="37"/>
      <c r="AN738" s="37"/>
      <c r="AO738" s="38"/>
      <c r="AP738" s="38"/>
      <c r="AQ738" s="37"/>
      <c r="AR738" s="37"/>
      <c r="AS738" s="37"/>
      <c r="AT738" s="38"/>
    </row>
    <row r="739" spans="1:46" ht="12.75"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c r="AA739" s="37"/>
      <c r="AB739" s="37"/>
      <c r="AC739" s="37"/>
      <c r="AD739" s="37"/>
      <c r="AE739" s="37"/>
      <c r="AF739" s="37"/>
      <c r="AG739" s="37"/>
      <c r="AH739" s="37"/>
      <c r="AI739" s="37"/>
      <c r="AJ739" s="49"/>
      <c r="AK739" s="37"/>
      <c r="AL739" s="37"/>
      <c r="AM739" s="37"/>
      <c r="AN739" s="37"/>
      <c r="AO739" s="38"/>
      <c r="AP739" s="38"/>
      <c r="AQ739" s="37"/>
      <c r="AR739" s="37"/>
      <c r="AS739" s="37"/>
      <c r="AT739" s="38"/>
    </row>
    <row r="740" spans="1:46" ht="12.75"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c r="AA740" s="37"/>
      <c r="AB740" s="37"/>
      <c r="AC740" s="37"/>
      <c r="AD740" s="37"/>
      <c r="AE740" s="37"/>
      <c r="AF740" s="37"/>
      <c r="AG740" s="37"/>
      <c r="AH740" s="37"/>
      <c r="AI740" s="37"/>
      <c r="AJ740" s="49"/>
      <c r="AK740" s="37"/>
      <c r="AL740" s="37"/>
      <c r="AM740" s="37"/>
      <c r="AN740" s="37"/>
      <c r="AO740" s="38"/>
      <c r="AP740" s="38"/>
      <c r="AQ740" s="37"/>
      <c r="AR740" s="37"/>
      <c r="AS740" s="37"/>
      <c r="AT740" s="38"/>
    </row>
    <row r="741" spans="1:46" ht="12.75"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c r="AA741" s="37"/>
      <c r="AB741" s="37"/>
      <c r="AC741" s="37"/>
      <c r="AD741" s="37"/>
      <c r="AE741" s="37"/>
      <c r="AF741" s="37"/>
      <c r="AG741" s="37"/>
      <c r="AH741" s="37"/>
      <c r="AI741" s="37"/>
      <c r="AJ741" s="49"/>
      <c r="AK741" s="37"/>
      <c r="AL741" s="37"/>
      <c r="AM741" s="37"/>
      <c r="AN741" s="37"/>
      <c r="AO741" s="38"/>
      <c r="AP741" s="38"/>
      <c r="AQ741" s="37"/>
      <c r="AR741" s="37"/>
      <c r="AS741" s="37"/>
      <c r="AT741" s="38"/>
    </row>
    <row r="742" spans="1:46" ht="12.75"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c r="AA742" s="37"/>
      <c r="AB742" s="37"/>
      <c r="AC742" s="37"/>
      <c r="AD742" s="37"/>
      <c r="AE742" s="37"/>
      <c r="AF742" s="37"/>
      <c r="AG742" s="37"/>
      <c r="AH742" s="37"/>
      <c r="AI742" s="37"/>
      <c r="AJ742" s="49"/>
      <c r="AK742" s="37"/>
      <c r="AL742" s="37"/>
      <c r="AM742" s="37"/>
      <c r="AN742" s="37"/>
      <c r="AO742" s="38"/>
      <c r="AP742" s="38"/>
      <c r="AQ742" s="37"/>
      <c r="AR742" s="37"/>
      <c r="AS742" s="37"/>
      <c r="AT742" s="38"/>
    </row>
    <row r="743" spans="1:46" ht="12.75"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c r="AA743" s="37"/>
      <c r="AB743" s="37"/>
      <c r="AC743" s="37"/>
      <c r="AD743" s="37"/>
      <c r="AE743" s="37"/>
      <c r="AF743" s="37"/>
      <c r="AG743" s="37"/>
      <c r="AH743" s="37"/>
      <c r="AI743" s="37"/>
      <c r="AJ743" s="49"/>
      <c r="AK743" s="37"/>
      <c r="AL743" s="37"/>
      <c r="AM743" s="37"/>
      <c r="AN743" s="37"/>
      <c r="AO743" s="38"/>
      <c r="AP743" s="38"/>
      <c r="AQ743" s="37"/>
      <c r="AR743" s="37"/>
      <c r="AS743" s="37"/>
      <c r="AT743" s="38"/>
    </row>
    <row r="744" spans="1:46" ht="12.75"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c r="AA744" s="37"/>
      <c r="AB744" s="37"/>
      <c r="AC744" s="37"/>
      <c r="AD744" s="37"/>
      <c r="AE744" s="37"/>
      <c r="AF744" s="37"/>
      <c r="AG744" s="37"/>
      <c r="AH744" s="37"/>
      <c r="AI744" s="37"/>
      <c r="AJ744" s="49"/>
      <c r="AK744" s="37"/>
      <c r="AL744" s="37"/>
      <c r="AM744" s="37"/>
      <c r="AN744" s="37"/>
      <c r="AO744" s="38"/>
      <c r="AP744" s="38"/>
      <c r="AQ744" s="37"/>
      <c r="AR744" s="37"/>
      <c r="AS744" s="37"/>
      <c r="AT744" s="38"/>
    </row>
    <row r="745" spans="1:46" ht="12.75"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c r="AA745" s="37"/>
      <c r="AB745" s="37"/>
      <c r="AC745" s="37"/>
      <c r="AD745" s="37"/>
      <c r="AE745" s="37"/>
      <c r="AF745" s="37"/>
      <c r="AG745" s="37"/>
      <c r="AH745" s="37"/>
      <c r="AI745" s="37"/>
      <c r="AJ745" s="49"/>
      <c r="AK745" s="37"/>
      <c r="AL745" s="37"/>
      <c r="AM745" s="37"/>
      <c r="AN745" s="37"/>
      <c r="AO745" s="38"/>
      <c r="AP745" s="38"/>
      <c r="AQ745" s="37"/>
      <c r="AR745" s="37"/>
      <c r="AS745" s="37"/>
      <c r="AT745" s="38"/>
    </row>
    <row r="746" spans="1:46" ht="12.75"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c r="AA746" s="37"/>
      <c r="AB746" s="37"/>
      <c r="AC746" s="37"/>
      <c r="AD746" s="37"/>
      <c r="AE746" s="37"/>
      <c r="AF746" s="37"/>
      <c r="AG746" s="37"/>
      <c r="AH746" s="37"/>
      <c r="AI746" s="37"/>
      <c r="AJ746" s="49"/>
      <c r="AK746" s="37"/>
      <c r="AL746" s="37"/>
      <c r="AM746" s="37"/>
      <c r="AN746" s="37"/>
      <c r="AO746" s="38"/>
      <c r="AP746" s="38"/>
      <c r="AQ746" s="37"/>
      <c r="AR746" s="37"/>
      <c r="AS746" s="37"/>
      <c r="AT746" s="38"/>
    </row>
    <row r="747" spans="1:46" ht="12.75"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c r="AA747" s="37"/>
      <c r="AB747" s="37"/>
      <c r="AC747" s="37"/>
      <c r="AD747" s="37"/>
      <c r="AE747" s="37"/>
      <c r="AF747" s="37"/>
      <c r="AG747" s="37"/>
      <c r="AH747" s="37"/>
      <c r="AI747" s="37"/>
      <c r="AJ747" s="49"/>
      <c r="AK747" s="37"/>
      <c r="AL747" s="37"/>
      <c r="AM747" s="37"/>
      <c r="AN747" s="37"/>
      <c r="AO747" s="38"/>
      <c r="AP747" s="38"/>
      <c r="AQ747" s="37"/>
      <c r="AR747" s="37"/>
      <c r="AS747" s="37"/>
      <c r="AT747" s="38"/>
    </row>
    <row r="748" spans="1:46" ht="12.75"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c r="AA748" s="37"/>
      <c r="AB748" s="37"/>
      <c r="AC748" s="37"/>
      <c r="AD748" s="37"/>
      <c r="AE748" s="37"/>
      <c r="AF748" s="37"/>
      <c r="AG748" s="37"/>
      <c r="AH748" s="37"/>
      <c r="AI748" s="37"/>
      <c r="AJ748" s="49"/>
      <c r="AK748" s="37"/>
      <c r="AL748" s="37"/>
      <c r="AM748" s="37"/>
      <c r="AN748" s="37"/>
      <c r="AO748" s="38"/>
      <c r="AP748" s="38"/>
      <c r="AQ748" s="37"/>
      <c r="AR748" s="37"/>
      <c r="AS748" s="37"/>
      <c r="AT748" s="38"/>
    </row>
    <row r="749" spans="1:46" ht="12.75"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c r="AA749" s="37"/>
      <c r="AB749" s="37"/>
      <c r="AC749" s="37"/>
      <c r="AD749" s="37"/>
      <c r="AE749" s="37"/>
      <c r="AF749" s="37"/>
      <c r="AG749" s="37"/>
      <c r="AH749" s="37"/>
      <c r="AI749" s="37"/>
      <c r="AJ749" s="49"/>
      <c r="AK749" s="37"/>
      <c r="AL749" s="37"/>
      <c r="AM749" s="37"/>
      <c r="AN749" s="37"/>
      <c r="AO749" s="38"/>
      <c r="AP749" s="38"/>
      <c r="AQ749" s="37"/>
      <c r="AR749" s="37"/>
      <c r="AS749" s="37"/>
      <c r="AT749" s="38"/>
    </row>
    <row r="750" spans="1:46" ht="12.75"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c r="AA750" s="37"/>
      <c r="AB750" s="37"/>
      <c r="AC750" s="37"/>
      <c r="AD750" s="37"/>
      <c r="AE750" s="37"/>
      <c r="AF750" s="37"/>
      <c r="AG750" s="37"/>
      <c r="AH750" s="37"/>
      <c r="AI750" s="37"/>
      <c r="AJ750" s="49"/>
      <c r="AK750" s="37"/>
      <c r="AL750" s="37"/>
      <c r="AM750" s="37"/>
      <c r="AN750" s="37"/>
      <c r="AO750" s="38"/>
      <c r="AP750" s="38"/>
      <c r="AQ750" s="37"/>
      <c r="AR750" s="37"/>
      <c r="AS750" s="37"/>
      <c r="AT750" s="38"/>
    </row>
    <row r="751" spans="1:46" ht="12.75"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c r="AA751" s="37"/>
      <c r="AB751" s="37"/>
      <c r="AC751" s="37"/>
      <c r="AD751" s="37"/>
      <c r="AE751" s="37"/>
      <c r="AF751" s="37"/>
      <c r="AG751" s="37"/>
      <c r="AH751" s="37"/>
      <c r="AI751" s="37"/>
      <c r="AJ751" s="49"/>
      <c r="AK751" s="37"/>
      <c r="AL751" s="37"/>
      <c r="AM751" s="37"/>
      <c r="AN751" s="37"/>
      <c r="AO751" s="38"/>
      <c r="AP751" s="38"/>
      <c r="AQ751" s="37"/>
      <c r="AR751" s="37"/>
      <c r="AS751" s="37"/>
      <c r="AT751" s="38"/>
    </row>
    <row r="752" spans="1:46" ht="12.75"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c r="AA752" s="37"/>
      <c r="AB752" s="37"/>
      <c r="AC752" s="37"/>
      <c r="AD752" s="37"/>
      <c r="AE752" s="37"/>
      <c r="AF752" s="37"/>
      <c r="AG752" s="37"/>
      <c r="AH752" s="37"/>
      <c r="AI752" s="37"/>
      <c r="AJ752" s="49"/>
      <c r="AK752" s="37"/>
      <c r="AL752" s="37"/>
      <c r="AM752" s="37"/>
      <c r="AN752" s="37"/>
      <c r="AO752" s="38"/>
      <c r="AP752" s="38"/>
      <c r="AQ752" s="37"/>
      <c r="AR752" s="37"/>
      <c r="AS752" s="37"/>
      <c r="AT752" s="38"/>
    </row>
    <row r="753" spans="1:46" ht="12.75"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c r="AA753" s="37"/>
      <c r="AB753" s="37"/>
      <c r="AC753" s="37"/>
      <c r="AD753" s="37"/>
      <c r="AE753" s="37"/>
      <c r="AF753" s="37"/>
      <c r="AG753" s="37"/>
      <c r="AH753" s="37"/>
      <c r="AI753" s="37"/>
      <c r="AJ753" s="49"/>
      <c r="AK753" s="37"/>
      <c r="AL753" s="37"/>
      <c r="AM753" s="37"/>
      <c r="AN753" s="37"/>
      <c r="AO753" s="38"/>
      <c r="AP753" s="38"/>
      <c r="AQ753" s="37"/>
      <c r="AR753" s="37"/>
      <c r="AS753" s="37"/>
      <c r="AT753" s="38"/>
    </row>
    <row r="754" spans="1:46" ht="12.75"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c r="AA754" s="37"/>
      <c r="AB754" s="37"/>
      <c r="AC754" s="37"/>
      <c r="AD754" s="37"/>
      <c r="AE754" s="37"/>
      <c r="AF754" s="37"/>
      <c r="AG754" s="37"/>
      <c r="AH754" s="37"/>
      <c r="AI754" s="37"/>
      <c r="AJ754" s="49"/>
      <c r="AK754" s="37"/>
      <c r="AL754" s="37"/>
      <c r="AM754" s="37"/>
      <c r="AN754" s="37"/>
      <c r="AO754" s="38"/>
      <c r="AP754" s="38"/>
      <c r="AQ754" s="37"/>
      <c r="AR754" s="37"/>
      <c r="AS754" s="37"/>
      <c r="AT754" s="38"/>
    </row>
    <row r="755" spans="1:46" ht="12.75"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c r="AA755" s="37"/>
      <c r="AB755" s="37"/>
      <c r="AC755" s="37"/>
      <c r="AD755" s="37"/>
      <c r="AE755" s="37"/>
      <c r="AF755" s="37"/>
      <c r="AG755" s="37"/>
      <c r="AH755" s="37"/>
      <c r="AI755" s="37"/>
      <c r="AJ755" s="49"/>
      <c r="AK755" s="37"/>
      <c r="AL755" s="37"/>
      <c r="AM755" s="37"/>
      <c r="AN755" s="37"/>
      <c r="AO755" s="38"/>
      <c r="AP755" s="38"/>
      <c r="AQ755" s="37"/>
      <c r="AR755" s="37"/>
      <c r="AS755" s="37"/>
      <c r="AT755" s="38"/>
    </row>
    <row r="756" spans="1:46" ht="12.75"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c r="AA756" s="37"/>
      <c r="AB756" s="37"/>
      <c r="AC756" s="37"/>
      <c r="AD756" s="37"/>
      <c r="AE756" s="37"/>
      <c r="AF756" s="37"/>
      <c r="AG756" s="37"/>
      <c r="AH756" s="37"/>
      <c r="AI756" s="37"/>
      <c r="AJ756" s="49"/>
      <c r="AK756" s="37"/>
      <c r="AL756" s="37"/>
      <c r="AM756" s="37"/>
      <c r="AN756" s="37"/>
      <c r="AO756" s="38"/>
      <c r="AP756" s="38"/>
      <c r="AQ756" s="37"/>
      <c r="AR756" s="37"/>
      <c r="AS756" s="37"/>
      <c r="AT756" s="38"/>
    </row>
    <row r="757" spans="1:46" ht="12.75"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c r="AA757" s="37"/>
      <c r="AB757" s="37"/>
      <c r="AC757" s="37"/>
      <c r="AD757" s="37"/>
      <c r="AE757" s="37"/>
      <c r="AF757" s="37"/>
      <c r="AG757" s="37"/>
      <c r="AH757" s="37"/>
      <c r="AI757" s="37"/>
      <c r="AJ757" s="49"/>
      <c r="AK757" s="37"/>
      <c r="AL757" s="37"/>
      <c r="AM757" s="37"/>
      <c r="AN757" s="37"/>
      <c r="AO757" s="38"/>
      <c r="AP757" s="38"/>
      <c r="AQ757" s="37"/>
      <c r="AR757" s="37"/>
      <c r="AS757" s="37"/>
      <c r="AT757" s="38"/>
    </row>
    <row r="758" spans="1:46" ht="12.75"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c r="AA758" s="37"/>
      <c r="AB758" s="37"/>
      <c r="AC758" s="37"/>
      <c r="AD758" s="37"/>
      <c r="AE758" s="37"/>
      <c r="AF758" s="37"/>
      <c r="AG758" s="37"/>
      <c r="AH758" s="37"/>
      <c r="AI758" s="37"/>
      <c r="AJ758" s="49"/>
      <c r="AK758" s="37"/>
      <c r="AL758" s="37"/>
      <c r="AM758" s="37"/>
      <c r="AN758" s="37"/>
      <c r="AO758" s="38"/>
      <c r="AP758" s="38"/>
      <c r="AQ758" s="37"/>
      <c r="AR758" s="37"/>
      <c r="AS758" s="37"/>
      <c r="AT758" s="38"/>
    </row>
    <row r="759" spans="1:46" ht="12.75"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c r="AA759" s="37"/>
      <c r="AB759" s="37"/>
      <c r="AC759" s="37"/>
      <c r="AD759" s="37"/>
      <c r="AE759" s="37"/>
      <c r="AF759" s="37"/>
      <c r="AG759" s="37"/>
      <c r="AH759" s="37"/>
      <c r="AI759" s="37"/>
      <c r="AJ759" s="49"/>
      <c r="AK759" s="37"/>
      <c r="AL759" s="37"/>
      <c r="AM759" s="37"/>
      <c r="AN759" s="37"/>
      <c r="AO759" s="38"/>
      <c r="AP759" s="38"/>
      <c r="AQ759" s="37"/>
      <c r="AR759" s="37"/>
      <c r="AS759" s="37"/>
      <c r="AT759" s="38"/>
    </row>
    <row r="760" spans="1:46" ht="12.75"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c r="AA760" s="37"/>
      <c r="AB760" s="37"/>
      <c r="AC760" s="37"/>
      <c r="AD760" s="37"/>
      <c r="AE760" s="37"/>
      <c r="AF760" s="37"/>
      <c r="AG760" s="37"/>
      <c r="AH760" s="37"/>
      <c r="AI760" s="37"/>
      <c r="AJ760" s="49"/>
      <c r="AK760" s="37"/>
      <c r="AL760" s="37"/>
      <c r="AM760" s="37"/>
      <c r="AN760" s="37"/>
      <c r="AO760" s="38"/>
      <c r="AP760" s="38"/>
      <c r="AQ760" s="37"/>
      <c r="AR760" s="37"/>
      <c r="AS760" s="37"/>
      <c r="AT760" s="38"/>
    </row>
    <row r="761" spans="1:46" ht="12.75"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c r="AA761" s="37"/>
      <c r="AB761" s="37"/>
      <c r="AC761" s="37"/>
      <c r="AD761" s="37"/>
      <c r="AE761" s="37"/>
      <c r="AF761" s="37"/>
      <c r="AG761" s="37"/>
      <c r="AH761" s="37"/>
      <c r="AI761" s="37"/>
      <c r="AJ761" s="49"/>
      <c r="AK761" s="37"/>
      <c r="AL761" s="37"/>
      <c r="AM761" s="37"/>
      <c r="AN761" s="37"/>
      <c r="AO761" s="38"/>
      <c r="AP761" s="38"/>
      <c r="AQ761" s="37"/>
      <c r="AR761" s="37"/>
      <c r="AS761" s="37"/>
      <c r="AT761" s="38"/>
    </row>
    <row r="762" spans="1:46" ht="12.75"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c r="AA762" s="37"/>
      <c r="AB762" s="37"/>
      <c r="AC762" s="37"/>
      <c r="AD762" s="37"/>
      <c r="AE762" s="37"/>
      <c r="AF762" s="37"/>
      <c r="AG762" s="37"/>
      <c r="AH762" s="37"/>
      <c r="AI762" s="37"/>
      <c r="AJ762" s="49"/>
      <c r="AK762" s="37"/>
      <c r="AL762" s="37"/>
      <c r="AM762" s="37"/>
      <c r="AN762" s="37"/>
      <c r="AO762" s="38"/>
      <c r="AP762" s="38"/>
      <c r="AQ762" s="37"/>
      <c r="AR762" s="37"/>
      <c r="AS762" s="37"/>
      <c r="AT762" s="38"/>
    </row>
    <row r="763" spans="1:46" ht="12.75"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c r="AA763" s="37"/>
      <c r="AB763" s="37"/>
      <c r="AC763" s="37"/>
      <c r="AD763" s="37"/>
      <c r="AE763" s="37"/>
      <c r="AF763" s="37"/>
      <c r="AG763" s="37"/>
      <c r="AH763" s="37"/>
      <c r="AI763" s="37"/>
      <c r="AJ763" s="49"/>
      <c r="AK763" s="37"/>
      <c r="AL763" s="37"/>
      <c r="AM763" s="37"/>
      <c r="AN763" s="37"/>
      <c r="AO763" s="38"/>
      <c r="AP763" s="38"/>
      <c r="AQ763" s="37"/>
      <c r="AR763" s="37"/>
      <c r="AS763" s="37"/>
      <c r="AT763" s="38"/>
    </row>
    <row r="764" spans="1:46" ht="12.75"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c r="AA764" s="37"/>
      <c r="AB764" s="37"/>
      <c r="AC764" s="37"/>
      <c r="AD764" s="37"/>
      <c r="AE764" s="37"/>
      <c r="AF764" s="37"/>
      <c r="AG764" s="37"/>
      <c r="AH764" s="37"/>
      <c r="AI764" s="37"/>
      <c r="AJ764" s="49"/>
      <c r="AK764" s="37"/>
      <c r="AL764" s="37"/>
      <c r="AM764" s="37"/>
      <c r="AN764" s="37"/>
      <c r="AO764" s="38"/>
      <c r="AP764" s="38"/>
      <c r="AQ764" s="37"/>
      <c r="AR764" s="37"/>
      <c r="AS764" s="37"/>
      <c r="AT764" s="38"/>
    </row>
    <row r="765" spans="1:46" ht="12.75"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c r="AA765" s="37"/>
      <c r="AB765" s="37"/>
      <c r="AC765" s="37"/>
      <c r="AD765" s="37"/>
      <c r="AE765" s="37"/>
      <c r="AF765" s="37"/>
      <c r="AG765" s="37"/>
      <c r="AH765" s="37"/>
      <c r="AI765" s="37"/>
      <c r="AJ765" s="49"/>
      <c r="AK765" s="37"/>
      <c r="AL765" s="37"/>
      <c r="AM765" s="37"/>
      <c r="AN765" s="37"/>
      <c r="AO765" s="38"/>
      <c r="AP765" s="38"/>
      <c r="AQ765" s="37"/>
      <c r="AR765" s="37"/>
      <c r="AS765" s="37"/>
      <c r="AT765" s="38"/>
    </row>
    <row r="766" spans="1:46" ht="12.75"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c r="AA766" s="37"/>
      <c r="AB766" s="37"/>
      <c r="AC766" s="37"/>
      <c r="AD766" s="37"/>
      <c r="AE766" s="37"/>
      <c r="AF766" s="37"/>
      <c r="AG766" s="37"/>
      <c r="AH766" s="37"/>
      <c r="AI766" s="37"/>
      <c r="AJ766" s="49"/>
      <c r="AK766" s="37"/>
      <c r="AL766" s="37"/>
      <c r="AM766" s="37"/>
      <c r="AN766" s="37"/>
      <c r="AO766" s="38"/>
      <c r="AP766" s="38"/>
      <c r="AQ766" s="37"/>
      <c r="AR766" s="37"/>
      <c r="AS766" s="37"/>
      <c r="AT766" s="38"/>
    </row>
    <row r="767" spans="1:46" ht="12.75"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c r="AA767" s="37"/>
      <c r="AB767" s="37"/>
      <c r="AC767" s="37"/>
      <c r="AD767" s="37"/>
      <c r="AE767" s="37"/>
      <c r="AF767" s="37"/>
      <c r="AG767" s="37"/>
      <c r="AH767" s="37"/>
      <c r="AI767" s="37"/>
      <c r="AJ767" s="49"/>
      <c r="AK767" s="37"/>
      <c r="AL767" s="37"/>
      <c r="AM767" s="37"/>
      <c r="AN767" s="37"/>
      <c r="AO767" s="38"/>
      <c r="AP767" s="38"/>
      <c r="AQ767" s="37"/>
      <c r="AR767" s="37"/>
      <c r="AS767" s="37"/>
      <c r="AT767" s="38"/>
    </row>
    <row r="768" spans="1:46" ht="12.75"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c r="AA768" s="37"/>
      <c r="AB768" s="37"/>
      <c r="AC768" s="37"/>
      <c r="AD768" s="37"/>
      <c r="AE768" s="37"/>
      <c r="AF768" s="37"/>
      <c r="AG768" s="37"/>
      <c r="AH768" s="37"/>
      <c r="AI768" s="37"/>
      <c r="AJ768" s="49"/>
      <c r="AK768" s="37"/>
      <c r="AL768" s="37"/>
      <c r="AM768" s="37"/>
      <c r="AN768" s="37"/>
      <c r="AO768" s="38"/>
      <c r="AP768" s="38"/>
      <c r="AQ768" s="37"/>
      <c r="AR768" s="37"/>
      <c r="AS768" s="37"/>
      <c r="AT768" s="38"/>
    </row>
    <row r="769" spans="1:46" ht="12.75"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c r="AA769" s="37"/>
      <c r="AB769" s="37"/>
      <c r="AC769" s="37"/>
      <c r="AD769" s="37"/>
      <c r="AE769" s="37"/>
      <c r="AF769" s="37"/>
      <c r="AG769" s="37"/>
      <c r="AH769" s="37"/>
      <c r="AI769" s="37"/>
      <c r="AJ769" s="49"/>
      <c r="AK769" s="37"/>
      <c r="AL769" s="37"/>
      <c r="AM769" s="37"/>
      <c r="AN769" s="37"/>
      <c r="AO769" s="38"/>
      <c r="AP769" s="38"/>
      <c r="AQ769" s="37"/>
      <c r="AR769" s="37"/>
      <c r="AS769" s="37"/>
      <c r="AT769" s="38"/>
    </row>
    <row r="770" spans="1:46" ht="12.75"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c r="AA770" s="37"/>
      <c r="AB770" s="37"/>
      <c r="AC770" s="37"/>
      <c r="AD770" s="37"/>
      <c r="AE770" s="37"/>
      <c r="AF770" s="37"/>
      <c r="AG770" s="37"/>
      <c r="AH770" s="37"/>
      <c r="AI770" s="37"/>
      <c r="AJ770" s="49"/>
      <c r="AK770" s="37"/>
      <c r="AL770" s="37"/>
      <c r="AM770" s="37"/>
      <c r="AN770" s="37"/>
      <c r="AO770" s="38"/>
      <c r="AP770" s="38"/>
      <c r="AQ770" s="37"/>
      <c r="AR770" s="37"/>
      <c r="AS770" s="37"/>
      <c r="AT770" s="38"/>
    </row>
    <row r="771" spans="1:46" ht="12.75"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c r="AA771" s="37"/>
      <c r="AB771" s="37"/>
      <c r="AC771" s="37"/>
      <c r="AD771" s="37"/>
      <c r="AE771" s="37"/>
      <c r="AF771" s="37"/>
      <c r="AG771" s="37"/>
      <c r="AH771" s="37"/>
      <c r="AI771" s="37"/>
      <c r="AJ771" s="49"/>
      <c r="AK771" s="37"/>
      <c r="AL771" s="37"/>
      <c r="AM771" s="37"/>
      <c r="AN771" s="37"/>
      <c r="AO771" s="38"/>
      <c r="AP771" s="38"/>
      <c r="AQ771" s="37"/>
      <c r="AR771" s="37"/>
      <c r="AS771" s="37"/>
      <c r="AT771" s="38"/>
    </row>
    <row r="772" spans="1:46" ht="12.75"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c r="AA772" s="37"/>
      <c r="AB772" s="37"/>
      <c r="AC772" s="37"/>
      <c r="AD772" s="37"/>
      <c r="AE772" s="37"/>
      <c r="AF772" s="37"/>
      <c r="AG772" s="37"/>
      <c r="AH772" s="37"/>
      <c r="AI772" s="37"/>
      <c r="AJ772" s="49"/>
      <c r="AK772" s="37"/>
      <c r="AL772" s="37"/>
      <c r="AM772" s="37"/>
      <c r="AN772" s="37"/>
      <c r="AO772" s="38"/>
      <c r="AP772" s="38"/>
      <c r="AQ772" s="37"/>
      <c r="AR772" s="37"/>
      <c r="AS772" s="37"/>
      <c r="AT772" s="38"/>
    </row>
    <row r="773" spans="1:46" ht="12.75"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c r="AA773" s="37"/>
      <c r="AB773" s="37"/>
      <c r="AC773" s="37"/>
      <c r="AD773" s="37"/>
      <c r="AE773" s="37"/>
      <c r="AF773" s="37"/>
      <c r="AG773" s="37"/>
      <c r="AH773" s="37"/>
      <c r="AI773" s="37"/>
      <c r="AJ773" s="49"/>
      <c r="AK773" s="37"/>
      <c r="AL773" s="37"/>
      <c r="AM773" s="37"/>
      <c r="AN773" s="37"/>
      <c r="AO773" s="38"/>
      <c r="AP773" s="38"/>
      <c r="AQ773" s="37"/>
      <c r="AR773" s="37"/>
      <c r="AS773" s="37"/>
      <c r="AT773" s="38"/>
    </row>
    <row r="774" spans="1:46" ht="12.75"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c r="AA774" s="37"/>
      <c r="AB774" s="37"/>
      <c r="AC774" s="37"/>
      <c r="AD774" s="37"/>
      <c r="AE774" s="37"/>
      <c r="AF774" s="37"/>
      <c r="AG774" s="37"/>
      <c r="AH774" s="37"/>
      <c r="AI774" s="37"/>
      <c r="AJ774" s="49"/>
      <c r="AK774" s="37"/>
      <c r="AL774" s="37"/>
      <c r="AM774" s="37"/>
      <c r="AN774" s="37"/>
      <c r="AO774" s="38"/>
      <c r="AP774" s="38"/>
      <c r="AQ774" s="37"/>
      <c r="AR774" s="37"/>
      <c r="AS774" s="37"/>
      <c r="AT774" s="38"/>
    </row>
    <row r="775" spans="1:46" ht="12.75"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c r="AA775" s="37"/>
      <c r="AB775" s="37"/>
      <c r="AC775" s="37"/>
      <c r="AD775" s="37"/>
      <c r="AE775" s="37"/>
      <c r="AF775" s="37"/>
      <c r="AG775" s="37"/>
      <c r="AH775" s="37"/>
      <c r="AI775" s="37"/>
      <c r="AJ775" s="49"/>
      <c r="AK775" s="37"/>
      <c r="AL775" s="37"/>
      <c r="AM775" s="37"/>
      <c r="AN775" s="37"/>
      <c r="AO775" s="38"/>
      <c r="AP775" s="38"/>
      <c r="AQ775" s="37"/>
      <c r="AR775" s="37"/>
      <c r="AS775" s="37"/>
      <c r="AT775" s="38"/>
    </row>
    <row r="776" spans="1:46" ht="12.75"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c r="AA776" s="37"/>
      <c r="AB776" s="37"/>
      <c r="AC776" s="37"/>
      <c r="AD776" s="37"/>
      <c r="AE776" s="37"/>
      <c r="AF776" s="37"/>
      <c r="AG776" s="37"/>
      <c r="AH776" s="37"/>
      <c r="AI776" s="37"/>
      <c r="AJ776" s="49"/>
      <c r="AK776" s="37"/>
      <c r="AL776" s="37"/>
      <c r="AM776" s="37"/>
      <c r="AN776" s="37"/>
      <c r="AO776" s="38"/>
      <c r="AP776" s="38"/>
      <c r="AQ776" s="37"/>
      <c r="AR776" s="37"/>
      <c r="AS776" s="37"/>
      <c r="AT776" s="38"/>
    </row>
    <row r="777" spans="1:46" ht="12.75"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c r="AA777" s="37"/>
      <c r="AB777" s="37"/>
      <c r="AC777" s="37"/>
      <c r="AD777" s="37"/>
      <c r="AE777" s="37"/>
      <c r="AF777" s="37"/>
      <c r="AG777" s="37"/>
      <c r="AH777" s="37"/>
      <c r="AI777" s="37"/>
      <c r="AJ777" s="49"/>
      <c r="AK777" s="37"/>
      <c r="AL777" s="37"/>
      <c r="AM777" s="37"/>
      <c r="AN777" s="37"/>
      <c r="AO777" s="38"/>
      <c r="AP777" s="38"/>
      <c r="AQ777" s="37"/>
      <c r="AR777" s="37"/>
      <c r="AS777" s="37"/>
      <c r="AT777" s="38"/>
    </row>
    <row r="778" spans="1:46" ht="12.75"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c r="AA778" s="37"/>
      <c r="AB778" s="37"/>
      <c r="AC778" s="37"/>
      <c r="AD778" s="37"/>
      <c r="AE778" s="37"/>
      <c r="AF778" s="37"/>
      <c r="AG778" s="37"/>
      <c r="AH778" s="37"/>
      <c r="AI778" s="37"/>
      <c r="AJ778" s="49"/>
      <c r="AK778" s="37"/>
      <c r="AL778" s="37"/>
      <c r="AM778" s="37"/>
      <c r="AN778" s="37"/>
      <c r="AO778" s="38"/>
      <c r="AP778" s="38"/>
      <c r="AQ778" s="37"/>
      <c r="AR778" s="37"/>
      <c r="AS778" s="37"/>
      <c r="AT778" s="38"/>
    </row>
    <row r="779" spans="1:46" ht="12.75"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c r="AA779" s="37"/>
      <c r="AB779" s="37"/>
      <c r="AC779" s="37"/>
      <c r="AD779" s="37"/>
      <c r="AE779" s="37"/>
      <c r="AF779" s="37"/>
      <c r="AG779" s="37"/>
      <c r="AH779" s="37"/>
      <c r="AI779" s="37"/>
      <c r="AJ779" s="49"/>
      <c r="AK779" s="37"/>
      <c r="AL779" s="37"/>
      <c r="AM779" s="37"/>
      <c r="AN779" s="37"/>
      <c r="AO779" s="38"/>
      <c r="AP779" s="38"/>
      <c r="AQ779" s="37"/>
      <c r="AR779" s="37"/>
      <c r="AS779" s="37"/>
      <c r="AT779" s="38"/>
    </row>
    <row r="780" spans="1:46" ht="12.75"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c r="AA780" s="37"/>
      <c r="AB780" s="37"/>
      <c r="AC780" s="37"/>
      <c r="AD780" s="37"/>
      <c r="AE780" s="37"/>
      <c r="AF780" s="37"/>
      <c r="AG780" s="37"/>
      <c r="AH780" s="37"/>
      <c r="AI780" s="37"/>
      <c r="AJ780" s="49"/>
      <c r="AK780" s="37"/>
      <c r="AL780" s="37"/>
      <c r="AM780" s="37"/>
      <c r="AN780" s="37"/>
      <c r="AO780" s="38"/>
      <c r="AP780" s="38"/>
      <c r="AQ780" s="37"/>
      <c r="AR780" s="37"/>
      <c r="AS780" s="37"/>
      <c r="AT780" s="38"/>
    </row>
    <row r="781" spans="1:46" ht="12.75"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c r="AA781" s="37"/>
      <c r="AB781" s="37"/>
      <c r="AC781" s="37"/>
      <c r="AD781" s="37"/>
      <c r="AE781" s="37"/>
      <c r="AF781" s="37"/>
      <c r="AG781" s="37"/>
      <c r="AH781" s="37"/>
      <c r="AI781" s="37"/>
      <c r="AJ781" s="49"/>
      <c r="AK781" s="37"/>
      <c r="AL781" s="37"/>
      <c r="AM781" s="37"/>
      <c r="AN781" s="37"/>
      <c r="AO781" s="38"/>
      <c r="AP781" s="38"/>
      <c r="AQ781" s="37"/>
      <c r="AR781" s="37"/>
      <c r="AS781" s="37"/>
      <c r="AT781" s="38"/>
    </row>
    <row r="782" spans="1:46" ht="12.75"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c r="AA782" s="37"/>
      <c r="AB782" s="37"/>
      <c r="AC782" s="37"/>
      <c r="AD782" s="37"/>
      <c r="AE782" s="37"/>
      <c r="AF782" s="37"/>
      <c r="AG782" s="37"/>
      <c r="AH782" s="37"/>
      <c r="AI782" s="37"/>
      <c r="AJ782" s="49"/>
      <c r="AK782" s="37"/>
      <c r="AL782" s="37"/>
      <c r="AM782" s="37"/>
      <c r="AN782" s="37"/>
      <c r="AO782" s="38"/>
      <c r="AP782" s="38"/>
      <c r="AQ782" s="37"/>
      <c r="AR782" s="37"/>
      <c r="AS782" s="37"/>
      <c r="AT782" s="38"/>
    </row>
    <row r="783" spans="1:46" ht="12.75"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c r="AA783" s="37"/>
      <c r="AB783" s="37"/>
      <c r="AC783" s="37"/>
      <c r="AD783" s="37"/>
      <c r="AE783" s="37"/>
      <c r="AF783" s="37"/>
      <c r="AG783" s="37"/>
      <c r="AH783" s="37"/>
      <c r="AI783" s="37"/>
      <c r="AJ783" s="49"/>
      <c r="AK783" s="37"/>
      <c r="AL783" s="37"/>
      <c r="AM783" s="37"/>
      <c r="AN783" s="37"/>
      <c r="AO783" s="38"/>
      <c r="AP783" s="38"/>
      <c r="AQ783" s="37"/>
      <c r="AR783" s="37"/>
      <c r="AS783" s="37"/>
      <c r="AT783" s="38"/>
    </row>
    <row r="784" spans="1:46" ht="12.75"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c r="AA784" s="37"/>
      <c r="AB784" s="37"/>
      <c r="AC784" s="37"/>
      <c r="AD784" s="37"/>
      <c r="AE784" s="37"/>
      <c r="AF784" s="37"/>
      <c r="AG784" s="37"/>
      <c r="AH784" s="37"/>
      <c r="AI784" s="37"/>
      <c r="AJ784" s="49"/>
      <c r="AK784" s="37"/>
      <c r="AL784" s="37"/>
      <c r="AM784" s="37"/>
      <c r="AN784" s="37"/>
      <c r="AO784" s="38"/>
      <c r="AP784" s="38"/>
      <c r="AQ784" s="37"/>
      <c r="AR784" s="37"/>
      <c r="AS784" s="37"/>
      <c r="AT784" s="38"/>
    </row>
    <row r="785" spans="1:46" ht="12.75"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c r="AA785" s="37"/>
      <c r="AB785" s="37"/>
      <c r="AC785" s="37"/>
      <c r="AD785" s="37"/>
      <c r="AE785" s="37"/>
      <c r="AF785" s="37"/>
      <c r="AG785" s="37"/>
      <c r="AH785" s="37"/>
      <c r="AI785" s="37"/>
      <c r="AJ785" s="49"/>
      <c r="AK785" s="37"/>
      <c r="AL785" s="37"/>
      <c r="AM785" s="37"/>
      <c r="AN785" s="37"/>
      <c r="AO785" s="38"/>
      <c r="AP785" s="38"/>
      <c r="AQ785" s="37"/>
      <c r="AR785" s="37"/>
      <c r="AS785" s="37"/>
      <c r="AT785" s="38"/>
    </row>
    <row r="786" spans="1:46" ht="12.75"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c r="AA786" s="37"/>
      <c r="AB786" s="37"/>
      <c r="AC786" s="37"/>
      <c r="AD786" s="37"/>
      <c r="AE786" s="37"/>
      <c r="AF786" s="37"/>
      <c r="AG786" s="37"/>
      <c r="AH786" s="37"/>
      <c r="AI786" s="37"/>
      <c r="AJ786" s="49"/>
      <c r="AK786" s="37"/>
      <c r="AL786" s="37"/>
      <c r="AM786" s="37"/>
      <c r="AN786" s="37"/>
      <c r="AO786" s="38"/>
      <c r="AP786" s="38"/>
      <c r="AQ786" s="37"/>
      <c r="AR786" s="37"/>
      <c r="AS786" s="37"/>
      <c r="AT786" s="38"/>
    </row>
    <row r="787" spans="1:46" ht="12.75"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c r="AA787" s="37"/>
      <c r="AB787" s="37"/>
      <c r="AC787" s="37"/>
      <c r="AD787" s="37"/>
      <c r="AE787" s="37"/>
      <c r="AF787" s="37"/>
      <c r="AG787" s="37"/>
      <c r="AH787" s="37"/>
      <c r="AI787" s="37"/>
      <c r="AJ787" s="49"/>
      <c r="AK787" s="37"/>
      <c r="AL787" s="37"/>
      <c r="AM787" s="37"/>
      <c r="AN787" s="37"/>
      <c r="AO787" s="38"/>
      <c r="AP787" s="38"/>
      <c r="AQ787" s="37"/>
      <c r="AR787" s="37"/>
      <c r="AS787" s="37"/>
      <c r="AT787" s="38"/>
    </row>
    <row r="788" spans="1:46" ht="12.75"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c r="AA788" s="37"/>
      <c r="AB788" s="37"/>
      <c r="AC788" s="37"/>
      <c r="AD788" s="37"/>
      <c r="AE788" s="37"/>
      <c r="AF788" s="37"/>
      <c r="AG788" s="37"/>
      <c r="AH788" s="37"/>
      <c r="AI788" s="37"/>
      <c r="AJ788" s="49"/>
      <c r="AK788" s="37"/>
      <c r="AL788" s="37"/>
      <c r="AM788" s="37"/>
      <c r="AN788" s="37"/>
      <c r="AO788" s="38"/>
      <c r="AP788" s="38"/>
      <c r="AQ788" s="37"/>
      <c r="AR788" s="37"/>
      <c r="AS788" s="37"/>
      <c r="AT788" s="38"/>
    </row>
    <row r="789" spans="1:46" ht="12.75"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c r="AA789" s="37"/>
      <c r="AB789" s="37"/>
      <c r="AC789" s="37"/>
      <c r="AD789" s="37"/>
      <c r="AE789" s="37"/>
      <c r="AF789" s="37"/>
      <c r="AG789" s="37"/>
      <c r="AH789" s="37"/>
      <c r="AI789" s="37"/>
      <c r="AJ789" s="49"/>
      <c r="AK789" s="37"/>
      <c r="AL789" s="37"/>
      <c r="AM789" s="37"/>
      <c r="AN789" s="37"/>
      <c r="AO789" s="38"/>
      <c r="AP789" s="38"/>
      <c r="AQ789" s="37"/>
      <c r="AR789" s="37"/>
      <c r="AS789" s="37"/>
      <c r="AT789" s="38"/>
    </row>
    <row r="790" spans="1:46" ht="12.75"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c r="AA790" s="37"/>
      <c r="AB790" s="37"/>
      <c r="AC790" s="37"/>
      <c r="AD790" s="37"/>
      <c r="AE790" s="37"/>
      <c r="AF790" s="37"/>
      <c r="AG790" s="37"/>
      <c r="AH790" s="37"/>
      <c r="AI790" s="37"/>
      <c r="AJ790" s="49"/>
      <c r="AK790" s="37"/>
      <c r="AL790" s="37"/>
      <c r="AM790" s="37"/>
      <c r="AN790" s="37"/>
      <c r="AO790" s="38"/>
      <c r="AP790" s="38"/>
      <c r="AQ790" s="37"/>
      <c r="AR790" s="37"/>
      <c r="AS790" s="37"/>
      <c r="AT790" s="38"/>
    </row>
    <row r="791" spans="1:46" ht="12.75"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c r="AA791" s="37"/>
      <c r="AB791" s="37"/>
      <c r="AC791" s="37"/>
      <c r="AD791" s="37"/>
      <c r="AE791" s="37"/>
      <c r="AF791" s="37"/>
      <c r="AG791" s="37"/>
      <c r="AH791" s="37"/>
      <c r="AI791" s="37"/>
      <c r="AJ791" s="49"/>
      <c r="AK791" s="37"/>
      <c r="AL791" s="37"/>
      <c r="AM791" s="37"/>
      <c r="AN791" s="37"/>
      <c r="AO791" s="38"/>
      <c r="AP791" s="38"/>
      <c r="AQ791" s="37"/>
      <c r="AR791" s="37"/>
      <c r="AS791" s="37"/>
      <c r="AT791" s="38"/>
    </row>
    <row r="792" spans="1:46" ht="12.75"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c r="AA792" s="37"/>
      <c r="AB792" s="37"/>
      <c r="AC792" s="37"/>
      <c r="AD792" s="37"/>
      <c r="AE792" s="37"/>
      <c r="AF792" s="37"/>
      <c r="AG792" s="37"/>
      <c r="AH792" s="37"/>
      <c r="AI792" s="37"/>
      <c r="AJ792" s="49"/>
      <c r="AK792" s="37"/>
      <c r="AL792" s="37"/>
      <c r="AM792" s="37"/>
      <c r="AN792" s="37"/>
      <c r="AO792" s="38"/>
      <c r="AP792" s="38"/>
      <c r="AQ792" s="37"/>
      <c r="AR792" s="37"/>
      <c r="AS792" s="37"/>
      <c r="AT792" s="38"/>
    </row>
    <row r="793" spans="1:46" ht="12.75"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c r="AA793" s="37"/>
      <c r="AB793" s="37"/>
      <c r="AC793" s="37"/>
      <c r="AD793" s="37"/>
      <c r="AE793" s="37"/>
      <c r="AF793" s="37"/>
      <c r="AG793" s="37"/>
      <c r="AH793" s="37"/>
      <c r="AI793" s="37"/>
      <c r="AJ793" s="49"/>
      <c r="AK793" s="37"/>
      <c r="AL793" s="37"/>
      <c r="AM793" s="37"/>
      <c r="AN793" s="37"/>
      <c r="AO793" s="38"/>
      <c r="AP793" s="38"/>
      <c r="AQ793" s="37"/>
      <c r="AR793" s="37"/>
      <c r="AS793" s="37"/>
      <c r="AT793" s="38"/>
    </row>
    <row r="794" spans="1:46" ht="12.75"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c r="AA794" s="37"/>
      <c r="AB794" s="37"/>
      <c r="AC794" s="37"/>
      <c r="AD794" s="37"/>
      <c r="AE794" s="37"/>
      <c r="AF794" s="37"/>
      <c r="AG794" s="37"/>
      <c r="AH794" s="37"/>
      <c r="AI794" s="37"/>
      <c r="AJ794" s="49"/>
      <c r="AK794" s="37"/>
      <c r="AL794" s="37"/>
      <c r="AM794" s="37"/>
      <c r="AN794" s="37"/>
      <c r="AO794" s="38"/>
      <c r="AP794" s="38"/>
      <c r="AQ794" s="37"/>
      <c r="AR794" s="37"/>
      <c r="AS794" s="37"/>
      <c r="AT794" s="38"/>
    </row>
    <row r="795" spans="1:46" ht="12.75"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c r="AA795" s="37"/>
      <c r="AB795" s="37"/>
      <c r="AC795" s="37"/>
      <c r="AD795" s="37"/>
      <c r="AE795" s="37"/>
      <c r="AF795" s="37"/>
      <c r="AG795" s="37"/>
      <c r="AH795" s="37"/>
      <c r="AI795" s="37"/>
      <c r="AJ795" s="49"/>
      <c r="AK795" s="37"/>
      <c r="AL795" s="37"/>
      <c r="AM795" s="37"/>
      <c r="AN795" s="37"/>
      <c r="AO795" s="38"/>
      <c r="AP795" s="38"/>
      <c r="AQ795" s="37"/>
      <c r="AR795" s="37"/>
      <c r="AS795" s="37"/>
      <c r="AT795" s="38"/>
    </row>
    <row r="796" spans="1:46" ht="12.75"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c r="AA796" s="37"/>
      <c r="AB796" s="37"/>
      <c r="AC796" s="37"/>
      <c r="AD796" s="37"/>
      <c r="AE796" s="37"/>
      <c r="AF796" s="37"/>
      <c r="AG796" s="37"/>
      <c r="AH796" s="37"/>
      <c r="AI796" s="37"/>
      <c r="AJ796" s="49"/>
      <c r="AK796" s="37"/>
      <c r="AL796" s="37"/>
      <c r="AM796" s="37"/>
      <c r="AN796" s="37"/>
      <c r="AO796" s="38"/>
      <c r="AP796" s="38"/>
      <c r="AQ796" s="37"/>
      <c r="AR796" s="37"/>
      <c r="AS796" s="37"/>
      <c r="AT796" s="38"/>
    </row>
    <row r="797" spans="1:46" ht="12.75"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c r="AA797" s="37"/>
      <c r="AB797" s="37"/>
      <c r="AC797" s="37"/>
      <c r="AD797" s="37"/>
      <c r="AE797" s="37"/>
      <c r="AF797" s="37"/>
      <c r="AG797" s="37"/>
      <c r="AH797" s="37"/>
      <c r="AI797" s="37"/>
      <c r="AJ797" s="49"/>
      <c r="AK797" s="37"/>
      <c r="AL797" s="37"/>
      <c r="AM797" s="37"/>
      <c r="AN797" s="37"/>
      <c r="AO797" s="38"/>
      <c r="AP797" s="38"/>
      <c r="AQ797" s="37"/>
      <c r="AR797" s="37"/>
      <c r="AS797" s="37"/>
      <c r="AT797" s="38"/>
    </row>
    <row r="798" spans="1:46" ht="12.75"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c r="AA798" s="37"/>
      <c r="AB798" s="37"/>
      <c r="AC798" s="37"/>
      <c r="AD798" s="37"/>
      <c r="AE798" s="37"/>
      <c r="AF798" s="37"/>
      <c r="AG798" s="37"/>
      <c r="AH798" s="37"/>
      <c r="AI798" s="37"/>
      <c r="AJ798" s="49"/>
      <c r="AK798" s="37"/>
      <c r="AL798" s="37"/>
      <c r="AM798" s="37"/>
      <c r="AN798" s="37"/>
      <c r="AO798" s="38"/>
      <c r="AP798" s="38"/>
      <c r="AQ798" s="37"/>
      <c r="AR798" s="37"/>
      <c r="AS798" s="37"/>
      <c r="AT798" s="38"/>
    </row>
    <row r="799" spans="1:46" ht="12.75"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c r="AA799" s="37"/>
      <c r="AB799" s="37"/>
      <c r="AC799" s="37"/>
      <c r="AD799" s="37"/>
      <c r="AE799" s="37"/>
      <c r="AF799" s="37"/>
      <c r="AG799" s="37"/>
      <c r="AH799" s="37"/>
      <c r="AI799" s="37"/>
      <c r="AJ799" s="49"/>
      <c r="AK799" s="37"/>
      <c r="AL799" s="37"/>
      <c r="AM799" s="37"/>
      <c r="AN799" s="37"/>
      <c r="AO799" s="38"/>
      <c r="AP799" s="38"/>
      <c r="AQ799" s="37"/>
      <c r="AR799" s="37"/>
      <c r="AS799" s="37"/>
      <c r="AT799" s="38"/>
    </row>
    <row r="800" spans="1:46" ht="12.75"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c r="AA800" s="37"/>
      <c r="AB800" s="37"/>
      <c r="AC800" s="37"/>
      <c r="AD800" s="37"/>
      <c r="AE800" s="37"/>
      <c r="AF800" s="37"/>
      <c r="AG800" s="37"/>
      <c r="AH800" s="37"/>
      <c r="AI800" s="37"/>
      <c r="AJ800" s="49"/>
      <c r="AK800" s="37"/>
      <c r="AL800" s="37"/>
      <c r="AM800" s="37"/>
      <c r="AN800" s="37"/>
      <c r="AO800" s="38"/>
      <c r="AP800" s="38"/>
      <c r="AQ800" s="37"/>
      <c r="AR800" s="37"/>
      <c r="AS800" s="37"/>
      <c r="AT800" s="38"/>
    </row>
    <row r="801" spans="1:46" ht="12.75"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c r="AA801" s="37"/>
      <c r="AB801" s="37"/>
      <c r="AC801" s="37"/>
      <c r="AD801" s="37"/>
      <c r="AE801" s="37"/>
      <c r="AF801" s="37"/>
      <c r="AG801" s="37"/>
      <c r="AH801" s="37"/>
      <c r="AI801" s="37"/>
      <c r="AJ801" s="49"/>
      <c r="AK801" s="37"/>
      <c r="AL801" s="37"/>
      <c r="AM801" s="37"/>
      <c r="AN801" s="37"/>
      <c r="AO801" s="38"/>
      <c r="AP801" s="38"/>
      <c r="AQ801" s="37"/>
      <c r="AR801" s="37"/>
      <c r="AS801" s="37"/>
      <c r="AT801" s="38"/>
    </row>
    <row r="802" spans="1:46" ht="12.75"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c r="AA802" s="37"/>
      <c r="AB802" s="37"/>
      <c r="AC802" s="37"/>
      <c r="AD802" s="37"/>
      <c r="AE802" s="37"/>
      <c r="AF802" s="37"/>
      <c r="AG802" s="37"/>
      <c r="AH802" s="37"/>
      <c r="AI802" s="37"/>
      <c r="AJ802" s="49"/>
      <c r="AK802" s="37"/>
      <c r="AL802" s="37"/>
      <c r="AM802" s="37"/>
      <c r="AN802" s="37"/>
      <c r="AO802" s="38"/>
      <c r="AP802" s="38"/>
      <c r="AQ802" s="37"/>
      <c r="AR802" s="37"/>
      <c r="AS802" s="37"/>
      <c r="AT802" s="38"/>
    </row>
    <row r="803" spans="1:46" ht="12.75"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c r="AA803" s="37"/>
      <c r="AB803" s="37"/>
      <c r="AC803" s="37"/>
      <c r="AD803" s="37"/>
      <c r="AE803" s="37"/>
      <c r="AF803" s="37"/>
      <c r="AG803" s="37"/>
      <c r="AH803" s="37"/>
      <c r="AI803" s="37"/>
      <c r="AJ803" s="49"/>
      <c r="AK803" s="37"/>
      <c r="AL803" s="37"/>
      <c r="AM803" s="37"/>
      <c r="AN803" s="37"/>
      <c r="AO803" s="38"/>
      <c r="AP803" s="38"/>
      <c r="AQ803" s="37"/>
      <c r="AR803" s="37"/>
      <c r="AS803" s="37"/>
      <c r="AT803" s="38"/>
    </row>
    <row r="804" spans="1:46" ht="12.75"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c r="AA804" s="37"/>
      <c r="AB804" s="37"/>
      <c r="AC804" s="37"/>
      <c r="AD804" s="37"/>
      <c r="AE804" s="37"/>
      <c r="AF804" s="37"/>
      <c r="AG804" s="37"/>
      <c r="AH804" s="37"/>
      <c r="AI804" s="37"/>
      <c r="AJ804" s="49"/>
      <c r="AK804" s="37"/>
      <c r="AL804" s="37"/>
      <c r="AM804" s="37"/>
      <c r="AN804" s="37"/>
      <c r="AO804" s="38"/>
      <c r="AP804" s="38"/>
      <c r="AQ804" s="37"/>
      <c r="AR804" s="37"/>
      <c r="AS804" s="37"/>
      <c r="AT804" s="38"/>
    </row>
    <row r="805" spans="1:46" ht="12.75"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c r="AA805" s="37"/>
      <c r="AB805" s="37"/>
      <c r="AC805" s="37"/>
      <c r="AD805" s="37"/>
      <c r="AE805" s="37"/>
      <c r="AF805" s="37"/>
      <c r="AG805" s="37"/>
      <c r="AH805" s="37"/>
      <c r="AI805" s="37"/>
      <c r="AJ805" s="49"/>
      <c r="AK805" s="37"/>
      <c r="AL805" s="37"/>
      <c r="AM805" s="37"/>
      <c r="AN805" s="37"/>
      <c r="AO805" s="38"/>
      <c r="AP805" s="38"/>
      <c r="AQ805" s="37"/>
      <c r="AR805" s="37"/>
      <c r="AS805" s="37"/>
      <c r="AT805" s="38"/>
    </row>
    <row r="806" spans="1:46" ht="12.75"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c r="AA806" s="37"/>
      <c r="AB806" s="37"/>
      <c r="AC806" s="37"/>
      <c r="AD806" s="37"/>
      <c r="AE806" s="37"/>
      <c r="AF806" s="37"/>
      <c r="AG806" s="37"/>
      <c r="AH806" s="37"/>
      <c r="AI806" s="37"/>
      <c r="AJ806" s="49"/>
      <c r="AK806" s="37"/>
      <c r="AL806" s="37"/>
      <c r="AM806" s="37"/>
      <c r="AN806" s="37"/>
      <c r="AO806" s="38"/>
      <c r="AP806" s="38"/>
      <c r="AQ806" s="37"/>
      <c r="AR806" s="37"/>
      <c r="AS806" s="37"/>
      <c r="AT806" s="38"/>
    </row>
    <row r="807" spans="1:46" ht="12.75"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c r="AA807" s="37"/>
      <c r="AB807" s="37"/>
      <c r="AC807" s="37"/>
      <c r="AD807" s="37"/>
      <c r="AE807" s="37"/>
      <c r="AF807" s="37"/>
      <c r="AG807" s="37"/>
      <c r="AH807" s="37"/>
      <c r="AI807" s="37"/>
      <c r="AJ807" s="49"/>
      <c r="AK807" s="37"/>
      <c r="AL807" s="37"/>
      <c r="AM807" s="37"/>
      <c r="AN807" s="37"/>
      <c r="AO807" s="38"/>
      <c r="AP807" s="38"/>
      <c r="AQ807" s="37"/>
      <c r="AR807" s="37"/>
      <c r="AS807" s="37"/>
      <c r="AT807" s="38"/>
    </row>
    <row r="808" spans="1:46" ht="12.75"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c r="AA808" s="37"/>
      <c r="AB808" s="37"/>
      <c r="AC808" s="37"/>
      <c r="AD808" s="37"/>
      <c r="AE808" s="37"/>
      <c r="AF808" s="37"/>
      <c r="AG808" s="37"/>
      <c r="AH808" s="37"/>
      <c r="AI808" s="37"/>
      <c r="AJ808" s="49"/>
      <c r="AK808" s="37"/>
      <c r="AL808" s="37"/>
      <c r="AM808" s="37"/>
      <c r="AN808" s="37"/>
      <c r="AO808" s="38"/>
      <c r="AP808" s="38"/>
      <c r="AQ808" s="37"/>
      <c r="AR808" s="37"/>
      <c r="AS808" s="37"/>
      <c r="AT808" s="38"/>
    </row>
    <row r="809" spans="1:46" ht="12.75"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c r="AA809" s="37"/>
      <c r="AB809" s="37"/>
      <c r="AC809" s="37"/>
      <c r="AD809" s="37"/>
      <c r="AE809" s="37"/>
      <c r="AF809" s="37"/>
      <c r="AG809" s="37"/>
      <c r="AH809" s="37"/>
      <c r="AI809" s="37"/>
      <c r="AJ809" s="49"/>
      <c r="AK809" s="37"/>
      <c r="AL809" s="37"/>
      <c r="AM809" s="37"/>
      <c r="AN809" s="37"/>
      <c r="AO809" s="38"/>
      <c r="AP809" s="38"/>
      <c r="AQ809" s="37"/>
      <c r="AR809" s="37"/>
      <c r="AS809" s="37"/>
      <c r="AT809" s="38"/>
    </row>
    <row r="810" spans="1:46" ht="12.75"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c r="AA810" s="37"/>
      <c r="AB810" s="37"/>
      <c r="AC810" s="37"/>
      <c r="AD810" s="37"/>
      <c r="AE810" s="37"/>
      <c r="AF810" s="37"/>
      <c r="AG810" s="37"/>
      <c r="AH810" s="37"/>
      <c r="AI810" s="37"/>
      <c r="AJ810" s="49"/>
      <c r="AK810" s="37"/>
      <c r="AL810" s="37"/>
      <c r="AM810" s="37"/>
      <c r="AN810" s="37"/>
      <c r="AO810" s="38"/>
      <c r="AP810" s="38"/>
      <c r="AQ810" s="37"/>
      <c r="AR810" s="37"/>
      <c r="AS810" s="37"/>
      <c r="AT810" s="38"/>
    </row>
    <row r="811" spans="1:46" ht="12.75"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c r="AA811" s="37"/>
      <c r="AB811" s="37"/>
      <c r="AC811" s="37"/>
      <c r="AD811" s="37"/>
      <c r="AE811" s="37"/>
      <c r="AF811" s="37"/>
      <c r="AG811" s="37"/>
      <c r="AH811" s="37"/>
      <c r="AI811" s="37"/>
      <c r="AJ811" s="49"/>
      <c r="AK811" s="37"/>
      <c r="AL811" s="37"/>
      <c r="AM811" s="37"/>
      <c r="AN811" s="37"/>
      <c r="AO811" s="38"/>
      <c r="AP811" s="38"/>
      <c r="AQ811" s="37"/>
      <c r="AR811" s="37"/>
      <c r="AS811" s="37"/>
      <c r="AT811" s="38"/>
    </row>
    <row r="812" spans="1:46" ht="12.75"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c r="AA812" s="37"/>
      <c r="AB812" s="37"/>
      <c r="AC812" s="37"/>
      <c r="AD812" s="37"/>
      <c r="AE812" s="37"/>
      <c r="AF812" s="37"/>
      <c r="AG812" s="37"/>
      <c r="AH812" s="37"/>
      <c r="AI812" s="37"/>
      <c r="AJ812" s="49"/>
      <c r="AK812" s="37"/>
      <c r="AL812" s="37"/>
      <c r="AM812" s="37"/>
      <c r="AN812" s="37"/>
      <c r="AO812" s="38"/>
      <c r="AP812" s="38"/>
      <c r="AQ812" s="37"/>
      <c r="AR812" s="37"/>
      <c r="AS812" s="37"/>
      <c r="AT812" s="38"/>
    </row>
    <row r="813" spans="1:46" ht="12.75"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c r="AA813" s="37"/>
      <c r="AB813" s="37"/>
      <c r="AC813" s="37"/>
      <c r="AD813" s="37"/>
      <c r="AE813" s="37"/>
      <c r="AF813" s="37"/>
      <c r="AG813" s="37"/>
      <c r="AH813" s="37"/>
      <c r="AI813" s="37"/>
      <c r="AJ813" s="49"/>
      <c r="AK813" s="37"/>
      <c r="AL813" s="37"/>
      <c r="AM813" s="37"/>
      <c r="AN813" s="37"/>
      <c r="AO813" s="38"/>
      <c r="AP813" s="38"/>
      <c r="AQ813" s="37"/>
      <c r="AR813" s="37"/>
      <c r="AS813" s="37"/>
      <c r="AT813" s="38"/>
    </row>
    <row r="814" spans="1:46" ht="12.75"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c r="AA814" s="37"/>
      <c r="AB814" s="37"/>
      <c r="AC814" s="37"/>
      <c r="AD814" s="37"/>
      <c r="AE814" s="37"/>
      <c r="AF814" s="37"/>
      <c r="AG814" s="37"/>
      <c r="AH814" s="37"/>
      <c r="AI814" s="37"/>
      <c r="AJ814" s="49"/>
      <c r="AK814" s="37"/>
      <c r="AL814" s="37"/>
      <c r="AM814" s="37"/>
      <c r="AN814" s="37"/>
      <c r="AO814" s="38"/>
      <c r="AP814" s="38"/>
      <c r="AQ814" s="37"/>
      <c r="AR814" s="37"/>
      <c r="AS814" s="37"/>
      <c r="AT814" s="38"/>
    </row>
    <row r="815" spans="1:46" ht="12.75"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c r="AA815" s="37"/>
      <c r="AB815" s="37"/>
      <c r="AC815" s="37"/>
      <c r="AD815" s="37"/>
      <c r="AE815" s="37"/>
      <c r="AF815" s="37"/>
      <c r="AG815" s="37"/>
      <c r="AH815" s="37"/>
      <c r="AI815" s="37"/>
      <c r="AJ815" s="49"/>
      <c r="AK815" s="37"/>
      <c r="AL815" s="37"/>
      <c r="AM815" s="37"/>
      <c r="AN815" s="37"/>
      <c r="AO815" s="38"/>
      <c r="AP815" s="38"/>
      <c r="AQ815" s="37"/>
      <c r="AR815" s="37"/>
      <c r="AS815" s="37"/>
      <c r="AT815" s="38"/>
    </row>
    <row r="816" spans="1:46" ht="12.75"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c r="AA816" s="37"/>
      <c r="AB816" s="37"/>
      <c r="AC816" s="37"/>
      <c r="AD816" s="37"/>
      <c r="AE816" s="37"/>
      <c r="AF816" s="37"/>
      <c r="AG816" s="37"/>
      <c r="AH816" s="37"/>
      <c r="AI816" s="37"/>
      <c r="AJ816" s="49"/>
      <c r="AK816" s="37"/>
      <c r="AL816" s="37"/>
      <c r="AM816" s="37"/>
      <c r="AN816" s="37"/>
      <c r="AO816" s="38"/>
      <c r="AP816" s="38"/>
      <c r="AQ816" s="37"/>
      <c r="AR816" s="37"/>
      <c r="AS816" s="37"/>
      <c r="AT816" s="38"/>
    </row>
    <row r="817" spans="1:46" ht="12.75"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c r="AB817" s="37"/>
      <c r="AC817" s="37"/>
      <c r="AD817" s="37"/>
      <c r="AE817" s="37"/>
      <c r="AF817" s="37"/>
      <c r="AG817" s="37"/>
      <c r="AH817" s="37"/>
      <c r="AI817" s="37"/>
      <c r="AJ817" s="49"/>
      <c r="AK817" s="37"/>
      <c r="AL817" s="37"/>
      <c r="AM817" s="37"/>
      <c r="AN817" s="37"/>
      <c r="AO817" s="38"/>
      <c r="AP817" s="38"/>
      <c r="AQ817" s="37"/>
      <c r="AR817" s="37"/>
      <c r="AS817" s="37"/>
      <c r="AT817" s="38"/>
    </row>
    <row r="818" spans="1:46" ht="12.75"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c r="AA818" s="37"/>
      <c r="AB818" s="37"/>
      <c r="AC818" s="37"/>
      <c r="AD818" s="37"/>
      <c r="AE818" s="37"/>
      <c r="AF818" s="37"/>
      <c r="AG818" s="37"/>
      <c r="AH818" s="37"/>
      <c r="AI818" s="37"/>
      <c r="AJ818" s="49"/>
      <c r="AK818" s="37"/>
      <c r="AL818" s="37"/>
      <c r="AM818" s="37"/>
      <c r="AN818" s="37"/>
      <c r="AO818" s="38"/>
      <c r="AP818" s="38"/>
      <c r="AQ818" s="37"/>
      <c r="AR818" s="37"/>
      <c r="AS818" s="37"/>
      <c r="AT818" s="38"/>
    </row>
    <row r="819" spans="1:46" ht="12.75"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c r="AA819" s="37"/>
      <c r="AB819" s="37"/>
      <c r="AC819" s="37"/>
      <c r="AD819" s="37"/>
      <c r="AE819" s="37"/>
      <c r="AF819" s="37"/>
      <c r="AG819" s="37"/>
      <c r="AH819" s="37"/>
      <c r="AI819" s="37"/>
      <c r="AJ819" s="49"/>
      <c r="AK819" s="37"/>
      <c r="AL819" s="37"/>
      <c r="AM819" s="37"/>
      <c r="AN819" s="37"/>
      <c r="AO819" s="38"/>
      <c r="AP819" s="38"/>
      <c r="AQ819" s="37"/>
      <c r="AR819" s="37"/>
      <c r="AS819" s="37"/>
      <c r="AT819" s="38"/>
    </row>
    <row r="820" spans="1:46" ht="12.75"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c r="AA820" s="37"/>
      <c r="AB820" s="37"/>
      <c r="AC820" s="37"/>
      <c r="AD820" s="37"/>
      <c r="AE820" s="37"/>
      <c r="AF820" s="37"/>
      <c r="AG820" s="37"/>
      <c r="AH820" s="37"/>
      <c r="AI820" s="37"/>
      <c r="AJ820" s="49"/>
      <c r="AK820" s="37"/>
      <c r="AL820" s="37"/>
      <c r="AM820" s="37"/>
      <c r="AN820" s="37"/>
      <c r="AO820" s="38"/>
      <c r="AP820" s="38"/>
      <c r="AQ820" s="37"/>
      <c r="AR820" s="37"/>
      <c r="AS820" s="37"/>
      <c r="AT820" s="38"/>
    </row>
    <row r="821" spans="1:46" ht="12.75"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c r="AA821" s="37"/>
      <c r="AB821" s="37"/>
      <c r="AC821" s="37"/>
      <c r="AD821" s="37"/>
      <c r="AE821" s="37"/>
      <c r="AF821" s="37"/>
      <c r="AG821" s="37"/>
      <c r="AH821" s="37"/>
      <c r="AI821" s="37"/>
      <c r="AJ821" s="49"/>
      <c r="AK821" s="37"/>
      <c r="AL821" s="37"/>
      <c r="AM821" s="37"/>
      <c r="AN821" s="37"/>
      <c r="AO821" s="38"/>
      <c r="AP821" s="38"/>
      <c r="AQ821" s="37"/>
      <c r="AR821" s="37"/>
      <c r="AS821" s="37"/>
      <c r="AT821" s="38"/>
    </row>
    <row r="822" spans="1:46" ht="12.75"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c r="AA822" s="37"/>
      <c r="AB822" s="37"/>
      <c r="AC822" s="37"/>
      <c r="AD822" s="37"/>
      <c r="AE822" s="37"/>
      <c r="AF822" s="37"/>
      <c r="AG822" s="37"/>
      <c r="AH822" s="37"/>
      <c r="AI822" s="37"/>
      <c r="AJ822" s="49"/>
      <c r="AK822" s="37"/>
      <c r="AL822" s="37"/>
      <c r="AM822" s="37"/>
      <c r="AN822" s="37"/>
      <c r="AO822" s="38"/>
      <c r="AP822" s="38"/>
      <c r="AQ822" s="37"/>
      <c r="AR822" s="37"/>
      <c r="AS822" s="37"/>
      <c r="AT822" s="38"/>
    </row>
    <row r="823" spans="1:46" ht="12.75"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c r="AA823" s="37"/>
      <c r="AB823" s="37"/>
      <c r="AC823" s="37"/>
      <c r="AD823" s="37"/>
      <c r="AE823" s="37"/>
      <c r="AF823" s="37"/>
      <c r="AG823" s="37"/>
      <c r="AH823" s="37"/>
      <c r="AI823" s="37"/>
      <c r="AJ823" s="49"/>
      <c r="AK823" s="37"/>
      <c r="AL823" s="37"/>
      <c r="AM823" s="37"/>
      <c r="AN823" s="37"/>
      <c r="AO823" s="38"/>
      <c r="AP823" s="38"/>
      <c r="AQ823" s="37"/>
      <c r="AR823" s="37"/>
      <c r="AS823" s="37"/>
      <c r="AT823" s="38"/>
    </row>
    <row r="824" spans="1:46" ht="12.75"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c r="AA824" s="37"/>
      <c r="AB824" s="37"/>
      <c r="AC824" s="37"/>
      <c r="AD824" s="37"/>
      <c r="AE824" s="37"/>
      <c r="AF824" s="37"/>
      <c r="AG824" s="37"/>
      <c r="AH824" s="37"/>
      <c r="AI824" s="37"/>
      <c r="AJ824" s="49"/>
      <c r="AK824" s="37"/>
      <c r="AL824" s="37"/>
      <c r="AM824" s="37"/>
      <c r="AN824" s="37"/>
      <c r="AO824" s="38"/>
      <c r="AP824" s="38"/>
      <c r="AQ824" s="37"/>
      <c r="AR824" s="37"/>
      <c r="AS824" s="37"/>
      <c r="AT824" s="38"/>
    </row>
    <row r="825" spans="1:46" ht="12.75"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37"/>
      <c r="AE825" s="37"/>
      <c r="AF825" s="37"/>
      <c r="AG825" s="37"/>
      <c r="AH825" s="37"/>
      <c r="AI825" s="37"/>
      <c r="AJ825" s="49"/>
      <c r="AK825" s="37"/>
      <c r="AL825" s="37"/>
      <c r="AM825" s="37"/>
      <c r="AN825" s="37"/>
      <c r="AO825" s="38"/>
      <c r="AP825" s="38"/>
      <c r="AQ825" s="37"/>
      <c r="AR825" s="37"/>
      <c r="AS825" s="37"/>
      <c r="AT825" s="38"/>
    </row>
    <row r="826" spans="1:46" ht="12.75"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c r="AA826" s="37"/>
      <c r="AB826" s="37"/>
      <c r="AC826" s="37"/>
      <c r="AD826" s="37"/>
      <c r="AE826" s="37"/>
      <c r="AF826" s="37"/>
      <c r="AG826" s="37"/>
      <c r="AH826" s="37"/>
      <c r="AI826" s="37"/>
      <c r="AJ826" s="49"/>
      <c r="AK826" s="37"/>
      <c r="AL826" s="37"/>
      <c r="AM826" s="37"/>
      <c r="AN826" s="37"/>
      <c r="AO826" s="38"/>
      <c r="AP826" s="38"/>
      <c r="AQ826" s="37"/>
      <c r="AR826" s="37"/>
      <c r="AS826" s="37"/>
      <c r="AT826" s="38"/>
    </row>
    <row r="827" spans="1:46" ht="12.75"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c r="AA827" s="37"/>
      <c r="AB827" s="37"/>
      <c r="AC827" s="37"/>
      <c r="AD827" s="37"/>
      <c r="AE827" s="37"/>
      <c r="AF827" s="37"/>
      <c r="AG827" s="37"/>
      <c r="AH827" s="37"/>
      <c r="AI827" s="37"/>
      <c r="AJ827" s="49"/>
      <c r="AK827" s="37"/>
      <c r="AL827" s="37"/>
      <c r="AM827" s="37"/>
      <c r="AN827" s="37"/>
      <c r="AO827" s="38"/>
      <c r="AP827" s="38"/>
      <c r="AQ827" s="37"/>
      <c r="AR827" s="37"/>
      <c r="AS827" s="37"/>
      <c r="AT827" s="38"/>
    </row>
    <row r="828" spans="1:46" ht="12.75"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c r="AA828" s="37"/>
      <c r="AB828" s="37"/>
      <c r="AC828" s="37"/>
      <c r="AD828" s="37"/>
      <c r="AE828" s="37"/>
      <c r="AF828" s="37"/>
      <c r="AG828" s="37"/>
      <c r="AH828" s="37"/>
      <c r="AI828" s="37"/>
      <c r="AJ828" s="49"/>
      <c r="AK828" s="37"/>
      <c r="AL828" s="37"/>
      <c r="AM828" s="37"/>
      <c r="AN828" s="37"/>
      <c r="AO828" s="38"/>
      <c r="AP828" s="38"/>
      <c r="AQ828" s="37"/>
      <c r="AR828" s="37"/>
      <c r="AS828" s="37"/>
      <c r="AT828" s="38"/>
    </row>
    <row r="829" spans="1:46" ht="12.75"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c r="AA829" s="37"/>
      <c r="AB829" s="37"/>
      <c r="AC829" s="37"/>
      <c r="AD829" s="37"/>
      <c r="AE829" s="37"/>
      <c r="AF829" s="37"/>
      <c r="AG829" s="37"/>
      <c r="AH829" s="37"/>
      <c r="AI829" s="37"/>
      <c r="AJ829" s="49"/>
      <c r="AK829" s="37"/>
      <c r="AL829" s="37"/>
      <c r="AM829" s="37"/>
      <c r="AN829" s="37"/>
      <c r="AO829" s="38"/>
      <c r="AP829" s="38"/>
      <c r="AQ829" s="37"/>
      <c r="AR829" s="37"/>
      <c r="AS829" s="37"/>
      <c r="AT829" s="38"/>
    </row>
    <row r="830" spans="1:46" ht="12.75"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c r="AA830" s="37"/>
      <c r="AB830" s="37"/>
      <c r="AC830" s="37"/>
      <c r="AD830" s="37"/>
      <c r="AE830" s="37"/>
      <c r="AF830" s="37"/>
      <c r="AG830" s="37"/>
      <c r="AH830" s="37"/>
      <c r="AI830" s="37"/>
      <c r="AJ830" s="49"/>
      <c r="AK830" s="37"/>
      <c r="AL830" s="37"/>
      <c r="AM830" s="37"/>
      <c r="AN830" s="37"/>
      <c r="AO830" s="38"/>
      <c r="AP830" s="38"/>
      <c r="AQ830" s="37"/>
      <c r="AR830" s="37"/>
      <c r="AS830" s="37"/>
      <c r="AT830" s="38"/>
    </row>
    <row r="831" spans="1:46" ht="12.75"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c r="AA831" s="37"/>
      <c r="AB831" s="37"/>
      <c r="AC831" s="37"/>
      <c r="AD831" s="37"/>
      <c r="AE831" s="37"/>
      <c r="AF831" s="37"/>
      <c r="AG831" s="37"/>
      <c r="AH831" s="37"/>
      <c r="AI831" s="37"/>
      <c r="AJ831" s="49"/>
      <c r="AK831" s="37"/>
      <c r="AL831" s="37"/>
      <c r="AM831" s="37"/>
      <c r="AN831" s="37"/>
      <c r="AO831" s="38"/>
      <c r="AP831" s="38"/>
      <c r="AQ831" s="37"/>
      <c r="AR831" s="37"/>
      <c r="AS831" s="37"/>
      <c r="AT831" s="38"/>
    </row>
    <row r="832" spans="1:46" ht="12.75"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c r="AA832" s="37"/>
      <c r="AB832" s="37"/>
      <c r="AC832" s="37"/>
      <c r="AD832" s="37"/>
      <c r="AE832" s="37"/>
      <c r="AF832" s="37"/>
      <c r="AG832" s="37"/>
      <c r="AH832" s="37"/>
      <c r="AI832" s="37"/>
      <c r="AJ832" s="49"/>
      <c r="AK832" s="37"/>
      <c r="AL832" s="37"/>
      <c r="AM832" s="37"/>
      <c r="AN832" s="37"/>
      <c r="AO832" s="38"/>
      <c r="AP832" s="38"/>
      <c r="AQ832" s="37"/>
      <c r="AR832" s="37"/>
      <c r="AS832" s="37"/>
      <c r="AT832" s="38"/>
    </row>
    <row r="833" spans="1:46" ht="12.75"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c r="AA833" s="37"/>
      <c r="AB833" s="37"/>
      <c r="AC833" s="37"/>
      <c r="AD833" s="37"/>
      <c r="AE833" s="37"/>
      <c r="AF833" s="37"/>
      <c r="AG833" s="37"/>
      <c r="AH833" s="37"/>
      <c r="AI833" s="37"/>
      <c r="AJ833" s="49"/>
      <c r="AK833" s="37"/>
      <c r="AL833" s="37"/>
      <c r="AM833" s="37"/>
      <c r="AN833" s="37"/>
      <c r="AO833" s="38"/>
      <c r="AP833" s="38"/>
      <c r="AQ833" s="37"/>
      <c r="AR833" s="37"/>
      <c r="AS833" s="37"/>
      <c r="AT833" s="38"/>
    </row>
    <row r="834" spans="1:46" ht="12.75"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c r="AA834" s="37"/>
      <c r="AB834" s="37"/>
      <c r="AC834" s="37"/>
      <c r="AD834" s="37"/>
      <c r="AE834" s="37"/>
      <c r="AF834" s="37"/>
      <c r="AG834" s="37"/>
      <c r="AH834" s="37"/>
      <c r="AI834" s="37"/>
      <c r="AJ834" s="49"/>
      <c r="AK834" s="37"/>
      <c r="AL834" s="37"/>
      <c r="AM834" s="37"/>
      <c r="AN834" s="37"/>
      <c r="AO834" s="38"/>
      <c r="AP834" s="38"/>
      <c r="AQ834" s="37"/>
      <c r="AR834" s="37"/>
      <c r="AS834" s="37"/>
      <c r="AT834" s="38"/>
    </row>
    <row r="835" spans="1:46" ht="12.75"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c r="AA835" s="37"/>
      <c r="AB835" s="37"/>
      <c r="AC835" s="37"/>
      <c r="AD835" s="37"/>
      <c r="AE835" s="37"/>
      <c r="AF835" s="37"/>
      <c r="AG835" s="37"/>
      <c r="AH835" s="37"/>
      <c r="AI835" s="37"/>
      <c r="AJ835" s="49"/>
      <c r="AK835" s="37"/>
      <c r="AL835" s="37"/>
      <c r="AM835" s="37"/>
      <c r="AN835" s="37"/>
      <c r="AO835" s="38"/>
      <c r="AP835" s="38"/>
      <c r="AQ835" s="37"/>
      <c r="AR835" s="37"/>
      <c r="AS835" s="37"/>
      <c r="AT835" s="38"/>
    </row>
    <row r="836" spans="1:46" ht="12.75"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c r="AA836" s="37"/>
      <c r="AB836" s="37"/>
      <c r="AC836" s="37"/>
      <c r="AD836" s="37"/>
      <c r="AE836" s="37"/>
      <c r="AF836" s="37"/>
      <c r="AG836" s="37"/>
      <c r="AH836" s="37"/>
      <c r="AI836" s="37"/>
      <c r="AJ836" s="49"/>
      <c r="AK836" s="37"/>
      <c r="AL836" s="37"/>
      <c r="AM836" s="37"/>
      <c r="AN836" s="37"/>
      <c r="AO836" s="38"/>
      <c r="AP836" s="38"/>
      <c r="AQ836" s="37"/>
      <c r="AR836" s="37"/>
      <c r="AS836" s="37"/>
      <c r="AT836" s="38"/>
    </row>
    <row r="837" spans="1:46" ht="12.75"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c r="AA837" s="37"/>
      <c r="AB837" s="37"/>
      <c r="AC837" s="37"/>
      <c r="AD837" s="37"/>
      <c r="AE837" s="37"/>
      <c r="AF837" s="37"/>
      <c r="AG837" s="37"/>
      <c r="AH837" s="37"/>
      <c r="AI837" s="37"/>
      <c r="AJ837" s="49"/>
      <c r="AK837" s="37"/>
      <c r="AL837" s="37"/>
      <c r="AM837" s="37"/>
      <c r="AN837" s="37"/>
      <c r="AO837" s="38"/>
      <c r="AP837" s="38"/>
      <c r="AQ837" s="37"/>
      <c r="AR837" s="37"/>
      <c r="AS837" s="37"/>
      <c r="AT837" s="38"/>
    </row>
    <row r="838" spans="1:46" ht="12.75"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c r="AA838" s="37"/>
      <c r="AB838" s="37"/>
      <c r="AC838" s="37"/>
      <c r="AD838" s="37"/>
      <c r="AE838" s="37"/>
      <c r="AF838" s="37"/>
      <c r="AG838" s="37"/>
      <c r="AH838" s="37"/>
      <c r="AI838" s="37"/>
      <c r="AJ838" s="49"/>
      <c r="AK838" s="37"/>
      <c r="AL838" s="37"/>
      <c r="AM838" s="37"/>
      <c r="AN838" s="37"/>
      <c r="AO838" s="38"/>
      <c r="AP838" s="38"/>
      <c r="AQ838" s="37"/>
      <c r="AR838" s="37"/>
      <c r="AS838" s="37"/>
      <c r="AT838" s="38"/>
    </row>
    <row r="839" spans="1:46" ht="12.75"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c r="AA839" s="37"/>
      <c r="AB839" s="37"/>
      <c r="AC839" s="37"/>
      <c r="AD839" s="37"/>
      <c r="AE839" s="37"/>
      <c r="AF839" s="37"/>
      <c r="AG839" s="37"/>
      <c r="AH839" s="37"/>
      <c r="AI839" s="37"/>
      <c r="AJ839" s="49"/>
      <c r="AK839" s="37"/>
      <c r="AL839" s="37"/>
      <c r="AM839" s="37"/>
      <c r="AN839" s="37"/>
      <c r="AO839" s="38"/>
      <c r="AP839" s="38"/>
      <c r="AQ839" s="37"/>
      <c r="AR839" s="37"/>
      <c r="AS839" s="37"/>
      <c r="AT839" s="38"/>
    </row>
    <row r="840" spans="1:46" ht="12.75"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c r="AA840" s="37"/>
      <c r="AB840" s="37"/>
      <c r="AC840" s="37"/>
      <c r="AD840" s="37"/>
      <c r="AE840" s="37"/>
      <c r="AF840" s="37"/>
      <c r="AG840" s="37"/>
      <c r="AH840" s="37"/>
      <c r="AI840" s="37"/>
      <c r="AJ840" s="49"/>
      <c r="AK840" s="37"/>
      <c r="AL840" s="37"/>
      <c r="AM840" s="37"/>
      <c r="AN840" s="37"/>
      <c r="AO840" s="38"/>
      <c r="AP840" s="38"/>
      <c r="AQ840" s="37"/>
      <c r="AR840" s="37"/>
      <c r="AS840" s="37"/>
      <c r="AT840" s="38"/>
    </row>
    <row r="841" spans="1:46" ht="12.75"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c r="AA841" s="37"/>
      <c r="AB841" s="37"/>
      <c r="AC841" s="37"/>
      <c r="AD841" s="37"/>
      <c r="AE841" s="37"/>
      <c r="AF841" s="37"/>
      <c r="AG841" s="37"/>
      <c r="AH841" s="37"/>
      <c r="AI841" s="37"/>
      <c r="AJ841" s="49"/>
      <c r="AK841" s="37"/>
      <c r="AL841" s="37"/>
      <c r="AM841" s="37"/>
      <c r="AN841" s="37"/>
      <c r="AO841" s="38"/>
      <c r="AP841" s="38"/>
      <c r="AQ841" s="37"/>
      <c r="AR841" s="37"/>
      <c r="AS841" s="37"/>
      <c r="AT841" s="38"/>
    </row>
    <row r="842" spans="1:46" ht="12.75"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c r="AA842" s="37"/>
      <c r="AB842" s="37"/>
      <c r="AC842" s="37"/>
      <c r="AD842" s="37"/>
      <c r="AE842" s="37"/>
      <c r="AF842" s="37"/>
      <c r="AG842" s="37"/>
      <c r="AH842" s="37"/>
      <c r="AI842" s="37"/>
      <c r="AJ842" s="49"/>
      <c r="AK842" s="37"/>
      <c r="AL842" s="37"/>
      <c r="AM842" s="37"/>
      <c r="AN842" s="37"/>
      <c r="AO842" s="38"/>
      <c r="AP842" s="38"/>
      <c r="AQ842" s="37"/>
      <c r="AR842" s="37"/>
      <c r="AS842" s="37"/>
      <c r="AT842" s="38"/>
    </row>
    <row r="843" spans="1:46" ht="12.75"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c r="AA843" s="37"/>
      <c r="AB843" s="37"/>
      <c r="AC843" s="37"/>
      <c r="AD843" s="37"/>
      <c r="AE843" s="37"/>
      <c r="AF843" s="37"/>
      <c r="AG843" s="37"/>
      <c r="AH843" s="37"/>
      <c r="AI843" s="37"/>
      <c r="AJ843" s="49"/>
      <c r="AK843" s="37"/>
      <c r="AL843" s="37"/>
      <c r="AM843" s="37"/>
      <c r="AN843" s="37"/>
      <c r="AO843" s="38"/>
      <c r="AP843" s="38"/>
      <c r="AQ843" s="37"/>
      <c r="AR843" s="37"/>
      <c r="AS843" s="37"/>
      <c r="AT843" s="38"/>
    </row>
    <row r="844" spans="1:46" ht="12.75"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c r="AA844" s="37"/>
      <c r="AB844" s="37"/>
      <c r="AC844" s="37"/>
      <c r="AD844" s="37"/>
      <c r="AE844" s="37"/>
      <c r="AF844" s="37"/>
      <c r="AG844" s="37"/>
      <c r="AH844" s="37"/>
      <c r="AI844" s="37"/>
      <c r="AJ844" s="49"/>
      <c r="AK844" s="37"/>
      <c r="AL844" s="37"/>
      <c r="AM844" s="37"/>
      <c r="AN844" s="37"/>
      <c r="AO844" s="38"/>
      <c r="AP844" s="38"/>
      <c r="AQ844" s="37"/>
      <c r="AR844" s="37"/>
      <c r="AS844" s="37"/>
      <c r="AT844" s="38"/>
    </row>
    <row r="845" spans="1:46" ht="12.75"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c r="AA845" s="37"/>
      <c r="AB845" s="37"/>
      <c r="AC845" s="37"/>
      <c r="AD845" s="37"/>
      <c r="AE845" s="37"/>
      <c r="AF845" s="37"/>
      <c r="AG845" s="37"/>
      <c r="AH845" s="37"/>
      <c r="AI845" s="37"/>
      <c r="AJ845" s="49"/>
      <c r="AK845" s="37"/>
      <c r="AL845" s="37"/>
      <c r="AM845" s="37"/>
      <c r="AN845" s="37"/>
      <c r="AO845" s="38"/>
      <c r="AP845" s="38"/>
      <c r="AQ845" s="37"/>
      <c r="AR845" s="37"/>
      <c r="AS845" s="37"/>
      <c r="AT845" s="38"/>
    </row>
    <row r="846" spans="1:46" ht="12.75"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c r="AA846" s="37"/>
      <c r="AB846" s="37"/>
      <c r="AC846" s="37"/>
      <c r="AD846" s="37"/>
      <c r="AE846" s="37"/>
      <c r="AF846" s="37"/>
      <c r="AG846" s="37"/>
      <c r="AH846" s="37"/>
      <c r="AI846" s="37"/>
      <c r="AJ846" s="49"/>
      <c r="AK846" s="37"/>
      <c r="AL846" s="37"/>
      <c r="AM846" s="37"/>
      <c r="AN846" s="37"/>
      <c r="AO846" s="38"/>
      <c r="AP846" s="38"/>
      <c r="AQ846" s="37"/>
      <c r="AR846" s="37"/>
      <c r="AS846" s="37"/>
      <c r="AT846" s="38"/>
    </row>
    <row r="847" spans="1:46" ht="12.75"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c r="AA847" s="37"/>
      <c r="AB847" s="37"/>
      <c r="AC847" s="37"/>
      <c r="AD847" s="37"/>
      <c r="AE847" s="37"/>
      <c r="AF847" s="37"/>
      <c r="AG847" s="37"/>
      <c r="AH847" s="37"/>
      <c r="AI847" s="37"/>
      <c r="AJ847" s="49"/>
      <c r="AK847" s="37"/>
      <c r="AL847" s="37"/>
      <c r="AM847" s="37"/>
      <c r="AN847" s="37"/>
      <c r="AO847" s="38"/>
      <c r="AP847" s="38"/>
      <c r="AQ847" s="37"/>
      <c r="AR847" s="37"/>
      <c r="AS847" s="37"/>
      <c r="AT847" s="38"/>
    </row>
    <row r="848" spans="1:46" ht="12.75"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c r="AA848" s="37"/>
      <c r="AB848" s="37"/>
      <c r="AC848" s="37"/>
      <c r="AD848" s="37"/>
      <c r="AE848" s="37"/>
      <c r="AF848" s="37"/>
      <c r="AG848" s="37"/>
      <c r="AH848" s="37"/>
      <c r="AI848" s="37"/>
      <c r="AJ848" s="49"/>
      <c r="AK848" s="37"/>
      <c r="AL848" s="37"/>
      <c r="AM848" s="37"/>
      <c r="AN848" s="37"/>
      <c r="AO848" s="38"/>
      <c r="AP848" s="38"/>
      <c r="AQ848" s="37"/>
      <c r="AR848" s="37"/>
      <c r="AS848" s="37"/>
      <c r="AT848" s="38"/>
    </row>
    <row r="849" spans="1:46" ht="12.75"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c r="AA849" s="37"/>
      <c r="AB849" s="37"/>
      <c r="AC849" s="37"/>
      <c r="AD849" s="37"/>
      <c r="AE849" s="37"/>
      <c r="AF849" s="37"/>
      <c r="AG849" s="37"/>
      <c r="AH849" s="37"/>
      <c r="AI849" s="37"/>
      <c r="AJ849" s="49"/>
      <c r="AK849" s="37"/>
      <c r="AL849" s="37"/>
      <c r="AM849" s="37"/>
      <c r="AN849" s="37"/>
      <c r="AO849" s="38"/>
      <c r="AP849" s="38"/>
      <c r="AQ849" s="37"/>
      <c r="AR849" s="37"/>
      <c r="AS849" s="37"/>
      <c r="AT849" s="38"/>
    </row>
    <row r="850" spans="1:46" ht="12.75"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c r="AA850" s="37"/>
      <c r="AB850" s="37"/>
      <c r="AC850" s="37"/>
      <c r="AD850" s="37"/>
      <c r="AE850" s="37"/>
      <c r="AF850" s="37"/>
      <c r="AG850" s="37"/>
      <c r="AH850" s="37"/>
      <c r="AI850" s="37"/>
      <c r="AJ850" s="49"/>
      <c r="AK850" s="37"/>
      <c r="AL850" s="37"/>
      <c r="AM850" s="37"/>
      <c r="AN850" s="37"/>
      <c r="AO850" s="38"/>
      <c r="AP850" s="38"/>
      <c r="AQ850" s="37"/>
      <c r="AR850" s="37"/>
      <c r="AS850" s="37"/>
      <c r="AT850" s="38"/>
    </row>
    <row r="851" spans="1:46" ht="12.75"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c r="AA851" s="37"/>
      <c r="AB851" s="37"/>
      <c r="AC851" s="37"/>
      <c r="AD851" s="37"/>
      <c r="AE851" s="37"/>
      <c r="AF851" s="37"/>
      <c r="AG851" s="37"/>
      <c r="AH851" s="37"/>
      <c r="AI851" s="37"/>
      <c r="AJ851" s="49"/>
      <c r="AK851" s="37"/>
      <c r="AL851" s="37"/>
      <c r="AM851" s="37"/>
      <c r="AN851" s="37"/>
      <c r="AO851" s="38"/>
      <c r="AP851" s="38"/>
      <c r="AQ851" s="37"/>
      <c r="AR851" s="37"/>
      <c r="AS851" s="37"/>
      <c r="AT851" s="38"/>
    </row>
    <row r="852" spans="1:46" ht="12.75"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c r="AA852" s="37"/>
      <c r="AB852" s="37"/>
      <c r="AC852" s="37"/>
      <c r="AD852" s="37"/>
      <c r="AE852" s="37"/>
      <c r="AF852" s="37"/>
      <c r="AG852" s="37"/>
      <c r="AH852" s="37"/>
      <c r="AI852" s="37"/>
      <c r="AJ852" s="49"/>
      <c r="AK852" s="37"/>
      <c r="AL852" s="37"/>
      <c r="AM852" s="37"/>
      <c r="AN852" s="37"/>
      <c r="AO852" s="38"/>
      <c r="AP852" s="38"/>
      <c r="AQ852" s="37"/>
      <c r="AR852" s="37"/>
      <c r="AS852" s="37"/>
      <c r="AT852" s="38"/>
    </row>
    <row r="853" spans="1:46" ht="12.75"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c r="AA853" s="37"/>
      <c r="AB853" s="37"/>
      <c r="AC853" s="37"/>
      <c r="AD853" s="37"/>
      <c r="AE853" s="37"/>
      <c r="AF853" s="37"/>
      <c r="AG853" s="37"/>
      <c r="AH853" s="37"/>
      <c r="AI853" s="37"/>
      <c r="AJ853" s="49"/>
      <c r="AK853" s="37"/>
      <c r="AL853" s="37"/>
      <c r="AM853" s="37"/>
      <c r="AN853" s="37"/>
      <c r="AO853" s="38"/>
      <c r="AP853" s="38"/>
      <c r="AQ853" s="37"/>
      <c r="AR853" s="37"/>
      <c r="AS853" s="37"/>
      <c r="AT853" s="38"/>
    </row>
    <row r="854" spans="1:46" ht="12.75"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c r="AA854" s="37"/>
      <c r="AB854" s="37"/>
      <c r="AC854" s="37"/>
      <c r="AD854" s="37"/>
      <c r="AE854" s="37"/>
      <c r="AF854" s="37"/>
      <c r="AG854" s="37"/>
      <c r="AH854" s="37"/>
      <c r="AI854" s="37"/>
      <c r="AJ854" s="49"/>
      <c r="AK854" s="37"/>
      <c r="AL854" s="37"/>
      <c r="AM854" s="37"/>
      <c r="AN854" s="37"/>
      <c r="AO854" s="38"/>
      <c r="AP854" s="38"/>
      <c r="AQ854" s="37"/>
      <c r="AR854" s="37"/>
      <c r="AS854" s="37"/>
      <c r="AT854" s="38"/>
    </row>
    <row r="855" spans="1:46" ht="12.75"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c r="AA855" s="37"/>
      <c r="AB855" s="37"/>
      <c r="AC855" s="37"/>
      <c r="AD855" s="37"/>
      <c r="AE855" s="37"/>
      <c r="AF855" s="37"/>
      <c r="AG855" s="37"/>
      <c r="AH855" s="37"/>
      <c r="AI855" s="37"/>
      <c r="AJ855" s="49"/>
      <c r="AK855" s="37"/>
      <c r="AL855" s="37"/>
      <c r="AM855" s="37"/>
      <c r="AN855" s="37"/>
      <c r="AO855" s="38"/>
      <c r="AP855" s="38"/>
      <c r="AQ855" s="37"/>
      <c r="AR855" s="37"/>
      <c r="AS855" s="37"/>
      <c r="AT855" s="38"/>
    </row>
    <row r="856" spans="1:46" ht="12.75"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c r="AA856" s="37"/>
      <c r="AB856" s="37"/>
      <c r="AC856" s="37"/>
      <c r="AD856" s="37"/>
      <c r="AE856" s="37"/>
      <c r="AF856" s="37"/>
      <c r="AG856" s="37"/>
      <c r="AH856" s="37"/>
      <c r="AI856" s="37"/>
      <c r="AJ856" s="49"/>
      <c r="AK856" s="37"/>
      <c r="AL856" s="37"/>
      <c r="AM856" s="37"/>
      <c r="AN856" s="37"/>
      <c r="AO856" s="38"/>
      <c r="AP856" s="38"/>
      <c r="AQ856" s="37"/>
      <c r="AR856" s="37"/>
      <c r="AS856" s="37"/>
      <c r="AT856" s="38"/>
    </row>
    <row r="857" spans="1:46" ht="12.75"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c r="AA857" s="37"/>
      <c r="AB857" s="37"/>
      <c r="AC857" s="37"/>
      <c r="AD857" s="37"/>
      <c r="AE857" s="37"/>
      <c r="AF857" s="37"/>
      <c r="AG857" s="37"/>
      <c r="AH857" s="37"/>
      <c r="AI857" s="37"/>
      <c r="AJ857" s="49"/>
      <c r="AK857" s="37"/>
      <c r="AL857" s="37"/>
      <c r="AM857" s="37"/>
      <c r="AN857" s="37"/>
      <c r="AO857" s="38"/>
      <c r="AP857" s="38"/>
      <c r="AQ857" s="37"/>
      <c r="AR857" s="37"/>
      <c r="AS857" s="37"/>
      <c r="AT857" s="38"/>
    </row>
    <row r="858" spans="1:46" ht="12.75"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c r="AA858" s="37"/>
      <c r="AB858" s="37"/>
      <c r="AC858" s="37"/>
      <c r="AD858" s="37"/>
      <c r="AE858" s="37"/>
      <c r="AF858" s="37"/>
      <c r="AG858" s="37"/>
      <c r="AH858" s="37"/>
      <c r="AI858" s="37"/>
      <c r="AJ858" s="49"/>
      <c r="AK858" s="37"/>
      <c r="AL858" s="37"/>
      <c r="AM858" s="37"/>
      <c r="AN858" s="37"/>
      <c r="AO858" s="38"/>
      <c r="AP858" s="38"/>
      <c r="AQ858" s="37"/>
      <c r="AR858" s="37"/>
      <c r="AS858" s="37"/>
      <c r="AT858" s="38"/>
    </row>
    <row r="859" spans="1:46" ht="12.75"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c r="AA859" s="37"/>
      <c r="AB859" s="37"/>
      <c r="AC859" s="37"/>
      <c r="AD859" s="37"/>
      <c r="AE859" s="37"/>
      <c r="AF859" s="37"/>
      <c r="AG859" s="37"/>
      <c r="AH859" s="37"/>
      <c r="AI859" s="37"/>
      <c r="AJ859" s="49"/>
      <c r="AK859" s="37"/>
      <c r="AL859" s="37"/>
      <c r="AM859" s="37"/>
      <c r="AN859" s="37"/>
      <c r="AO859" s="38"/>
      <c r="AP859" s="38"/>
      <c r="AQ859" s="37"/>
      <c r="AR859" s="37"/>
      <c r="AS859" s="37"/>
      <c r="AT859" s="38"/>
    </row>
    <row r="860" spans="1:46" ht="12.75"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c r="AA860" s="37"/>
      <c r="AB860" s="37"/>
      <c r="AC860" s="37"/>
      <c r="AD860" s="37"/>
      <c r="AE860" s="37"/>
      <c r="AF860" s="37"/>
      <c r="AG860" s="37"/>
      <c r="AH860" s="37"/>
      <c r="AI860" s="37"/>
      <c r="AJ860" s="49"/>
      <c r="AK860" s="37"/>
      <c r="AL860" s="37"/>
      <c r="AM860" s="37"/>
      <c r="AN860" s="37"/>
      <c r="AO860" s="38"/>
      <c r="AP860" s="38"/>
      <c r="AQ860" s="37"/>
      <c r="AR860" s="37"/>
      <c r="AS860" s="37"/>
      <c r="AT860" s="38"/>
    </row>
    <row r="861" spans="1:46" ht="12.75"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c r="AA861" s="37"/>
      <c r="AB861" s="37"/>
      <c r="AC861" s="37"/>
      <c r="AD861" s="37"/>
      <c r="AE861" s="37"/>
      <c r="AF861" s="37"/>
      <c r="AG861" s="37"/>
      <c r="AH861" s="37"/>
      <c r="AI861" s="37"/>
      <c r="AJ861" s="49"/>
      <c r="AK861" s="37"/>
      <c r="AL861" s="37"/>
      <c r="AM861" s="37"/>
      <c r="AN861" s="37"/>
      <c r="AO861" s="38"/>
      <c r="AP861" s="38"/>
      <c r="AQ861" s="37"/>
      <c r="AR861" s="37"/>
      <c r="AS861" s="37"/>
      <c r="AT861" s="38"/>
    </row>
    <row r="862" spans="1:46" ht="12.75"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c r="AA862" s="37"/>
      <c r="AB862" s="37"/>
      <c r="AC862" s="37"/>
      <c r="AD862" s="37"/>
      <c r="AE862" s="37"/>
      <c r="AF862" s="37"/>
      <c r="AG862" s="37"/>
      <c r="AH862" s="37"/>
      <c r="AI862" s="37"/>
      <c r="AJ862" s="49"/>
      <c r="AK862" s="37"/>
      <c r="AL862" s="37"/>
      <c r="AM862" s="37"/>
      <c r="AN862" s="37"/>
      <c r="AO862" s="38"/>
      <c r="AP862" s="38"/>
      <c r="AQ862" s="37"/>
      <c r="AR862" s="37"/>
      <c r="AS862" s="37"/>
      <c r="AT862" s="38"/>
    </row>
    <row r="863" spans="1:46" ht="12.75"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c r="AA863" s="37"/>
      <c r="AB863" s="37"/>
      <c r="AC863" s="37"/>
      <c r="AD863" s="37"/>
      <c r="AE863" s="37"/>
      <c r="AF863" s="37"/>
      <c r="AG863" s="37"/>
      <c r="AH863" s="37"/>
      <c r="AI863" s="37"/>
      <c r="AJ863" s="49"/>
      <c r="AK863" s="37"/>
      <c r="AL863" s="37"/>
      <c r="AM863" s="37"/>
      <c r="AN863" s="37"/>
      <c r="AO863" s="38"/>
      <c r="AP863" s="38"/>
      <c r="AQ863" s="37"/>
      <c r="AR863" s="37"/>
      <c r="AS863" s="37"/>
      <c r="AT863" s="38"/>
    </row>
    <row r="864" spans="1:46" ht="12.75"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c r="AA864" s="37"/>
      <c r="AB864" s="37"/>
      <c r="AC864" s="37"/>
      <c r="AD864" s="37"/>
      <c r="AE864" s="37"/>
      <c r="AF864" s="37"/>
      <c r="AG864" s="37"/>
      <c r="AH864" s="37"/>
      <c r="AI864" s="37"/>
      <c r="AJ864" s="49"/>
      <c r="AK864" s="37"/>
      <c r="AL864" s="37"/>
      <c r="AM864" s="37"/>
      <c r="AN864" s="37"/>
      <c r="AO864" s="38"/>
      <c r="AP864" s="38"/>
      <c r="AQ864" s="37"/>
      <c r="AR864" s="37"/>
      <c r="AS864" s="37"/>
      <c r="AT864" s="38"/>
    </row>
    <row r="865" spans="1:46" ht="12.75"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c r="AA865" s="37"/>
      <c r="AB865" s="37"/>
      <c r="AC865" s="37"/>
      <c r="AD865" s="37"/>
      <c r="AE865" s="37"/>
      <c r="AF865" s="37"/>
      <c r="AG865" s="37"/>
      <c r="AH865" s="37"/>
      <c r="AI865" s="37"/>
      <c r="AJ865" s="49"/>
      <c r="AK865" s="37"/>
      <c r="AL865" s="37"/>
      <c r="AM865" s="37"/>
      <c r="AN865" s="37"/>
      <c r="AO865" s="38"/>
      <c r="AP865" s="38"/>
      <c r="AQ865" s="37"/>
      <c r="AR865" s="37"/>
      <c r="AS865" s="37"/>
      <c r="AT865" s="38"/>
    </row>
    <row r="866" spans="1:46" ht="12.75"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c r="AA866" s="37"/>
      <c r="AB866" s="37"/>
      <c r="AC866" s="37"/>
      <c r="AD866" s="37"/>
      <c r="AE866" s="37"/>
      <c r="AF866" s="37"/>
      <c r="AG866" s="37"/>
      <c r="AH866" s="37"/>
      <c r="AI866" s="37"/>
      <c r="AJ866" s="49"/>
      <c r="AK866" s="37"/>
      <c r="AL866" s="37"/>
      <c r="AM866" s="37"/>
      <c r="AN866" s="37"/>
      <c r="AO866" s="38"/>
      <c r="AP866" s="38"/>
      <c r="AQ866" s="37"/>
      <c r="AR866" s="37"/>
      <c r="AS866" s="37"/>
      <c r="AT866" s="38"/>
    </row>
    <row r="867" spans="1:46" ht="12.75"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c r="AA867" s="37"/>
      <c r="AB867" s="37"/>
      <c r="AC867" s="37"/>
      <c r="AD867" s="37"/>
      <c r="AE867" s="37"/>
      <c r="AF867" s="37"/>
      <c r="AG867" s="37"/>
      <c r="AH867" s="37"/>
      <c r="AI867" s="37"/>
      <c r="AJ867" s="49"/>
      <c r="AK867" s="37"/>
      <c r="AL867" s="37"/>
      <c r="AM867" s="37"/>
      <c r="AN867" s="37"/>
      <c r="AO867" s="38"/>
      <c r="AP867" s="38"/>
      <c r="AQ867" s="37"/>
      <c r="AR867" s="37"/>
      <c r="AS867" s="37"/>
      <c r="AT867" s="38"/>
    </row>
    <row r="868" spans="1:46" ht="12.75"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c r="AA868" s="37"/>
      <c r="AB868" s="37"/>
      <c r="AC868" s="37"/>
      <c r="AD868" s="37"/>
      <c r="AE868" s="37"/>
      <c r="AF868" s="37"/>
      <c r="AG868" s="37"/>
      <c r="AH868" s="37"/>
      <c r="AI868" s="37"/>
      <c r="AJ868" s="49"/>
      <c r="AK868" s="37"/>
      <c r="AL868" s="37"/>
      <c r="AM868" s="37"/>
      <c r="AN868" s="37"/>
      <c r="AO868" s="38"/>
      <c r="AP868" s="38"/>
      <c r="AQ868" s="37"/>
      <c r="AR868" s="37"/>
      <c r="AS868" s="37"/>
      <c r="AT868" s="38"/>
    </row>
    <row r="869" spans="1:46" ht="12.75"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c r="AA869" s="37"/>
      <c r="AB869" s="37"/>
      <c r="AC869" s="37"/>
      <c r="AD869" s="37"/>
      <c r="AE869" s="37"/>
      <c r="AF869" s="37"/>
      <c r="AG869" s="37"/>
      <c r="AH869" s="37"/>
      <c r="AI869" s="37"/>
      <c r="AJ869" s="49"/>
      <c r="AK869" s="37"/>
      <c r="AL869" s="37"/>
      <c r="AM869" s="37"/>
      <c r="AN869" s="37"/>
      <c r="AO869" s="38"/>
      <c r="AP869" s="38"/>
      <c r="AQ869" s="37"/>
      <c r="AR869" s="37"/>
      <c r="AS869" s="37"/>
      <c r="AT869" s="38"/>
    </row>
    <row r="870" spans="1:46" ht="12.75"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c r="AA870" s="37"/>
      <c r="AB870" s="37"/>
      <c r="AC870" s="37"/>
      <c r="AD870" s="37"/>
      <c r="AE870" s="37"/>
      <c r="AF870" s="37"/>
      <c r="AG870" s="37"/>
      <c r="AH870" s="37"/>
      <c r="AI870" s="37"/>
      <c r="AJ870" s="49"/>
      <c r="AK870" s="37"/>
      <c r="AL870" s="37"/>
      <c r="AM870" s="37"/>
      <c r="AN870" s="37"/>
      <c r="AO870" s="38"/>
      <c r="AP870" s="38"/>
      <c r="AQ870" s="37"/>
      <c r="AR870" s="37"/>
      <c r="AS870" s="37"/>
      <c r="AT870" s="38"/>
    </row>
    <row r="871" spans="1:46" ht="12.75"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c r="AA871" s="37"/>
      <c r="AB871" s="37"/>
      <c r="AC871" s="37"/>
      <c r="AD871" s="37"/>
      <c r="AE871" s="37"/>
      <c r="AF871" s="37"/>
      <c r="AG871" s="37"/>
      <c r="AH871" s="37"/>
      <c r="AI871" s="37"/>
      <c r="AJ871" s="49"/>
      <c r="AK871" s="37"/>
      <c r="AL871" s="37"/>
      <c r="AM871" s="37"/>
      <c r="AN871" s="37"/>
      <c r="AO871" s="38"/>
      <c r="AP871" s="38"/>
      <c r="AQ871" s="37"/>
      <c r="AR871" s="37"/>
      <c r="AS871" s="37"/>
      <c r="AT871" s="38"/>
    </row>
    <row r="872" spans="1:46" ht="12.75"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c r="AA872" s="37"/>
      <c r="AB872" s="37"/>
      <c r="AC872" s="37"/>
      <c r="AD872" s="37"/>
      <c r="AE872" s="37"/>
      <c r="AF872" s="37"/>
      <c r="AG872" s="37"/>
      <c r="AH872" s="37"/>
      <c r="AI872" s="37"/>
      <c r="AJ872" s="49"/>
      <c r="AK872" s="37"/>
      <c r="AL872" s="37"/>
      <c r="AM872" s="37"/>
      <c r="AN872" s="37"/>
      <c r="AO872" s="38"/>
      <c r="AP872" s="38"/>
      <c r="AQ872" s="37"/>
      <c r="AR872" s="37"/>
      <c r="AS872" s="37"/>
      <c r="AT872" s="38"/>
    </row>
    <row r="873" spans="1:46" ht="12.75"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c r="AA873" s="37"/>
      <c r="AB873" s="37"/>
      <c r="AC873" s="37"/>
      <c r="AD873" s="37"/>
      <c r="AE873" s="37"/>
      <c r="AF873" s="37"/>
      <c r="AG873" s="37"/>
      <c r="AH873" s="37"/>
      <c r="AI873" s="37"/>
      <c r="AJ873" s="49"/>
      <c r="AK873" s="37"/>
      <c r="AL873" s="37"/>
      <c r="AM873" s="37"/>
      <c r="AN873" s="37"/>
      <c r="AO873" s="38"/>
      <c r="AP873" s="38"/>
      <c r="AQ873" s="37"/>
      <c r="AR873" s="37"/>
      <c r="AS873" s="37"/>
      <c r="AT873" s="38"/>
    </row>
    <row r="874" spans="1:46" ht="12.75"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c r="AA874" s="37"/>
      <c r="AB874" s="37"/>
      <c r="AC874" s="37"/>
      <c r="AD874" s="37"/>
      <c r="AE874" s="37"/>
      <c r="AF874" s="37"/>
      <c r="AG874" s="37"/>
      <c r="AH874" s="37"/>
      <c r="AI874" s="37"/>
      <c r="AJ874" s="49"/>
      <c r="AK874" s="37"/>
      <c r="AL874" s="37"/>
      <c r="AM874" s="37"/>
      <c r="AN874" s="37"/>
      <c r="AO874" s="38"/>
      <c r="AP874" s="38"/>
      <c r="AQ874" s="37"/>
      <c r="AR874" s="37"/>
      <c r="AS874" s="37"/>
      <c r="AT874" s="38"/>
    </row>
    <row r="875" spans="1:46" ht="12.75"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c r="AA875" s="37"/>
      <c r="AB875" s="37"/>
      <c r="AC875" s="37"/>
      <c r="AD875" s="37"/>
      <c r="AE875" s="37"/>
      <c r="AF875" s="37"/>
      <c r="AG875" s="37"/>
      <c r="AH875" s="37"/>
      <c r="AI875" s="37"/>
      <c r="AJ875" s="49"/>
      <c r="AK875" s="37"/>
      <c r="AL875" s="37"/>
      <c r="AM875" s="37"/>
      <c r="AN875" s="37"/>
      <c r="AO875" s="38"/>
      <c r="AP875" s="38"/>
      <c r="AQ875" s="37"/>
      <c r="AR875" s="37"/>
      <c r="AS875" s="37"/>
      <c r="AT875" s="38"/>
    </row>
    <row r="876" spans="1:46" ht="12.75"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c r="AA876" s="37"/>
      <c r="AB876" s="37"/>
      <c r="AC876" s="37"/>
      <c r="AD876" s="37"/>
      <c r="AE876" s="37"/>
      <c r="AF876" s="37"/>
      <c r="AG876" s="37"/>
      <c r="AH876" s="37"/>
      <c r="AI876" s="37"/>
      <c r="AJ876" s="49"/>
      <c r="AK876" s="37"/>
      <c r="AL876" s="37"/>
      <c r="AM876" s="37"/>
      <c r="AN876" s="37"/>
      <c r="AO876" s="38"/>
      <c r="AP876" s="38"/>
      <c r="AQ876" s="37"/>
      <c r="AR876" s="37"/>
      <c r="AS876" s="37"/>
      <c r="AT876" s="38"/>
    </row>
    <row r="877" spans="1:46" ht="12.75"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c r="AA877" s="37"/>
      <c r="AB877" s="37"/>
      <c r="AC877" s="37"/>
      <c r="AD877" s="37"/>
      <c r="AE877" s="37"/>
      <c r="AF877" s="37"/>
      <c r="AG877" s="37"/>
      <c r="AH877" s="37"/>
      <c r="AI877" s="37"/>
      <c r="AJ877" s="49"/>
      <c r="AK877" s="37"/>
      <c r="AL877" s="37"/>
      <c r="AM877" s="37"/>
      <c r="AN877" s="37"/>
      <c r="AO877" s="38"/>
      <c r="AP877" s="38"/>
      <c r="AQ877" s="37"/>
      <c r="AR877" s="37"/>
      <c r="AS877" s="37"/>
      <c r="AT877" s="38"/>
    </row>
    <row r="878" spans="1:46" ht="12.75"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c r="AA878" s="37"/>
      <c r="AB878" s="37"/>
      <c r="AC878" s="37"/>
      <c r="AD878" s="37"/>
      <c r="AE878" s="37"/>
      <c r="AF878" s="37"/>
      <c r="AG878" s="37"/>
      <c r="AH878" s="37"/>
      <c r="AI878" s="37"/>
      <c r="AJ878" s="49"/>
      <c r="AK878" s="37"/>
      <c r="AL878" s="37"/>
      <c r="AM878" s="37"/>
      <c r="AN878" s="37"/>
      <c r="AO878" s="38"/>
      <c r="AP878" s="38"/>
      <c r="AQ878" s="37"/>
      <c r="AR878" s="37"/>
      <c r="AS878" s="37"/>
      <c r="AT878" s="38"/>
    </row>
    <row r="879" spans="1:46" ht="12.75"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c r="AA879" s="37"/>
      <c r="AB879" s="37"/>
      <c r="AC879" s="37"/>
      <c r="AD879" s="37"/>
      <c r="AE879" s="37"/>
      <c r="AF879" s="37"/>
      <c r="AG879" s="37"/>
      <c r="AH879" s="37"/>
      <c r="AI879" s="37"/>
      <c r="AJ879" s="49"/>
      <c r="AK879" s="37"/>
      <c r="AL879" s="37"/>
      <c r="AM879" s="37"/>
      <c r="AN879" s="37"/>
      <c r="AO879" s="38"/>
      <c r="AP879" s="38"/>
      <c r="AQ879" s="37"/>
      <c r="AR879" s="37"/>
      <c r="AS879" s="37"/>
      <c r="AT879" s="38"/>
    </row>
    <row r="880" spans="1:46" ht="12.75"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c r="AA880" s="37"/>
      <c r="AB880" s="37"/>
      <c r="AC880" s="37"/>
      <c r="AD880" s="37"/>
      <c r="AE880" s="37"/>
      <c r="AF880" s="37"/>
      <c r="AG880" s="37"/>
      <c r="AH880" s="37"/>
      <c r="AI880" s="37"/>
      <c r="AJ880" s="49"/>
      <c r="AK880" s="37"/>
      <c r="AL880" s="37"/>
      <c r="AM880" s="37"/>
      <c r="AN880" s="37"/>
      <c r="AO880" s="38"/>
      <c r="AP880" s="38"/>
      <c r="AQ880" s="37"/>
      <c r="AR880" s="37"/>
      <c r="AS880" s="37"/>
      <c r="AT880" s="38"/>
    </row>
    <row r="881" spans="1:46" ht="12.75"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c r="AA881" s="37"/>
      <c r="AB881" s="37"/>
      <c r="AC881" s="37"/>
      <c r="AD881" s="37"/>
      <c r="AE881" s="37"/>
      <c r="AF881" s="37"/>
      <c r="AG881" s="37"/>
      <c r="AH881" s="37"/>
      <c r="AI881" s="37"/>
      <c r="AJ881" s="49"/>
      <c r="AK881" s="37"/>
      <c r="AL881" s="37"/>
      <c r="AM881" s="37"/>
      <c r="AN881" s="37"/>
      <c r="AO881" s="38"/>
      <c r="AP881" s="38"/>
      <c r="AQ881" s="37"/>
      <c r="AR881" s="37"/>
      <c r="AS881" s="37"/>
      <c r="AT881" s="38"/>
    </row>
    <row r="882" spans="1:46" ht="12.75"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c r="AA882" s="37"/>
      <c r="AB882" s="37"/>
      <c r="AC882" s="37"/>
      <c r="AD882" s="37"/>
      <c r="AE882" s="37"/>
      <c r="AF882" s="37"/>
      <c r="AG882" s="37"/>
      <c r="AH882" s="37"/>
      <c r="AI882" s="37"/>
      <c r="AJ882" s="49"/>
      <c r="AK882" s="37"/>
      <c r="AL882" s="37"/>
      <c r="AM882" s="37"/>
      <c r="AN882" s="37"/>
      <c r="AO882" s="38"/>
      <c r="AP882" s="38"/>
      <c r="AQ882" s="37"/>
      <c r="AR882" s="37"/>
      <c r="AS882" s="37"/>
      <c r="AT882" s="38"/>
    </row>
    <row r="883" spans="1:46" ht="12.75"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c r="AA883" s="37"/>
      <c r="AB883" s="37"/>
      <c r="AC883" s="37"/>
      <c r="AD883" s="37"/>
      <c r="AE883" s="37"/>
      <c r="AF883" s="37"/>
      <c r="AG883" s="37"/>
      <c r="AH883" s="37"/>
      <c r="AI883" s="37"/>
      <c r="AJ883" s="49"/>
      <c r="AK883" s="37"/>
      <c r="AL883" s="37"/>
      <c r="AM883" s="37"/>
      <c r="AN883" s="37"/>
      <c r="AO883" s="38"/>
      <c r="AP883" s="38"/>
      <c r="AQ883" s="37"/>
      <c r="AR883" s="37"/>
      <c r="AS883" s="37"/>
      <c r="AT883" s="38"/>
    </row>
    <row r="884" spans="1:46" ht="12.75"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c r="AA884" s="37"/>
      <c r="AB884" s="37"/>
      <c r="AC884" s="37"/>
      <c r="AD884" s="37"/>
      <c r="AE884" s="37"/>
      <c r="AF884" s="37"/>
      <c r="AG884" s="37"/>
      <c r="AH884" s="37"/>
      <c r="AI884" s="37"/>
      <c r="AJ884" s="49"/>
      <c r="AK884" s="37"/>
      <c r="AL884" s="37"/>
      <c r="AM884" s="37"/>
      <c r="AN884" s="37"/>
      <c r="AO884" s="38"/>
      <c r="AP884" s="38"/>
      <c r="AQ884" s="37"/>
      <c r="AR884" s="37"/>
      <c r="AS884" s="37"/>
      <c r="AT884" s="38"/>
    </row>
    <row r="885" spans="1:46" ht="12.75"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c r="AA885" s="37"/>
      <c r="AB885" s="37"/>
      <c r="AC885" s="37"/>
      <c r="AD885" s="37"/>
      <c r="AE885" s="37"/>
      <c r="AF885" s="37"/>
      <c r="AG885" s="37"/>
      <c r="AH885" s="37"/>
      <c r="AI885" s="37"/>
      <c r="AJ885" s="49"/>
      <c r="AK885" s="37"/>
      <c r="AL885" s="37"/>
      <c r="AM885" s="37"/>
      <c r="AN885" s="37"/>
      <c r="AO885" s="38"/>
      <c r="AP885" s="38"/>
      <c r="AQ885" s="37"/>
      <c r="AR885" s="37"/>
      <c r="AS885" s="37"/>
      <c r="AT885" s="38"/>
    </row>
    <row r="886" spans="1:46" ht="12.75"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c r="AA886" s="37"/>
      <c r="AB886" s="37"/>
      <c r="AC886" s="37"/>
      <c r="AD886" s="37"/>
      <c r="AE886" s="37"/>
      <c r="AF886" s="37"/>
      <c r="AG886" s="37"/>
      <c r="AH886" s="37"/>
      <c r="AI886" s="37"/>
      <c r="AJ886" s="49"/>
      <c r="AK886" s="37"/>
      <c r="AL886" s="37"/>
      <c r="AM886" s="37"/>
      <c r="AN886" s="37"/>
      <c r="AO886" s="38"/>
      <c r="AP886" s="38"/>
      <c r="AQ886" s="37"/>
      <c r="AR886" s="37"/>
      <c r="AS886" s="37"/>
      <c r="AT886" s="38"/>
    </row>
    <row r="887" spans="1:46" ht="12.75"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c r="AA887" s="37"/>
      <c r="AB887" s="37"/>
      <c r="AC887" s="37"/>
      <c r="AD887" s="37"/>
      <c r="AE887" s="37"/>
      <c r="AF887" s="37"/>
      <c r="AG887" s="37"/>
      <c r="AH887" s="37"/>
      <c r="AI887" s="37"/>
      <c r="AJ887" s="49"/>
      <c r="AK887" s="37"/>
      <c r="AL887" s="37"/>
      <c r="AM887" s="37"/>
      <c r="AN887" s="37"/>
      <c r="AO887" s="38"/>
      <c r="AP887" s="38"/>
      <c r="AQ887" s="37"/>
      <c r="AR887" s="37"/>
      <c r="AS887" s="37"/>
      <c r="AT887" s="38"/>
    </row>
    <row r="888" spans="1:46" ht="12.75"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c r="AA888" s="37"/>
      <c r="AB888" s="37"/>
      <c r="AC888" s="37"/>
      <c r="AD888" s="37"/>
      <c r="AE888" s="37"/>
      <c r="AF888" s="37"/>
      <c r="AG888" s="37"/>
      <c r="AH888" s="37"/>
      <c r="AI888" s="37"/>
      <c r="AJ888" s="49"/>
      <c r="AK888" s="37"/>
      <c r="AL888" s="37"/>
      <c r="AM888" s="37"/>
      <c r="AN888" s="37"/>
      <c r="AO888" s="38"/>
      <c r="AP888" s="38"/>
      <c r="AQ888" s="37"/>
      <c r="AR888" s="37"/>
      <c r="AS888" s="37"/>
      <c r="AT888" s="38"/>
    </row>
    <row r="889" spans="1:46" ht="12.75"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c r="AA889" s="37"/>
      <c r="AB889" s="37"/>
      <c r="AC889" s="37"/>
      <c r="AD889" s="37"/>
      <c r="AE889" s="37"/>
      <c r="AF889" s="37"/>
      <c r="AG889" s="37"/>
      <c r="AH889" s="37"/>
      <c r="AI889" s="37"/>
      <c r="AJ889" s="49"/>
      <c r="AK889" s="37"/>
      <c r="AL889" s="37"/>
      <c r="AM889" s="37"/>
      <c r="AN889" s="37"/>
      <c r="AO889" s="38"/>
      <c r="AP889" s="38"/>
      <c r="AQ889" s="37"/>
      <c r="AR889" s="37"/>
      <c r="AS889" s="37"/>
      <c r="AT889" s="38"/>
    </row>
    <row r="890" spans="1:46" ht="12.75"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c r="AA890" s="37"/>
      <c r="AB890" s="37"/>
      <c r="AC890" s="37"/>
      <c r="AD890" s="37"/>
      <c r="AE890" s="37"/>
      <c r="AF890" s="37"/>
      <c r="AG890" s="37"/>
      <c r="AH890" s="37"/>
      <c r="AI890" s="37"/>
      <c r="AJ890" s="49"/>
      <c r="AK890" s="37"/>
      <c r="AL890" s="37"/>
      <c r="AM890" s="37"/>
      <c r="AN890" s="37"/>
      <c r="AO890" s="38"/>
      <c r="AP890" s="38"/>
      <c r="AQ890" s="37"/>
      <c r="AR890" s="37"/>
      <c r="AS890" s="37"/>
      <c r="AT890" s="38"/>
    </row>
    <row r="891" spans="1:46" ht="12.75"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c r="AA891" s="37"/>
      <c r="AB891" s="37"/>
      <c r="AC891" s="37"/>
      <c r="AD891" s="37"/>
      <c r="AE891" s="37"/>
      <c r="AF891" s="37"/>
      <c r="AG891" s="37"/>
      <c r="AH891" s="37"/>
      <c r="AI891" s="37"/>
      <c r="AJ891" s="49"/>
      <c r="AK891" s="37"/>
      <c r="AL891" s="37"/>
      <c r="AM891" s="37"/>
      <c r="AN891" s="37"/>
      <c r="AO891" s="38"/>
      <c r="AP891" s="38"/>
      <c r="AQ891" s="37"/>
      <c r="AR891" s="37"/>
      <c r="AS891" s="37"/>
      <c r="AT891" s="38"/>
    </row>
    <row r="892" spans="1:46" ht="12.75"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c r="AA892" s="37"/>
      <c r="AB892" s="37"/>
      <c r="AC892" s="37"/>
      <c r="AD892" s="37"/>
      <c r="AE892" s="37"/>
      <c r="AF892" s="37"/>
      <c r="AG892" s="37"/>
      <c r="AH892" s="37"/>
      <c r="AI892" s="37"/>
      <c r="AJ892" s="49"/>
      <c r="AK892" s="37"/>
      <c r="AL892" s="37"/>
      <c r="AM892" s="37"/>
      <c r="AN892" s="37"/>
      <c r="AO892" s="38"/>
      <c r="AP892" s="38"/>
      <c r="AQ892" s="37"/>
      <c r="AR892" s="37"/>
      <c r="AS892" s="37"/>
      <c r="AT892" s="38"/>
    </row>
    <row r="893" spans="1:46" ht="12.75"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c r="AA893" s="37"/>
      <c r="AB893" s="37"/>
      <c r="AC893" s="37"/>
      <c r="AD893" s="37"/>
      <c r="AE893" s="37"/>
      <c r="AF893" s="37"/>
      <c r="AG893" s="37"/>
      <c r="AH893" s="37"/>
      <c r="AI893" s="37"/>
      <c r="AJ893" s="49"/>
      <c r="AK893" s="37"/>
      <c r="AL893" s="37"/>
      <c r="AM893" s="37"/>
      <c r="AN893" s="37"/>
      <c r="AO893" s="38"/>
      <c r="AP893" s="38"/>
      <c r="AQ893" s="37"/>
      <c r="AR893" s="37"/>
      <c r="AS893" s="37"/>
      <c r="AT893" s="38"/>
    </row>
    <row r="894" spans="1:46" ht="12.75"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c r="AA894" s="37"/>
      <c r="AB894" s="37"/>
      <c r="AC894" s="37"/>
      <c r="AD894" s="37"/>
      <c r="AE894" s="37"/>
      <c r="AF894" s="37"/>
      <c r="AG894" s="37"/>
      <c r="AH894" s="37"/>
      <c r="AI894" s="37"/>
      <c r="AJ894" s="49"/>
      <c r="AK894" s="37"/>
      <c r="AL894" s="37"/>
      <c r="AM894" s="37"/>
      <c r="AN894" s="37"/>
      <c r="AO894" s="38"/>
      <c r="AP894" s="38"/>
      <c r="AQ894" s="37"/>
      <c r="AR894" s="37"/>
      <c r="AS894" s="37"/>
      <c r="AT894" s="38"/>
    </row>
    <row r="895" spans="1:46" ht="12.75"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c r="AA895" s="37"/>
      <c r="AB895" s="37"/>
      <c r="AC895" s="37"/>
      <c r="AD895" s="37"/>
      <c r="AE895" s="37"/>
      <c r="AF895" s="37"/>
      <c r="AG895" s="37"/>
      <c r="AH895" s="37"/>
      <c r="AI895" s="37"/>
      <c r="AJ895" s="49"/>
      <c r="AK895" s="37"/>
      <c r="AL895" s="37"/>
      <c r="AM895" s="37"/>
      <c r="AN895" s="37"/>
      <c r="AO895" s="38"/>
      <c r="AP895" s="38"/>
      <c r="AQ895" s="37"/>
      <c r="AR895" s="37"/>
      <c r="AS895" s="37"/>
      <c r="AT895" s="38"/>
    </row>
    <row r="896" spans="1:46" ht="12.75"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c r="AA896" s="37"/>
      <c r="AB896" s="37"/>
      <c r="AC896" s="37"/>
      <c r="AD896" s="37"/>
      <c r="AE896" s="37"/>
      <c r="AF896" s="37"/>
      <c r="AG896" s="37"/>
      <c r="AI896" s="37"/>
      <c r="AJ896" s="49"/>
      <c r="AK896" s="37"/>
      <c r="AL896" s="37"/>
      <c r="AM896" s="37"/>
      <c r="AN896" s="37"/>
      <c r="AO896" s="38"/>
      <c r="AP896" s="38"/>
      <c r="AQ896" s="37"/>
      <c r="AR896" s="37"/>
      <c r="AS896" s="37"/>
      <c r="AT896" s="38"/>
    </row>
    <row r="897" spans="1:36" ht="12.75"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c r="AA897" s="37"/>
      <c r="AB897" s="37"/>
      <c r="AC897" s="37"/>
      <c r="AD897" s="37"/>
      <c r="AE897" s="37"/>
      <c r="AF897" s="37"/>
      <c r="AG897" s="37"/>
      <c r="AI897" s="37"/>
      <c r="AJ897" s="49"/>
    </row>
    <row r="898" spans="1:36" ht="12.75"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c r="AA898" s="37"/>
      <c r="AB898" s="37"/>
      <c r="AC898" s="37"/>
      <c r="AD898" s="37"/>
      <c r="AE898" s="37"/>
      <c r="AF898" s="37"/>
      <c r="AG898" s="37"/>
    </row>
  </sheetData>
  <mergeCells count="128">
    <mergeCell ref="AS16:AS18"/>
    <mergeCell ref="AC23:AC26"/>
    <mergeCell ref="AD23:AD26"/>
    <mergeCell ref="AE23:AE26"/>
    <mergeCell ref="AF23:AF26"/>
    <mergeCell ref="AG25:AG26"/>
    <mergeCell ref="AI25:AI26"/>
    <mergeCell ref="AH25:AH26"/>
    <mergeCell ref="AJ25:AJ26"/>
    <mergeCell ref="AQ25:AQ26"/>
    <mergeCell ref="AN23:AN31"/>
    <mergeCell ref="AO23:AO31"/>
    <mergeCell ref="AR23:AR31"/>
    <mergeCell ref="AS23:AS31"/>
    <mergeCell ref="AC29:AC30"/>
    <mergeCell ref="AD29:AD30"/>
    <mergeCell ref="AE29:AE30"/>
    <mergeCell ref="AG29:AG30"/>
    <mergeCell ref="AJ29:AJ30"/>
    <mergeCell ref="AI29:AI30"/>
    <mergeCell ref="AH29:AH30"/>
    <mergeCell ref="AF29:AF30"/>
    <mergeCell ref="AQ20:AQ21"/>
    <mergeCell ref="A5:AS5"/>
    <mergeCell ref="A6:AS6"/>
    <mergeCell ref="A8:AS8"/>
    <mergeCell ref="A9:AS9"/>
    <mergeCell ref="C11:E11"/>
    <mergeCell ref="C14:I14"/>
    <mergeCell ref="J14:P14"/>
    <mergeCell ref="Q14:V14"/>
    <mergeCell ref="AB14:AO14"/>
    <mergeCell ref="B16:B18"/>
    <mergeCell ref="C16:C18"/>
    <mergeCell ref="D16:D18"/>
    <mergeCell ref="E16:E18"/>
    <mergeCell ref="F16:F18"/>
    <mergeCell ref="O16:O18"/>
    <mergeCell ref="P16:P18"/>
    <mergeCell ref="Q16:Q18"/>
    <mergeCell ref="R16:R18"/>
    <mergeCell ref="G16:G18"/>
    <mergeCell ref="H16:H18"/>
    <mergeCell ref="I16:I18"/>
    <mergeCell ref="J16:J18"/>
    <mergeCell ref="K16:K18"/>
    <mergeCell ref="L16:L18"/>
    <mergeCell ref="AT16:AT18"/>
    <mergeCell ref="A20:A21"/>
    <mergeCell ref="B20:B21"/>
    <mergeCell ref="C20:C21"/>
    <mergeCell ref="D20:D21"/>
    <mergeCell ref="E20:E21"/>
    <mergeCell ref="F20:F21"/>
    <mergeCell ref="G20:G21"/>
    <mergeCell ref="H20:H21"/>
    <mergeCell ref="Y16:Y18"/>
    <mergeCell ref="Z16:Z18"/>
    <mergeCell ref="AA16:AA18"/>
    <mergeCell ref="AN16:AN18"/>
    <mergeCell ref="AO16:AO18"/>
    <mergeCell ref="AR16:AR18"/>
    <mergeCell ref="S16:S18"/>
    <mergeCell ref="T16:T18"/>
    <mergeCell ref="U16:U18"/>
    <mergeCell ref="V16:V18"/>
    <mergeCell ref="W16:W18"/>
    <mergeCell ref="X16:X18"/>
    <mergeCell ref="M16:M18"/>
    <mergeCell ref="A16:A18"/>
    <mergeCell ref="N16:N18"/>
    <mergeCell ref="Q20:Q21"/>
    <mergeCell ref="R20:R21"/>
    <mergeCell ref="S20:S21"/>
    <mergeCell ref="T20:T21"/>
    <mergeCell ref="I20:I21"/>
    <mergeCell ref="J20:J21"/>
    <mergeCell ref="K20:K21"/>
    <mergeCell ref="L20:L21"/>
    <mergeCell ref="M20:M21"/>
    <mergeCell ref="N20:N21"/>
    <mergeCell ref="P20:P21"/>
    <mergeCell ref="AT20:AT21"/>
    <mergeCell ref="A23:A30"/>
    <mergeCell ref="B23:B30"/>
    <mergeCell ref="C23:C30"/>
    <mergeCell ref="D23:D30"/>
    <mergeCell ref="E23:E30"/>
    <mergeCell ref="F23:F30"/>
    <mergeCell ref="G23:G30"/>
    <mergeCell ref="H23:H30"/>
    <mergeCell ref="I23:I30"/>
    <mergeCell ref="AA20:AA21"/>
    <mergeCell ref="AN20:AN21"/>
    <mergeCell ref="AO20:AO21"/>
    <mergeCell ref="AR20:AR21"/>
    <mergeCell ref="AS20:AS21"/>
    <mergeCell ref="U20:U21"/>
    <mergeCell ref="V23:V30"/>
    <mergeCell ref="V20:V21"/>
    <mergeCell ref="W20:W21"/>
    <mergeCell ref="X20:X21"/>
    <mergeCell ref="Y20:Y21"/>
    <mergeCell ref="Z20:Z21"/>
    <mergeCell ref="O20:O21"/>
    <mergeCell ref="P23:P30"/>
    <mergeCell ref="Q23:Q30"/>
    <mergeCell ref="R23:R30"/>
    <mergeCell ref="S23:S30"/>
    <mergeCell ref="T23:T30"/>
    <mergeCell ref="U23:U30"/>
    <mergeCell ref="J23:J30"/>
    <mergeCell ref="K23:K30"/>
    <mergeCell ref="L23:L30"/>
    <mergeCell ref="M23:M30"/>
    <mergeCell ref="N23:N30"/>
    <mergeCell ref="O23:O30"/>
    <mergeCell ref="AT23:AT31"/>
    <mergeCell ref="AI23:AI24"/>
    <mergeCell ref="AJ23:AJ24"/>
    <mergeCell ref="AG23:AG24"/>
    <mergeCell ref="AB23:AB26"/>
    <mergeCell ref="W23:W30"/>
    <mergeCell ref="X23:X30"/>
    <mergeCell ref="Y23:Y30"/>
    <mergeCell ref="Z23:Z30"/>
    <mergeCell ref="AA23:AA30"/>
    <mergeCell ref="AB29:AB30"/>
  </mergeCells>
  <pageMargins left="0.7" right="0.7" top="0.75" bottom="0.75" header="0.3" footer="0.3"/>
  <pageSetup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5" sqref="K25"/>
    </sheetView>
  </sheetViews>
  <sheetFormatPr baseColWidth="10" defaultRowHeight="15"/>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L24" sqref="L24"/>
    </sheetView>
  </sheetViews>
  <sheetFormatPr baseColWidth="10" defaultRowHeight="15"/>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994"/>
  <sheetViews>
    <sheetView showGridLines="0" topLeftCell="U14" zoomScale="80" zoomScaleNormal="80" zoomScaleSheetLayoutView="70" workbookViewId="0">
      <selection activeCell="X20" sqref="X20"/>
    </sheetView>
  </sheetViews>
  <sheetFormatPr baseColWidth="10" defaultColWidth="14.42578125" defaultRowHeight="15" customHeight="1"/>
  <cols>
    <col min="1" max="1" width="34.7109375" style="2" customWidth="1"/>
    <col min="2" max="2" width="10.140625" style="2" customWidth="1"/>
    <col min="3" max="3" width="12.7109375" style="2" customWidth="1"/>
    <col min="4" max="4" width="17" style="2" customWidth="1"/>
    <col min="5" max="5" width="17" style="114" customWidth="1"/>
    <col min="6" max="6" width="30.85546875" style="114" customWidth="1"/>
    <col min="7" max="7" width="48.85546875" style="2" bestFit="1" customWidth="1"/>
    <col min="8" max="8" width="40.7109375" style="2" customWidth="1"/>
    <col min="9" max="10" width="40.7109375" style="114" customWidth="1"/>
    <col min="11" max="12" width="18.42578125" style="4" customWidth="1"/>
    <col min="13" max="13" width="21.85546875" style="4" customWidth="1"/>
    <col min="14" max="14" width="21.85546875" style="114" customWidth="1"/>
    <col min="15" max="16" width="18.42578125" style="114" customWidth="1"/>
    <col min="17" max="17" width="20.5703125" style="114" customWidth="1"/>
    <col min="18" max="18" width="18.42578125" style="114" customWidth="1"/>
    <col min="19" max="20" width="36.85546875" style="2" customWidth="1"/>
    <col min="21" max="21" width="28.42578125" style="2" customWidth="1"/>
    <col min="22" max="22" width="26.140625" style="2" customWidth="1"/>
    <col min="23" max="28" width="26.140625" style="114" customWidth="1"/>
    <col min="29" max="29" width="59.7109375" style="2" customWidth="1"/>
    <col min="30" max="16384" width="14.42578125" style="2"/>
  </cols>
  <sheetData>
    <row r="1" spans="1:29" ht="18" customHeight="1">
      <c r="A1" s="3"/>
      <c r="B1" s="1037" t="s">
        <v>0</v>
      </c>
      <c r="C1" s="1037"/>
      <c r="D1" s="1037"/>
      <c r="E1" s="1037"/>
      <c r="F1" s="1037"/>
      <c r="G1" s="1037"/>
      <c r="H1" s="1037"/>
      <c r="I1" s="1037"/>
      <c r="K1" s="1037" t="s">
        <v>0</v>
      </c>
      <c r="L1" s="1037"/>
      <c r="M1" s="1037"/>
      <c r="N1" s="1037"/>
      <c r="O1" s="1037"/>
      <c r="P1" s="1037"/>
      <c r="Q1" s="1037"/>
      <c r="R1" s="1037"/>
      <c r="S1" s="114"/>
      <c r="T1" s="114"/>
      <c r="U1" s="1037" t="s">
        <v>0</v>
      </c>
      <c r="V1" s="1037"/>
      <c r="W1" s="1037"/>
      <c r="X1" s="1037"/>
      <c r="Y1" s="1037"/>
      <c r="Z1" s="1037"/>
      <c r="AA1" s="1037"/>
      <c r="AB1" s="1037"/>
      <c r="AC1" s="1037"/>
    </row>
    <row r="2" spans="1:29" ht="12.75" customHeight="1">
      <c r="A2" s="3"/>
      <c r="B2" s="1037" t="s">
        <v>1</v>
      </c>
      <c r="C2" s="1037"/>
      <c r="D2" s="1037"/>
      <c r="E2" s="1037"/>
      <c r="F2" s="1037"/>
      <c r="G2" s="1037"/>
      <c r="H2" s="1037"/>
      <c r="I2" s="1037"/>
      <c r="K2" s="1037" t="s">
        <v>1</v>
      </c>
      <c r="L2" s="1037"/>
      <c r="M2" s="1037"/>
      <c r="N2" s="1037"/>
      <c r="O2" s="1037"/>
      <c r="P2" s="1037"/>
      <c r="Q2" s="1037"/>
      <c r="R2" s="1037"/>
      <c r="S2" s="114"/>
      <c r="T2" s="114"/>
      <c r="U2" s="1037" t="s">
        <v>1</v>
      </c>
      <c r="V2" s="1037"/>
      <c r="W2" s="1037"/>
      <c r="X2" s="1037"/>
      <c r="Y2" s="1037"/>
      <c r="Z2" s="1037"/>
      <c r="AA2" s="1037"/>
      <c r="AB2" s="1037"/>
      <c r="AC2" s="1037"/>
    </row>
    <row r="3" spans="1:29" ht="36.75" customHeight="1">
      <c r="A3" s="3"/>
      <c r="B3" s="1037" t="s">
        <v>2</v>
      </c>
      <c r="C3" s="1037"/>
      <c r="D3" s="1037"/>
      <c r="E3" s="1037"/>
      <c r="F3" s="1037"/>
      <c r="G3" s="1037"/>
      <c r="H3" s="1037"/>
      <c r="I3" s="1037"/>
      <c r="K3" s="1037" t="s">
        <v>2</v>
      </c>
      <c r="L3" s="1037"/>
      <c r="M3" s="1037"/>
      <c r="N3" s="1037"/>
      <c r="O3" s="1037"/>
      <c r="P3" s="1037"/>
      <c r="Q3" s="1037"/>
      <c r="R3" s="1037"/>
      <c r="S3" s="114"/>
      <c r="T3" s="114"/>
      <c r="U3" s="1037" t="s">
        <v>2</v>
      </c>
      <c r="V3" s="1037"/>
      <c r="W3" s="1037"/>
      <c r="X3" s="1037"/>
      <c r="Y3" s="1037"/>
      <c r="Z3" s="1037"/>
      <c r="AA3" s="1037"/>
      <c r="AB3" s="1037"/>
      <c r="AC3" s="1037"/>
    </row>
    <row r="4" spans="1:29" ht="21" customHeight="1">
      <c r="A4" s="5"/>
      <c r="B4" s="1037" t="s">
        <v>48</v>
      </c>
      <c r="C4" s="1037"/>
      <c r="D4" s="1037"/>
      <c r="E4" s="1037"/>
      <c r="F4" s="1037"/>
      <c r="G4" s="1037"/>
      <c r="H4" s="1037"/>
      <c r="I4" s="1037"/>
      <c r="K4" s="1037" t="s">
        <v>48</v>
      </c>
      <c r="L4" s="1037"/>
      <c r="M4" s="1037"/>
      <c r="N4" s="1037"/>
      <c r="O4" s="1037"/>
      <c r="P4" s="1037"/>
      <c r="Q4" s="1037"/>
      <c r="R4" s="1037"/>
      <c r="S4" s="114"/>
      <c r="T4" s="114"/>
      <c r="U4" s="1037" t="s">
        <v>48</v>
      </c>
      <c r="V4" s="1037"/>
      <c r="W4" s="1037"/>
      <c r="X4" s="1037"/>
      <c r="Y4" s="1037"/>
      <c r="Z4" s="1037"/>
      <c r="AA4" s="1037"/>
      <c r="AB4" s="1037"/>
      <c r="AC4" s="1037"/>
    </row>
    <row r="5" spans="1:29" ht="23.25" customHeight="1">
      <c r="A5" s="6"/>
      <c r="B5" s="1037" t="s">
        <v>56</v>
      </c>
      <c r="C5" s="1037"/>
      <c r="D5" s="1037"/>
      <c r="E5" s="1037"/>
      <c r="F5" s="1037"/>
      <c r="G5" s="1037"/>
      <c r="H5" s="1037"/>
      <c r="I5" s="1037"/>
      <c r="K5" s="1037" t="s">
        <v>56</v>
      </c>
      <c r="L5" s="1037"/>
      <c r="M5" s="1037"/>
      <c r="N5" s="1037"/>
      <c r="O5" s="1037"/>
      <c r="P5" s="1037"/>
      <c r="Q5" s="1037"/>
      <c r="R5" s="1037"/>
      <c r="S5" s="1037"/>
      <c r="T5" s="114"/>
      <c r="U5" s="1037" t="s">
        <v>56</v>
      </c>
      <c r="V5" s="1037"/>
      <c r="W5" s="1037"/>
      <c r="X5" s="1037"/>
      <c r="Y5" s="1037"/>
      <c r="Z5" s="1037"/>
      <c r="AA5" s="1037"/>
      <c r="AB5" s="1037"/>
      <c r="AC5" s="1037"/>
    </row>
    <row r="6" spans="1:29" ht="18.75" customHeight="1">
      <c r="A6" s="1"/>
      <c r="B6" s="1037" t="s">
        <v>51</v>
      </c>
      <c r="C6" s="1037"/>
      <c r="D6" s="1037"/>
      <c r="E6" s="1037"/>
      <c r="F6" s="1037"/>
      <c r="G6" s="1037" t="s">
        <v>158</v>
      </c>
      <c r="H6" s="1037"/>
      <c r="I6" s="1037"/>
      <c r="J6" s="1"/>
      <c r="K6" s="1037" t="s">
        <v>51</v>
      </c>
      <c r="L6" s="1037"/>
      <c r="M6" s="1037"/>
      <c r="N6" s="1037"/>
      <c r="O6" s="1037"/>
      <c r="P6" s="1037" t="str">
        <f>G6</f>
        <v>CONSORCIO IES 2019</v>
      </c>
      <c r="Q6" s="1037"/>
      <c r="R6" s="1037"/>
      <c r="S6" s="1"/>
      <c r="T6" s="1"/>
      <c r="U6" s="1037" t="s">
        <v>51</v>
      </c>
      <c r="V6" s="1037"/>
      <c r="W6" s="1037"/>
      <c r="X6" s="1037"/>
      <c r="Y6" s="1037"/>
      <c r="Z6" s="1037" t="s">
        <v>378</v>
      </c>
      <c r="AA6" s="1037"/>
      <c r="AB6" s="1037"/>
      <c r="AC6" s="1037"/>
    </row>
    <row r="7" spans="1:29" s="15" customFormat="1" ht="18" customHeight="1">
      <c r="A7" s="7"/>
      <c r="B7" s="14"/>
      <c r="C7" s="7"/>
      <c r="D7" s="7"/>
      <c r="E7" s="7"/>
      <c r="F7" s="7"/>
      <c r="G7" s="7" t="s">
        <v>54</v>
      </c>
      <c r="H7" s="7" t="s">
        <v>53</v>
      </c>
      <c r="I7" s="7"/>
      <c r="J7" s="7"/>
      <c r="K7" s="7"/>
      <c r="L7" s="7"/>
      <c r="M7" s="7"/>
      <c r="N7" s="7"/>
      <c r="O7" s="7"/>
      <c r="P7" s="7"/>
      <c r="Q7" s="7"/>
      <c r="R7" s="7"/>
      <c r="S7" s="7" t="s">
        <v>52</v>
      </c>
      <c r="T7" s="7" t="s">
        <v>52</v>
      </c>
      <c r="U7" s="7"/>
      <c r="V7" s="7"/>
      <c r="W7" s="7"/>
      <c r="X7" s="7"/>
      <c r="Y7" s="7"/>
      <c r="Z7" s="7"/>
      <c r="AA7" s="7"/>
      <c r="AB7" s="7"/>
      <c r="AC7" s="7"/>
    </row>
    <row r="8" spans="1:29" s="17" customFormat="1" ht="198.75" customHeight="1">
      <c r="A8" s="8"/>
      <c r="B8" s="9" t="s">
        <v>3</v>
      </c>
      <c r="C8" s="9" t="s">
        <v>4</v>
      </c>
      <c r="D8" s="9" t="s">
        <v>5</v>
      </c>
      <c r="E8" s="9" t="s">
        <v>117</v>
      </c>
      <c r="F8" s="9" t="s">
        <v>116</v>
      </c>
      <c r="G8" s="9" t="s">
        <v>57</v>
      </c>
      <c r="H8" s="9" t="s">
        <v>47</v>
      </c>
      <c r="I8" s="9" t="s">
        <v>6</v>
      </c>
      <c r="J8" s="9" t="s">
        <v>49</v>
      </c>
      <c r="K8" s="9" t="s">
        <v>50</v>
      </c>
      <c r="L8" s="9" t="s">
        <v>111</v>
      </c>
      <c r="M8" s="9" t="s">
        <v>7</v>
      </c>
      <c r="N8" s="9" t="s">
        <v>119</v>
      </c>
      <c r="O8" s="9" t="s">
        <v>8</v>
      </c>
      <c r="P8" s="130" t="s">
        <v>9</v>
      </c>
      <c r="Q8" s="9" t="s">
        <v>118</v>
      </c>
      <c r="R8" s="9" t="s">
        <v>120</v>
      </c>
      <c r="S8" s="9" t="s">
        <v>121</v>
      </c>
      <c r="T8" s="130" t="s">
        <v>115</v>
      </c>
      <c r="U8" s="109" t="s">
        <v>108</v>
      </c>
      <c r="V8" s="109" t="s">
        <v>55</v>
      </c>
      <c r="W8" s="109" t="s">
        <v>150</v>
      </c>
      <c r="X8" s="109" t="s">
        <v>112</v>
      </c>
      <c r="Y8" s="109" t="s">
        <v>151</v>
      </c>
      <c r="Z8" s="109" t="s">
        <v>113</v>
      </c>
      <c r="AA8" s="109" t="s">
        <v>282</v>
      </c>
      <c r="AB8" s="109" t="s">
        <v>283</v>
      </c>
      <c r="AC8" s="109" t="s">
        <v>10</v>
      </c>
    </row>
    <row r="9" spans="1:29" ht="150">
      <c r="A9" s="10"/>
      <c r="B9" s="110">
        <v>1</v>
      </c>
      <c r="C9" s="16">
        <v>13</v>
      </c>
      <c r="D9" s="16">
        <v>13</v>
      </c>
      <c r="E9" s="16" t="s">
        <v>572</v>
      </c>
      <c r="F9" s="16" t="s">
        <v>159</v>
      </c>
      <c r="G9" s="16" t="s">
        <v>160</v>
      </c>
      <c r="H9" s="16" t="s">
        <v>161</v>
      </c>
      <c r="I9" s="16" t="s">
        <v>162</v>
      </c>
      <c r="J9" s="16" t="s">
        <v>163</v>
      </c>
      <c r="K9" s="16" t="s">
        <v>164</v>
      </c>
      <c r="L9" s="16" t="s">
        <v>165</v>
      </c>
      <c r="M9" s="212">
        <v>0.5</v>
      </c>
      <c r="N9" s="213">
        <v>41785</v>
      </c>
      <c r="O9" s="213">
        <v>41793</v>
      </c>
      <c r="P9" s="213">
        <v>42002</v>
      </c>
      <c r="Q9" s="16" t="s">
        <v>167</v>
      </c>
      <c r="R9" s="213">
        <v>42050</v>
      </c>
      <c r="S9" s="16" t="s">
        <v>162</v>
      </c>
      <c r="T9" s="16" t="s">
        <v>162</v>
      </c>
      <c r="U9" s="16">
        <v>2014</v>
      </c>
      <c r="V9" s="121">
        <v>1661932000</v>
      </c>
      <c r="W9" s="175">
        <f>V9/VLOOKUP(U9,lov_smmlv,2)*sm_2019</f>
        <v>2234110647.9293928</v>
      </c>
      <c r="X9" s="124">
        <v>0.5</v>
      </c>
      <c r="Y9" s="175">
        <f>X9*W9</f>
        <v>1117055323.9646964</v>
      </c>
      <c r="Z9" s="124">
        <v>0.5</v>
      </c>
      <c r="AA9" s="175">
        <f>(PPTO_oficial*Z9)</f>
        <v>434141970.5</v>
      </c>
      <c r="AB9" s="175" t="s">
        <v>162</v>
      </c>
      <c r="AC9" s="16"/>
    </row>
    <row r="10" spans="1:29" ht="180">
      <c r="A10" s="10"/>
      <c r="B10" s="110">
        <v>2</v>
      </c>
      <c r="C10" s="16">
        <v>26</v>
      </c>
      <c r="D10" s="16">
        <v>26</v>
      </c>
      <c r="E10" s="16" t="s">
        <v>571</v>
      </c>
      <c r="F10" s="16" t="s">
        <v>168</v>
      </c>
      <c r="G10" s="16" t="s">
        <v>169</v>
      </c>
      <c r="H10" s="16" t="s">
        <v>170</v>
      </c>
      <c r="I10" s="16" t="s">
        <v>162</v>
      </c>
      <c r="J10" s="16" t="s">
        <v>171</v>
      </c>
      <c r="K10" s="16" t="s">
        <v>179</v>
      </c>
      <c r="L10" s="16" t="s">
        <v>172</v>
      </c>
      <c r="M10" s="212">
        <v>0.34</v>
      </c>
      <c r="N10" s="213">
        <v>42583</v>
      </c>
      <c r="O10" s="214">
        <v>42951</v>
      </c>
      <c r="P10" s="213">
        <v>42886</v>
      </c>
      <c r="Q10" s="16" t="s">
        <v>166</v>
      </c>
      <c r="R10" s="213">
        <v>42937</v>
      </c>
      <c r="S10" s="16" t="s">
        <v>162</v>
      </c>
      <c r="T10" s="16" t="s">
        <v>173</v>
      </c>
      <c r="U10" s="16">
        <v>2017</v>
      </c>
      <c r="V10" s="121">
        <v>1271192575</v>
      </c>
      <c r="W10" s="175">
        <f>V10/VLOOKUP(U10,lov_smmlv,2)*sm_2019</f>
        <v>1426963063.6662841</v>
      </c>
      <c r="X10" s="124">
        <v>0.34</v>
      </c>
      <c r="Y10" s="175">
        <f>X10*W10</f>
        <v>485167441.64653665</v>
      </c>
      <c r="Z10" s="124">
        <v>0.5</v>
      </c>
      <c r="AA10" s="1265">
        <f>(PPTO_oficial*Z10)</f>
        <v>434141970.5</v>
      </c>
      <c r="AB10" s="244" t="s">
        <v>162</v>
      </c>
      <c r="AC10" s="215" t="s">
        <v>1302</v>
      </c>
    </row>
    <row r="11" spans="1:29" ht="375.75" thickBot="1">
      <c r="A11" s="10"/>
      <c r="B11" s="110">
        <v>3</v>
      </c>
      <c r="C11" s="16">
        <v>16</v>
      </c>
      <c r="D11" s="16">
        <v>16</v>
      </c>
      <c r="E11" s="16" t="s">
        <v>570</v>
      </c>
      <c r="F11" s="16" t="s">
        <v>174</v>
      </c>
      <c r="G11" s="16" t="s">
        <v>175</v>
      </c>
      <c r="H11" s="16" t="s">
        <v>176</v>
      </c>
      <c r="I11" s="215" t="s">
        <v>173</v>
      </c>
      <c r="J11" s="16" t="s">
        <v>177</v>
      </c>
      <c r="K11" s="16" t="s">
        <v>178</v>
      </c>
      <c r="L11" s="16" t="s">
        <v>172</v>
      </c>
      <c r="M11" s="212">
        <v>0.21</v>
      </c>
      <c r="N11" s="213">
        <v>40900</v>
      </c>
      <c r="O11" s="213">
        <v>40906</v>
      </c>
      <c r="P11" s="213">
        <v>42003</v>
      </c>
      <c r="Q11" s="16" t="s">
        <v>166</v>
      </c>
      <c r="R11" s="213" t="s">
        <v>180</v>
      </c>
      <c r="S11" s="16" t="s">
        <v>162</v>
      </c>
      <c r="T11" s="16" t="s">
        <v>162</v>
      </c>
      <c r="U11" s="126">
        <v>2014</v>
      </c>
      <c r="V11" s="125">
        <v>2144047715</v>
      </c>
      <c r="W11" s="176">
        <f>V11/VLOOKUP(U11,lov_smmlv,2)*sm_2019</f>
        <v>2882211684.8043022</v>
      </c>
      <c r="X11" s="127">
        <v>0.21</v>
      </c>
      <c r="Y11" s="175">
        <f>X11*W11</f>
        <v>605264453.80890346</v>
      </c>
      <c r="Z11" s="127">
        <v>0.5</v>
      </c>
      <c r="AA11" s="1287"/>
      <c r="AB11" s="175" t="s">
        <v>162</v>
      </c>
      <c r="AC11" s="215" t="s">
        <v>1486</v>
      </c>
    </row>
    <row r="12" spans="1:29" ht="19.5" customHeight="1">
      <c r="A12" s="1"/>
      <c r="B12" s="11" t="s">
        <v>11</v>
      </c>
      <c r="C12" s="1"/>
      <c r="D12" s="1"/>
      <c r="E12" s="1"/>
      <c r="F12" s="1"/>
      <c r="G12" s="1"/>
      <c r="H12" s="1"/>
      <c r="I12" s="1"/>
      <c r="J12" s="1"/>
      <c r="K12" s="1"/>
      <c r="L12" s="1"/>
      <c r="M12" s="1"/>
      <c r="N12" s="1"/>
      <c r="O12" s="1"/>
      <c r="P12" s="1"/>
      <c r="Q12" s="1"/>
      <c r="R12" s="1"/>
      <c r="S12" s="1"/>
      <c r="T12" s="1"/>
      <c r="U12" s="1038" t="s">
        <v>281</v>
      </c>
      <c r="V12" s="1039"/>
      <c r="W12" s="1039"/>
      <c r="X12" s="1039"/>
      <c r="Y12" s="1039"/>
      <c r="Z12" s="1039"/>
      <c r="AA12" s="1039"/>
      <c r="AB12" s="1039"/>
      <c r="AC12" s="1"/>
    </row>
    <row r="13" spans="1:29" ht="12.7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row>
    <row r="14" spans="1:29" ht="39" customHeight="1">
      <c r="A14" s="1"/>
      <c r="B14" s="1"/>
      <c r="C14" s="1"/>
      <c r="D14" s="1"/>
      <c r="E14" s="1"/>
      <c r="F14" s="1"/>
      <c r="G14" s="1"/>
      <c r="H14" s="1"/>
      <c r="I14" s="1"/>
      <c r="J14" s="1"/>
      <c r="K14" s="1"/>
      <c r="L14" s="1"/>
      <c r="M14" s="1"/>
      <c r="N14" s="1"/>
      <c r="O14" s="1"/>
      <c r="P14" s="1"/>
      <c r="Q14" s="1"/>
      <c r="R14" s="1"/>
      <c r="S14" s="1"/>
      <c r="T14" s="1"/>
      <c r="U14" s="1286" t="s">
        <v>1483</v>
      </c>
      <c r="V14" s="1286"/>
      <c r="W14" s="1286"/>
      <c r="X14" s="1286"/>
      <c r="Y14" s="1286"/>
      <c r="Z14" s="1286"/>
      <c r="AA14" s="1286"/>
      <c r="AB14" s="1286"/>
      <c r="AC14" s="1286"/>
    </row>
    <row r="15" spans="1:29" ht="12.75" customHeight="1">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row>
    <row r="16" spans="1:29" ht="12.75" customHeight="1">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row>
    <row r="17" spans="1:29" ht="12.75" customHeight="1">
      <c r="A17" s="1"/>
      <c r="B17" s="1"/>
      <c r="C17" s="1"/>
      <c r="D17" s="1"/>
      <c r="E17" s="1"/>
      <c r="F17" s="1"/>
      <c r="G17" s="1"/>
      <c r="H17" s="1"/>
      <c r="I17" s="1"/>
      <c r="J17" s="1"/>
      <c r="K17" s="1"/>
      <c r="L17" s="1"/>
      <c r="M17" s="1"/>
      <c r="N17" s="1"/>
      <c r="O17" s="1"/>
      <c r="P17" s="1"/>
      <c r="Q17" s="1"/>
      <c r="R17" s="1"/>
      <c r="S17" s="1"/>
      <c r="T17" s="1"/>
      <c r="U17" s="12"/>
      <c r="V17" s="12"/>
      <c r="W17" s="12"/>
      <c r="X17" s="12"/>
      <c r="Y17" s="12"/>
      <c r="Z17" s="12"/>
      <c r="AA17" s="12"/>
      <c r="AB17" s="12"/>
      <c r="AC17" s="1"/>
    </row>
    <row r="18" spans="1:29" ht="12.75" customHeight="1">
      <c r="A18" s="1"/>
      <c r="B18" s="1"/>
      <c r="C18" s="1"/>
      <c r="D18" s="1"/>
      <c r="E18" s="1"/>
      <c r="F18" s="1"/>
      <c r="G18" s="1"/>
      <c r="H18" s="1"/>
      <c r="I18" s="1"/>
      <c r="J18" s="1"/>
      <c r="K18" s="1"/>
      <c r="L18" s="1"/>
      <c r="M18" s="1"/>
      <c r="N18" s="1"/>
      <c r="O18" s="1"/>
      <c r="P18" s="1"/>
      <c r="Q18" s="1"/>
      <c r="R18" s="1"/>
      <c r="S18" s="1"/>
      <c r="T18" s="1"/>
      <c r="U18" s="12"/>
      <c r="V18" s="12"/>
      <c r="W18" s="12"/>
      <c r="X18" s="12"/>
      <c r="Y18" s="12"/>
      <c r="Z18" s="12"/>
      <c r="AA18" s="12"/>
      <c r="AB18" s="12"/>
      <c r="AC18" s="1"/>
    </row>
    <row r="19" spans="1:29" ht="12.75" customHeight="1">
      <c r="A19" s="1"/>
      <c r="B19" s="1"/>
      <c r="C19" s="1"/>
      <c r="D19" s="1"/>
      <c r="E19" s="1"/>
      <c r="F19" s="1"/>
      <c r="G19" s="1"/>
      <c r="H19" s="1"/>
      <c r="I19" s="1"/>
      <c r="J19" s="1"/>
      <c r="K19" s="1"/>
      <c r="L19" s="1"/>
      <c r="M19" s="1"/>
      <c r="N19" s="1"/>
      <c r="O19" s="1"/>
      <c r="P19" s="1"/>
      <c r="Q19" s="1"/>
      <c r="R19" s="1"/>
      <c r="S19" s="1"/>
      <c r="T19" s="1"/>
      <c r="U19" s="12"/>
      <c r="V19" s="12"/>
      <c r="W19" s="12"/>
      <c r="X19" s="12"/>
      <c r="Y19" s="12"/>
      <c r="Z19" s="12"/>
      <c r="AA19" s="12"/>
      <c r="AB19" s="12"/>
      <c r="AC19" s="1"/>
    </row>
    <row r="20" spans="1:29" ht="12.75" customHeight="1">
      <c r="A20" s="1"/>
      <c r="B20" s="1"/>
      <c r="C20" s="1"/>
      <c r="D20" s="1"/>
      <c r="E20" s="1"/>
      <c r="F20" s="1"/>
      <c r="G20" s="1"/>
      <c r="H20" s="1"/>
      <c r="I20" s="1"/>
      <c r="J20" s="1"/>
      <c r="K20" s="1"/>
      <c r="L20" s="1"/>
      <c r="M20" s="1"/>
      <c r="N20" s="1"/>
      <c r="O20" s="1"/>
      <c r="P20" s="1"/>
      <c r="Q20" s="1"/>
      <c r="R20" s="1"/>
      <c r="S20" s="1"/>
      <c r="T20" s="1"/>
      <c r="U20" s="12"/>
      <c r="V20" s="12"/>
      <c r="W20" s="12"/>
      <c r="X20" s="12"/>
      <c r="Y20" s="12"/>
      <c r="Z20" s="12"/>
      <c r="AA20" s="12"/>
      <c r="AB20" s="12"/>
      <c r="AC20" s="1"/>
    </row>
    <row r="21" spans="1:29" ht="12.75" customHeight="1">
      <c r="A21" s="1"/>
      <c r="B21" s="1"/>
      <c r="C21" s="1"/>
      <c r="D21" s="1"/>
      <c r="E21" s="1"/>
      <c r="F21" s="1"/>
      <c r="G21" s="1"/>
      <c r="H21" s="1"/>
      <c r="I21" s="1"/>
      <c r="J21" s="1"/>
      <c r="K21" s="1"/>
      <c r="L21" s="1"/>
      <c r="M21" s="1"/>
      <c r="N21" s="1"/>
      <c r="O21" s="1"/>
      <c r="P21" s="1"/>
      <c r="Q21" s="1"/>
      <c r="R21" s="1"/>
      <c r="S21" s="1"/>
      <c r="T21" s="1"/>
      <c r="U21" s="12"/>
      <c r="V21" s="12"/>
      <c r="W21" s="12"/>
      <c r="X21" s="12"/>
      <c r="Y21" s="12"/>
      <c r="Z21" s="12"/>
      <c r="AA21" s="12"/>
      <c r="AB21" s="12"/>
      <c r="AC21" s="1"/>
    </row>
    <row r="22" spans="1:29" ht="12.75" customHeight="1">
      <c r="A22" s="1"/>
      <c r="B22" s="1"/>
      <c r="C22" s="1"/>
      <c r="D22" s="1"/>
      <c r="E22" s="1"/>
      <c r="F22" s="1"/>
      <c r="G22" s="1"/>
      <c r="H22" s="1"/>
      <c r="I22" s="1"/>
      <c r="J22" s="1"/>
      <c r="K22" s="1"/>
      <c r="L22" s="1"/>
      <c r="M22" s="1"/>
      <c r="N22" s="1"/>
      <c r="O22" s="1"/>
      <c r="P22" s="1"/>
      <c r="Q22" s="1"/>
      <c r="R22" s="1"/>
      <c r="S22" s="1"/>
      <c r="T22" s="1"/>
      <c r="U22" s="12"/>
      <c r="V22" s="12"/>
      <c r="W22" s="12"/>
      <c r="X22" s="12"/>
      <c r="Y22" s="12"/>
      <c r="Z22" s="12"/>
      <c r="AA22" s="12"/>
      <c r="AB22" s="12"/>
      <c r="AC22" s="1"/>
    </row>
    <row r="23" spans="1:29" ht="12.75" customHeight="1">
      <c r="A23" s="1"/>
      <c r="B23" s="1"/>
      <c r="C23" s="1"/>
      <c r="D23" s="1"/>
      <c r="E23" s="1"/>
      <c r="F23" s="1"/>
      <c r="G23" s="1"/>
      <c r="H23" s="1"/>
      <c r="I23" s="1"/>
      <c r="J23" s="1"/>
      <c r="K23" s="1"/>
      <c r="L23" s="1"/>
      <c r="M23" s="1"/>
      <c r="N23" s="1"/>
      <c r="O23" s="1"/>
      <c r="P23" s="1"/>
      <c r="Q23" s="1"/>
      <c r="R23" s="1"/>
      <c r="S23" s="1"/>
      <c r="T23" s="1"/>
      <c r="U23" s="12"/>
      <c r="V23" s="12"/>
      <c r="W23" s="12"/>
      <c r="X23" s="12"/>
      <c r="Y23" s="12"/>
      <c r="Z23" s="12"/>
      <c r="AA23" s="12"/>
      <c r="AB23" s="12"/>
      <c r="AC23" s="1"/>
    </row>
    <row r="24" spans="1:29" ht="12.7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row>
    <row r="25" spans="1:29"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row>
    <row r="26" spans="1:29"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row>
    <row r="27" spans="1:29"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row>
    <row r="28" spans="1:29"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row>
    <row r="29" spans="1: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row>
    <row r="30" spans="1:29"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row>
    <row r="31" spans="1:29"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row>
    <row r="32" spans="1:29"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row>
    <row r="33" spans="1:29" ht="12.75" customHeight="1">
      <c r="A33" s="1"/>
      <c r="B33" s="13"/>
      <c r="C33" s="1"/>
      <c r="D33" s="1"/>
      <c r="E33" s="1"/>
      <c r="F33" s="1"/>
      <c r="G33" s="1"/>
      <c r="H33" s="1"/>
      <c r="I33" s="1"/>
      <c r="J33" s="1"/>
      <c r="K33" s="1"/>
      <c r="L33" s="1"/>
      <c r="M33" s="1"/>
      <c r="N33" s="1"/>
      <c r="O33" s="1"/>
      <c r="P33" s="1"/>
      <c r="Q33" s="1"/>
      <c r="R33" s="1"/>
      <c r="S33" s="1"/>
      <c r="T33" s="1"/>
      <c r="U33" s="1"/>
      <c r="V33" s="1"/>
      <c r="W33" s="1"/>
      <c r="X33" s="1"/>
      <c r="Y33" s="1"/>
      <c r="Z33" s="1"/>
      <c r="AA33" s="1"/>
      <c r="AB33" s="1"/>
      <c r="AC33" s="1"/>
    </row>
    <row r="34" spans="1:29"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row>
    <row r="35" spans="1:29"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row>
    <row r="36" spans="1:29"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row>
    <row r="37" spans="1:29"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row>
    <row r="38" spans="1:29"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row>
    <row r="39" spans="1:2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row>
    <row r="40" spans="1:29"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row>
    <row r="41" spans="1:29"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row>
    <row r="42" spans="1:29"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row>
    <row r="43" spans="1:29" ht="12.75" hidden="1" customHeight="1">
      <c r="A43" s="1"/>
      <c r="B43" s="8" t="s">
        <v>12</v>
      </c>
      <c r="C43" s="8" t="s">
        <v>13</v>
      </c>
      <c r="D43" s="8" t="s">
        <v>14</v>
      </c>
      <c r="E43" s="8"/>
      <c r="F43" s="8"/>
      <c r="G43" s="8"/>
      <c r="H43" s="8"/>
      <c r="I43" s="8"/>
      <c r="J43" s="8"/>
      <c r="K43" s="8"/>
      <c r="L43" s="8"/>
      <c r="M43" s="8"/>
      <c r="N43" s="8"/>
      <c r="O43" s="8"/>
      <c r="P43" s="8"/>
      <c r="Q43" s="8"/>
      <c r="R43" s="8"/>
      <c r="S43" s="8"/>
      <c r="T43" s="8"/>
      <c r="U43" s="1"/>
      <c r="V43" s="1"/>
      <c r="W43" s="1"/>
      <c r="X43" s="1"/>
      <c r="Y43" s="1"/>
      <c r="Z43" s="1"/>
      <c r="AA43" s="1"/>
      <c r="AB43" s="1"/>
      <c r="AC43" s="1"/>
    </row>
    <row r="44" spans="1:29" ht="12.75" hidden="1" customHeight="1">
      <c r="A44" s="1"/>
      <c r="B44" s="13" t="s">
        <v>15</v>
      </c>
      <c r="C44" s="13"/>
      <c r="D44" s="13" t="s">
        <v>16</v>
      </c>
      <c r="E44" s="13"/>
      <c r="F44" s="13"/>
      <c r="G44" s="13"/>
      <c r="H44" s="13"/>
      <c r="I44" s="13"/>
      <c r="J44" s="13"/>
      <c r="K44" s="13"/>
      <c r="L44" s="13"/>
      <c r="M44" s="13"/>
      <c r="N44" s="13"/>
      <c r="O44" s="13"/>
      <c r="P44" s="13"/>
      <c r="Q44" s="13"/>
      <c r="R44" s="13"/>
      <c r="S44" s="13"/>
      <c r="T44" s="13"/>
      <c r="U44" s="1"/>
      <c r="V44" s="1"/>
      <c r="W44" s="1"/>
      <c r="X44" s="1"/>
      <c r="Y44" s="1"/>
      <c r="Z44" s="1"/>
      <c r="AA44" s="1"/>
      <c r="AB44" s="1"/>
      <c r="AC44" s="1"/>
    </row>
    <row r="45" spans="1:29" ht="12.75" hidden="1" customHeight="1">
      <c r="A45" s="1"/>
      <c r="B45" s="13">
        <v>80101500</v>
      </c>
      <c r="C45" s="13" t="s">
        <v>17</v>
      </c>
      <c r="D45" s="13" t="s">
        <v>18</v>
      </c>
      <c r="E45" s="13"/>
      <c r="F45" s="13"/>
      <c r="G45" s="13"/>
      <c r="H45" s="13"/>
      <c r="I45" s="13"/>
      <c r="J45" s="13"/>
      <c r="K45" s="13"/>
      <c r="L45" s="13"/>
      <c r="M45" s="13"/>
      <c r="N45" s="13"/>
      <c r="O45" s="13"/>
      <c r="P45" s="13"/>
      <c r="Q45" s="13"/>
      <c r="R45" s="13"/>
      <c r="S45" s="13"/>
      <c r="T45" s="13"/>
      <c r="U45" s="1"/>
      <c r="V45" s="1"/>
      <c r="W45" s="1"/>
      <c r="X45" s="1"/>
      <c r="Y45" s="1"/>
      <c r="Z45" s="1"/>
      <c r="AA45" s="1"/>
      <c r="AB45" s="1"/>
      <c r="AC45" s="1"/>
    </row>
    <row r="46" spans="1:29" ht="12.75" hidden="1" customHeight="1">
      <c r="A46" s="1"/>
      <c r="B46" s="13">
        <v>80101509</v>
      </c>
      <c r="C46" s="13" t="s">
        <v>19</v>
      </c>
      <c r="D46" s="13" t="s">
        <v>20</v>
      </c>
      <c r="E46" s="13"/>
      <c r="F46" s="13"/>
      <c r="G46" s="13"/>
      <c r="H46" s="13"/>
      <c r="I46" s="13"/>
      <c r="J46" s="13"/>
      <c r="K46" s="13"/>
      <c r="L46" s="13"/>
      <c r="M46" s="13"/>
      <c r="N46" s="13"/>
      <c r="O46" s="13"/>
      <c r="P46" s="13"/>
      <c r="Q46" s="13"/>
      <c r="R46" s="13"/>
      <c r="S46" s="13"/>
      <c r="T46" s="13"/>
      <c r="U46" s="1"/>
      <c r="V46" s="1"/>
      <c r="W46" s="1"/>
      <c r="X46" s="1"/>
      <c r="Y46" s="1"/>
      <c r="Z46" s="1"/>
      <c r="AA46" s="1"/>
      <c r="AB46" s="1"/>
      <c r="AC46" s="1"/>
    </row>
    <row r="47" spans="1:29" ht="12.75" hidden="1" customHeight="1">
      <c r="A47" s="1"/>
      <c r="B47" s="13">
        <v>80101600</v>
      </c>
      <c r="C47" s="13" t="s">
        <v>21</v>
      </c>
      <c r="D47" s="13" t="s">
        <v>22</v>
      </c>
      <c r="E47" s="13"/>
      <c r="F47" s="13"/>
      <c r="G47" s="13"/>
      <c r="H47" s="13"/>
      <c r="I47" s="13"/>
      <c r="J47" s="13"/>
      <c r="K47" s="13"/>
      <c r="L47" s="13"/>
      <c r="M47" s="13"/>
      <c r="N47" s="13"/>
      <c r="O47" s="13"/>
      <c r="P47" s="13"/>
      <c r="Q47" s="13"/>
      <c r="R47" s="13"/>
      <c r="S47" s="13"/>
      <c r="T47" s="13"/>
      <c r="U47" s="1"/>
      <c r="V47" s="1"/>
      <c r="W47" s="1"/>
      <c r="X47" s="1"/>
      <c r="Y47" s="1"/>
      <c r="Z47" s="1"/>
      <c r="AA47" s="1"/>
      <c r="AB47" s="1"/>
      <c r="AC47" s="1"/>
    </row>
    <row r="48" spans="1:29" ht="12.75" hidden="1" customHeight="1">
      <c r="A48" s="1"/>
      <c r="B48" s="13">
        <v>80101604</v>
      </c>
      <c r="C48" s="13" t="s">
        <v>23</v>
      </c>
      <c r="D48" s="13" t="s">
        <v>24</v>
      </c>
      <c r="E48" s="13"/>
      <c r="F48" s="13"/>
      <c r="G48" s="13"/>
      <c r="H48" s="13"/>
      <c r="I48" s="13"/>
      <c r="J48" s="13"/>
      <c r="K48" s="13"/>
      <c r="L48" s="13"/>
      <c r="M48" s="13"/>
      <c r="N48" s="13"/>
      <c r="O48" s="13"/>
      <c r="P48" s="13"/>
      <c r="Q48" s="13"/>
      <c r="R48" s="13"/>
      <c r="S48" s="13"/>
      <c r="T48" s="13"/>
      <c r="U48" s="1"/>
      <c r="V48" s="1"/>
      <c r="W48" s="1"/>
      <c r="X48" s="1"/>
      <c r="Y48" s="1"/>
      <c r="Z48" s="1"/>
      <c r="AA48" s="1"/>
      <c r="AB48" s="1"/>
      <c r="AC48" s="1"/>
    </row>
    <row r="49" spans="1:29" ht="12.75" hidden="1" customHeight="1">
      <c r="A49" s="1"/>
      <c r="B49" s="13">
        <v>81131500</v>
      </c>
      <c r="C49" s="13" t="s">
        <v>25</v>
      </c>
      <c r="D49" s="13" t="s">
        <v>26</v>
      </c>
      <c r="E49" s="13"/>
      <c r="F49" s="13"/>
      <c r="G49" s="13"/>
      <c r="H49" s="13"/>
      <c r="I49" s="13"/>
      <c r="J49" s="13"/>
      <c r="K49" s="13"/>
      <c r="L49" s="13"/>
      <c r="M49" s="13"/>
      <c r="N49" s="13"/>
      <c r="O49" s="13"/>
      <c r="P49" s="13"/>
      <c r="Q49" s="13"/>
      <c r="R49" s="13"/>
      <c r="S49" s="13"/>
      <c r="T49" s="13"/>
      <c r="U49" s="1"/>
      <c r="V49" s="1"/>
      <c r="W49" s="1"/>
      <c r="X49" s="1"/>
      <c r="Y49" s="1"/>
      <c r="Z49" s="1"/>
      <c r="AA49" s="1"/>
      <c r="AB49" s="1"/>
      <c r="AC49" s="1"/>
    </row>
    <row r="50" spans="1:29" ht="12.75" hidden="1" customHeight="1">
      <c r="A50" s="1"/>
      <c r="B50" s="13">
        <v>81131501</v>
      </c>
      <c r="C50" s="13" t="s">
        <v>27</v>
      </c>
      <c r="D50" s="13" t="s">
        <v>28</v>
      </c>
      <c r="E50" s="13"/>
      <c r="F50" s="13"/>
      <c r="G50" s="13"/>
      <c r="H50" s="13"/>
      <c r="I50" s="13"/>
      <c r="J50" s="13"/>
      <c r="K50" s="13"/>
      <c r="L50" s="13"/>
      <c r="M50" s="13"/>
      <c r="N50" s="13"/>
      <c r="O50" s="13"/>
      <c r="P50" s="13"/>
      <c r="Q50" s="13"/>
      <c r="R50" s="13"/>
      <c r="S50" s="13"/>
      <c r="T50" s="13"/>
      <c r="U50" s="1"/>
      <c r="V50" s="1"/>
      <c r="W50" s="1"/>
      <c r="X50" s="1"/>
      <c r="Y50" s="1"/>
      <c r="Z50" s="1"/>
      <c r="AA50" s="1"/>
      <c r="AB50" s="1"/>
      <c r="AC50" s="1"/>
    </row>
    <row r="51" spans="1:29" ht="12.75" hidden="1" customHeight="1">
      <c r="A51" s="1"/>
      <c r="B51" s="13">
        <v>81131502</v>
      </c>
      <c r="C51" s="13" t="s">
        <v>29</v>
      </c>
      <c r="D51" s="13" t="s">
        <v>30</v>
      </c>
      <c r="E51" s="13"/>
      <c r="F51" s="13"/>
      <c r="G51" s="13"/>
      <c r="H51" s="13"/>
      <c r="I51" s="13"/>
      <c r="J51" s="13"/>
      <c r="K51" s="13"/>
      <c r="L51" s="13"/>
      <c r="M51" s="13"/>
      <c r="N51" s="13"/>
      <c r="O51" s="13"/>
      <c r="P51" s="13"/>
      <c r="Q51" s="13"/>
      <c r="R51" s="13"/>
      <c r="S51" s="13"/>
      <c r="T51" s="13"/>
      <c r="U51" s="1"/>
      <c r="V51" s="1"/>
      <c r="W51" s="1"/>
      <c r="X51" s="1"/>
      <c r="Y51" s="1"/>
      <c r="Z51" s="1"/>
      <c r="AA51" s="1"/>
      <c r="AB51" s="1"/>
      <c r="AC51" s="1"/>
    </row>
    <row r="52" spans="1:29" ht="12.75" hidden="1" customHeight="1">
      <c r="A52" s="1"/>
      <c r="B52" s="13">
        <v>81131503</v>
      </c>
      <c r="C52" s="13" t="s">
        <v>31</v>
      </c>
      <c r="D52" s="13" t="s">
        <v>32</v>
      </c>
      <c r="E52" s="13"/>
      <c r="F52" s="13"/>
      <c r="G52" s="13"/>
      <c r="H52" s="13"/>
      <c r="I52" s="13"/>
      <c r="J52" s="13"/>
      <c r="K52" s="13"/>
      <c r="L52" s="13"/>
      <c r="M52" s="13"/>
      <c r="N52" s="13"/>
      <c r="O52" s="13"/>
      <c r="P52" s="13"/>
      <c r="Q52" s="13"/>
      <c r="R52" s="13"/>
      <c r="S52" s="13"/>
      <c r="T52" s="13"/>
      <c r="U52" s="1"/>
      <c r="V52" s="1"/>
      <c r="W52" s="1"/>
      <c r="X52" s="1"/>
      <c r="Y52" s="1"/>
      <c r="Z52" s="1"/>
      <c r="AA52" s="1"/>
      <c r="AB52" s="1"/>
      <c r="AC52" s="1"/>
    </row>
    <row r="53" spans="1:29" ht="12.75" hidden="1" customHeight="1">
      <c r="A53" s="1"/>
      <c r="B53" s="13">
        <v>81131504</v>
      </c>
      <c r="C53" s="13" t="s">
        <v>33</v>
      </c>
      <c r="D53" s="13" t="s">
        <v>34</v>
      </c>
      <c r="E53" s="13"/>
      <c r="F53" s="13"/>
      <c r="G53" s="13"/>
      <c r="H53" s="13"/>
      <c r="I53" s="13"/>
      <c r="J53" s="13"/>
      <c r="K53" s="13"/>
      <c r="L53" s="13"/>
      <c r="M53" s="13"/>
      <c r="N53" s="13"/>
      <c r="O53" s="13"/>
      <c r="P53" s="13"/>
      <c r="Q53" s="13"/>
      <c r="R53" s="13"/>
      <c r="S53" s="13"/>
      <c r="T53" s="13"/>
      <c r="U53" s="1"/>
      <c r="V53" s="1"/>
      <c r="W53" s="1"/>
      <c r="X53" s="1"/>
      <c r="Y53" s="1"/>
      <c r="Z53" s="1"/>
      <c r="AA53" s="1"/>
      <c r="AB53" s="1"/>
      <c r="AC53" s="1"/>
    </row>
    <row r="54" spans="1:29" ht="12.75" hidden="1" customHeight="1">
      <c r="A54" s="1"/>
      <c r="B54" s="13">
        <v>81131505</v>
      </c>
      <c r="C54" s="13" t="s">
        <v>35</v>
      </c>
      <c r="D54" s="13" t="s">
        <v>36</v>
      </c>
      <c r="E54" s="13"/>
      <c r="F54" s="13"/>
      <c r="G54" s="13"/>
      <c r="H54" s="13"/>
      <c r="I54" s="13"/>
      <c r="J54" s="13"/>
      <c r="K54" s="13"/>
      <c r="L54" s="13"/>
      <c r="M54" s="13"/>
      <c r="N54" s="13"/>
      <c r="O54" s="13"/>
      <c r="P54" s="13"/>
      <c r="Q54" s="13"/>
      <c r="R54" s="13"/>
      <c r="S54" s="13"/>
      <c r="T54" s="13"/>
      <c r="U54" s="1"/>
      <c r="V54" s="1"/>
      <c r="W54" s="1"/>
      <c r="X54" s="1"/>
      <c r="Y54" s="1"/>
      <c r="Z54" s="1"/>
      <c r="AA54" s="1"/>
      <c r="AB54" s="1"/>
      <c r="AC54" s="1"/>
    </row>
    <row r="55" spans="1:29" ht="12.75" hidden="1" customHeight="1">
      <c r="A55" s="1"/>
      <c r="B55" s="13">
        <v>84111600</v>
      </c>
      <c r="C55" s="13" t="s">
        <v>37</v>
      </c>
      <c r="D55" s="13" t="s">
        <v>38</v>
      </c>
      <c r="E55" s="13"/>
      <c r="F55" s="13"/>
      <c r="G55" s="13"/>
      <c r="H55" s="13"/>
      <c r="I55" s="13"/>
      <c r="J55" s="13"/>
      <c r="K55" s="13"/>
      <c r="L55" s="13"/>
      <c r="M55" s="13"/>
      <c r="N55" s="13"/>
      <c r="O55" s="13"/>
      <c r="P55" s="13"/>
      <c r="Q55" s="13"/>
      <c r="R55" s="13"/>
      <c r="S55" s="13"/>
      <c r="T55" s="13"/>
      <c r="U55" s="1"/>
      <c r="V55" s="1"/>
      <c r="W55" s="1"/>
      <c r="X55" s="1"/>
      <c r="Y55" s="1"/>
      <c r="Z55" s="1"/>
      <c r="AA55" s="1"/>
      <c r="AB55" s="1"/>
      <c r="AC55" s="1"/>
    </row>
    <row r="56" spans="1:29" ht="12.75" hidden="1" customHeight="1">
      <c r="A56" s="1"/>
      <c r="B56" s="13">
        <v>84111601</v>
      </c>
      <c r="C56" s="13" t="s">
        <v>39</v>
      </c>
      <c r="D56" s="13" t="s">
        <v>40</v>
      </c>
      <c r="E56" s="13"/>
      <c r="F56" s="13"/>
      <c r="G56" s="13"/>
      <c r="H56" s="13"/>
      <c r="I56" s="13"/>
      <c r="J56" s="13"/>
      <c r="K56" s="13"/>
      <c r="L56" s="13"/>
      <c r="M56" s="13"/>
      <c r="N56" s="13"/>
      <c r="O56" s="13"/>
      <c r="P56" s="13"/>
      <c r="Q56" s="13"/>
      <c r="R56" s="13"/>
      <c r="S56" s="13"/>
      <c r="T56" s="13"/>
      <c r="U56" s="1"/>
      <c r="V56" s="1"/>
      <c r="W56" s="1"/>
      <c r="X56" s="1"/>
      <c r="Y56" s="1"/>
      <c r="Z56" s="1"/>
      <c r="AA56" s="1"/>
      <c r="AB56" s="1"/>
      <c r="AC56" s="1"/>
    </row>
    <row r="57" spans="1:29" ht="12.75" hidden="1" customHeight="1">
      <c r="A57" s="1"/>
      <c r="B57" s="13">
        <v>84111602</v>
      </c>
      <c r="C57" s="13" t="s">
        <v>41</v>
      </c>
      <c r="D57" s="13" t="s">
        <v>42</v>
      </c>
      <c r="E57" s="13"/>
      <c r="F57" s="13"/>
      <c r="G57" s="13"/>
      <c r="H57" s="13"/>
      <c r="I57" s="13"/>
      <c r="J57" s="13"/>
      <c r="K57" s="13"/>
      <c r="L57" s="13"/>
      <c r="M57" s="13"/>
      <c r="N57" s="13"/>
      <c r="O57" s="13"/>
      <c r="P57" s="13"/>
      <c r="Q57" s="13"/>
      <c r="R57" s="13"/>
      <c r="S57" s="13"/>
      <c r="T57" s="13"/>
      <c r="U57" s="1"/>
      <c r="V57" s="1"/>
      <c r="W57" s="1"/>
      <c r="X57" s="1"/>
      <c r="Y57" s="1"/>
      <c r="Z57" s="1"/>
      <c r="AA57" s="1"/>
      <c r="AB57" s="1"/>
      <c r="AC57" s="1"/>
    </row>
    <row r="58" spans="1:29" ht="12.75" hidden="1" customHeight="1">
      <c r="A58" s="1"/>
      <c r="B58" s="13">
        <v>93151600</v>
      </c>
      <c r="C58" s="13" t="s">
        <v>43</v>
      </c>
      <c r="D58" s="13" t="s">
        <v>44</v>
      </c>
      <c r="E58" s="13"/>
      <c r="F58" s="13"/>
      <c r="G58" s="13"/>
      <c r="H58" s="13"/>
      <c r="I58" s="13"/>
      <c r="J58" s="13"/>
      <c r="K58" s="13"/>
      <c r="L58" s="13"/>
      <c r="M58" s="13"/>
      <c r="N58" s="13"/>
      <c r="O58" s="13"/>
      <c r="P58" s="13"/>
      <c r="Q58" s="13"/>
      <c r="R58" s="13"/>
      <c r="S58" s="13"/>
      <c r="T58" s="13"/>
      <c r="U58" s="1"/>
      <c r="V58" s="1"/>
      <c r="W58" s="1"/>
      <c r="X58" s="1"/>
      <c r="Y58" s="1"/>
      <c r="Z58" s="1"/>
      <c r="AA58" s="1"/>
      <c r="AB58" s="1"/>
      <c r="AC58" s="1"/>
    </row>
    <row r="59" spans="1:29" ht="12.75" hidden="1" customHeight="1">
      <c r="A59" s="1"/>
      <c r="B59" s="13">
        <v>93151607</v>
      </c>
      <c r="C59" s="13" t="s">
        <v>45</v>
      </c>
      <c r="D59" s="13" t="s">
        <v>46</v>
      </c>
      <c r="E59" s="13"/>
      <c r="F59" s="13"/>
      <c r="G59" s="13"/>
      <c r="H59" s="13"/>
      <c r="I59" s="13"/>
      <c r="J59" s="13"/>
      <c r="K59" s="13"/>
      <c r="L59" s="13"/>
      <c r="M59" s="13"/>
      <c r="N59" s="13"/>
      <c r="O59" s="13"/>
      <c r="P59" s="13"/>
      <c r="Q59" s="13"/>
      <c r="R59" s="13"/>
      <c r="S59" s="13"/>
      <c r="T59" s="13"/>
      <c r="U59" s="1"/>
      <c r="V59" s="1"/>
      <c r="W59" s="1"/>
      <c r="X59" s="1"/>
      <c r="Y59" s="1"/>
      <c r="Z59" s="1"/>
      <c r="AA59" s="1"/>
      <c r="AB59" s="1"/>
      <c r="AC59" s="1"/>
    </row>
    <row r="60" spans="1:29" ht="12.75" hidden="1"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1:29"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row>
    <row r="66" spans="1:29"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row>
    <row r="67" spans="1:29"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row>
    <row r="68" spans="1:29"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row>
    <row r="69" spans="1:2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row>
    <row r="70" spans="1:29"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row>
    <row r="71" spans="1:29"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row>
    <row r="72" spans="1:29"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row>
    <row r="73" spans="1:29"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row>
    <row r="74" spans="1:29"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row>
    <row r="75" spans="1:29"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row>
    <row r="76" spans="1:29"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row>
    <row r="77" spans="1:29"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row>
    <row r="78" spans="1:29"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row>
    <row r="79" spans="1:2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row>
    <row r="80" spans="1:29"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row>
    <row r="81" spans="1:29"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row>
    <row r="82" spans="1:29"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row>
    <row r="83" spans="1:29"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row>
    <row r="84" spans="1:29"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row>
    <row r="85" spans="1:29"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row>
    <row r="86" spans="1:29"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row>
    <row r="87" spans="1:29"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row>
    <row r="88" spans="1:29"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row>
    <row r="89" spans="1:2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row>
    <row r="90" spans="1:29"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row>
    <row r="91" spans="1:29"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row>
    <row r="92" spans="1:29"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row>
    <row r="93" spans="1:29"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row>
    <row r="94" spans="1:29"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row>
    <row r="95" spans="1:29"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row>
    <row r="96" spans="1:29"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row>
    <row r="97" spans="1:29"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row>
    <row r="98" spans="1:29"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row>
    <row r="99" spans="1:2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row>
    <row r="100" spans="1:29"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row>
    <row r="101" spans="1:29"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row>
    <row r="102" spans="1:29"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row>
    <row r="103" spans="1:29"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row>
    <row r="104" spans="1:29"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row>
    <row r="105" spans="1:29"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row>
    <row r="106" spans="1:29"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row>
    <row r="107" spans="1:29"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row>
    <row r="108" spans="1:29"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row>
    <row r="109" spans="1:2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row>
    <row r="110" spans="1:29"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row>
    <row r="111" spans="1:29"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row>
    <row r="112" spans="1:29"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row>
    <row r="113" spans="1:29"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row>
    <row r="114" spans="1:29"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row>
    <row r="115" spans="1:29"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row>
    <row r="116" spans="1:29"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row>
    <row r="117" spans="1:29"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row>
    <row r="118" spans="1:29"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row>
    <row r="119" spans="1:2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row>
    <row r="120" spans="1:29"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row>
    <row r="121" spans="1:29"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row>
    <row r="122" spans="1:29"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row>
    <row r="123" spans="1:29"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row>
    <row r="124" spans="1:29"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row>
    <row r="125" spans="1:29"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row>
    <row r="126" spans="1:29"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row>
    <row r="127" spans="1:29"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row>
    <row r="128" spans="1:29"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row>
    <row r="129" spans="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row>
    <row r="130" spans="1:29"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row>
    <row r="131" spans="1:29"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row>
    <row r="132" spans="1:29"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row>
    <row r="133" spans="1:29"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row>
    <row r="134" spans="1:29"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row>
    <row r="135" spans="1:29"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row>
    <row r="136" spans="1:29"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row>
    <row r="137" spans="1:29"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row>
    <row r="138" spans="1:29"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row>
    <row r="139" spans="1:2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row>
    <row r="140" spans="1:29"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row>
    <row r="141" spans="1:29"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row>
    <row r="142" spans="1:29"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row>
    <row r="143" spans="1:29"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row>
    <row r="144" spans="1:29"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row>
    <row r="145" spans="1:29"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row>
    <row r="146" spans="1:29"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row>
    <row r="147" spans="1:29"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row>
    <row r="148" spans="1:29"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row>
    <row r="149" spans="1:2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row>
    <row r="150" spans="1:29"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row>
    <row r="151" spans="1:29"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row>
    <row r="152" spans="1:29"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row>
    <row r="153" spans="1:29"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row>
    <row r="154" spans="1:29"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row>
    <row r="155" spans="1:29"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row>
    <row r="156" spans="1:29"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row>
    <row r="157" spans="1:29"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row>
    <row r="158" spans="1:29"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row>
    <row r="159" spans="1:2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row>
    <row r="160" spans="1:29"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row>
    <row r="161" spans="1:29"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row>
    <row r="162" spans="1:29"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row>
    <row r="163" spans="1:29"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row>
    <row r="164" spans="1:29"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row>
    <row r="165" spans="1:29"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row>
    <row r="166" spans="1:29"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row>
    <row r="167" spans="1:29"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row>
    <row r="168" spans="1:29"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row>
    <row r="169" spans="1:2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row>
    <row r="170" spans="1:29"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row>
    <row r="171" spans="1:29"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row>
    <row r="172" spans="1:29"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row>
    <row r="173" spans="1:29"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row>
    <row r="174" spans="1:29"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row>
    <row r="175" spans="1:29"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row>
    <row r="176" spans="1:29"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row>
    <row r="177" spans="1:29"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row>
    <row r="178" spans="1:29"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row>
    <row r="179" spans="1:2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row>
    <row r="180" spans="1:29"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row>
    <row r="181" spans="1:29"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row>
    <row r="182" spans="1:29"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row>
    <row r="183" spans="1:29"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row>
    <row r="184" spans="1:29"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row>
    <row r="185" spans="1:29"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row>
    <row r="186" spans="1:29"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row>
    <row r="187" spans="1:29"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row>
    <row r="188" spans="1:29"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row>
    <row r="189" spans="1:2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row>
    <row r="190" spans="1:29"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row>
    <row r="191" spans="1:29"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row>
    <row r="192" spans="1:29"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row>
    <row r="193" spans="1:29"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row>
    <row r="194" spans="1:29"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row>
    <row r="195" spans="1:29"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row>
    <row r="196" spans="1:29"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row>
    <row r="197" spans="1:29"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row>
    <row r="198" spans="1:29"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row>
    <row r="199" spans="1:2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row>
    <row r="200" spans="1:29"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row>
    <row r="201" spans="1:29"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row>
    <row r="202" spans="1:29"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row>
    <row r="203" spans="1:29"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row>
    <row r="204" spans="1:29"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row>
    <row r="205" spans="1:29"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row>
    <row r="206" spans="1:29"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row>
    <row r="207" spans="1:29"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row>
    <row r="208" spans="1:29"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row>
    <row r="209" spans="1:2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row>
    <row r="210" spans="1:29"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row>
    <row r="211" spans="1:29"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row>
    <row r="212" spans="1:29"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row>
    <row r="213" spans="1:29"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row>
    <row r="214" spans="1:29"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row>
    <row r="215" spans="1:29"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row>
    <row r="216" spans="1:29"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row>
    <row r="217" spans="1:29"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row>
    <row r="218" spans="1:29"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row>
    <row r="219" spans="1:2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row>
    <row r="220" spans="1:29"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row>
    <row r="221" spans="1:29"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row>
    <row r="222" spans="1:29"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row>
    <row r="223" spans="1:29"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row>
    <row r="224" spans="1:29"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row>
    <row r="225" spans="1:29"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row>
    <row r="226" spans="1:29"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row>
    <row r="227" spans="1:29"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row>
    <row r="228" spans="1:29"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spans="1: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row>
    <row r="230" spans="1:29"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row>
    <row r="231" spans="1:29"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row>
    <row r="232" spans="1:29"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row>
    <row r="233" spans="1:29"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row>
    <row r="234" spans="1:29"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row>
    <row r="235" spans="1:29"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row>
    <row r="236" spans="1:29"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row>
    <row r="237" spans="1:29"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row>
    <row r="238" spans="1:29"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row>
    <row r="239" spans="1:2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row>
    <row r="240" spans="1:29"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row>
    <row r="241" spans="1:29"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row>
    <row r="242" spans="1:29"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row>
    <row r="243" spans="1:29"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row>
    <row r="244" spans="1:29"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row>
    <row r="245" spans="1:29"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row>
    <row r="246" spans="1:29"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row>
    <row r="247" spans="1:29"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row>
    <row r="248" spans="1:29"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row>
    <row r="249" spans="1:2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row>
    <row r="250" spans="1:29"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row>
    <row r="251" spans="1:29"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row>
    <row r="252" spans="1:29"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row>
    <row r="253" spans="1:29"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row>
    <row r="254" spans="1:29"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row>
    <row r="255" spans="1:29"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row>
    <row r="256" spans="1:29"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row>
    <row r="257" spans="1:29"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row>
    <row r="258" spans="1:29"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row>
    <row r="259" spans="1:2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row>
    <row r="260" spans="1:29"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row>
    <row r="261" spans="1:29"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row>
    <row r="262" spans="1:29"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row>
    <row r="263" spans="1:29"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row>
    <row r="264" spans="1:29"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row>
    <row r="265" spans="1:29"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row>
    <row r="266" spans="1:29"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row>
    <row r="267" spans="1:29"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row>
    <row r="268" spans="1:29"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row>
    <row r="269" spans="1:2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row>
    <row r="270" spans="1:29"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row>
    <row r="271" spans="1:29"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row>
    <row r="272" spans="1:29"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row>
    <row r="273" spans="1:29"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row>
    <row r="274" spans="1:29"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row>
    <row r="275" spans="1:29"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row>
    <row r="276" spans="1:29"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row>
    <row r="277" spans="1:29"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row>
    <row r="278" spans="1:29"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spans="1:2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row>
    <row r="280" spans="1:29"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row>
    <row r="281" spans="1:29"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row>
    <row r="282" spans="1:29"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row>
    <row r="283" spans="1:29"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row>
    <row r="284" spans="1:29"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row>
    <row r="285" spans="1:29"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row>
    <row r="286" spans="1:29"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row>
    <row r="287" spans="1:29"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row>
    <row r="288" spans="1:29"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row>
    <row r="289" spans="1:2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row>
    <row r="290" spans="1:29"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row>
    <row r="291" spans="1:29"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spans="1:29"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spans="1:29"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spans="1:29"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spans="1:29"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spans="1:29"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spans="1:29"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spans="1:29"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spans="1:2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spans="1:29"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spans="1:29"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spans="1:29"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spans="1:29"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spans="1:29"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spans="1:29"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spans="1:29"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spans="1:29"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spans="1:29"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spans="1:2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spans="1:29"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spans="1:29"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spans="1:29"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spans="1:29"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spans="1:29"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spans="1:29"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spans="1:29"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spans="1:29"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spans="1:29"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spans="1:2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spans="1:29"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spans="1:29"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spans="1:29"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spans="1:29"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spans="1:29"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spans="1:29"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spans="1:29"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spans="1:29"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spans="1:29"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spans="1: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spans="1:29"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spans="1:29"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spans="1:29"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spans="1:29"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spans="1:29"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spans="1:29"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spans="1:29"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spans="1:29"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spans="1:29"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spans="1:2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spans="1:29"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spans="1:29"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spans="1:29"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spans="1:29"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spans="1:29"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spans="1:29"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spans="1:29"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spans="1:29"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spans="1:29"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spans="1:2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spans="1:29"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spans="1:29"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spans="1:29"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spans="1:29"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spans="1:29"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spans="1:29"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spans="1:29"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spans="1:29"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spans="1:29"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spans="1:2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spans="1:29"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spans="1:29"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spans="1:29"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spans="1:29"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spans="1:29"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spans="1:29"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spans="1:29"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spans="1:29"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spans="1:29"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spans="1:2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spans="1:29"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spans="1:29"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spans="1:29"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spans="1:29"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spans="1:29"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spans="1:29"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spans="1:29"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spans="1:29"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spans="1:29"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spans="1:2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spans="1:29"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spans="1:29"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spans="1:29"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spans="1:29"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spans="1:29"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spans="1:29"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spans="1:29"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spans="1:29"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spans="1:29"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spans="1:2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spans="1:29"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spans="1:29"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spans="1:29"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spans="1:29"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spans="1:29"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spans="1:29"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spans="1:29"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spans="1:29"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spans="1:29"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spans="1:2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spans="1:29"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spans="1:29"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spans="1:29"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spans="1:29"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spans="1:29"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spans="1:29"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spans="1:29"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spans="1:29"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spans="1:29"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spans="1:2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spans="1:29"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spans="1:29"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spans="1:29"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spans="1:29"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spans="1:29"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spans="1:29"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spans="1:29"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spans="1:29"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spans="1:29"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spans="1:2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spans="1:29"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spans="1:29"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spans="1:29"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spans="1:29"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spans="1:29"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spans="1:29"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spans="1:29"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spans="1:29"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spans="1:29"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spans="1: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spans="1:29"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spans="1:29"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spans="1:29"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spans="1:29"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spans="1:29"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spans="1:29"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spans="1:29"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spans="1:29"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spans="1:29"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spans="1:2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spans="1:29"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spans="1:29"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spans="1:29"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spans="1:29"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spans="1:29"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spans="1:29"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spans="1:29"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spans="1:29"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spans="1:29"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spans="1:2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spans="1:29"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spans="1:29"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spans="1:29"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spans="1:29"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spans="1:29"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spans="1:29"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spans="1:29"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spans="1:29"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spans="1:29"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spans="1:2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spans="1:29"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spans="1:29"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spans="1:29"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spans="1:29"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spans="1:29"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spans="1:29"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spans="1:29"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spans="1:29"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spans="1:29"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spans="1:2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spans="1:29"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spans="1:29"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spans="1:29"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spans="1:29"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spans="1:29"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spans="1:29"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spans="1:29"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spans="1:29"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spans="1:29"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spans="1:2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spans="1:29"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spans="1:29"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spans="1:29"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spans="1:29"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spans="1:29"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spans="1:29"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spans="1:29"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spans="1:29"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spans="1:29"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spans="1:2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spans="1:29"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spans="1:29"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spans="1:29"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spans="1:29"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spans="1:29"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spans="1:29"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spans="1:29"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spans="1:29"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spans="1:29"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spans="1:2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spans="1:29"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spans="1:29"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spans="1:29"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spans="1:29"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spans="1:29"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spans="1:29"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spans="1:29"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spans="1:29"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spans="1:29"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spans="1:2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spans="1:29"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spans="1:29"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spans="1:29"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spans="1:29"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spans="1:29"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spans="1:29"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spans="1:29"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spans="1:29"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spans="1:29"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spans="1:2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spans="1:29"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spans="1:29"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spans="1:29"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spans="1:29"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spans="1:29"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spans="1:29"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spans="1:29"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spans="1:29"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spans="1:29"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spans="1: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spans="1:29"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spans="1:29"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spans="1:29"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spans="1:29"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spans="1:29"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spans="1:29"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spans="1:29"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spans="1:29"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spans="1:29"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spans="1:2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spans="1:29"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spans="1:29"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spans="1:29"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spans="1:29"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spans="1:29"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spans="1:29"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spans="1:29"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spans="1:29"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spans="1:29"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spans="1:2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spans="1:29"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spans="1:29"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spans="1:29"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spans="1:29"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spans="1:29"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spans="1:29"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spans="1:29"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spans="1:29"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spans="1:29"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spans="1:2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spans="1:29"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spans="1:29"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spans="1:29"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spans="1:29"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spans="1:29"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spans="1:29"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spans="1:29"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spans="1:29"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spans="1:29"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spans="1:2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spans="1:29"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spans="1:29"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spans="1:29"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spans="1:29"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spans="1:29"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spans="1:29"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spans="1:29"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spans="1:29"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spans="1:29"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spans="1:2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spans="1:29"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spans="1:29"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spans="1:29"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spans="1:29"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spans="1:29"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spans="1:29"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spans="1:29"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spans="1:29"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spans="1:29"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spans="1:2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spans="1:29"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spans="1:29"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spans="1:29"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spans="1:29"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spans="1:29"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spans="1:29"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spans="1:29"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spans="1:29"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spans="1:29"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spans="1:2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spans="1:29"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spans="1:29"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spans="1:29"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spans="1:29"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spans="1:29"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spans="1:29"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spans="1:29"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spans="1:29"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spans="1:29"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spans="1:2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spans="1:29"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spans="1:29"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spans="1:29"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spans="1:29"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spans="1:29"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spans="1:29"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spans="1:29"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spans="1:29"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spans="1:29"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spans="1:2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spans="1:29"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spans="1:29"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spans="1:29"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spans="1:29"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spans="1:29"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spans="1:29"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spans="1:29"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spans="1:29"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spans="1:29"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spans="1: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spans="1:29"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spans="1:29"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spans="1:29"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spans="1:29"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spans="1:29"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spans="1:29"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spans="1:29"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spans="1:29"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spans="1:29"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spans="1:2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spans="1:29"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spans="1:29"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spans="1:29"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spans="1:29"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spans="1:29"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spans="1:29"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spans="1:29"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spans="1:29"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spans="1:29"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spans="1:2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spans="1:29"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spans="1:29"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spans="1:29"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spans="1:29"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spans="1:29"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spans="1:29"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spans="1:29"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spans="1:29"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spans="1:29"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spans="1:2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spans="1:29"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spans="1:29"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spans="1:29"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spans="1:29"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spans="1:29"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spans="1:29"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spans="1:29"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spans="1:29"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spans="1:29"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spans="1:2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spans="1:29"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spans="1:29"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spans="1:29"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spans="1:29"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spans="1:29"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spans="1:29"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spans="1:29"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spans="1:29"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spans="1:29"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spans="1:2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spans="1:29"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spans="1:29"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spans="1:29"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spans="1:29"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spans="1:29"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spans="1:29"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spans="1:29"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spans="1:29"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spans="1:29"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spans="1:2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spans="1:29"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spans="1:29"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spans="1:29"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spans="1:29"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spans="1:29"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spans="1:29"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spans="1:29"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spans="1:29"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spans="1:29"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spans="1:2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spans="1:29"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spans="1:29"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spans="1:29"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spans="1:29"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spans="1:29"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spans="1:29"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spans="1:29"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spans="1:29"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spans="1:29"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spans="1:2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spans="1:29"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spans="1:29"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spans="1:29"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spans="1:29"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spans="1:29"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spans="1:29"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spans="1:29"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spans="1:29"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spans="1:29"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spans="1:2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spans="1:29"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spans="1:29"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spans="1:29"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spans="1:29"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spans="1:29"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spans="1:29"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spans="1:29"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spans="1:29"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spans="1:29"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spans="1: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spans="1:29"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spans="1:29"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spans="1:29"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spans="1:29"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spans="1:29"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spans="1:29"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spans="1:29"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spans="1:29"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spans="1:29"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spans="1:2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spans="1:29"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spans="1:29"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spans="1:29"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spans="1:29"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spans="1:29"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spans="1:29"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spans="1:29"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spans="1:29"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spans="1:29"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spans="1:2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spans="1:29"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spans="1:29"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spans="1:29"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spans="1:29"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spans="1:29"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spans="1:29"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spans="1:29"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spans="1:29"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spans="1:29"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spans="1:2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spans="1:29"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spans="1:29"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spans="1:29"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spans="1:29"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spans="1:29"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spans="1:29"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spans="1:29"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spans="1:29"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spans="1:29"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spans="1:2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spans="1:29"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spans="1:29"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spans="1:29"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spans="1:29"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spans="1:29"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spans="1:29"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spans="1:29"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spans="1:29"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spans="1:29"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spans="1:2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spans="1:29"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spans="1:29"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spans="1:29"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spans="1:29"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spans="1:29"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spans="1:29"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spans="1:29"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spans="1:29"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spans="1:29"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spans="1:2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spans="1:29"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spans="1:29"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spans="1:29"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spans="1:29"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spans="1:29"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spans="1:29"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spans="1:29"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spans="1:29"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spans="1:29"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spans="1:2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spans="1:29"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spans="1:29"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spans="1:29"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spans="1:29"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spans="1:29"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spans="1:29"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spans="1:29"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spans="1:29"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spans="1:29"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spans="1:2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spans="1:29"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spans="1:29"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spans="1:29"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spans="1:29"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spans="1:29"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spans="1:29"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spans="1:29"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spans="1:29"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spans="1:29"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spans="1:2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spans="1:29"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spans="1:29"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spans="1:29"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spans="1:29"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spans="1:29"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spans="1:29"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spans="1:29"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spans="1:29"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spans="1:29"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spans="1: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spans="1:29"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spans="1:29"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spans="1:29"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spans="1:29"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spans="1:29"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spans="1:29"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spans="1:29"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spans="1:29"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spans="1:29"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spans="1:2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spans="1:29"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spans="1:29"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spans="1:29"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spans="1:29"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spans="1:29"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spans="1:29"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spans="1:29"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spans="1:29"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spans="1:29"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spans="1:2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spans="1:29"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spans="1:29"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spans="1:29"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spans="1:29"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spans="1:29"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spans="1:29"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spans="1:29"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spans="1:29"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spans="1:29"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spans="1:2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spans="1:29"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spans="1:29"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spans="1:29"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spans="1:29"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spans="1:29"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spans="1:29"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spans="1:29"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spans="1:29"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spans="1:29"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spans="1:2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spans="1:29"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spans="1:29"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spans="1:29"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spans="1:29"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spans="1:29"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spans="1:29"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spans="1:29"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spans="1:29"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spans="1:29"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spans="1:2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spans="1:29"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spans="1:29"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spans="1:29"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spans="1:29"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spans="1:29"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spans="1:29"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spans="1:29"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spans="1:29"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spans="1:29"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spans="1:2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spans="1:29"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spans="1:29"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spans="1:29"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spans="1:29"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spans="1:29"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spans="1:29"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spans="1:29"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spans="1:29"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spans="1:29"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spans="1:2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spans="1:29"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spans="1:29"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spans="1:29"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spans="1:29"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spans="1:29"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spans="1:29"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spans="1:29"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spans="1:29"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spans="1:29"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spans="1:2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spans="1:29"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spans="1:29"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spans="1:29"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spans="1:29"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spans="1:29"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spans="1:29"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spans="1:29"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spans="1:29"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spans="1:29"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spans="1:2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spans="1:29"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spans="1:29"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spans="1:29"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spans="1:29"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spans="1:29"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spans="1:29"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spans="1:29"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spans="1:29"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spans="1:29"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spans="1: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spans="1:29"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spans="1:29"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spans="1:29"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spans="1:29"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spans="1:29"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spans="1:29"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spans="1:29"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spans="1:29"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spans="1:29"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spans="1:2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spans="1:29"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spans="1:29"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spans="1:29"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spans="1:29"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spans="1:29"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spans="1:29"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spans="1:29"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spans="1:29"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spans="1:29"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spans="1:2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spans="1:29"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spans="1:29"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spans="1:29"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spans="1:29"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spans="1:29"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spans="1:29"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spans="1:29"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spans="1:29"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spans="1:29"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spans="1:2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spans="1:29"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spans="1:29"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spans="1:29"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spans="1:29"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spans="1:29"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spans="1:29"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spans="1:29"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spans="1:29"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spans="1:29"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spans="1:2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spans="1:29"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spans="1:29"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spans="1:29"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spans="1:29"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spans="1:29"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spans="1:29"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spans="1:29"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spans="1:29"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spans="1:29"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spans="1:2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spans="1:29"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spans="1:29"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spans="1:29"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spans="1:29"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spans="1:29"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spans="1:29"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spans="1:29"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spans="1:29"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spans="1:29"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spans="1:2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spans="1:29"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spans="1:29"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spans="1:29"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spans="1:29"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row r="994" spans="1:29"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row>
  </sheetData>
  <mergeCells count="24">
    <mergeCell ref="U14:AC14"/>
    <mergeCell ref="AA10:AA11"/>
    <mergeCell ref="U12:AB12"/>
    <mergeCell ref="B1:I1"/>
    <mergeCell ref="B2:I2"/>
    <mergeCell ref="B3:I3"/>
    <mergeCell ref="B4:I4"/>
    <mergeCell ref="B5:I5"/>
    <mergeCell ref="B6:F6"/>
    <mergeCell ref="G6:I6"/>
    <mergeCell ref="K1:R1"/>
    <mergeCell ref="K2:R2"/>
    <mergeCell ref="K3:R3"/>
    <mergeCell ref="K4:R4"/>
    <mergeCell ref="K6:O6"/>
    <mergeCell ref="P6:R6"/>
    <mergeCell ref="K5:S5"/>
    <mergeCell ref="U1:AC1"/>
    <mergeCell ref="U6:Y6"/>
    <mergeCell ref="Z6:AC6"/>
    <mergeCell ref="U2:AC2"/>
    <mergeCell ref="U3:AC3"/>
    <mergeCell ref="U4:AC4"/>
    <mergeCell ref="U5:AC5"/>
  </mergeCells>
  <conditionalFormatting sqref="X10 U9:X9 U10:W11">
    <cfRule type="containsText" dxfId="127" priority="19" operator="containsText" text="NO">
      <formula>NOT(ISERROR(SEARCH(("NO"),(U9))))</formula>
    </cfRule>
  </conditionalFormatting>
  <conditionalFormatting sqref="X10 U9:X9 U10:W11">
    <cfRule type="cellIs" dxfId="126" priority="20" operator="equal">
      <formula>"""no"""</formula>
    </cfRule>
  </conditionalFormatting>
  <conditionalFormatting sqref="X11">
    <cfRule type="containsText" dxfId="125" priority="11" operator="containsText" text="NO">
      <formula>NOT(ISERROR(SEARCH(("NO"),(X11))))</formula>
    </cfRule>
  </conditionalFormatting>
  <conditionalFormatting sqref="X11">
    <cfRule type="cellIs" dxfId="124" priority="12" operator="equal">
      <formula>"""no"""</formula>
    </cfRule>
  </conditionalFormatting>
  <conditionalFormatting sqref="Z9:Z10">
    <cfRule type="containsText" dxfId="123" priority="7" operator="containsText" text="NO">
      <formula>NOT(ISERROR(SEARCH(("NO"),(Z9))))</formula>
    </cfRule>
  </conditionalFormatting>
  <conditionalFormatting sqref="Z9:Z10">
    <cfRule type="cellIs" dxfId="122" priority="8" operator="equal">
      <formula>"""no"""</formula>
    </cfRule>
  </conditionalFormatting>
  <conditionalFormatting sqref="Z11">
    <cfRule type="containsText" dxfId="121" priority="5" operator="containsText" text="NO">
      <formula>NOT(ISERROR(SEARCH(("NO"),(Z11))))</formula>
    </cfRule>
  </conditionalFormatting>
  <conditionalFormatting sqref="Z11">
    <cfRule type="cellIs" dxfId="120" priority="6" operator="equal">
      <formula>"""no"""</formula>
    </cfRule>
  </conditionalFormatting>
  <conditionalFormatting sqref="Y9:Y11">
    <cfRule type="containsText" dxfId="119" priority="3" operator="containsText" text="NO">
      <formula>NOT(ISERROR(SEARCH(("NO"),(Y9))))</formula>
    </cfRule>
  </conditionalFormatting>
  <conditionalFormatting sqref="Y9:Y11">
    <cfRule type="cellIs" dxfId="118" priority="4" operator="equal">
      <formula>"""no"""</formula>
    </cfRule>
  </conditionalFormatting>
  <conditionalFormatting sqref="AA9:AB10">
    <cfRule type="containsText" dxfId="117" priority="1" operator="containsText" text="NO">
      <formula>NOT(ISERROR(SEARCH(("NO"),(AA9))))</formula>
    </cfRule>
  </conditionalFormatting>
  <conditionalFormatting sqref="AA9:AB10">
    <cfRule type="cellIs" dxfId="116" priority="2" operator="equal">
      <formula>"""no"""</formula>
    </cfRule>
  </conditionalFormatting>
  <printOptions horizontalCentered="1" verticalCentered="1"/>
  <pageMargins left="0.7" right="0.7" top="0.75" bottom="0.75" header="0.3" footer="0.3"/>
  <pageSetup scale="25" orientation="landscape" r:id="rId1"/>
  <colBreaks count="2" manualBreakCount="2">
    <brk id="9" max="11" man="1"/>
    <brk id="20" max="1048575" man="1"/>
  </colBreaks>
  <drawing r:id="rId2"/>
  <legacy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914"/>
  <sheetViews>
    <sheetView topLeftCell="AG44" zoomScale="68" zoomScaleNormal="172" workbookViewId="0">
      <selection activeCell="AI47" sqref="AI47"/>
    </sheetView>
  </sheetViews>
  <sheetFormatPr baseColWidth="10" defaultColWidth="14.42578125" defaultRowHeight="15" customHeight="1"/>
  <cols>
    <col min="1" max="1" width="17.42578125" style="56" customWidth="1"/>
    <col min="2" max="4" width="19.5703125" style="56" customWidth="1"/>
    <col min="5" max="5" width="20.5703125" style="56" customWidth="1"/>
    <col min="6" max="6" width="9.7109375" style="56" bestFit="1" customWidth="1"/>
    <col min="7" max="7" width="24.28515625" style="56" customWidth="1"/>
    <col min="8" max="8" width="9.7109375" style="56" bestFit="1" customWidth="1"/>
    <col min="9" max="9" width="11.85546875" style="56" customWidth="1"/>
    <col min="10" max="12" width="24.28515625" style="56" customWidth="1"/>
    <col min="13" max="13" width="11.28515625" style="56" customWidth="1"/>
    <col min="14" max="14" width="26" style="56" customWidth="1"/>
    <col min="15" max="15" width="8.5703125" style="56" bestFit="1" customWidth="1"/>
    <col min="16" max="18" width="19.5703125" style="56" customWidth="1"/>
    <col min="19" max="19" width="13.85546875" style="56" customWidth="1"/>
    <col min="20" max="20" width="10.28515625" style="56" customWidth="1"/>
    <col min="21" max="22" width="15.7109375" style="56" bestFit="1" customWidth="1"/>
    <col min="23" max="23" width="14.28515625" style="56" customWidth="1"/>
    <col min="24" max="24" width="17.140625" style="56" customWidth="1"/>
    <col min="25" max="25" width="11.42578125" style="56" customWidth="1"/>
    <col min="26" max="26" width="14.28515625" style="56" customWidth="1"/>
    <col min="27" max="27" width="10" style="56" customWidth="1"/>
    <col min="28" max="28" width="23.7109375" style="56" customWidth="1"/>
    <col min="29" max="29" width="27.140625" style="326" customWidth="1"/>
    <col min="30" max="30" width="20.85546875" style="56" customWidth="1"/>
    <col min="31" max="31" width="20" style="56" customWidth="1"/>
    <col min="32" max="32" width="19.42578125" style="56" customWidth="1"/>
    <col min="33" max="33" width="17.5703125" style="56" customWidth="1"/>
    <col min="34" max="34" width="27.7109375" style="56" customWidth="1"/>
    <col min="35" max="35" width="40.85546875" style="56" customWidth="1"/>
    <col min="36" max="36" width="13.5703125" style="565" customWidth="1"/>
    <col min="37" max="37" width="14.42578125" style="56" bestFit="1" customWidth="1"/>
    <col min="38" max="38" width="12.140625" style="56" customWidth="1"/>
    <col min="39" max="40" width="12.28515625" style="56" customWidth="1"/>
    <col min="41" max="41" width="11.5703125" style="57" customWidth="1"/>
    <col min="42" max="42" width="20.28515625" style="57" customWidth="1"/>
    <col min="43" max="43" width="24.7109375" style="56" customWidth="1"/>
    <col min="44" max="44" width="17.5703125" style="56" customWidth="1"/>
    <col min="45" max="45" width="36.42578125" style="56" customWidth="1"/>
    <col min="46" max="46" width="28.28515625" style="57" customWidth="1"/>
    <col min="47" max="16384" width="14.42578125" style="56"/>
  </cols>
  <sheetData>
    <row r="1" spans="1:47" ht="12.75" customHeigh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41"/>
      <c r="AD1" s="36"/>
      <c r="AE1" s="36"/>
      <c r="AF1" s="36"/>
      <c r="AG1" s="36"/>
      <c r="AH1" s="36"/>
      <c r="AI1" s="36"/>
      <c r="AJ1" s="544"/>
      <c r="AK1" s="36"/>
      <c r="AL1" s="36"/>
      <c r="AM1" s="36"/>
      <c r="AN1" s="36"/>
      <c r="AO1" s="38"/>
      <c r="AP1" s="38"/>
      <c r="AQ1" s="36"/>
      <c r="AR1" s="37"/>
      <c r="AS1" s="37"/>
      <c r="AT1" s="38"/>
    </row>
    <row r="2" spans="1:47" ht="12.7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41"/>
      <c r="AD2" s="36"/>
      <c r="AE2" s="36"/>
      <c r="AF2" s="36"/>
      <c r="AG2" s="36"/>
      <c r="AH2" s="36"/>
      <c r="AI2" s="36"/>
      <c r="AJ2" s="544"/>
      <c r="AK2" s="36"/>
      <c r="AL2" s="36"/>
      <c r="AM2" s="36"/>
      <c r="AN2" s="36"/>
      <c r="AO2" s="38"/>
      <c r="AP2" s="38"/>
      <c r="AQ2" s="36"/>
      <c r="AR2" s="37"/>
      <c r="AS2" s="37"/>
      <c r="AT2" s="38"/>
    </row>
    <row r="3" spans="1:47"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41"/>
      <c r="AD3" s="36"/>
      <c r="AE3" s="36"/>
      <c r="AF3" s="36"/>
      <c r="AG3" s="36"/>
      <c r="AH3" s="36"/>
      <c r="AI3" s="36"/>
      <c r="AJ3" s="544"/>
      <c r="AK3" s="36"/>
      <c r="AL3" s="36"/>
      <c r="AM3" s="36"/>
      <c r="AN3" s="36"/>
      <c r="AO3" s="38"/>
      <c r="AP3" s="38"/>
      <c r="AQ3" s="36"/>
      <c r="AR3" s="37"/>
      <c r="AS3" s="37"/>
      <c r="AT3" s="38"/>
    </row>
    <row r="4" spans="1:47" ht="12.75" customHeight="1">
      <c r="A4" s="36"/>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41"/>
      <c r="AD4" s="36"/>
      <c r="AE4" s="36"/>
      <c r="AF4" s="36"/>
      <c r="AG4" s="36"/>
      <c r="AH4" s="36"/>
      <c r="AI4" s="36"/>
      <c r="AJ4" s="544"/>
      <c r="AK4" s="36"/>
      <c r="AL4" s="36"/>
      <c r="AM4" s="36"/>
      <c r="AN4" s="36"/>
      <c r="AO4" s="38"/>
      <c r="AP4" s="38"/>
      <c r="AQ4" s="36"/>
      <c r="AR4" s="37"/>
      <c r="AS4" s="37"/>
      <c r="AT4" s="38"/>
    </row>
    <row r="5" spans="1:47" ht="12.75" customHeight="1">
      <c r="A5" s="1041" t="s">
        <v>58</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38"/>
    </row>
    <row r="6" spans="1:47" ht="12.75" customHeight="1">
      <c r="A6" s="1043" t="s">
        <v>2</v>
      </c>
      <c r="B6" s="1042"/>
      <c r="C6" s="1042"/>
      <c r="D6" s="1042"/>
      <c r="E6" s="1042"/>
      <c r="F6" s="1042"/>
      <c r="G6" s="1042"/>
      <c r="H6" s="1042"/>
      <c r="I6" s="1042"/>
      <c r="J6" s="1042"/>
      <c r="K6" s="1042"/>
      <c r="L6" s="1042"/>
      <c r="M6" s="1042"/>
      <c r="N6" s="1042"/>
      <c r="O6" s="1042"/>
      <c r="P6" s="1042"/>
      <c r="Q6" s="1042"/>
      <c r="R6" s="1042"/>
      <c r="S6" s="1042"/>
      <c r="T6" s="1042"/>
      <c r="U6" s="1042"/>
      <c r="V6" s="1042"/>
      <c r="W6" s="1042"/>
      <c r="X6" s="1042"/>
      <c r="Y6" s="1042"/>
      <c r="Z6" s="1042"/>
      <c r="AA6" s="1042"/>
      <c r="AB6" s="1042"/>
      <c r="AC6" s="1042"/>
      <c r="AD6" s="1042"/>
      <c r="AE6" s="1042"/>
      <c r="AF6" s="1042"/>
      <c r="AG6" s="1042"/>
      <c r="AH6" s="1042"/>
      <c r="AI6" s="1042"/>
      <c r="AJ6" s="1042"/>
      <c r="AK6" s="1042"/>
      <c r="AL6" s="1042"/>
      <c r="AM6" s="1042"/>
      <c r="AN6" s="1042"/>
      <c r="AO6" s="1042"/>
      <c r="AP6" s="1042"/>
      <c r="AQ6" s="1042"/>
      <c r="AR6" s="1042"/>
      <c r="AS6" s="1042"/>
      <c r="AT6" s="38"/>
    </row>
    <row r="7" spans="1:47" ht="12.75" customHeight="1">
      <c r="A7" s="39"/>
      <c r="B7" s="450"/>
      <c r="C7" s="450"/>
      <c r="D7" s="450"/>
      <c r="E7" s="450"/>
      <c r="F7" s="450"/>
      <c r="G7" s="450"/>
      <c r="H7" s="450"/>
      <c r="I7" s="450"/>
      <c r="J7" s="450"/>
      <c r="K7" s="450"/>
      <c r="L7" s="450"/>
      <c r="M7" s="450"/>
      <c r="N7" s="450"/>
      <c r="O7" s="450"/>
      <c r="P7" s="450"/>
      <c r="Q7" s="450"/>
      <c r="R7" s="450"/>
      <c r="S7" s="450"/>
      <c r="T7" s="450"/>
      <c r="U7" s="450"/>
      <c r="V7" s="450"/>
      <c r="W7" s="450"/>
      <c r="X7" s="450"/>
      <c r="Y7" s="450"/>
      <c r="Z7" s="450"/>
      <c r="AA7" s="450"/>
      <c r="AB7" s="450"/>
      <c r="AC7" s="450"/>
      <c r="AD7" s="450"/>
      <c r="AE7" s="450"/>
      <c r="AF7" s="450"/>
      <c r="AG7" s="450"/>
      <c r="AH7" s="450"/>
      <c r="AI7" s="450"/>
      <c r="AJ7" s="545"/>
      <c r="AK7" s="450"/>
      <c r="AL7" s="450"/>
      <c r="AM7" s="450"/>
      <c r="AN7" s="450"/>
      <c r="AO7" s="51"/>
      <c r="AP7" s="51"/>
      <c r="AQ7" s="450"/>
      <c r="AR7" s="37"/>
      <c r="AS7" s="37"/>
      <c r="AT7" s="38"/>
    </row>
    <row r="8" spans="1:47" ht="12.75" customHeight="1">
      <c r="A8" s="1043" t="s">
        <v>48</v>
      </c>
      <c r="B8" s="1042"/>
      <c r="C8" s="1042"/>
      <c r="D8" s="1042"/>
      <c r="E8" s="1042"/>
      <c r="F8" s="1042"/>
      <c r="G8" s="1042"/>
      <c r="H8" s="1042"/>
      <c r="I8" s="1042"/>
      <c r="J8" s="1042"/>
      <c r="K8" s="1042"/>
      <c r="L8" s="1042"/>
      <c r="M8" s="1042"/>
      <c r="N8" s="1042"/>
      <c r="O8" s="1042"/>
      <c r="P8" s="1042"/>
      <c r="Q8" s="1042"/>
      <c r="R8" s="1042"/>
      <c r="S8" s="1042"/>
      <c r="T8" s="1042"/>
      <c r="U8" s="1042"/>
      <c r="V8" s="1042"/>
      <c r="W8" s="1042"/>
      <c r="X8" s="1042"/>
      <c r="Y8" s="1042"/>
      <c r="Z8" s="1042"/>
      <c r="AA8" s="1042"/>
      <c r="AB8" s="1042"/>
      <c r="AC8" s="1042"/>
      <c r="AD8" s="1042"/>
      <c r="AE8" s="1042"/>
      <c r="AF8" s="1042"/>
      <c r="AG8" s="1042"/>
      <c r="AH8" s="1042"/>
      <c r="AI8" s="1042"/>
      <c r="AJ8" s="1042"/>
      <c r="AK8" s="1042"/>
      <c r="AL8" s="1042"/>
      <c r="AM8" s="1042"/>
      <c r="AN8" s="1042"/>
      <c r="AO8" s="1042"/>
      <c r="AP8" s="1042"/>
      <c r="AQ8" s="1042"/>
      <c r="AR8" s="1042"/>
      <c r="AS8" s="1042"/>
      <c r="AT8" s="38"/>
    </row>
    <row r="9" spans="1:47" ht="12.75" customHeight="1">
      <c r="A9" s="1043" t="s">
        <v>63</v>
      </c>
      <c r="B9" s="1042"/>
      <c r="C9" s="1042"/>
      <c r="D9" s="1042"/>
      <c r="E9" s="1042"/>
      <c r="F9" s="1042"/>
      <c r="G9" s="1042"/>
      <c r="H9" s="1042"/>
      <c r="I9" s="1042"/>
      <c r="J9" s="1042"/>
      <c r="K9" s="1042"/>
      <c r="L9" s="1042"/>
      <c r="M9" s="1042"/>
      <c r="N9" s="1042"/>
      <c r="O9" s="1042"/>
      <c r="P9" s="1042"/>
      <c r="Q9" s="1042"/>
      <c r="R9" s="1042"/>
      <c r="S9" s="1042"/>
      <c r="T9" s="1042"/>
      <c r="U9" s="1042"/>
      <c r="V9" s="1042"/>
      <c r="W9" s="1042"/>
      <c r="X9" s="1042"/>
      <c r="Y9" s="1042"/>
      <c r="Z9" s="1042"/>
      <c r="AA9" s="1042"/>
      <c r="AB9" s="1042"/>
      <c r="AC9" s="1042"/>
      <c r="AD9" s="1042"/>
      <c r="AE9" s="1042"/>
      <c r="AF9" s="1042"/>
      <c r="AG9" s="1042"/>
      <c r="AH9" s="1042"/>
      <c r="AI9" s="1042"/>
      <c r="AJ9" s="1042"/>
      <c r="AK9" s="1042"/>
      <c r="AL9" s="1042"/>
      <c r="AM9" s="1042"/>
      <c r="AN9" s="1042"/>
      <c r="AO9" s="1042"/>
      <c r="AP9" s="1042"/>
      <c r="AQ9" s="1042"/>
      <c r="AR9" s="1042"/>
      <c r="AS9" s="1042"/>
      <c r="AT9" s="38"/>
    </row>
    <row r="10" spans="1:47" ht="12.75" customHeight="1">
      <c r="A10" s="36"/>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41"/>
      <c r="AD10" s="36"/>
      <c r="AE10" s="36"/>
      <c r="AF10" s="36"/>
      <c r="AG10" s="36"/>
      <c r="AH10" s="36"/>
      <c r="AI10" s="36"/>
      <c r="AJ10" s="544"/>
      <c r="AK10" s="36"/>
      <c r="AL10" s="36"/>
      <c r="AM10" s="36"/>
      <c r="AN10" s="36"/>
      <c r="AO10" s="38"/>
      <c r="AP10" s="38"/>
      <c r="AQ10" s="36"/>
      <c r="AR10" s="37"/>
      <c r="AS10" s="37"/>
      <c r="AT10" s="38"/>
    </row>
    <row r="11" spans="1:47" ht="20.25" customHeight="1">
      <c r="A11" s="39" t="s">
        <v>83</v>
      </c>
      <c r="B11" s="36"/>
      <c r="C11" s="1037" t="s">
        <v>378</v>
      </c>
      <c r="D11" s="1037"/>
      <c r="E11" s="1037"/>
      <c r="F11" s="1037"/>
      <c r="G11" s="36"/>
      <c r="H11" s="36"/>
      <c r="I11" s="36"/>
      <c r="J11" s="36"/>
      <c r="K11" s="36"/>
      <c r="L11" s="36"/>
      <c r="M11" s="36"/>
      <c r="N11" s="36"/>
      <c r="O11" s="36"/>
      <c r="P11" s="36"/>
      <c r="Q11" s="36"/>
      <c r="R11" s="36"/>
      <c r="S11" s="36"/>
      <c r="T11" s="37"/>
      <c r="U11" s="40"/>
      <c r="V11" s="40"/>
      <c r="W11" s="40"/>
      <c r="X11" s="40"/>
      <c r="Y11" s="40"/>
      <c r="Z11" s="40"/>
      <c r="AA11" s="41"/>
      <c r="AB11" s="41"/>
      <c r="AC11" s="41"/>
      <c r="AD11" s="41"/>
      <c r="AE11" s="41"/>
      <c r="AF11" s="41"/>
      <c r="AG11" s="41"/>
      <c r="AH11" s="41"/>
      <c r="AI11" s="41"/>
      <c r="AJ11" s="546"/>
      <c r="AK11" s="41"/>
      <c r="AL11" s="41"/>
      <c r="AM11" s="41"/>
      <c r="AN11" s="41"/>
      <c r="AO11" s="50"/>
      <c r="AP11" s="50"/>
      <c r="AQ11" s="41"/>
      <c r="AR11" s="37"/>
      <c r="AS11" s="37"/>
      <c r="AT11" s="38"/>
    </row>
    <row r="12" spans="1:47" ht="22.5" customHeight="1">
      <c r="A12" s="61" t="s">
        <v>64</v>
      </c>
      <c r="B12" s="62"/>
      <c r="C12" s="62"/>
      <c r="D12" s="62"/>
      <c r="E12" s="62"/>
      <c r="F12" s="62"/>
      <c r="G12" s="62"/>
      <c r="H12" s="62"/>
      <c r="I12" s="62"/>
      <c r="J12" s="62"/>
      <c r="K12" s="62"/>
      <c r="L12" s="62"/>
      <c r="M12" s="62"/>
      <c r="N12" s="62"/>
      <c r="O12" s="62"/>
      <c r="P12" s="62"/>
      <c r="Q12" s="62"/>
      <c r="R12" s="62"/>
      <c r="S12" s="62"/>
      <c r="T12" s="62"/>
      <c r="U12" s="62"/>
      <c r="V12" s="62"/>
      <c r="W12" s="62"/>
      <c r="X12" s="62"/>
      <c r="Y12" s="62"/>
      <c r="Z12" s="62"/>
      <c r="AA12" s="62"/>
      <c r="AB12" s="62"/>
      <c r="AC12" s="547"/>
      <c r="AD12" s="62"/>
      <c r="AE12" s="62"/>
      <c r="AF12" s="62"/>
      <c r="AG12" s="62"/>
      <c r="AH12" s="62"/>
      <c r="AI12" s="62"/>
      <c r="AJ12" s="548"/>
      <c r="AK12" s="62"/>
      <c r="AL12" s="62"/>
      <c r="AM12" s="62"/>
      <c r="AN12" s="62"/>
      <c r="AO12" s="62"/>
      <c r="AP12" s="62"/>
      <c r="AQ12" s="62"/>
      <c r="AR12" s="62"/>
      <c r="AS12" s="62"/>
      <c r="AT12" s="62"/>
    </row>
    <row r="13" spans="1:47" ht="12.75" customHeight="1">
      <c r="A13" s="63" t="s">
        <v>84</v>
      </c>
      <c r="B13" s="36"/>
      <c r="C13" s="63" t="s">
        <v>84</v>
      </c>
      <c r="D13" s="63" t="s">
        <v>84</v>
      </c>
      <c r="E13" s="63" t="s">
        <v>85</v>
      </c>
      <c r="F13" s="36"/>
      <c r="G13" s="63" t="s">
        <v>87</v>
      </c>
      <c r="H13" s="63"/>
      <c r="I13" s="63"/>
      <c r="J13" s="63" t="s">
        <v>85</v>
      </c>
      <c r="K13" s="63" t="s">
        <v>84</v>
      </c>
      <c r="L13" s="63" t="s">
        <v>85</v>
      </c>
      <c r="M13" s="36"/>
      <c r="N13" s="63" t="s">
        <v>87</v>
      </c>
      <c r="O13" s="36"/>
      <c r="P13" s="36"/>
      <c r="Q13" s="63" t="s">
        <v>87</v>
      </c>
      <c r="R13" s="63" t="s">
        <v>87</v>
      </c>
      <c r="S13" s="63"/>
      <c r="T13" s="36"/>
      <c r="U13" s="63" t="s">
        <v>87</v>
      </c>
      <c r="V13" s="36"/>
      <c r="W13" s="63" t="s">
        <v>87</v>
      </c>
      <c r="X13" s="63" t="s">
        <v>87</v>
      </c>
      <c r="Y13" s="63"/>
      <c r="Z13" s="63" t="s">
        <v>87</v>
      </c>
      <c r="AA13" s="36"/>
      <c r="AB13" s="63" t="s">
        <v>87</v>
      </c>
      <c r="AC13" s="63" t="s">
        <v>87</v>
      </c>
      <c r="AD13" s="63" t="s">
        <v>87</v>
      </c>
      <c r="AE13" s="63" t="s">
        <v>87</v>
      </c>
      <c r="AF13" s="63" t="s">
        <v>87</v>
      </c>
      <c r="AG13" s="63" t="s">
        <v>87</v>
      </c>
      <c r="AH13" s="63" t="s">
        <v>87</v>
      </c>
      <c r="AI13" s="63" t="s">
        <v>87</v>
      </c>
      <c r="AJ13" s="549" t="s">
        <v>87</v>
      </c>
      <c r="AK13" s="63" t="s">
        <v>87</v>
      </c>
      <c r="AL13" s="63" t="s">
        <v>87</v>
      </c>
      <c r="AM13" s="63" t="s">
        <v>87</v>
      </c>
      <c r="AN13" s="63"/>
      <c r="AO13" s="64" t="s">
        <v>84</v>
      </c>
      <c r="AP13" s="64" t="s">
        <v>87</v>
      </c>
      <c r="AQ13" s="36"/>
      <c r="AR13" s="37"/>
      <c r="AS13" s="37"/>
      <c r="AT13" s="38"/>
    </row>
    <row r="14" spans="1:47" ht="12.75" customHeight="1">
      <c r="A14" s="65"/>
      <c r="B14" s="65"/>
      <c r="C14" s="1044" t="s">
        <v>65</v>
      </c>
      <c r="D14" s="1044"/>
      <c r="E14" s="1044"/>
      <c r="F14" s="1044"/>
      <c r="G14" s="1044"/>
      <c r="H14" s="1044"/>
      <c r="I14" s="1044"/>
      <c r="J14" s="1045" t="s">
        <v>66</v>
      </c>
      <c r="K14" s="1045"/>
      <c r="L14" s="1045"/>
      <c r="M14" s="1045"/>
      <c r="N14" s="1045"/>
      <c r="O14" s="1045"/>
      <c r="P14" s="1045"/>
      <c r="Q14" s="1046" t="s">
        <v>67</v>
      </c>
      <c r="R14" s="1046"/>
      <c r="S14" s="1046"/>
      <c r="T14" s="1046"/>
      <c r="U14" s="1046"/>
      <c r="V14" s="1046"/>
      <c r="W14" s="75" t="s">
        <v>68</v>
      </c>
      <c r="X14" s="75"/>
      <c r="Y14" s="75"/>
      <c r="Z14" s="75"/>
      <c r="AA14" s="75"/>
      <c r="AB14" s="1047" t="s">
        <v>69</v>
      </c>
      <c r="AC14" s="1047"/>
      <c r="AD14" s="1047"/>
      <c r="AE14" s="1047"/>
      <c r="AF14" s="1047"/>
      <c r="AG14" s="1047"/>
      <c r="AH14" s="1047"/>
      <c r="AI14" s="1047"/>
      <c r="AJ14" s="1047"/>
      <c r="AK14" s="1047"/>
      <c r="AL14" s="1047"/>
      <c r="AM14" s="1047"/>
      <c r="AN14" s="1047"/>
      <c r="AO14" s="1047"/>
      <c r="AP14" s="478"/>
      <c r="AQ14" s="211" t="s">
        <v>103</v>
      </c>
      <c r="AR14" s="76"/>
      <c r="AS14" s="77"/>
      <c r="AT14" s="78"/>
    </row>
    <row r="15" spans="1:47" ht="102">
      <c r="A15" s="66" t="s">
        <v>61</v>
      </c>
      <c r="B15" s="66" t="s">
        <v>59</v>
      </c>
      <c r="C15" s="67" t="s">
        <v>86</v>
      </c>
      <c r="D15" s="67" t="s">
        <v>122</v>
      </c>
      <c r="E15" s="67" t="s">
        <v>90</v>
      </c>
      <c r="F15" s="137" t="s">
        <v>70</v>
      </c>
      <c r="G15" s="137" t="s">
        <v>92</v>
      </c>
      <c r="H15" s="137" t="s">
        <v>70</v>
      </c>
      <c r="I15" s="67" t="s">
        <v>71</v>
      </c>
      <c r="J15" s="68" t="s">
        <v>88</v>
      </c>
      <c r="K15" s="68" t="s">
        <v>123</v>
      </c>
      <c r="L15" s="68" t="s">
        <v>89</v>
      </c>
      <c r="M15" s="68" t="s">
        <v>70</v>
      </c>
      <c r="N15" s="68" t="s">
        <v>91</v>
      </c>
      <c r="O15" s="68" t="s">
        <v>70</v>
      </c>
      <c r="P15" s="68" t="s">
        <v>71</v>
      </c>
      <c r="Q15" s="69" t="s">
        <v>101</v>
      </c>
      <c r="R15" s="69" t="s">
        <v>93</v>
      </c>
      <c r="S15" s="69" t="s">
        <v>72</v>
      </c>
      <c r="T15" s="69" t="s">
        <v>73</v>
      </c>
      <c r="U15" s="69" t="s">
        <v>94</v>
      </c>
      <c r="V15" s="69" t="s">
        <v>70</v>
      </c>
      <c r="W15" s="70" t="s">
        <v>96</v>
      </c>
      <c r="X15" s="70" t="s">
        <v>95</v>
      </c>
      <c r="Y15" s="70" t="s">
        <v>73</v>
      </c>
      <c r="Z15" s="70" t="s">
        <v>74</v>
      </c>
      <c r="AA15" s="70" t="s">
        <v>73</v>
      </c>
      <c r="AB15" s="71" t="s">
        <v>60</v>
      </c>
      <c r="AC15" s="71" t="s">
        <v>75</v>
      </c>
      <c r="AD15" s="71" t="s">
        <v>76</v>
      </c>
      <c r="AE15" s="71" t="s">
        <v>77</v>
      </c>
      <c r="AF15" s="71" t="s">
        <v>124</v>
      </c>
      <c r="AG15" s="71" t="s">
        <v>78</v>
      </c>
      <c r="AH15" s="71" t="s">
        <v>79</v>
      </c>
      <c r="AI15" s="71" t="s">
        <v>62</v>
      </c>
      <c r="AJ15" s="550" t="s">
        <v>73</v>
      </c>
      <c r="AK15" s="71" t="s">
        <v>97</v>
      </c>
      <c r="AL15" s="71" t="s">
        <v>98</v>
      </c>
      <c r="AM15" s="71" t="s">
        <v>154</v>
      </c>
      <c r="AN15" s="71" t="s">
        <v>155</v>
      </c>
      <c r="AO15" s="71" t="s">
        <v>99</v>
      </c>
      <c r="AP15" s="71" t="s">
        <v>80</v>
      </c>
      <c r="AQ15" s="72" t="s">
        <v>81</v>
      </c>
      <c r="AR15" s="72" t="s">
        <v>100</v>
      </c>
      <c r="AS15" s="73" t="s">
        <v>82</v>
      </c>
      <c r="AT15" s="72" t="s">
        <v>280</v>
      </c>
    </row>
    <row r="16" spans="1:47" ht="312" customHeight="1">
      <c r="A16" s="1081" t="s">
        <v>105</v>
      </c>
      <c r="B16" s="1063" t="s">
        <v>183</v>
      </c>
      <c r="C16" s="1063" t="s">
        <v>181</v>
      </c>
      <c r="D16" s="1063" t="s">
        <v>182</v>
      </c>
      <c r="E16" s="1063" t="s">
        <v>162</v>
      </c>
      <c r="F16" s="1063">
        <v>224</v>
      </c>
      <c r="G16" s="1063" t="s">
        <v>184</v>
      </c>
      <c r="H16" s="1063" t="s">
        <v>184</v>
      </c>
      <c r="I16" s="1063" t="s">
        <v>162</v>
      </c>
      <c r="J16" s="1063" t="s">
        <v>186</v>
      </c>
      <c r="K16" s="1063" t="s">
        <v>185</v>
      </c>
      <c r="L16" s="1063" t="s">
        <v>187</v>
      </c>
      <c r="M16" s="1063">
        <v>203</v>
      </c>
      <c r="N16" s="1063" t="s">
        <v>184</v>
      </c>
      <c r="O16" s="1063" t="s">
        <v>184</v>
      </c>
      <c r="P16" s="1295" t="s">
        <v>173</v>
      </c>
      <c r="Q16" s="1063">
        <v>30395</v>
      </c>
      <c r="R16" s="1063" t="s">
        <v>162</v>
      </c>
      <c r="S16" s="1085">
        <v>38807</v>
      </c>
      <c r="T16" s="1063">
        <v>211</v>
      </c>
      <c r="U16" s="1299" t="s">
        <v>189</v>
      </c>
      <c r="V16" s="1063" t="s">
        <v>184</v>
      </c>
      <c r="W16" s="1063" t="s">
        <v>188</v>
      </c>
      <c r="X16" s="1063" t="s">
        <v>162</v>
      </c>
      <c r="Y16" s="1063">
        <v>202</v>
      </c>
      <c r="Z16" s="1295" t="s">
        <v>173</v>
      </c>
      <c r="AA16" s="1111" t="s">
        <v>184</v>
      </c>
      <c r="AB16" s="217" t="s">
        <v>190</v>
      </c>
      <c r="AC16" s="217" t="s">
        <v>190</v>
      </c>
      <c r="AD16" s="55" t="s">
        <v>573</v>
      </c>
      <c r="AE16" s="55" t="s">
        <v>249</v>
      </c>
      <c r="AF16" s="476">
        <v>17</v>
      </c>
      <c r="AG16" s="476" t="s">
        <v>191</v>
      </c>
      <c r="AH16" s="551" t="s">
        <v>574</v>
      </c>
      <c r="AI16" s="42" t="s">
        <v>192</v>
      </c>
      <c r="AJ16" s="448">
        <v>241</v>
      </c>
      <c r="AK16" s="22">
        <v>38807</v>
      </c>
      <c r="AL16" s="22">
        <v>39442</v>
      </c>
      <c r="AM16" s="552">
        <v>0</v>
      </c>
      <c r="AN16" s="1139">
        <f>SUM(AM16:AM33)</f>
        <v>79.463013698630135</v>
      </c>
      <c r="AO16" s="1133" t="s">
        <v>102</v>
      </c>
      <c r="AP16" s="225" t="s">
        <v>173</v>
      </c>
      <c r="AQ16" s="586" t="s">
        <v>639</v>
      </c>
      <c r="AR16" s="1144" t="s">
        <v>162</v>
      </c>
      <c r="AS16" s="1289" t="s">
        <v>640</v>
      </c>
      <c r="AT16" s="1144" t="s">
        <v>173</v>
      </c>
      <c r="AU16" s="240" t="s">
        <v>638</v>
      </c>
    </row>
    <row r="17" spans="1:46" ht="255" customHeight="1">
      <c r="A17" s="1081"/>
      <c r="B17" s="1063"/>
      <c r="C17" s="1063"/>
      <c r="D17" s="1063"/>
      <c r="E17" s="1063"/>
      <c r="F17" s="1063"/>
      <c r="G17" s="1063"/>
      <c r="H17" s="1063"/>
      <c r="I17" s="1063"/>
      <c r="J17" s="1063"/>
      <c r="K17" s="1063"/>
      <c r="L17" s="1063"/>
      <c r="M17" s="1063"/>
      <c r="N17" s="1063"/>
      <c r="O17" s="1063"/>
      <c r="P17" s="1295"/>
      <c r="Q17" s="1063"/>
      <c r="R17" s="1063"/>
      <c r="S17" s="1063"/>
      <c r="T17" s="1063"/>
      <c r="U17" s="1300"/>
      <c r="V17" s="1063"/>
      <c r="W17" s="1063"/>
      <c r="X17" s="1063"/>
      <c r="Y17" s="1063"/>
      <c r="Z17" s="1295"/>
      <c r="AA17" s="1111"/>
      <c r="AB17" s="216" t="s">
        <v>193</v>
      </c>
      <c r="AC17" s="216" t="s">
        <v>193</v>
      </c>
      <c r="AD17" s="55" t="s">
        <v>575</v>
      </c>
      <c r="AE17" s="55" t="s">
        <v>576</v>
      </c>
      <c r="AF17" s="476" t="s">
        <v>184</v>
      </c>
      <c r="AG17" s="476" t="s">
        <v>200</v>
      </c>
      <c r="AH17" s="42" t="s">
        <v>577</v>
      </c>
      <c r="AI17" s="42" t="s">
        <v>209</v>
      </c>
      <c r="AJ17" s="448">
        <v>242</v>
      </c>
      <c r="AK17" s="252">
        <v>38807</v>
      </c>
      <c r="AL17" s="252">
        <v>39447</v>
      </c>
      <c r="AM17" s="201">
        <f t="shared" ref="AM17:AM33" si="0">_xlfn.DAYS(AL17,AK17)/365*12</f>
        <v>21.041095890410958</v>
      </c>
      <c r="AN17" s="1139"/>
      <c r="AO17" s="1133"/>
      <c r="AP17" s="475" t="s">
        <v>162</v>
      </c>
      <c r="AQ17" s="551" t="s">
        <v>578</v>
      </c>
      <c r="AR17" s="1144"/>
      <c r="AS17" s="1289"/>
      <c r="AT17" s="1144"/>
    </row>
    <row r="18" spans="1:46" ht="331.5" customHeight="1">
      <c r="A18" s="1081"/>
      <c r="B18" s="1063"/>
      <c r="C18" s="1063"/>
      <c r="D18" s="1063"/>
      <c r="E18" s="1063"/>
      <c r="F18" s="1063"/>
      <c r="G18" s="1063"/>
      <c r="H18" s="1063"/>
      <c r="I18" s="1063"/>
      <c r="J18" s="1063"/>
      <c r="K18" s="1063"/>
      <c r="L18" s="1063"/>
      <c r="M18" s="1063"/>
      <c r="N18" s="1063"/>
      <c r="O18" s="1063"/>
      <c r="P18" s="1295"/>
      <c r="Q18" s="1063"/>
      <c r="R18" s="1063"/>
      <c r="S18" s="1063"/>
      <c r="T18" s="1063"/>
      <c r="U18" s="1300"/>
      <c r="V18" s="1063"/>
      <c r="W18" s="1063"/>
      <c r="X18" s="1063"/>
      <c r="Y18" s="1063"/>
      <c r="Z18" s="1295"/>
      <c r="AA18" s="1111"/>
      <c r="AB18" s="217" t="s">
        <v>190</v>
      </c>
      <c r="AC18" s="217" t="s">
        <v>190</v>
      </c>
      <c r="AD18" s="55" t="s">
        <v>573</v>
      </c>
      <c r="AE18" s="55" t="s">
        <v>249</v>
      </c>
      <c r="AF18" s="476" t="s">
        <v>579</v>
      </c>
      <c r="AG18" s="476" t="s">
        <v>201</v>
      </c>
      <c r="AH18" s="42" t="s">
        <v>580</v>
      </c>
      <c r="AI18" s="42" t="s">
        <v>210</v>
      </c>
      <c r="AJ18" s="448">
        <v>243</v>
      </c>
      <c r="AK18" s="22">
        <v>39443</v>
      </c>
      <c r="AL18" s="22">
        <v>39549</v>
      </c>
      <c r="AM18" s="201">
        <f t="shared" si="0"/>
        <v>3.484931506849315</v>
      </c>
      <c r="AN18" s="1139"/>
      <c r="AO18" s="1133"/>
      <c r="AP18" s="475" t="s">
        <v>162</v>
      </c>
      <c r="AQ18" s="240"/>
      <c r="AR18" s="1144"/>
      <c r="AS18" s="1289"/>
      <c r="AT18" s="1144"/>
    </row>
    <row r="19" spans="1:46" ht="264" customHeight="1">
      <c r="A19" s="1081"/>
      <c r="B19" s="1063"/>
      <c r="C19" s="1063"/>
      <c r="D19" s="1063"/>
      <c r="E19" s="1063"/>
      <c r="F19" s="1063"/>
      <c r="G19" s="1063"/>
      <c r="H19" s="1063"/>
      <c r="I19" s="1063"/>
      <c r="J19" s="1063"/>
      <c r="K19" s="1063"/>
      <c r="L19" s="1063"/>
      <c r="M19" s="1063"/>
      <c r="N19" s="1063"/>
      <c r="O19" s="1063"/>
      <c r="P19" s="1295"/>
      <c r="Q19" s="1063"/>
      <c r="R19" s="1063"/>
      <c r="S19" s="1063"/>
      <c r="T19" s="1063"/>
      <c r="U19" s="1300"/>
      <c r="V19" s="1063"/>
      <c r="W19" s="1063"/>
      <c r="X19" s="1063"/>
      <c r="Y19" s="1063"/>
      <c r="Z19" s="1295"/>
      <c r="AA19" s="1111"/>
      <c r="AB19" s="216" t="s">
        <v>194</v>
      </c>
      <c r="AC19" s="216" t="s">
        <v>194</v>
      </c>
      <c r="AD19" s="55" t="s">
        <v>581</v>
      </c>
      <c r="AE19" s="55" t="s">
        <v>582</v>
      </c>
      <c r="AF19" s="476" t="s">
        <v>583</v>
      </c>
      <c r="AG19" s="476" t="s">
        <v>202</v>
      </c>
      <c r="AH19" s="42" t="s">
        <v>584</v>
      </c>
      <c r="AI19" s="42" t="s">
        <v>211</v>
      </c>
      <c r="AJ19" s="448">
        <v>244</v>
      </c>
      <c r="AK19" s="22">
        <v>39550</v>
      </c>
      <c r="AL19" s="22">
        <v>39599</v>
      </c>
      <c r="AM19" s="201">
        <v>0</v>
      </c>
      <c r="AN19" s="1139"/>
      <c r="AO19" s="1133"/>
      <c r="AP19" s="225" t="s">
        <v>173</v>
      </c>
      <c r="AQ19" s="585" t="s">
        <v>642</v>
      </c>
      <c r="AR19" s="1144"/>
      <c r="AS19" s="1289"/>
      <c r="AT19" s="1144"/>
    </row>
    <row r="20" spans="1:46" ht="234" customHeight="1">
      <c r="A20" s="1081"/>
      <c r="B20" s="1063"/>
      <c r="C20" s="1063"/>
      <c r="D20" s="1063"/>
      <c r="E20" s="1063"/>
      <c r="F20" s="1063"/>
      <c r="G20" s="1063"/>
      <c r="H20" s="1063"/>
      <c r="I20" s="1063"/>
      <c r="J20" s="1063"/>
      <c r="K20" s="1063"/>
      <c r="L20" s="1063"/>
      <c r="M20" s="1063"/>
      <c r="N20" s="1063"/>
      <c r="O20" s="1063"/>
      <c r="P20" s="1295"/>
      <c r="Q20" s="1063"/>
      <c r="R20" s="1063"/>
      <c r="S20" s="1063"/>
      <c r="T20" s="1063"/>
      <c r="U20" s="1300"/>
      <c r="V20" s="1063"/>
      <c r="W20" s="1063"/>
      <c r="X20" s="1063"/>
      <c r="Y20" s="1063"/>
      <c r="Z20" s="1295"/>
      <c r="AA20" s="1111"/>
      <c r="AB20" s="216" t="s">
        <v>195</v>
      </c>
      <c r="AC20" s="216" t="s">
        <v>195</v>
      </c>
      <c r="AD20" s="55" t="s">
        <v>585</v>
      </c>
      <c r="AE20" s="55" t="s">
        <v>586</v>
      </c>
      <c r="AF20" s="476" t="s">
        <v>587</v>
      </c>
      <c r="AG20" s="476" t="s">
        <v>203</v>
      </c>
      <c r="AH20" s="42" t="s">
        <v>588</v>
      </c>
      <c r="AI20" s="42" t="s">
        <v>212</v>
      </c>
      <c r="AJ20" s="448">
        <v>245</v>
      </c>
      <c r="AK20" s="252">
        <v>40010</v>
      </c>
      <c r="AL20" s="252">
        <v>40177</v>
      </c>
      <c r="AM20" s="475">
        <v>0</v>
      </c>
      <c r="AN20" s="1139"/>
      <c r="AO20" s="1133"/>
      <c r="AP20" s="225" t="s">
        <v>173</v>
      </c>
      <c r="AQ20" s="585" t="s">
        <v>643</v>
      </c>
      <c r="AR20" s="1144"/>
      <c r="AS20" s="1289"/>
      <c r="AT20" s="1144"/>
    </row>
    <row r="21" spans="1:46" ht="347.25" customHeight="1">
      <c r="A21" s="1081"/>
      <c r="B21" s="1063"/>
      <c r="C21" s="1063"/>
      <c r="D21" s="1063"/>
      <c r="E21" s="1063"/>
      <c r="F21" s="1063"/>
      <c r="G21" s="1063"/>
      <c r="H21" s="1063"/>
      <c r="I21" s="1063"/>
      <c r="J21" s="1063"/>
      <c r="K21" s="1063"/>
      <c r="L21" s="1063"/>
      <c r="M21" s="1063"/>
      <c r="N21" s="1063"/>
      <c r="O21" s="1063"/>
      <c r="P21" s="1295"/>
      <c r="Q21" s="1063"/>
      <c r="R21" s="1063"/>
      <c r="S21" s="1063"/>
      <c r="T21" s="1063"/>
      <c r="U21" s="1300"/>
      <c r="V21" s="1063"/>
      <c r="W21" s="1063"/>
      <c r="X21" s="1063"/>
      <c r="Y21" s="1063"/>
      <c r="Z21" s="1295"/>
      <c r="AA21" s="1111"/>
      <c r="AB21" s="216" t="s">
        <v>195</v>
      </c>
      <c r="AC21" s="216" t="s">
        <v>195</v>
      </c>
      <c r="AD21" s="55" t="s">
        <v>585</v>
      </c>
      <c r="AE21" s="55" t="s">
        <v>586</v>
      </c>
      <c r="AF21" s="476" t="s">
        <v>589</v>
      </c>
      <c r="AG21" s="476" t="s">
        <v>204</v>
      </c>
      <c r="AH21" s="42" t="s">
        <v>590</v>
      </c>
      <c r="AI21" s="42" t="s">
        <v>213</v>
      </c>
      <c r="AJ21" s="448">
        <v>247</v>
      </c>
      <c r="AK21" s="22">
        <v>39828</v>
      </c>
      <c r="AL21" s="22">
        <v>39892</v>
      </c>
      <c r="AM21" s="201">
        <v>0</v>
      </c>
      <c r="AN21" s="1139"/>
      <c r="AO21" s="1133"/>
      <c r="AP21" s="225" t="s">
        <v>173</v>
      </c>
      <c r="AQ21" s="585" t="s">
        <v>641</v>
      </c>
      <c r="AR21" s="1144"/>
      <c r="AS21" s="1289"/>
      <c r="AT21" s="1144"/>
    </row>
    <row r="22" spans="1:46" ht="107.25" customHeight="1">
      <c r="A22" s="1081"/>
      <c r="B22" s="1063"/>
      <c r="C22" s="1063"/>
      <c r="D22" s="1063"/>
      <c r="E22" s="1063"/>
      <c r="F22" s="1063"/>
      <c r="G22" s="1063"/>
      <c r="H22" s="1063"/>
      <c r="I22" s="1063"/>
      <c r="J22" s="1063"/>
      <c r="K22" s="1063"/>
      <c r="L22" s="1063"/>
      <c r="M22" s="1063"/>
      <c r="N22" s="1063"/>
      <c r="O22" s="1063"/>
      <c r="P22" s="1295"/>
      <c r="Q22" s="1063"/>
      <c r="R22" s="1063"/>
      <c r="S22" s="1063"/>
      <c r="T22" s="1063"/>
      <c r="U22" s="1300"/>
      <c r="V22" s="1063"/>
      <c r="W22" s="1063"/>
      <c r="X22" s="1063"/>
      <c r="Y22" s="1063"/>
      <c r="Z22" s="1295"/>
      <c r="AA22" s="1111"/>
      <c r="AB22" s="216" t="s">
        <v>196</v>
      </c>
      <c r="AC22" s="216" t="s">
        <v>196</v>
      </c>
      <c r="AD22" s="55" t="s">
        <v>591</v>
      </c>
      <c r="AE22" s="55" t="s">
        <v>592</v>
      </c>
      <c r="AF22" s="476" t="s">
        <v>184</v>
      </c>
      <c r="AG22" s="476" t="s">
        <v>205</v>
      </c>
      <c r="AH22" s="42" t="s">
        <v>593</v>
      </c>
      <c r="AI22" s="42" t="s">
        <v>214</v>
      </c>
      <c r="AJ22" s="448">
        <v>254</v>
      </c>
      <c r="AK22" s="22">
        <v>39600</v>
      </c>
      <c r="AL22" s="22">
        <v>39690</v>
      </c>
      <c r="AM22" s="201">
        <f t="shared" si="0"/>
        <v>2.9589041095890409</v>
      </c>
      <c r="AN22" s="1139"/>
      <c r="AO22" s="1133"/>
      <c r="AP22" s="475" t="s">
        <v>162</v>
      </c>
      <c r="AQ22" s="240"/>
      <c r="AR22" s="1144"/>
      <c r="AS22" s="1289"/>
      <c r="AT22" s="1144"/>
    </row>
    <row r="23" spans="1:46" ht="209.25" customHeight="1">
      <c r="A23" s="1081"/>
      <c r="B23" s="1063"/>
      <c r="C23" s="1063"/>
      <c r="D23" s="1063"/>
      <c r="E23" s="1063"/>
      <c r="F23" s="1063"/>
      <c r="G23" s="1063"/>
      <c r="H23" s="1063"/>
      <c r="I23" s="1063"/>
      <c r="J23" s="1063"/>
      <c r="K23" s="1063"/>
      <c r="L23" s="1063"/>
      <c r="M23" s="1063"/>
      <c r="N23" s="1063"/>
      <c r="O23" s="1063"/>
      <c r="P23" s="1295"/>
      <c r="Q23" s="1063"/>
      <c r="R23" s="1063"/>
      <c r="S23" s="1063"/>
      <c r="T23" s="1063"/>
      <c r="U23" s="1300"/>
      <c r="V23" s="1063"/>
      <c r="W23" s="1063"/>
      <c r="X23" s="1063"/>
      <c r="Y23" s="1063"/>
      <c r="Z23" s="1295"/>
      <c r="AA23" s="1111"/>
      <c r="AB23" s="216" t="s">
        <v>197</v>
      </c>
      <c r="AC23" s="216" t="s">
        <v>197</v>
      </c>
      <c r="AD23" s="55" t="s">
        <v>594</v>
      </c>
      <c r="AE23" s="553" t="s">
        <v>173</v>
      </c>
      <c r="AF23" s="476" t="s">
        <v>595</v>
      </c>
      <c r="AG23" s="476" t="s">
        <v>206</v>
      </c>
      <c r="AH23" s="42" t="s">
        <v>596</v>
      </c>
      <c r="AI23" s="42" t="s">
        <v>215</v>
      </c>
      <c r="AJ23" s="448">
        <v>212</v>
      </c>
      <c r="AK23" s="22">
        <v>39953</v>
      </c>
      <c r="AL23" s="22">
        <v>40076</v>
      </c>
      <c r="AM23" s="201">
        <v>0</v>
      </c>
      <c r="AN23" s="1139"/>
      <c r="AO23" s="1133"/>
      <c r="AP23" s="225" t="s">
        <v>173</v>
      </c>
      <c r="AQ23" s="585" t="s">
        <v>644</v>
      </c>
      <c r="AR23" s="1144"/>
      <c r="AS23" s="1289"/>
      <c r="AT23" s="1144"/>
    </row>
    <row r="24" spans="1:46" ht="213" customHeight="1">
      <c r="A24" s="1081"/>
      <c r="B24" s="1063"/>
      <c r="C24" s="1063"/>
      <c r="D24" s="1063"/>
      <c r="E24" s="1063"/>
      <c r="F24" s="1063"/>
      <c r="G24" s="1063"/>
      <c r="H24" s="1063"/>
      <c r="I24" s="1063"/>
      <c r="J24" s="1063"/>
      <c r="K24" s="1063"/>
      <c r="L24" s="1063"/>
      <c r="M24" s="1063"/>
      <c r="N24" s="1063"/>
      <c r="O24" s="1063"/>
      <c r="P24" s="1295"/>
      <c r="Q24" s="1063"/>
      <c r="R24" s="1063"/>
      <c r="S24" s="1063"/>
      <c r="T24" s="1063"/>
      <c r="U24" s="1300"/>
      <c r="V24" s="1063"/>
      <c r="W24" s="1063"/>
      <c r="X24" s="1063"/>
      <c r="Y24" s="1063"/>
      <c r="Z24" s="1295"/>
      <c r="AA24" s="1111"/>
      <c r="AB24" s="216" t="s">
        <v>197</v>
      </c>
      <c r="AC24" s="216" t="s">
        <v>197</v>
      </c>
      <c r="AD24" s="55" t="s">
        <v>594</v>
      </c>
      <c r="AE24" s="553" t="s">
        <v>173</v>
      </c>
      <c r="AF24" s="476" t="s">
        <v>597</v>
      </c>
      <c r="AG24" s="476" t="s">
        <v>206</v>
      </c>
      <c r="AH24" s="42" t="s">
        <v>598</v>
      </c>
      <c r="AI24" s="42" t="s">
        <v>216</v>
      </c>
      <c r="AJ24" s="448">
        <v>214</v>
      </c>
      <c r="AK24" s="22">
        <v>40079</v>
      </c>
      <c r="AL24" s="22">
        <v>40201</v>
      </c>
      <c r="AM24" s="201">
        <v>0</v>
      </c>
      <c r="AN24" s="1139"/>
      <c r="AO24" s="1133"/>
      <c r="AP24" s="225" t="s">
        <v>173</v>
      </c>
      <c r="AQ24" s="585" t="s">
        <v>645</v>
      </c>
      <c r="AR24" s="1144"/>
      <c r="AS24" s="1289"/>
      <c r="AT24" s="1144"/>
    </row>
    <row r="25" spans="1:46" ht="107.25" customHeight="1">
      <c r="A25" s="1081"/>
      <c r="B25" s="1063"/>
      <c r="C25" s="1063"/>
      <c r="D25" s="1063"/>
      <c r="E25" s="1063"/>
      <c r="F25" s="1063"/>
      <c r="G25" s="1063"/>
      <c r="H25" s="1063"/>
      <c r="I25" s="1063"/>
      <c r="J25" s="1063"/>
      <c r="K25" s="1063"/>
      <c r="L25" s="1063"/>
      <c r="M25" s="1063"/>
      <c r="N25" s="1063"/>
      <c r="O25" s="1063"/>
      <c r="P25" s="1295"/>
      <c r="Q25" s="1063"/>
      <c r="R25" s="1063"/>
      <c r="S25" s="1063"/>
      <c r="T25" s="1063"/>
      <c r="U25" s="1300"/>
      <c r="V25" s="1063"/>
      <c r="W25" s="1063"/>
      <c r="X25" s="1063"/>
      <c r="Y25" s="1063"/>
      <c r="Z25" s="1295"/>
      <c r="AA25" s="1111"/>
      <c r="AB25" s="1182" t="s">
        <v>197</v>
      </c>
      <c r="AC25" s="1182" t="s">
        <v>197</v>
      </c>
      <c r="AD25" s="1173" t="s">
        <v>594</v>
      </c>
      <c r="AE25" s="1290" t="s">
        <v>173</v>
      </c>
      <c r="AF25" s="1173" t="s">
        <v>599</v>
      </c>
      <c r="AG25" s="1173" t="s">
        <v>206</v>
      </c>
      <c r="AH25" s="1061" t="s">
        <v>598</v>
      </c>
      <c r="AI25" s="1061" t="s">
        <v>216</v>
      </c>
      <c r="AJ25" s="1254">
        <v>216</v>
      </c>
      <c r="AK25" s="22">
        <v>40203</v>
      </c>
      <c r="AL25" s="22">
        <v>40237</v>
      </c>
      <c r="AM25" s="201">
        <v>0</v>
      </c>
      <c r="AN25" s="1139"/>
      <c r="AO25" s="1133"/>
      <c r="AP25" s="1292" t="s">
        <v>173</v>
      </c>
      <c r="AQ25" s="1067" t="s">
        <v>646</v>
      </c>
      <c r="AR25" s="1144"/>
      <c r="AS25" s="1289"/>
      <c r="AT25" s="1144"/>
    </row>
    <row r="26" spans="1:46" ht="126" customHeight="1">
      <c r="A26" s="1081"/>
      <c r="B26" s="1063"/>
      <c r="C26" s="1063"/>
      <c r="D26" s="1063"/>
      <c r="E26" s="1063"/>
      <c r="F26" s="1063"/>
      <c r="G26" s="1063"/>
      <c r="H26" s="1063"/>
      <c r="I26" s="1063"/>
      <c r="J26" s="1063"/>
      <c r="K26" s="1063"/>
      <c r="L26" s="1063"/>
      <c r="M26" s="1063"/>
      <c r="N26" s="1063"/>
      <c r="O26" s="1063"/>
      <c r="P26" s="1295"/>
      <c r="Q26" s="1063"/>
      <c r="R26" s="1063"/>
      <c r="S26" s="1063"/>
      <c r="T26" s="1063"/>
      <c r="U26" s="1300"/>
      <c r="V26" s="1063"/>
      <c r="W26" s="1063"/>
      <c r="X26" s="1063"/>
      <c r="Y26" s="1063"/>
      <c r="Z26" s="1295"/>
      <c r="AA26" s="1111"/>
      <c r="AB26" s="1183"/>
      <c r="AC26" s="1183"/>
      <c r="AD26" s="1184"/>
      <c r="AE26" s="1291"/>
      <c r="AF26" s="1184"/>
      <c r="AG26" s="1184"/>
      <c r="AH26" s="1176"/>
      <c r="AI26" s="1176"/>
      <c r="AJ26" s="1255"/>
      <c r="AK26" s="22">
        <v>40533</v>
      </c>
      <c r="AL26" s="22">
        <v>40568</v>
      </c>
      <c r="AM26" s="201">
        <v>0</v>
      </c>
      <c r="AN26" s="1139"/>
      <c r="AO26" s="1133"/>
      <c r="AP26" s="1293"/>
      <c r="AQ26" s="1294"/>
      <c r="AR26" s="1144"/>
      <c r="AS26" s="1289"/>
      <c r="AT26" s="1144"/>
    </row>
    <row r="27" spans="1:46" ht="256.5" customHeight="1">
      <c r="A27" s="1081"/>
      <c r="B27" s="1063"/>
      <c r="C27" s="1063"/>
      <c r="D27" s="1063"/>
      <c r="E27" s="1063"/>
      <c r="F27" s="1063"/>
      <c r="G27" s="1063"/>
      <c r="H27" s="1063"/>
      <c r="I27" s="1063"/>
      <c r="J27" s="1063"/>
      <c r="K27" s="1063"/>
      <c r="L27" s="1063"/>
      <c r="M27" s="1063"/>
      <c r="N27" s="1063"/>
      <c r="O27" s="1063"/>
      <c r="P27" s="1295"/>
      <c r="Q27" s="1063"/>
      <c r="R27" s="1063"/>
      <c r="S27" s="1063"/>
      <c r="T27" s="1063"/>
      <c r="U27" s="1300"/>
      <c r="V27" s="1063"/>
      <c r="W27" s="1063"/>
      <c r="X27" s="1063"/>
      <c r="Y27" s="1063"/>
      <c r="Z27" s="1295"/>
      <c r="AA27" s="1111"/>
      <c r="AB27" s="216" t="s">
        <v>197</v>
      </c>
      <c r="AC27" s="216" t="s">
        <v>197</v>
      </c>
      <c r="AD27" s="55" t="s">
        <v>594</v>
      </c>
      <c r="AE27" s="553" t="s">
        <v>173</v>
      </c>
      <c r="AF27" s="476" t="s">
        <v>600</v>
      </c>
      <c r="AG27" s="476" t="s">
        <v>206</v>
      </c>
      <c r="AH27" s="42" t="s">
        <v>601</v>
      </c>
      <c r="AI27" s="42" t="s">
        <v>217</v>
      </c>
      <c r="AJ27" s="448">
        <v>221</v>
      </c>
      <c r="AK27" s="22">
        <v>40624</v>
      </c>
      <c r="AL27" s="22">
        <v>40990</v>
      </c>
      <c r="AM27" s="201">
        <v>0</v>
      </c>
      <c r="AN27" s="1139"/>
      <c r="AO27" s="1133"/>
      <c r="AP27" s="225" t="s">
        <v>173</v>
      </c>
      <c r="AQ27" s="585" t="s">
        <v>647</v>
      </c>
      <c r="AR27" s="1144"/>
      <c r="AS27" s="1289"/>
      <c r="AT27" s="1144"/>
    </row>
    <row r="28" spans="1:46" ht="228" customHeight="1">
      <c r="A28" s="1081"/>
      <c r="B28" s="1063"/>
      <c r="C28" s="1063"/>
      <c r="D28" s="1063"/>
      <c r="E28" s="1063"/>
      <c r="F28" s="1063"/>
      <c r="G28" s="1063"/>
      <c r="H28" s="1063"/>
      <c r="I28" s="1063"/>
      <c r="J28" s="1063"/>
      <c r="K28" s="1063"/>
      <c r="L28" s="1063"/>
      <c r="M28" s="1063"/>
      <c r="N28" s="1063"/>
      <c r="O28" s="1063"/>
      <c r="P28" s="1295"/>
      <c r="Q28" s="1063"/>
      <c r="R28" s="1063"/>
      <c r="S28" s="1063"/>
      <c r="T28" s="1063"/>
      <c r="U28" s="1300"/>
      <c r="V28" s="1063"/>
      <c r="W28" s="1063"/>
      <c r="X28" s="1063"/>
      <c r="Y28" s="1063"/>
      <c r="Z28" s="1295"/>
      <c r="AA28" s="1111"/>
      <c r="AB28" s="74" t="s">
        <v>198</v>
      </c>
      <c r="AC28" s="476" t="s">
        <v>602</v>
      </c>
      <c r="AD28" s="55" t="s">
        <v>603</v>
      </c>
      <c r="AE28" s="55" t="s">
        <v>604</v>
      </c>
      <c r="AF28" s="476" t="s">
        <v>605</v>
      </c>
      <c r="AG28" s="476" t="s">
        <v>207</v>
      </c>
      <c r="AH28" s="42" t="s">
        <v>606</v>
      </c>
      <c r="AI28" s="42" t="s">
        <v>218</v>
      </c>
      <c r="AJ28" s="246">
        <v>259</v>
      </c>
      <c r="AK28" s="22">
        <v>40238</v>
      </c>
      <c r="AL28" s="22">
        <v>40532</v>
      </c>
      <c r="AM28" s="201">
        <f t="shared" si="0"/>
        <v>9.6657534246575345</v>
      </c>
      <c r="AN28" s="1139"/>
      <c r="AO28" s="1133"/>
      <c r="AP28" s="475" t="s">
        <v>162</v>
      </c>
      <c r="AQ28" s="240"/>
      <c r="AR28" s="1144"/>
      <c r="AS28" s="1289"/>
      <c r="AT28" s="1144"/>
    </row>
    <row r="29" spans="1:46" ht="255">
      <c r="A29" s="1081"/>
      <c r="B29" s="1063"/>
      <c r="C29" s="1063"/>
      <c r="D29" s="1063"/>
      <c r="E29" s="1063"/>
      <c r="F29" s="1063"/>
      <c r="G29" s="1063"/>
      <c r="H29" s="1063"/>
      <c r="I29" s="1063"/>
      <c r="J29" s="1063"/>
      <c r="K29" s="1063"/>
      <c r="L29" s="1063"/>
      <c r="M29" s="1063"/>
      <c r="N29" s="1063"/>
      <c r="O29" s="1063"/>
      <c r="P29" s="1295"/>
      <c r="Q29" s="1063"/>
      <c r="R29" s="1063"/>
      <c r="S29" s="1063"/>
      <c r="T29" s="1063"/>
      <c r="U29" s="1300"/>
      <c r="V29" s="1063"/>
      <c r="W29" s="1063"/>
      <c r="X29" s="1063"/>
      <c r="Y29" s="1063"/>
      <c r="Z29" s="1295"/>
      <c r="AA29" s="1111"/>
      <c r="AB29" s="216" t="s">
        <v>199</v>
      </c>
      <c r="AC29" s="476" t="s">
        <v>607</v>
      </c>
      <c r="AD29" s="55" t="s">
        <v>608</v>
      </c>
      <c r="AE29" s="55" t="s">
        <v>609</v>
      </c>
      <c r="AF29" s="476" t="s">
        <v>610</v>
      </c>
      <c r="AG29" s="476" t="s">
        <v>208</v>
      </c>
      <c r="AH29" s="42" t="s">
        <v>611</v>
      </c>
      <c r="AI29" s="42" t="s">
        <v>219</v>
      </c>
      <c r="AJ29" s="554">
        <v>281</v>
      </c>
      <c r="AK29" s="42">
        <v>41008</v>
      </c>
      <c r="AL29" s="22">
        <v>41274</v>
      </c>
      <c r="AM29" s="201">
        <f t="shared" si="0"/>
        <v>8.7452054794520553</v>
      </c>
      <c r="AN29" s="1139"/>
      <c r="AO29" s="1133"/>
      <c r="AP29" s="475" t="s">
        <v>162</v>
      </c>
      <c r="AQ29" s="240"/>
      <c r="AR29" s="1144"/>
      <c r="AS29" s="1289"/>
      <c r="AT29" s="1144"/>
    </row>
    <row r="30" spans="1:46" ht="255">
      <c r="A30" s="1081"/>
      <c r="B30" s="1063"/>
      <c r="C30" s="1063"/>
      <c r="D30" s="1063"/>
      <c r="E30" s="1063"/>
      <c r="F30" s="1063"/>
      <c r="G30" s="1063"/>
      <c r="H30" s="1063"/>
      <c r="I30" s="1063"/>
      <c r="J30" s="1063"/>
      <c r="K30" s="1063"/>
      <c r="L30" s="1063"/>
      <c r="M30" s="1063"/>
      <c r="N30" s="1063"/>
      <c r="O30" s="1063"/>
      <c r="P30" s="1295"/>
      <c r="Q30" s="1063"/>
      <c r="R30" s="1063"/>
      <c r="S30" s="1063"/>
      <c r="T30" s="1063"/>
      <c r="U30" s="1300"/>
      <c r="V30" s="1063"/>
      <c r="W30" s="1063"/>
      <c r="X30" s="1063"/>
      <c r="Y30" s="1063"/>
      <c r="Z30" s="1295"/>
      <c r="AA30" s="1111"/>
      <c r="AB30" s="216" t="s">
        <v>199</v>
      </c>
      <c r="AC30" s="476" t="s">
        <v>607</v>
      </c>
      <c r="AD30" s="55" t="s">
        <v>608</v>
      </c>
      <c r="AE30" s="55" t="s">
        <v>609</v>
      </c>
      <c r="AF30" s="476" t="s">
        <v>612</v>
      </c>
      <c r="AG30" s="476" t="s">
        <v>208</v>
      </c>
      <c r="AH30" s="42" t="s">
        <v>611</v>
      </c>
      <c r="AI30" s="42" t="s">
        <v>219</v>
      </c>
      <c r="AJ30" s="448">
        <v>278</v>
      </c>
      <c r="AK30" s="22">
        <v>41291</v>
      </c>
      <c r="AL30" s="22">
        <v>41591</v>
      </c>
      <c r="AM30" s="201">
        <f t="shared" si="0"/>
        <v>9.8630136986301373</v>
      </c>
      <c r="AN30" s="1139"/>
      <c r="AO30" s="1133"/>
      <c r="AP30" s="475" t="s">
        <v>162</v>
      </c>
      <c r="AQ30" s="240"/>
      <c r="AR30" s="1144"/>
      <c r="AS30" s="1289"/>
      <c r="AT30" s="1144"/>
    </row>
    <row r="31" spans="1:46" ht="166.5" customHeight="1">
      <c r="A31" s="1081"/>
      <c r="B31" s="1063"/>
      <c r="C31" s="1063"/>
      <c r="D31" s="1063"/>
      <c r="E31" s="1063"/>
      <c r="F31" s="1063"/>
      <c r="G31" s="1063"/>
      <c r="H31" s="1063"/>
      <c r="I31" s="1063"/>
      <c r="J31" s="1063"/>
      <c r="K31" s="1063"/>
      <c r="L31" s="1063"/>
      <c r="M31" s="1063"/>
      <c r="N31" s="1063"/>
      <c r="O31" s="1063"/>
      <c r="P31" s="1295"/>
      <c r="Q31" s="1063"/>
      <c r="R31" s="1063"/>
      <c r="S31" s="1063"/>
      <c r="T31" s="1063"/>
      <c r="U31" s="1300"/>
      <c r="V31" s="1063"/>
      <c r="W31" s="1063"/>
      <c r="X31" s="1063"/>
      <c r="Y31" s="1063"/>
      <c r="Z31" s="1295"/>
      <c r="AA31" s="1111"/>
      <c r="AB31" s="216" t="s">
        <v>199</v>
      </c>
      <c r="AC31" s="476" t="s">
        <v>607</v>
      </c>
      <c r="AD31" s="55" t="s">
        <v>608</v>
      </c>
      <c r="AE31" s="55" t="s">
        <v>609</v>
      </c>
      <c r="AF31" s="476" t="s">
        <v>613</v>
      </c>
      <c r="AG31" s="476" t="s">
        <v>208</v>
      </c>
      <c r="AH31" s="42" t="s">
        <v>614</v>
      </c>
      <c r="AI31" s="42" t="s">
        <v>220</v>
      </c>
      <c r="AJ31" s="448">
        <v>279</v>
      </c>
      <c r="AK31" s="22">
        <v>41604</v>
      </c>
      <c r="AL31" s="22">
        <v>41912</v>
      </c>
      <c r="AM31" s="201">
        <f t="shared" si="0"/>
        <v>10.126027397260273</v>
      </c>
      <c r="AN31" s="1139"/>
      <c r="AO31" s="1133"/>
      <c r="AP31" s="475" t="s">
        <v>162</v>
      </c>
      <c r="AQ31" s="240"/>
      <c r="AR31" s="1144"/>
      <c r="AS31" s="1289"/>
      <c r="AT31" s="1144"/>
    </row>
    <row r="32" spans="1:46" ht="162" customHeight="1">
      <c r="A32" s="1081"/>
      <c r="B32" s="1063"/>
      <c r="C32" s="1063"/>
      <c r="D32" s="1063"/>
      <c r="E32" s="1063"/>
      <c r="F32" s="1063"/>
      <c r="G32" s="1063"/>
      <c r="H32" s="1063"/>
      <c r="I32" s="1063"/>
      <c r="J32" s="1063"/>
      <c r="K32" s="1063"/>
      <c r="L32" s="1063"/>
      <c r="M32" s="1063"/>
      <c r="N32" s="1063"/>
      <c r="O32" s="1063"/>
      <c r="P32" s="1295"/>
      <c r="Q32" s="1063"/>
      <c r="R32" s="1063"/>
      <c r="S32" s="1063"/>
      <c r="T32" s="1063"/>
      <c r="U32" s="1300"/>
      <c r="V32" s="1063"/>
      <c r="W32" s="1063"/>
      <c r="X32" s="1063"/>
      <c r="Y32" s="1063"/>
      <c r="Z32" s="1295"/>
      <c r="AA32" s="1111"/>
      <c r="AB32" s="216" t="s">
        <v>199</v>
      </c>
      <c r="AC32" s="476" t="s">
        <v>607</v>
      </c>
      <c r="AD32" s="55" t="s">
        <v>608</v>
      </c>
      <c r="AE32" s="55" t="s">
        <v>609</v>
      </c>
      <c r="AF32" s="476" t="s">
        <v>615</v>
      </c>
      <c r="AG32" s="476" t="s">
        <v>208</v>
      </c>
      <c r="AH32" s="42" t="s">
        <v>614</v>
      </c>
      <c r="AI32" s="42" t="s">
        <v>220</v>
      </c>
      <c r="AJ32" s="448">
        <v>279</v>
      </c>
      <c r="AK32" s="22">
        <v>41929</v>
      </c>
      <c r="AL32" s="22">
        <v>42004</v>
      </c>
      <c r="AM32" s="201">
        <f t="shared" si="0"/>
        <v>2.4657534246575343</v>
      </c>
      <c r="AN32" s="1139"/>
      <c r="AO32" s="1133"/>
      <c r="AP32" s="475" t="s">
        <v>162</v>
      </c>
      <c r="AQ32" s="240"/>
      <c r="AR32" s="1144"/>
      <c r="AS32" s="1289"/>
      <c r="AT32" s="1144"/>
    </row>
    <row r="33" spans="1:46" ht="155.25" customHeight="1">
      <c r="A33" s="1081"/>
      <c r="B33" s="1063"/>
      <c r="C33" s="1063"/>
      <c r="D33" s="1063"/>
      <c r="E33" s="1063"/>
      <c r="F33" s="1063"/>
      <c r="G33" s="1063"/>
      <c r="H33" s="1063"/>
      <c r="I33" s="1063"/>
      <c r="J33" s="1063"/>
      <c r="K33" s="1063"/>
      <c r="L33" s="1063"/>
      <c r="M33" s="1063"/>
      <c r="N33" s="1063"/>
      <c r="O33" s="1063"/>
      <c r="P33" s="1295"/>
      <c r="Q33" s="1063"/>
      <c r="R33" s="1063"/>
      <c r="S33" s="1063"/>
      <c r="T33" s="1063"/>
      <c r="U33" s="1300"/>
      <c r="V33" s="1063"/>
      <c r="W33" s="1063"/>
      <c r="X33" s="1063"/>
      <c r="Y33" s="1063"/>
      <c r="Z33" s="1295"/>
      <c r="AA33" s="1111"/>
      <c r="AB33" s="216" t="s">
        <v>199</v>
      </c>
      <c r="AC33" s="476" t="s">
        <v>607</v>
      </c>
      <c r="AD33" s="55" t="s">
        <v>608</v>
      </c>
      <c r="AE33" s="55" t="s">
        <v>609</v>
      </c>
      <c r="AF33" s="476" t="s">
        <v>616</v>
      </c>
      <c r="AG33" s="476" t="s">
        <v>208</v>
      </c>
      <c r="AH33" s="42" t="s">
        <v>614</v>
      </c>
      <c r="AI33" s="42" t="s">
        <v>220</v>
      </c>
      <c r="AJ33" s="448">
        <v>280</v>
      </c>
      <c r="AK33" s="22">
        <v>42031</v>
      </c>
      <c r="AL33" s="22">
        <v>42369</v>
      </c>
      <c r="AM33" s="201">
        <f t="shared" si="0"/>
        <v>11.112328767123287</v>
      </c>
      <c r="AN33" s="1139"/>
      <c r="AO33" s="1133"/>
      <c r="AP33" s="475" t="s">
        <v>162</v>
      </c>
      <c r="AQ33" s="240"/>
      <c r="AR33" s="1144"/>
      <c r="AS33" s="1289"/>
      <c r="AT33" s="1144"/>
    </row>
    <row r="34" spans="1:46" s="499" customFormat="1" ht="12.75" customHeight="1">
      <c r="A34" s="566"/>
      <c r="B34" s="567"/>
      <c r="C34" s="567"/>
      <c r="D34" s="567"/>
      <c r="E34" s="567"/>
      <c r="F34" s="567"/>
      <c r="G34" s="567"/>
      <c r="H34" s="567"/>
      <c r="I34" s="567"/>
      <c r="J34" s="567"/>
      <c r="K34" s="567"/>
      <c r="L34" s="567"/>
      <c r="M34" s="567"/>
      <c r="N34" s="567"/>
      <c r="O34" s="567"/>
      <c r="P34" s="567"/>
      <c r="Q34" s="567"/>
      <c r="R34" s="567"/>
      <c r="S34" s="568"/>
      <c r="T34" s="567"/>
      <c r="U34" s="567"/>
      <c r="V34" s="567"/>
      <c r="W34" s="567"/>
      <c r="X34" s="567"/>
      <c r="Y34" s="567"/>
      <c r="Z34" s="567"/>
      <c r="AA34" s="569"/>
      <c r="AB34" s="570"/>
      <c r="AC34" s="571"/>
      <c r="AD34" s="570"/>
      <c r="AE34" s="570"/>
      <c r="AF34" s="570"/>
      <c r="AG34" s="570"/>
      <c r="AH34" s="571"/>
      <c r="AI34" s="571"/>
      <c r="AJ34" s="572"/>
      <c r="AK34" s="571"/>
      <c r="AL34" s="571"/>
      <c r="AM34" s="573"/>
      <c r="AN34" s="573"/>
      <c r="AO34" s="574"/>
      <c r="AP34" s="574"/>
      <c r="AQ34" s="571"/>
      <c r="AR34" s="575"/>
      <c r="AS34" s="576"/>
      <c r="AT34" s="576"/>
    </row>
    <row r="35" spans="1:46" ht="122.25" customHeight="1">
      <c r="A35" s="1081" t="s">
        <v>104</v>
      </c>
      <c r="B35" s="1063" t="s">
        <v>617</v>
      </c>
      <c r="C35" s="1063" t="s">
        <v>618</v>
      </c>
      <c r="D35" s="1063" t="s">
        <v>468</v>
      </c>
      <c r="E35" s="1086" t="s">
        <v>619</v>
      </c>
      <c r="F35" s="1063">
        <v>55</v>
      </c>
      <c r="G35" s="1063" t="s">
        <v>184</v>
      </c>
      <c r="H35" s="1063" t="s">
        <v>184</v>
      </c>
      <c r="I35" s="1086" t="s">
        <v>162</v>
      </c>
      <c r="J35" s="1063" t="s">
        <v>620</v>
      </c>
      <c r="K35" s="1063" t="s">
        <v>468</v>
      </c>
      <c r="L35" s="1086" t="s">
        <v>621</v>
      </c>
      <c r="M35" s="1063" t="s">
        <v>622</v>
      </c>
      <c r="N35" s="1063" t="s">
        <v>184</v>
      </c>
      <c r="O35" s="1063" t="s">
        <v>184</v>
      </c>
      <c r="P35" s="1086" t="s">
        <v>162</v>
      </c>
      <c r="Q35" s="1063" t="s">
        <v>623</v>
      </c>
      <c r="R35" s="1063" t="s">
        <v>162</v>
      </c>
      <c r="S35" s="1085">
        <v>40640</v>
      </c>
      <c r="T35" s="1063">
        <v>53</v>
      </c>
      <c r="U35" s="1295" t="s">
        <v>173</v>
      </c>
      <c r="V35" s="1063" t="s">
        <v>184</v>
      </c>
      <c r="W35" s="1063" t="s">
        <v>188</v>
      </c>
      <c r="X35" s="1295" t="s">
        <v>173</v>
      </c>
      <c r="Y35" s="1063" t="s">
        <v>184</v>
      </c>
      <c r="Z35" s="1295" t="s">
        <v>173</v>
      </c>
      <c r="AA35" s="1111" t="s">
        <v>184</v>
      </c>
      <c r="AB35" s="216" t="s">
        <v>624</v>
      </c>
      <c r="AC35" s="556" t="s">
        <v>625</v>
      </c>
      <c r="AD35" s="556" t="s">
        <v>625</v>
      </c>
      <c r="AE35" s="556" t="s">
        <v>625</v>
      </c>
      <c r="AF35" s="556" t="s">
        <v>625</v>
      </c>
      <c r="AG35" s="476" t="s">
        <v>626</v>
      </c>
      <c r="AH35" s="476" t="s">
        <v>627</v>
      </c>
      <c r="AI35" s="557" t="s">
        <v>628</v>
      </c>
      <c r="AJ35" s="250">
        <v>71</v>
      </c>
      <c r="AK35" s="252">
        <v>40888</v>
      </c>
      <c r="AL35" s="252">
        <v>41243</v>
      </c>
      <c r="AM35" s="201">
        <f t="shared" ref="AM35:AM36" si="1">_xlfn.DAYS(AL35,AK35)/365*12</f>
        <v>11.671232876712329</v>
      </c>
      <c r="AN35" s="1139">
        <f>SUM(AM35:AM36)</f>
        <v>14.4</v>
      </c>
      <c r="AO35" s="1133" t="s">
        <v>106</v>
      </c>
      <c r="AP35" s="225" t="s">
        <v>173</v>
      </c>
      <c r="AQ35" s="551" t="s">
        <v>629</v>
      </c>
      <c r="AR35" s="240" t="s">
        <v>162</v>
      </c>
      <c r="AS35" s="1144" t="s">
        <v>630</v>
      </c>
      <c r="AT35" s="1144" t="s">
        <v>173</v>
      </c>
    </row>
    <row r="36" spans="1:46" ht="315" customHeight="1">
      <c r="A36" s="1081"/>
      <c r="B36" s="1063"/>
      <c r="C36" s="1063"/>
      <c r="D36" s="1063"/>
      <c r="E36" s="1086"/>
      <c r="F36" s="1063"/>
      <c r="G36" s="1063"/>
      <c r="H36" s="1063"/>
      <c r="I36" s="1086"/>
      <c r="J36" s="1063"/>
      <c r="K36" s="1063"/>
      <c r="L36" s="1086"/>
      <c r="M36" s="1063"/>
      <c r="N36" s="1063"/>
      <c r="O36" s="1063"/>
      <c r="P36" s="1086"/>
      <c r="Q36" s="1063"/>
      <c r="R36" s="1063"/>
      <c r="S36" s="1063"/>
      <c r="T36" s="1063"/>
      <c r="U36" s="1295"/>
      <c r="V36" s="1063"/>
      <c r="W36" s="1063"/>
      <c r="X36" s="1295"/>
      <c r="Y36" s="1063"/>
      <c r="Z36" s="1295"/>
      <c r="AA36" s="1111"/>
      <c r="AB36" s="74" t="s">
        <v>631</v>
      </c>
      <c r="AC36" s="556" t="s">
        <v>625</v>
      </c>
      <c r="AD36" s="556" t="s">
        <v>625</v>
      </c>
      <c r="AE36" s="556" t="s">
        <v>625</v>
      </c>
      <c r="AF36" s="556" t="s">
        <v>625</v>
      </c>
      <c r="AG36" s="476" t="s">
        <v>632</v>
      </c>
      <c r="AH36" s="556" t="s">
        <v>625</v>
      </c>
      <c r="AI36" s="224" t="s">
        <v>625</v>
      </c>
      <c r="AJ36" s="476">
        <v>72</v>
      </c>
      <c r="AK36" s="22">
        <v>40641</v>
      </c>
      <c r="AL36" s="251">
        <v>40724</v>
      </c>
      <c r="AM36" s="201">
        <f t="shared" si="1"/>
        <v>2.7287671232876711</v>
      </c>
      <c r="AN36" s="1139"/>
      <c r="AO36" s="1133"/>
      <c r="AP36" s="225" t="s">
        <v>173</v>
      </c>
      <c r="AQ36" s="559" t="s">
        <v>648</v>
      </c>
      <c r="AR36" s="240" t="s">
        <v>162</v>
      </c>
      <c r="AS36" s="1144"/>
      <c r="AT36" s="1144"/>
    </row>
    <row r="37" spans="1:46" s="499" customFormat="1" ht="12.75" customHeight="1">
      <c r="A37" s="543"/>
      <c r="B37" s="543"/>
      <c r="C37" s="543"/>
      <c r="D37" s="543"/>
      <c r="E37" s="543"/>
      <c r="F37" s="543"/>
      <c r="G37" s="543"/>
      <c r="H37" s="543"/>
      <c r="I37" s="543"/>
      <c r="J37" s="543"/>
      <c r="K37" s="543"/>
      <c r="L37" s="543"/>
      <c r="M37" s="543"/>
      <c r="N37" s="543"/>
      <c r="O37" s="543"/>
      <c r="P37" s="543"/>
      <c r="Q37" s="543"/>
      <c r="R37" s="543"/>
      <c r="S37" s="543"/>
      <c r="T37" s="543"/>
      <c r="U37" s="543"/>
      <c r="V37" s="543"/>
      <c r="W37" s="543"/>
      <c r="X37" s="543"/>
      <c r="Y37" s="543"/>
      <c r="Z37" s="543" t="s">
        <v>252</v>
      </c>
      <c r="AA37" s="543"/>
      <c r="AB37" s="543"/>
      <c r="AC37" s="576"/>
      <c r="AD37" s="543"/>
      <c r="AE37" s="543"/>
      <c r="AF37" s="543"/>
      <c r="AG37" s="543"/>
      <c r="AH37" s="543"/>
      <c r="AI37" s="543"/>
      <c r="AJ37" s="577"/>
      <c r="AK37" s="543"/>
      <c r="AL37" s="543"/>
      <c r="AM37" s="543"/>
      <c r="AN37" s="543"/>
      <c r="AO37" s="543"/>
      <c r="AP37" s="543"/>
      <c r="AQ37" s="543"/>
      <c r="AR37" s="543"/>
      <c r="AS37" s="543"/>
      <c r="AT37" s="543"/>
    </row>
    <row r="38" spans="1:46" ht="395.25">
      <c r="A38" s="1081" t="s">
        <v>633</v>
      </c>
      <c r="B38" s="1063" t="s">
        <v>221</v>
      </c>
      <c r="C38" s="1063" t="s">
        <v>634</v>
      </c>
      <c r="D38" s="1063" t="s">
        <v>222</v>
      </c>
      <c r="E38" s="1063" t="s">
        <v>223</v>
      </c>
      <c r="F38" s="1063">
        <v>11</v>
      </c>
      <c r="G38" s="1063" t="s">
        <v>184</v>
      </c>
      <c r="H38" s="1063" t="s">
        <v>184</v>
      </c>
      <c r="I38" s="1063" t="s">
        <v>162</v>
      </c>
      <c r="J38" s="1063" t="s">
        <v>224</v>
      </c>
      <c r="K38" s="1063" t="s">
        <v>225</v>
      </c>
      <c r="L38" s="1063" t="s">
        <v>226</v>
      </c>
      <c r="M38" s="1063">
        <v>9</v>
      </c>
      <c r="N38" s="1063" t="s">
        <v>184</v>
      </c>
      <c r="O38" s="1063" t="s">
        <v>184</v>
      </c>
      <c r="P38" s="1063" t="s">
        <v>162</v>
      </c>
      <c r="Q38" s="1063" t="s">
        <v>184</v>
      </c>
      <c r="R38" s="1063" t="s">
        <v>184</v>
      </c>
      <c r="S38" s="1063" t="s">
        <v>184</v>
      </c>
      <c r="T38" s="1056" t="s">
        <v>184</v>
      </c>
      <c r="U38" s="1063" t="s">
        <v>184</v>
      </c>
      <c r="V38" s="1063" t="s">
        <v>184</v>
      </c>
      <c r="W38" s="1063" t="s">
        <v>188</v>
      </c>
      <c r="X38" s="1063" t="s">
        <v>162</v>
      </c>
      <c r="Y38" s="1063">
        <v>15</v>
      </c>
      <c r="Z38" s="1295" t="s">
        <v>173</v>
      </c>
      <c r="AA38" s="1296" t="s">
        <v>184</v>
      </c>
      <c r="AB38" s="558" t="s">
        <v>228</v>
      </c>
      <c r="AC38" s="55" t="s">
        <v>229</v>
      </c>
      <c r="AD38" s="55" t="s">
        <v>230</v>
      </c>
      <c r="AE38" s="55">
        <v>6501092</v>
      </c>
      <c r="AF38" s="476">
        <v>5197</v>
      </c>
      <c r="AG38" s="476" t="s">
        <v>231</v>
      </c>
      <c r="AH38" s="42" t="s">
        <v>657</v>
      </c>
      <c r="AI38" s="42" t="s">
        <v>234</v>
      </c>
      <c r="AJ38" s="42" t="s">
        <v>227</v>
      </c>
      <c r="AK38" s="22">
        <v>43027</v>
      </c>
      <c r="AL38" s="22">
        <v>43100</v>
      </c>
      <c r="AM38" s="201">
        <v>0</v>
      </c>
      <c r="AN38" s="1082">
        <f>SUM(AM38:AM41)</f>
        <v>91.397260273972606</v>
      </c>
      <c r="AO38" s="1069" t="s">
        <v>106</v>
      </c>
      <c r="AP38" s="225" t="s">
        <v>173</v>
      </c>
      <c r="AQ38" s="559" t="s">
        <v>658</v>
      </c>
      <c r="AR38" s="1144" t="s">
        <v>162</v>
      </c>
      <c r="AS38" s="1074" t="s">
        <v>660</v>
      </c>
      <c r="AT38" s="1074" t="s">
        <v>173</v>
      </c>
    </row>
    <row r="39" spans="1:46" ht="382.5">
      <c r="A39" s="1081"/>
      <c r="B39" s="1063"/>
      <c r="C39" s="1063"/>
      <c r="D39" s="1063"/>
      <c r="E39" s="1063"/>
      <c r="F39" s="1063"/>
      <c r="G39" s="1063"/>
      <c r="H39" s="1063"/>
      <c r="I39" s="1063"/>
      <c r="J39" s="1063"/>
      <c r="K39" s="1063"/>
      <c r="L39" s="1063"/>
      <c r="M39" s="1063"/>
      <c r="N39" s="1063"/>
      <c r="O39" s="1063"/>
      <c r="P39" s="1063"/>
      <c r="Q39" s="1063"/>
      <c r="R39" s="1063"/>
      <c r="S39" s="1063"/>
      <c r="T39" s="1057"/>
      <c r="U39" s="1063"/>
      <c r="V39" s="1063"/>
      <c r="W39" s="1063"/>
      <c r="X39" s="1063"/>
      <c r="Y39" s="1063"/>
      <c r="Z39" s="1295"/>
      <c r="AA39" s="1297"/>
      <c r="AB39" s="558" t="s">
        <v>228</v>
      </c>
      <c r="AC39" s="55" t="s">
        <v>232</v>
      </c>
      <c r="AD39" s="55" t="s">
        <v>230</v>
      </c>
      <c r="AE39" s="55">
        <v>6501092</v>
      </c>
      <c r="AF39" s="476">
        <v>2404</v>
      </c>
      <c r="AG39" s="476" t="s">
        <v>231</v>
      </c>
      <c r="AH39" s="42" t="s">
        <v>233</v>
      </c>
      <c r="AI39" s="42" t="s">
        <v>235</v>
      </c>
      <c r="AJ39" s="42" t="s">
        <v>236</v>
      </c>
      <c r="AK39" s="22">
        <v>43126</v>
      </c>
      <c r="AL39" s="22">
        <v>43463</v>
      </c>
      <c r="AM39" s="201">
        <v>0</v>
      </c>
      <c r="AN39" s="1083"/>
      <c r="AO39" s="1070"/>
      <c r="AP39" s="225" t="s">
        <v>173</v>
      </c>
      <c r="AQ39" s="559" t="s">
        <v>659</v>
      </c>
      <c r="AR39" s="1144"/>
      <c r="AS39" s="1075"/>
      <c r="AT39" s="1075"/>
    </row>
    <row r="40" spans="1:46" ht="274.5" customHeight="1">
      <c r="A40" s="1081"/>
      <c r="B40" s="1063"/>
      <c r="C40" s="1063"/>
      <c r="D40" s="1063"/>
      <c r="E40" s="1063"/>
      <c r="F40" s="1063"/>
      <c r="G40" s="1063"/>
      <c r="H40" s="1063"/>
      <c r="I40" s="1063"/>
      <c r="J40" s="1063"/>
      <c r="K40" s="1063"/>
      <c r="L40" s="1063"/>
      <c r="M40" s="1063"/>
      <c r="N40" s="1063"/>
      <c r="O40" s="1063"/>
      <c r="P40" s="1063"/>
      <c r="Q40" s="1063"/>
      <c r="R40" s="1063"/>
      <c r="S40" s="1063"/>
      <c r="T40" s="1057"/>
      <c r="U40" s="1063"/>
      <c r="V40" s="1063"/>
      <c r="W40" s="1063"/>
      <c r="X40" s="1063"/>
      <c r="Y40" s="1063"/>
      <c r="Z40" s="1295"/>
      <c r="AA40" s="1297"/>
      <c r="AB40" s="558" t="s">
        <v>237</v>
      </c>
      <c r="AC40" s="476" t="s">
        <v>238</v>
      </c>
      <c r="AD40" s="476" t="s">
        <v>240</v>
      </c>
      <c r="AE40" s="476" t="s">
        <v>239</v>
      </c>
      <c r="AF40" s="476" t="s">
        <v>184</v>
      </c>
      <c r="AG40" s="476" t="s">
        <v>241</v>
      </c>
      <c r="AH40" s="42" t="s">
        <v>242</v>
      </c>
      <c r="AI40" s="42" t="s">
        <v>242</v>
      </c>
      <c r="AJ40" s="246">
        <v>23</v>
      </c>
      <c r="AK40" s="22">
        <v>42628</v>
      </c>
      <c r="AL40" s="22">
        <v>42735</v>
      </c>
      <c r="AM40" s="201">
        <f t="shared" ref="AM40:AM41" si="2">_xlfn.DAYS(AL40,AK40)/365*12</f>
        <v>3.5178082191780824</v>
      </c>
      <c r="AN40" s="1083"/>
      <c r="AO40" s="1070"/>
      <c r="AP40" s="475" t="s">
        <v>162</v>
      </c>
      <c r="AQ40" s="560"/>
      <c r="AR40" s="1144"/>
      <c r="AS40" s="1075"/>
      <c r="AT40" s="1075"/>
    </row>
    <row r="41" spans="1:46" ht="89.25">
      <c r="A41" s="1081"/>
      <c r="B41" s="1063"/>
      <c r="C41" s="1063"/>
      <c r="D41" s="1063"/>
      <c r="E41" s="1063"/>
      <c r="F41" s="1063"/>
      <c r="G41" s="1063"/>
      <c r="H41" s="1063"/>
      <c r="I41" s="1063"/>
      <c r="J41" s="1063"/>
      <c r="K41" s="1063"/>
      <c r="L41" s="1063"/>
      <c r="M41" s="1063"/>
      <c r="N41" s="1063"/>
      <c r="O41" s="1063"/>
      <c r="P41" s="1063"/>
      <c r="Q41" s="1063"/>
      <c r="R41" s="1063"/>
      <c r="S41" s="1063"/>
      <c r="T41" s="1057"/>
      <c r="U41" s="1063"/>
      <c r="V41" s="1063"/>
      <c r="W41" s="1063"/>
      <c r="X41" s="1063"/>
      <c r="Y41" s="1063"/>
      <c r="Z41" s="1295"/>
      <c r="AA41" s="1297"/>
      <c r="AB41" s="561" t="s">
        <v>635</v>
      </c>
      <c r="AC41" s="323">
        <v>806010985</v>
      </c>
      <c r="AD41" s="562" t="s">
        <v>243</v>
      </c>
      <c r="AE41" s="323">
        <v>30022322600</v>
      </c>
      <c r="AF41" s="323" t="s">
        <v>184</v>
      </c>
      <c r="AG41" s="323" t="s">
        <v>244</v>
      </c>
      <c r="AH41" s="456" t="s">
        <v>184</v>
      </c>
      <c r="AI41" s="563" t="s">
        <v>245</v>
      </c>
      <c r="AJ41" s="324">
        <v>31</v>
      </c>
      <c r="AK41" s="325">
        <v>40031</v>
      </c>
      <c r="AL41" s="325">
        <v>42704</v>
      </c>
      <c r="AM41" s="452">
        <f t="shared" si="2"/>
        <v>87.879452054794527</v>
      </c>
      <c r="AN41" s="1083"/>
      <c r="AO41" s="1070"/>
      <c r="AP41" s="564" t="s">
        <v>162</v>
      </c>
      <c r="AQ41" s="560"/>
      <c r="AR41" s="1074"/>
      <c r="AS41" s="1075"/>
      <c r="AT41" s="1075"/>
    </row>
    <row r="42" spans="1:46" ht="39.75" customHeight="1">
      <c r="A42" s="1081"/>
      <c r="B42" s="1063"/>
      <c r="C42" s="1063"/>
      <c r="D42" s="1063"/>
      <c r="E42" s="1063"/>
      <c r="F42" s="1063"/>
      <c r="G42" s="1063"/>
      <c r="H42" s="1063"/>
      <c r="I42" s="1063"/>
      <c r="J42" s="1063"/>
      <c r="K42" s="1063"/>
      <c r="L42" s="1063"/>
      <c r="M42" s="1063"/>
      <c r="N42" s="1063"/>
      <c r="O42" s="1063"/>
      <c r="P42" s="1063"/>
      <c r="Q42" s="1063"/>
      <c r="R42" s="1063"/>
      <c r="S42" s="1063"/>
      <c r="T42" s="1110"/>
      <c r="U42" s="1063"/>
      <c r="V42" s="1063"/>
      <c r="W42" s="1063"/>
      <c r="X42" s="1063"/>
      <c r="Y42" s="1063"/>
      <c r="Z42" s="1295"/>
      <c r="AA42" s="1298"/>
      <c r="AB42" s="226" t="s">
        <v>636</v>
      </c>
      <c r="AC42" s="1288" t="s">
        <v>637</v>
      </c>
      <c r="AD42" s="1288"/>
      <c r="AE42" s="1288"/>
      <c r="AF42" s="1288"/>
      <c r="AG42" s="1288"/>
      <c r="AH42" s="1288"/>
      <c r="AI42" s="1288"/>
      <c r="AJ42" s="1288"/>
      <c r="AK42" s="1288"/>
      <c r="AL42" s="1288"/>
      <c r="AM42" s="1288"/>
      <c r="AN42" s="1288"/>
      <c r="AO42" s="1288"/>
      <c r="AP42" s="1288"/>
      <c r="AQ42" s="1288"/>
      <c r="AR42" s="1288"/>
      <c r="AS42" s="1288"/>
      <c r="AT42" s="1288"/>
    </row>
    <row r="43" spans="1:46" ht="12.75" customHeight="1">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49"/>
      <c r="AD43" s="37"/>
      <c r="AE43" s="37"/>
      <c r="AF43" s="37"/>
      <c r="AG43" s="37"/>
      <c r="AH43" s="37"/>
      <c r="AI43" s="37"/>
      <c r="AJ43" s="555"/>
      <c r="AK43" s="37"/>
      <c r="AL43" s="37"/>
      <c r="AM43" s="37"/>
      <c r="AN43" s="37"/>
      <c r="AO43" s="38"/>
      <c r="AP43" s="38"/>
      <c r="AQ43" s="37"/>
      <c r="AR43" s="37"/>
      <c r="AS43" s="37"/>
      <c r="AT43" s="38"/>
    </row>
    <row r="44" spans="1:46" ht="45.75" customHeight="1">
      <c r="B44" s="926"/>
      <c r="C44" s="926"/>
      <c r="D44" s="926"/>
      <c r="E44" s="926"/>
      <c r="F44" s="926"/>
      <c r="G44" s="926"/>
      <c r="H44" s="926"/>
      <c r="I44" s="926"/>
      <c r="J44" s="926"/>
      <c r="K44" s="926"/>
      <c r="L44" s="926"/>
      <c r="M44" s="926"/>
      <c r="N44" s="926"/>
      <c r="O44" s="926"/>
      <c r="P44" s="926"/>
      <c r="Q44" s="926"/>
      <c r="R44" s="926"/>
      <c r="S44" s="926"/>
      <c r="T44" s="926"/>
      <c r="U44" s="926"/>
      <c r="V44" s="926"/>
      <c r="W44" s="926"/>
      <c r="X44" s="926"/>
      <c r="Y44" s="926"/>
      <c r="Z44" s="1286" t="s">
        <v>1483</v>
      </c>
      <c r="AA44" s="1286"/>
      <c r="AB44" s="1286"/>
      <c r="AC44" s="1286"/>
      <c r="AD44" s="1286"/>
      <c r="AE44" s="1286"/>
      <c r="AF44" s="1286"/>
      <c r="AG44" s="1286"/>
      <c r="AH44" s="1286"/>
      <c r="AI44" s="1286"/>
      <c r="AJ44" s="1286"/>
      <c r="AK44" s="1286"/>
      <c r="AL44" s="1286"/>
      <c r="AM44" s="1286"/>
      <c r="AN44" s="1286"/>
      <c r="AO44" s="1286"/>
      <c r="AP44" s="1286"/>
      <c r="AQ44" s="1286"/>
      <c r="AR44" s="1286"/>
      <c r="AS44" s="1286"/>
      <c r="AT44" s="1286"/>
    </row>
    <row r="45" spans="1:46" ht="12.75" customHeight="1">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49"/>
      <c r="AD45" s="37"/>
      <c r="AE45" s="37"/>
      <c r="AF45" s="37"/>
      <c r="AG45" s="37"/>
      <c r="AH45" s="37"/>
      <c r="AI45" s="37"/>
      <c r="AJ45" s="555"/>
      <c r="AK45" s="37"/>
      <c r="AL45" s="37"/>
      <c r="AM45" s="37"/>
      <c r="AN45" s="37"/>
      <c r="AO45" s="38"/>
      <c r="AP45" s="38"/>
      <c r="AQ45" s="37"/>
      <c r="AR45" s="37"/>
      <c r="AS45" s="37"/>
      <c r="AT45" s="38"/>
    </row>
    <row r="46" spans="1:46" ht="12.75" customHeight="1">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49"/>
      <c r="AD46" s="37"/>
      <c r="AE46" s="37"/>
      <c r="AF46" s="37"/>
      <c r="AG46" s="37"/>
      <c r="AH46" s="37"/>
      <c r="AI46" s="37"/>
      <c r="AJ46" s="555"/>
      <c r="AK46" s="37"/>
      <c r="AL46" s="37"/>
      <c r="AM46" s="37"/>
      <c r="AN46" s="37"/>
      <c r="AO46" s="38"/>
      <c r="AP46" s="38"/>
      <c r="AQ46" s="37"/>
      <c r="AR46" s="37"/>
      <c r="AS46" s="37"/>
      <c r="AT46" s="38"/>
    </row>
    <row r="47" spans="1:46" ht="12.75" customHeight="1">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49"/>
      <c r="AD47" s="37"/>
      <c r="AE47" s="37"/>
      <c r="AF47" s="37"/>
      <c r="AG47" s="37"/>
      <c r="AH47" s="37"/>
      <c r="AI47" s="37"/>
      <c r="AJ47" s="555"/>
      <c r="AK47" s="37"/>
      <c r="AL47" s="37"/>
      <c r="AM47" s="37"/>
      <c r="AN47" s="37"/>
      <c r="AO47" s="38"/>
      <c r="AP47" s="38"/>
      <c r="AQ47" s="37"/>
      <c r="AR47" s="37"/>
      <c r="AS47" s="37"/>
      <c r="AT47" s="38"/>
    </row>
    <row r="48" spans="1:46" ht="12.75" customHeight="1">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49"/>
      <c r="AD48" s="37"/>
      <c r="AE48" s="37"/>
      <c r="AF48" s="37"/>
      <c r="AG48" s="37"/>
      <c r="AH48" s="37"/>
      <c r="AI48" s="37"/>
      <c r="AJ48" s="555"/>
      <c r="AK48" s="37"/>
      <c r="AL48" s="37"/>
      <c r="AM48" s="37"/>
      <c r="AN48" s="37"/>
      <c r="AO48" s="38"/>
      <c r="AP48" s="38"/>
      <c r="AQ48" s="37"/>
      <c r="AR48" s="37"/>
      <c r="AS48" s="37"/>
      <c r="AT48" s="38"/>
    </row>
    <row r="49" spans="1:46" ht="12.75" customHeight="1">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49"/>
      <c r="AD49" s="37"/>
      <c r="AE49" s="37"/>
      <c r="AF49" s="37"/>
      <c r="AG49" s="37"/>
      <c r="AH49" s="37"/>
      <c r="AI49" s="37"/>
      <c r="AJ49" s="555"/>
      <c r="AK49" s="37"/>
      <c r="AL49" s="37"/>
      <c r="AM49" s="37"/>
      <c r="AN49" s="37"/>
      <c r="AO49" s="38"/>
      <c r="AP49" s="38"/>
      <c r="AQ49" s="37"/>
      <c r="AR49" s="37"/>
      <c r="AS49" s="37"/>
      <c r="AT49" s="38"/>
    </row>
    <row r="50" spans="1:46" ht="12.75" customHeight="1">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49"/>
      <c r="AD50" s="37"/>
      <c r="AE50" s="37"/>
      <c r="AF50" s="37"/>
      <c r="AG50" s="37"/>
      <c r="AH50" s="37"/>
      <c r="AI50" s="37"/>
      <c r="AJ50" s="555"/>
      <c r="AK50" s="37"/>
      <c r="AL50" s="37"/>
      <c r="AM50" s="37"/>
      <c r="AN50" s="37"/>
      <c r="AO50" s="38"/>
      <c r="AP50" s="38"/>
      <c r="AQ50" s="37"/>
      <c r="AR50" s="37"/>
      <c r="AS50" s="37"/>
      <c r="AT50" s="38"/>
    </row>
    <row r="51" spans="1:46" ht="12.75" customHeight="1">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c r="AB51" s="37"/>
      <c r="AC51" s="49"/>
      <c r="AD51" s="37"/>
      <c r="AE51" s="37"/>
      <c r="AF51" s="37"/>
      <c r="AG51" s="37"/>
      <c r="AH51" s="37"/>
      <c r="AI51" s="37"/>
      <c r="AJ51" s="555"/>
      <c r="AK51" s="37"/>
      <c r="AL51" s="37"/>
      <c r="AM51" s="37"/>
      <c r="AN51" s="37"/>
      <c r="AO51" s="38"/>
      <c r="AP51" s="38"/>
      <c r="AQ51" s="37"/>
      <c r="AR51" s="37"/>
      <c r="AS51" s="37"/>
      <c r="AT51" s="38"/>
    </row>
    <row r="52" spans="1:46" ht="12.75" customHeight="1">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37"/>
      <c r="AC52" s="49"/>
      <c r="AD52" s="37"/>
      <c r="AE52" s="37"/>
      <c r="AF52" s="37"/>
      <c r="AG52" s="37"/>
      <c r="AH52" s="37"/>
      <c r="AI52" s="37"/>
      <c r="AJ52" s="555"/>
      <c r="AK52" s="37"/>
      <c r="AL52" s="37"/>
      <c r="AM52" s="37"/>
      <c r="AN52" s="37"/>
      <c r="AO52" s="38"/>
      <c r="AP52" s="38"/>
      <c r="AQ52" s="37"/>
      <c r="AR52" s="37"/>
      <c r="AS52" s="37"/>
      <c r="AT52" s="38"/>
    </row>
    <row r="53" spans="1:46" ht="12.75" customHeight="1">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49"/>
      <c r="AD53" s="37"/>
      <c r="AE53" s="37"/>
      <c r="AF53" s="37"/>
      <c r="AG53" s="37"/>
      <c r="AH53" s="37"/>
      <c r="AI53" s="37"/>
      <c r="AJ53" s="555"/>
      <c r="AK53" s="37"/>
      <c r="AL53" s="37"/>
      <c r="AM53" s="37"/>
      <c r="AN53" s="37"/>
      <c r="AO53" s="38"/>
      <c r="AP53" s="38"/>
      <c r="AQ53" s="37"/>
      <c r="AR53" s="37"/>
      <c r="AS53" s="37"/>
      <c r="AT53" s="38"/>
    </row>
    <row r="54" spans="1:46" ht="12.75" customHeight="1">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49"/>
      <c r="AD54" s="37"/>
      <c r="AE54" s="37"/>
      <c r="AF54" s="37"/>
      <c r="AG54" s="37"/>
      <c r="AH54" s="37"/>
      <c r="AI54" s="37"/>
      <c r="AJ54" s="555"/>
      <c r="AK54" s="37"/>
      <c r="AL54" s="37"/>
      <c r="AM54" s="37"/>
      <c r="AN54" s="37"/>
      <c r="AO54" s="38"/>
      <c r="AP54" s="38"/>
      <c r="AQ54" s="37"/>
      <c r="AR54" s="37"/>
      <c r="AS54" s="37"/>
      <c r="AT54" s="38"/>
    </row>
    <row r="55" spans="1:46" ht="12.75" customHeight="1">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49"/>
      <c r="AD55" s="37"/>
      <c r="AE55" s="37"/>
      <c r="AF55" s="37"/>
      <c r="AG55" s="37"/>
      <c r="AH55" s="37"/>
      <c r="AI55" s="37"/>
      <c r="AJ55" s="555"/>
      <c r="AK55" s="37"/>
      <c r="AL55" s="37"/>
      <c r="AM55" s="37"/>
      <c r="AN55" s="37"/>
      <c r="AO55" s="38"/>
      <c r="AP55" s="38"/>
      <c r="AQ55" s="37"/>
      <c r="AR55" s="37"/>
      <c r="AS55" s="37"/>
      <c r="AT55" s="38"/>
    </row>
    <row r="56" spans="1:46" ht="12.75" customHeight="1">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c r="AB56" s="37"/>
      <c r="AC56" s="49"/>
      <c r="AD56" s="37"/>
      <c r="AE56" s="37"/>
      <c r="AF56" s="37"/>
      <c r="AG56" s="37"/>
      <c r="AH56" s="37"/>
      <c r="AI56" s="37"/>
      <c r="AJ56" s="555"/>
      <c r="AK56" s="37"/>
      <c r="AL56" s="37"/>
      <c r="AM56" s="37"/>
      <c r="AN56" s="37"/>
      <c r="AO56" s="38"/>
      <c r="AP56" s="38"/>
      <c r="AQ56" s="37"/>
      <c r="AR56" s="37"/>
      <c r="AS56" s="37"/>
      <c r="AT56" s="38"/>
    </row>
    <row r="57" spans="1:46" ht="12.75" customHeight="1">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49"/>
      <c r="AD57" s="37"/>
      <c r="AE57" s="37"/>
      <c r="AF57" s="37"/>
      <c r="AG57" s="37"/>
      <c r="AH57" s="37"/>
      <c r="AI57" s="37"/>
      <c r="AJ57" s="555"/>
      <c r="AK57" s="37"/>
      <c r="AL57" s="37"/>
      <c r="AM57" s="37"/>
      <c r="AN57" s="37"/>
      <c r="AO57" s="38"/>
      <c r="AP57" s="38"/>
      <c r="AQ57" s="37"/>
      <c r="AR57" s="37"/>
      <c r="AS57" s="37"/>
      <c r="AT57" s="38"/>
    </row>
    <row r="58" spans="1:46" ht="12.75" customHeight="1">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c r="AB58" s="37"/>
      <c r="AC58" s="49"/>
      <c r="AD58" s="37"/>
      <c r="AE58" s="37"/>
      <c r="AF58" s="37"/>
      <c r="AG58" s="37"/>
      <c r="AH58" s="37"/>
      <c r="AI58" s="37"/>
      <c r="AJ58" s="555"/>
      <c r="AK58" s="37"/>
      <c r="AL58" s="37"/>
      <c r="AM58" s="37"/>
      <c r="AN58" s="37"/>
      <c r="AO58" s="38"/>
      <c r="AP58" s="38"/>
      <c r="AQ58" s="37"/>
      <c r="AR58" s="37"/>
      <c r="AS58" s="37"/>
      <c r="AT58" s="38"/>
    </row>
    <row r="59" spans="1:46" ht="12.75" customHeight="1">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c r="AB59" s="37"/>
      <c r="AC59" s="49"/>
      <c r="AD59" s="37"/>
      <c r="AE59" s="37"/>
      <c r="AF59" s="37"/>
      <c r="AG59" s="37"/>
      <c r="AH59" s="37"/>
      <c r="AI59" s="37"/>
      <c r="AJ59" s="555"/>
      <c r="AK59" s="37"/>
      <c r="AL59" s="37"/>
      <c r="AM59" s="37"/>
      <c r="AN59" s="37"/>
      <c r="AO59" s="38"/>
      <c r="AP59" s="38"/>
      <c r="AQ59" s="37"/>
      <c r="AR59" s="37"/>
      <c r="AS59" s="37"/>
      <c r="AT59" s="38"/>
    </row>
    <row r="60" spans="1:46" ht="12.75" customHeight="1">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49"/>
      <c r="AD60" s="37"/>
      <c r="AE60" s="37"/>
      <c r="AF60" s="37"/>
      <c r="AG60" s="37"/>
      <c r="AH60" s="37"/>
      <c r="AI60" s="37"/>
      <c r="AJ60" s="555"/>
      <c r="AK60" s="37"/>
      <c r="AL60" s="37"/>
      <c r="AM60" s="37"/>
      <c r="AN60" s="37"/>
      <c r="AO60" s="38"/>
      <c r="AP60" s="38"/>
      <c r="AQ60" s="37"/>
      <c r="AR60" s="37"/>
      <c r="AS60" s="37"/>
      <c r="AT60" s="38"/>
    </row>
    <row r="61" spans="1:46" ht="12.75" customHeight="1">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c r="AB61" s="37"/>
      <c r="AC61" s="49"/>
      <c r="AD61" s="37"/>
      <c r="AE61" s="37"/>
      <c r="AF61" s="37"/>
      <c r="AG61" s="37"/>
      <c r="AH61" s="37"/>
      <c r="AI61" s="37"/>
      <c r="AJ61" s="555"/>
      <c r="AK61" s="37"/>
      <c r="AL61" s="37"/>
      <c r="AM61" s="37"/>
      <c r="AN61" s="37"/>
      <c r="AO61" s="38"/>
      <c r="AP61" s="38"/>
      <c r="AQ61" s="37"/>
      <c r="AR61" s="37"/>
      <c r="AS61" s="37"/>
      <c r="AT61" s="38"/>
    </row>
    <row r="62" spans="1:46" ht="12.75" customHeight="1">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49"/>
      <c r="AD62" s="37"/>
      <c r="AE62" s="37"/>
      <c r="AF62" s="37"/>
      <c r="AG62" s="37"/>
      <c r="AH62" s="37"/>
      <c r="AI62" s="37"/>
      <c r="AJ62" s="555"/>
      <c r="AK62" s="37"/>
      <c r="AL62" s="37"/>
      <c r="AM62" s="37"/>
      <c r="AN62" s="37"/>
      <c r="AO62" s="38"/>
      <c r="AP62" s="38"/>
      <c r="AQ62" s="37"/>
      <c r="AR62" s="37"/>
      <c r="AS62" s="37"/>
      <c r="AT62" s="38"/>
    </row>
    <row r="63" spans="1:46" ht="12.75" customHeight="1">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49"/>
      <c r="AD63" s="37"/>
      <c r="AE63" s="37"/>
      <c r="AF63" s="37"/>
      <c r="AG63" s="37"/>
      <c r="AH63" s="37"/>
      <c r="AI63" s="37"/>
      <c r="AJ63" s="555"/>
      <c r="AK63" s="37"/>
      <c r="AL63" s="37"/>
      <c r="AM63" s="37"/>
      <c r="AN63" s="37"/>
      <c r="AO63" s="38"/>
      <c r="AP63" s="38"/>
      <c r="AQ63" s="37"/>
      <c r="AR63" s="37"/>
      <c r="AS63" s="37"/>
      <c r="AT63" s="38"/>
    </row>
    <row r="64" spans="1:46" ht="12.75" customHeight="1">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49"/>
      <c r="AD64" s="37"/>
      <c r="AE64" s="37"/>
      <c r="AF64" s="37"/>
      <c r="AG64" s="37"/>
      <c r="AH64" s="37"/>
      <c r="AI64" s="37"/>
      <c r="AJ64" s="555"/>
      <c r="AK64" s="37"/>
      <c r="AL64" s="37"/>
      <c r="AM64" s="37"/>
      <c r="AN64" s="37"/>
      <c r="AO64" s="38"/>
      <c r="AP64" s="38"/>
      <c r="AQ64" s="37"/>
      <c r="AR64" s="37"/>
      <c r="AS64" s="37"/>
      <c r="AT64" s="38"/>
    </row>
    <row r="65" spans="1:46" ht="12.75" customHeight="1">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49"/>
      <c r="AD65" s="37"/>
      <c r="AE65" s="37"/>
      <c r="AF65" s="37"/>
      <c r="AG65" s="37"/>
      <c r="AH65" s="37"/>
      <c r="AI65" s="37"/>
      <c r="AJ65" s="555"/>
      <c r="AK65" s="37"/>
      <c r="AL65" s="37"/>
      <c r="AM65" s="37"/>
      <c r="AN65" s="37"/>
      <c r="AO65" s="38"/>
      <c r="AP65" s="38"/>
      <c r="AQ65" s="37"/>
      <c r="AR65" s="37"/>
      <c r="AS65" s="37"/>
      <c r="AT65" s="38"/>
    </row>
    <row r="66" spans="1:46" ht="12.75" customHeight="1">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49"/>
      <c r="AD66" s="37"/>
      <c r="AE66" s="37"/>
      <c r="AF66" s="37"/>
      <c r="AG66" s="37"/>
      <c r="AH66" s="37"/>
      <c r="AI66" s="37"/>
      <c r="AJ66" s="555"/>
      <c r="AK66" s="37"/>
      <c r="AL66" s="37"/>
      <c r="AM66" s="37"/>
      <c r="AN66" s="37"/>
      <c r="AO66" s="38"/>
      <c r="AP66" s="38"/>
      <c r="AQ66" s="37"/>
      <c r="AR66" s="37"/>
      <c r="AS66" s="37"/>
      <c r="AT66" s="38"/>
    </row>
    <row r="67" spans="1:46" ht="12.75" customHeight="1">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49"/>
      <c r="AD67" s="37"/>
      <c r="AE67" s="37"/>
      <c r="AF67" s="37"/>
      <c r="AG67" s="37"/>
      <c r="AH67" s="37"/>
      <c r="AI67" s="37"/>
      <c r="AJ67" s="555"/>
      <c r="AK67" s="37"/>
      <c r="AL67" s="37"/>
      <c r="AM67" s="37"/>
      <c r="AN67" s="37"/>
      <c r="AO67" s="38"/>
      <c r="AP67" s="38"/>
      <c r="AQ67" s="37"/>
      <c r="AR67" s="37"/>
      <c r="AS67" s="37"/>
      <c r="AT67" s="38"/>
    </row>
    <row r="68" spans="1:46" ht="12.75" customHeight="1">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49"/>
      <c r="AD68" s="37"/>
      <c r="AE68" s="37"/>
      <c r="AF68" s="37"/>
      <c r="AG68" s="37"/>
      <c r="AH68" s="37"/>
      <c r="AI68" s="37"/>
      <c r="AJ68" s="555"/>
      <c r="AK68" s="37"/>
      <c r="AL68" s="37"/>
      <c r="AM68" s="37"/>
      <c r="AN68" s="37"/>
      <c r="AO68" s="38"/>
      <c r="AP68" s="38"/>
      <c r="AQ68" s="37"/>
      <c r="AR68" s="37"/>
      <c r="AS68" s="37"/>
      <c r="AT68" s="38"/>
    </row>
    <row r="69" spans="1:46" ht="12.75" customHeight="1">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49"/>
      <c r="AD69" s="37"/>
      <c r="AE69" s="37"/>
      <c r="AF69" s="37"/>
      <c r="AG69" s="37"/>
      <c r="AH69" s="37"/>
      <c r="AI69" s="37"/>
      <c r="AJ69" s="555"/>
      <c r="AK69" s="37"/>
      <c r="AL69" s="37"/>
      <c r="AM69" s="37"/>
      <c r="AN69" s="37"/>
      <c r="AO69" s="38"/>
      <c r="AP69" s="38"/>
      <c r="AQ69" s="37"/>
      <c r="AR69" s="37"/>
      <c r="AS69" s="37"/>
      <c r="AT69" s="38"/>
    </row>
    <row r="70" spans="1:46" ht="12.75" customHeight="1">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49"/>
      <c r="AD70" s="37"/>
      <c r="AE70" s="37"/>
      <c r="AF70" s="37"/>
      <c r="AG70" s="37"/>
      <c r="AH70" s="37"/>
      <c r="AI70" s="37"/>
      <c r="AJ70" s="555"/>
      <c r="AK70" s="37"/>
      <c r="AL70" s="37"/>
      <c r="AM70" s="37"/>
      <c r="AN70" s="37"/>
      <c r="AO70" s="38"/>
      <c r="AP70" s="38"/>
      <c r="AQ70" s="37"/>
      <c r="AR70" s="37"/>
      <c r="AS70" s="37"/>
      <c r="AT70" s="38"/>
    </row>
    <row r="71" spans="1:46" ht="12.75" customHeight="1">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49"/>
      <c r="AD71" s="37"/>
      <c r="AE71" s="37"/>
      <c r="AF71" s="37"/>
      <c r="AG71" s="37"/>
      <c r="AH71" s="37"/>
      <c r="AI71" s="37"/>
      <c r="AJ71" s="555"/>
      <c r="AK71" s="37"/>
      <c r="AL71" s="37"/>
      <c r="AM71" s="37"/>
      <c r="AN71" s="37"/>
      <c r="AO71" s="38"/>
      <c r="AP71" s="38"/>
      <c r="AQ71" s="37"/>
      <c r="AR71" s="37"/>
      <c r="AS71" s="37"/>
      <c r="AT71" s="38"/>
    </row>
    <row r="72" spans="1:46" ht="12.75" customHeight="1">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49"/>
      <c r="AD72" s="37"/>
      <c r="AE72" s="37"/>
      <c r="AF72" s="37"/>
      <c r="AG72" s="37"/>
      <c r="AH72" s="37"/>
      <c r="AI72" s="37"/>
      <c r="AJ72" s="555"/>
      <c r="AK72" s="37"/>
      <c r="AL72" s="37"/>
      <c r="AM72" s="37"/>
      <c r="AN72" s="37"/>
      <c r="AO72" s="38"/>
      <c r="AP72" s="38"/>
      <c r="AQ72" s="37"/>
      <c r="AR72" s="37"/>
      <c r="AS72" s="37"/>
      <c r="AT72" s="38"/>
    </row>
    <row r="73" spans="1:46" ht="12.75" customHeight="1">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49"/>
      <c r="AD73" s="37"/>
      <c r="AE73" s="37"/>
      <c r="AF73" s="37"/>
      <c r="AG73" s="37"/>
      <c r="AH73" s="37"/>
      <c r="AI73" s="37"/>
      <c r="AJ73" s="555"/>
      <c r="AK73" s="37"/>
      <c r="AL73" s="37"/>
      <c r="AM73" s="37"/>
      <c r="AN73" s="37"/>
      <c r="AO73" s="38"/>
      <c r="AP73" s="38"/>
      <c r="AQ73" s="37"/>
      <c r="AR73" s="37"/>
      <c r="AS73" s="37"/>
      <c r="AT73" s="38"/>
    </row>
    <row r="74" spans="1:46" ht="12.75" customHeight="1">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49"/>
      <c r="AD74" s="37"/>
      <c r="AE74" s="37"/>
      <c r="AF74" s="37"/>
      <c r="AG74" s="37"/>
      <c r="AH74" s="37"/>
      <c r="AI74" s="37"/>
      <c r="AJ74" s="555"/>
      <c r="AK74" s="37"/>
      <c r="AL74" s="37"/>
      <c r="AM74" s="37"/>
      <c r="AN74" s="37"/>
      <c r="AO74" s="38"/>
      <c r="AP74" s="38"/>
      <c r="AQ74" s="37"/>
      <c r="AR74" s="37"/>
      <c r="AS74" s="37"/>
      <c r="AT74" s="38"/>
    </row>
    <row r="75" spans="1:46" ht="12.75" customHeight="1">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49"/>
      <c r="AD75" s="37"/>
      <c r="AE75" s="37"/>
      <c r="AF75" s="37"/>
      <c r="AG75" s="37"/>
      <c r="AH75" s="37"/>
      <c r="AI75" s="37"/>
      <c r="AJ75" s="555"/>
      <c r="AK75" s="37"/>
      <c r="AL75" s="37"/>
      <c r="AM75" s="37"/>
      <c r="AN75" s="37"/>
      <c r="AO75" s="38"/>
      <c r="AP75" s="38"/>
      <c r="AQ75" s="37"/>
      <c r="AR75" s="37"/>
      <c r="AS75" s="37"/>
      <c r="AT75" s="38"/>
    </row>
    <row r="76" spans="1:46" ht="12.75" customHeight="1">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49"/>
      <c r="AD76" s="37"/>
      <c r="AE76" s="37"/>
      <c r="AF76" s="37"/>
      <c r="AG76" s="37"/>
      <c r="AH76" s="37"/>
      <c r="AI76" s="37"/>
      <c r="AJ76" s="555"/>
      <c r="AK76" s="37"/>
      <c r="AL76" s="37"/>
      <c r="AM76" s="37"/>
      <c r="AN76" s="37"/>
      <c r="AO76" s="38"/>
      <c r="AP76" s="38"/>
      <c r="AQ76" s="37"/>
      <c r="AR76" s="37"/>
      <c r="AS76" s="37"/>
      <c r="AT76" s="38"/>
    </row>
    <row r="77" spans="1:46" ht="12.75" customHeight="1">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49"/>
      <c r="AD77" s="37"/>
      <c r="AE77" s="37"/>
      <c r="AF77" s="37"/>
      <c r="AG77" s="37"/>
      <c r="AH77" s="37"/>
      <c r="AI77" s="37"/>
      <c r="AJ77" s="555"/>
      <c r="AK77" s="37"/>
      <c r="AL77" s="37"/>
      <c r="AM77" s="37"/>
      <c r="AN77" s="37"/>
      <c r="AO77" s="38"/>
      <c r="AP77" s="38"/>
      <c r="AQ77" s="37"/>
      <c r="AR77" s="37"/>
      <c r="AS77" s="37"/>
      <c r="AT77" s="38"/>
    </row>
    <row r="78" spans="1:46" ht="12.75" customHeight="1">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49"/>
      <c r="AD78" s="37"/>
      <c r="AE78" s="37"/>
      <c r="AF78" s="37"/>
      <c r="AG78" s="37"/>
      <c r="AH78" s="37"/>
      <c r="AI78" s="37"/>
      <c r="AJ78" s="555"/>
      <c r="AK78" s="37"/>
      <c r="AL78" s="37"/>
      <c r="AM78" s="37"/>
      <c r="AN78" s="37"/>
      <c r="AO78" s="38"/>
      <c r="AP78" s="38"/>
      <c r="AQ78" s="37"/>
      <c r="AR78" s="37"/>
      <c r="AS78" s="37"/>
      <c r="AT78" s="38"/>
    </row>
    <row r="79" spans="1:46" ht="12.75" customHeight="1">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49"/>
      <c r="AD79" s="37"/>
      <c r="AE79" s="37"/>
      <c r="AF79" s="37"/>
      <c r="AG79" s="37"/>
      <c r="AH79" s="37"/>
      <c r="AI79" s="37"/>
      <c r="AJ79" s="555"/>
      <c r="AK79" s="37"/>
      <c r="AL79" s="37"/>
      <c r="AM79" s="37"/>
      <c r="AN79" s="37"/>
      <c r="AO79" s="38"/>
      <c r="AP79" s="38"/>
      <c r="AQ79" s="37"/>
      <c r="AR79" s="37"/>
      <c r="AS79" s="37"/>
      <c r="AT79" s="38"/>
    </row>
    <row r="80" spans="1:46" ht="12.75" customHeight="1">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49"/>
      <c r="AD80" s="37"/>
      <c r="AE80" s="37"/>
      <c r="AF80" s="37"/>
      <c r="AG80" s="37"/>
      <c r="AH80" s="37"/>
      <c r="AI80" s="37"/>
      <c r="AJ80" s="555"/>
      <c r="AK80" s="37"/>
      <c r="AL80" s="37"/>
      <c r="AM80" s="37"/>
      <c r="AN80" s="37"/>
      <c r="AO80" s="38"/>
      <c r="AP80" s="38"/>
      <c r="AQ80" s="37"/>
      <c r="AR80" s="37"/>
      <c r="AS80" s="37"/>
      <c r="AT80" s="38"/>
    </row>
    <row r="81" spans="1:46" ht="12.75" customHeight="1">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49"/>
      <c r="AD81" s="37"/>
      <c r="AE81" s="37"/>
      <c r="AF81" s="37"/>
      <c r="AG81" s="37"/>
      <c r="AH81" s="37"/>
      <c r="AI81" s="37"/>
      <c r="AJ81" s="555"/>
      <c r="AK81" s="37"/>
      <c r="AL81" s="37"/>
      <c r="AM81" s="37"/>
      <c r="AN81" s="37"/>
      <c r="AO81" s="38"/>
      <c r="AP81" s="38"/>
      <c r="AQ81" s="37"/>
      <c r="AR81" s="37"/>
      <c r="AS81" s="37"/>
      <c r="AT81" s="38"/>
    </row>
    <row r="82" spans="1:46" ht="12.75" customHeight="1">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49"/>
      <c r="AD82" s="37"/>
      <c r="AE82" s="37"/>
      <c r="AF82" s="37"/>
      <c r="AG82" s="37"/>
      <c r="AH82" s="37"/>
      <c r="AI82" s="37"/>
      <c r="AJ82" s="555"/>
      <c r="AK82" s="37"/>
      <c r="AL82" s="37"/>
      <c r="AM82" s="37"/>
      <c r="AN82" s="37"/>
      <c r="AO82" s="38"/>
      <c r="AP82" s="38"/>
      <c r="AQ82" s="37"/>
      <c r="AR82" s="37"/>
      <c r="AS82" s="37"/>
      <c r="AT82" s="38"/>
    </row>
    <row r="83" spans="1:46" ht="12.75" customHeight="1">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49"/>
      <c r="AD83" s="37"/>
      <c r="AE83" s="37"/>
      <c r="AF83" s="37"/>
      <c r="AG83" s="37"/>
      <c r="AH83" s="37"/>
      <c r="AI83" s="37"/>
      <c r="AJ83" s="555"/>
      <c r="AK83" s="37"/>
      <c r="AL83" s="37"/>
      <c r="AM83" s="37"/>
      <c r="AN83" s="37"/>
      <c r="AO83" s="38"/>
      <c r="AP83" s="38"/>
      <c r="AQ83" s="37"/>
      <c r="AR83" s="37"/>
      <c r="AS83" s="37"/>
      <c r="AT83" s="38"/>
    </row>
    <row r="84" spans="1:46" ht="12.75" customHeight="1">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49"/>
      <c r="AD84" s="37"/>
      <c r="AE84" s="37"/>
      <c r="AF84" s="37"/>
      <c r="AG84" s="37"/>
      <c r="AH84" s="37"/>
      <c r="AI84" s="37"/>
      <c r="AJ84" s="555"/>
      <c r="AK84" s="37"/>
      <c r="AL84" s="37"/>
      <c r="AM84" s="37"/>
      <c r="AN84" s="37"/>
      <c r="AO84" s="38"/>
      <c r="AP84" s="38"/>
      <c r="AQ84" s="37"/>
      <c r="AR84" s="37"/>
      <c r="AS84" s="37"/>
      <c r="AT84" s="38"/>
    </row>
    <row r="85" spans="1:46" ht="12.75" customHeight="1">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49"/>
      <c r="AD85" s="37"/>
      <c r="AE85" s="37"/>
      <c r="AF85" s="37"/>
      <c r="AG85" s="37"/>
      <c r="AH85" s="37"/>
      <c r="AI85" s="37"/>
      <c r="AJ85" s="555"/>
      <c r="AK85" s="37"/>
      <c r="AL85" s="37"/>
      <c r="AM85" s="37"/>
      <c r="AN85" s="37"/>
      <c r="AO85" s="38"/>
      <c r="AP85" s="38"/>
      <c r="AQ85" s="37"/>
      <c r="AR85" s="37"/>
      <c r="AS85" s="37"/>
      <c r="AT85" s="38"/>
    </row>
    <row r="86" spans="1:46" ht="12.75" customHeight="1">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49"/>
      <c r="AD86" s="37"/>
      <c r="AE86" s="37"/>
      <c r="AF86" s="37"/>
      <c r="AG86" s="37"/>
      <c r="AH86" s="37"/>
      <c r="AI86" s="37"/>
      <c r="AJ86" s="555"/>
      <c r="AK86" s="37"/>
      <c r="AL86" s="37"/>
      <c r="AM86" s="37"/>
      <c r="AN86" s="37"/>
      <c r="AO86" s="38"/>
      <c r="AP86" s="38"/>
      <c r="AQ86" s="37"/>
      <c r="AR86" s="37"/>
      <c r="AS86" s="37"/>
      <c r="AT86" s="38"/>
    </row>
    <row r="87" spans="1:46" ht="12.75" customHeight="1">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49"/>
      <c r="AD87" s="37"/>
      <c r="AE87" s="37"/>
      <c r="AF87" s="37"/>
      <c r="AG87" s="37"/>
      <c r="AH87" s="37"/>
      <c r="AI87" s="37"/>
      <c r="AJ87" s="555"/>
      <c r="AK87" s="37"/>
      <c r="AL87" s="37"/>
      <c r="AM87" s="37"/>
      <c r="AN87" s="37"/>
      <c r="AO87" s="38"/>
      <c r="AP87" s="38"/>
      <c r="AQ87" s="37"/>
      <c r="AR87" s="37"/>
      <c r="AS87" s="37"/>
      <c r="AT87" s="38"/>
    </row>
    <row r="88" spans="1:46" ht="12.75" customHeight="1">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49"/>
      <c r="AD88" s="37"/>
      <c r="AE88" s="37"/>
      <c r="AF88" s="37"/>
      <c r="AG88" s="37"/>
      <c r="AH88" s="37"/>
      <c r="AI88" s="37"/>
      <c r="AJ88" s="555"/>
      <c r="AK88" s="37"/>
      <c r="AL88" s="37"/>
      <c r="AM88" s="37"/>
      <c r="AN88" s="37"/>
      <c r="AO88" s="38"/>
      <c r="AP88" s="38"/>
      <c r="AQ88" s="37"/>
      <c r="AR88" s="37"/>
      <c r="AS88" s="37"/>
      <c r="AT88" s="38"/>
    </row>
    <row r="89" spans="1:46" ht="12.75" customHeight="1">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49"/>
      <c r="AD89" s="37"/>
      <c r="AE89" s="37"/>
      <c r="AF89" s="37"/>
      <c r="AG89" s="37"/>
      <c r="AH89" s="37"/>
      <c r="AI89" s="37"/>
      <c r="AJ89" s="555"/>
      <c r="AK89" s="37"/>
      <c r="AL89" s="37"/>
      <c r="AM89" s="37"/>
      <c r="AN89" s="37"/>
      <c r="AO89" s="38"/>
      <c r="AP89" s="38"/>
      <c r="AQ89" s="37"/>
      <c r="AR89" s="37"/>
      <c r="AS89" s="37"/>
      <c r="AT89" s="38"/>
    </row>
    <row r="90" spans="1:46" ht="12.75" customHeight="1">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49"/>
      <c r="AD90" s="37"/>
      <c r="AE90" s="37"/>
      <c r="AF90" s="37"/>
      <c r="AG90" s="37"/>
      <c r="AH90" s="37"/>
      <c r="AI90" s="37"/>
      <c r="AJ90" s="555"/>
      <c r="AK90" s="37"/>
      <c r="AL90" s="37"/>
      <c r="AM90" s="37"/>
      <c r="AN90" s="37"/>
      <c r="AO90" s="38"/>
      <c r="AP90" s="38"/>
      <c r="AQ90" s="37"/>
      <c r="AR90" s="37"/>
      <c r="AS90" s="37"/>
      <c r="AT90" s="38"/>
    </row>
    <row r="91" spans="1:46" ht="12.75" customHeight="1">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49"/>
      <c r="AD91" s="37"/>
      <c r="AE91" s="37"/>
      <c r="AF91" s="37"/>
      <c r="AG91" s="37"/>
      <c r="AH91" s="37"/>
      <c r="AI91" s="37"/>
      <c r="AJ91" s="555"/>
      <c r="AK91" s="37"/>
      <c r="AL91" s="37"/>
      <c r="AM91" s="37"/>
      <c r="AN91" s="37"/>
      <c r="AO91" s="38"/>
      <c r="AP91" s="38"/>
      <c r="AQ91" s="37"/>
      <c r="AR91" s="37"/>
      <c r="AS91" s="37"/>
      <c r="AT91" s="38"/>
    </row>
    <row r="92" spans="1:46" ht="12.75" customHeight="1">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49"/>
      <c r="AD92" s="37"/>
      <c r="AE92" s="37"/>
      <c r="AF92" s="37"/>
      <c r="AG92" s="37"/>
      <c r="AH92" s="37"/>
      <c r="AI92" s="37"/>
      <c r="AJ92" s="555"/>
      <c r="AK92" s="37"/>
      <c r="AL92" s="37"/>
      <c r="AM92" s="37"/>
      <c r="AN92" s="37"/>
      <c r="AO92" s="38"/>
      <c r="AP92" s="38"/>
      <c r="AQ92" s="37"/>
      <c r="AR92" s="37"/>
      <c r="AS92" s="37"/>
      <c r="AT92" s="38"/>
    </row>
    <row r="93" spans="1:46" ht="12.7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49"/>
      <c r="AD93" s="37"/>
      <c r="AE93" s="37"/>
      <c r="AF93" s="37"/>
      <c r="AG93" s="37"/>
      <c r="AH93" s="37"/>
      <c r="AI93" s="37"/>
      <c r="AJ93" s="555"/>
      <c r="AK93" s="37"/>
      <c r="AL93" s="37"/>
      <c r="AM93" s="37"/>
      <c r="AN93" s="37"/>
      <c r="AO93" s="38"/>
      <c r="AP93" s="38"/>
      <c r="AQ93" s="37"/>
      <c r="AR93" s="37"/>
      <c r="AS93" s="37"/>
      <c r="AT93" s="38"/>
    </row>
    <row r="94" spans="1:46" ht="12.7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49"/>
      <c r="AD94" s="37"/>
      <c r="AE94" s="37"/>
      <c r="AF94" s="37"/>
      <c r="AG94" s="37"/>
      <c r="AH94" s="37"/>
      <c r="AI94" s="37"/>
      <c r="AJ94" s="555"/>
      <c r="AK94" s="37"/>
      <c r="AL94" s="37"/>
      <c r="AM94" s="37"/>
      <c r="AN94" s="37"/>
      <c r="AO94" s="38"/>
      <c r="AP94" s="38"/>
      <c r="AQ94" s="37"/>
      <c r="AR94" s="37"/>
      <c r="AS94" s="37"/>
      <c r="AT94" s="38"/>
    </row>
    <row r="95" spans="1:46" ht="12.7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49"/>
      <c r="AD95" s="37"/>
      <c r="AE95" s="37"/>
      <c r="AF95" s="37"/>
      <c r="AG95" s="37"/>
      <c r="AH95" s="37"/>
      <c r="AI95" s="37"/>
      <c r="AJ95" s="555"/>
      <c r="AK95" s="37"/>
      <c r="AL95" s="37"/>
      <c r="AM95" s="37"/>
      <c r="AN95" s="37"/>
      <c r="AO95" s="38"/>
      <c r="AP95" s="38"/>
      <c r="AQ95" s="37"/>
      <c r="AR95" s="37"/>
      <c r="AS95" s="37"/>
      <c r="AT95" s="38"/>
    </row>
    <row r="96" spans="1:46" ht="12.7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49"/>
      <c r="AD96" s="37"/>
      <c r="AE96" s="37"/>
      <c r="AF96" s="37"/>
      <c r="AG96" s="37"/>
      <c r="AH96" s="37"/>
      <c r="AI96" s="37"/>
      <c r="AJ96" s="555"/>
      <c r="AK96" s="37"/>
      <c r="AL96" s="37"/>
      <c r="AM96" s="37"/>
      <c r="AN96" s="37"/>
      <c r="AO96" s="38"/>
      <c r="AP96" s="38"/>
      <c r="AQ96" s="37"/>
      <c r="AR96" s="37"/>
      <c r="AS96" s="37"/>
      <c r="AT96" s="38"/>
    </row>
    <row r="97" spans="1:46" ht="12.7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49"/>
      <c r="AD97" s="37"/>
      <c r="AE97" s="37"/>
      <c r="AF97" s="37"/>
      <c r="AG97" s="37"/>
      <c r="AH97" s="37"/>
      <c r="AI97" s="37"/>
      <c r="AJ97" s="555"/>
      <c r="AK97" s="37"/>
      <c r="AL97" s="37"/>
      <c r="AM97" s="37"/>
      <c r="AN97" s="37"/>
      <c r="AO97" s="38"/>
      <c r="AP97" s="38"/>
      <c r="AQ97" s="37"/>
      <c r="AR97" s="37"/>
      <c r="AS97" s="37"/>
      <c r="AT97" s="38"/>
    </row>
    <row r="98" spans="1:46" ht="12.7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49"/>
      <c r="AD98" s="37"/>
      <c r="AE98" s="37"/>
      <c r="AF98" s="37"/>
      <c r="AG98" s="37"/>
      <c r="AH98" s="37"/>
      <c r="AI98" s="37"/>
      <c r="AJ98" s="555"/>
      <c r="AK98" s="37"/>
      <c r="AL98" s="37"/>
      <c r="AM98" s="37"/>
      <c r="AN98" s="37"/>
      <c r="AO98" s="38"/>
      <c r="AP98" s="38"/>
      <c r="AQ98" s="37"/>
      <c r="AR98" s="37"/>
      <c r="AS98" s="37"/>
      <c r="AT98" s="38"/>
    </row>
    <row r="99" spans="1:46" ht="12.7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49"/>
      <c r="AD99" s="37"/>
      <c r="AE99" s="37"/>
      <c r="AF99" s="37"/>
      <c r="AG99" s="37"/>
      <c r="AH99" s="37"/>
      <c r="AI99" s="37"/>
      <c r="AJ99" s="555"/>
      <c r="AK99" s="37"/>
      <c r="AL99" s="37"/>
      <c r="AM99" s="37"/>
      <c r="AN99" s="37"/>
      <c r="AO99" s="38"/>
      <c r="AP99" s="38"/>
      <c r="AQ99" s="37"/>
      <c r="AR99" s="37"/>
      <c r="AS99" s="37"/>
      <c r="AT99" s="38"/>
    </row>
    <row r="100" spans="1:46" ht="12.7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49"/>
      <c r="AD100" s="37"/>
      <c r="AE100" s="37"/>
      <c r="AF100" s="37"/>
      <c r="AG100" s="37"/>
      <c r="AH100" s="37"/>
      <c r="AI100" s="37"/>
      <c r="AJ100" s="555"/>
      <c r="AK100" s="37"/>
      <c r="AL100" s="37"/>
      <c r="AM100" s="37"/>
      <c r="AN100" s="37"/>
      <c r="AO100" s="38"/>
      <c r="AP100" s="38"/>
      <c r="AQ100" s="37"/>
      <c r="AR100" s="37"/>
      <c r="AS100" s="37"/>
      <c r="AT100" s="38"/>
    </row>
    <row r="101" spans="1:46" ht="12.7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49"/>
      <c r="AD101" s="37"/>
      <c r="AE101" s="37"/>
      <c r="AF101" s="37"/>
      <c r="AG101" s="37"/>
      <c r="AH101" s="37"/>
      <c r="AI101" s="37"/>
      <c r="AJ101" s="555"/>
      <c r="AK101" s="37"/>
      <c r="AL101" s="37"/>
      <c r="AM101" s="37"/>
      <c r="AN101" s="37"/>
      <c r="AO101" s="38"/>
      <c r="AP101" s="38"/>
      <c r="AQ101" s="37"/>
      <c r="AR101" s="37"/>
      <c r="AS101" s="37"/>
      <c r="AT101" s="38"/>
    </row>
    <row r="102" spans="1:46" ht="12.7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49"/>
      <c r="AD102" s="37"/>
      <c r="AE102" s="37"/>
      <c r="AF102" s="37"/>
      <c r="AG102" s="37"/>
      <c r="AH102" s="37"/>
      <c r="AI102" s="37"/>
      <c r="AJ102" s="555"/>
      <c r="AK102" s="37"/>
      <c r="AL102" s="37"/>
      <c r="AM102" s="37"/>
      <c r="AN102" s="37"/>
      <c r="AO102" s="38"/>
      <c r="AP102" s="38"/>
      <c r="AQ102" s="37"/>
      <c r="AR102" s="37"/>
      <c r="AS102" s="37"/>
      <c r="AT102" s="38"/>
    </row>
    <row r="103" spans="1:46" ht="12.7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49"/>
      <c r="AD103" s="37"/>
      <c r="AE103" s="37"/>
      <c r="AF103" s="37"/>
      <c r="AG103" s="37"/>
      <c r="AH103" s="37"/>
      <c r="AI103" s="37"/>
      <c r="AJ103" s="555"/>
      <c r="AK103" s="37"/>
      <c r="AL103" s="37"/>
      <c r="AM103" s="37"/>
      <c r="AN103" s="37"/>
      <c r="AO103" s="38"/>
      <c r="AP103" s="38"/>
      <c r="AQ103" s="37"/>
      <c r="AR103" s="37"/>
      <c r="AS103" s="37"/>
      <c r="AT103" s="38"/>
    </row>
    <row r="104" spans="1:46" ht="12.7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49"/>
      <c r="AD104" s="37"/>
      <c r="AE104" s="37"/>
      <c r="AF104" s="37"/>
      <c r="AG104" s="37"/>
      <c r="AH104" s="37"/>
      <c r="AI104" s="37"/>
      <c r="AJ104" s="555"/>
      <c r="AK104" s="37"/>
      <c r="AL104" s="37"/>
      <c r="AM104" s="37"/>
      <c r="AN104" s="37"/>
      <c r="AO104" s="38"/>
      <c r="AP104" s="38"/>
      <c r="AQ104" s="37"/>
      <c r="AR104" s="37"/>
      <c r="AS104" s="37"/>
      <c r="AT104" s="38"/>
    </row>
    <row r="105" spans="1:46" ht="12.7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49"/>
      <c r="AD105" s="37"/>
      <c r="AE105" s="37"/>
      <c r="AF105" s="37"/>
      <c r="AG105" s="37"/>
      <c r="AH105" s="37"/>
      <c r="AI105" s="37"/>
      <c r="AJ105" s="555"/>
      <c r="AK105" s="37"/>
      <c r="AL105" s="37"/>
      <c r="AM105" s="37"/>
      <c r="AN105" s="37"/>
      <c r="AO105" s="38"/>
      <c r="AP105" s="38"/>
      <c r="AQ105" s="37"/>
      <c r="AR105" s="37"/>
      <c r="AS105" s="37"/>
      <c r="AT105" s="38"/>
    </row>
    <row r="106" spans="1:46" ht="12.7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49"/>
      <c r="AD106" s="37"/>
      <c r="AE106" s="37"/>
      <c r="AF106" s="37"/>
      <c r="AG106" s="37"/>
      <c r="AH106" s="37"/>
      <c r="AI106" s="37"/>
      <c r="AJ106" s="555"/>
      <c r="AK106" s="37"/>
      <c r="AL106" s="37"/>
      <c r="AM106" s="37"/>
      <c r="AN106" s="37"/>
      <c r="AO106" s="38"/>
      <c r="AP106" s="38"/>
      <c r="AQ106" s="37"/>
      <c r="AR106" s="37"/>
      <c r="AS106" s="37"/>
      <c r="AT106" s="38"/>
    </row>
    <row r="107" spans="1:46" ht="12.7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49"/>
      <c r="AD107" s="37"/>
      <c r="AE107" s="37"/>
      <c r="AF107" s="37"/>
      <c r="AG107" s="37"/>
      <c r="AH107" s="37"/>
      <c r="AI107" s="37"/>
      <c r="AJ107" s="555"/>
      <c r="AK107" s="37"/>
      <c r="AL107" s="37"/>
      <c r="AM107" s="37"/>
      <c r="AN107" s="37"/>
      <c r="AO107" s="38"/>
      <c r="AP107" s="38"/>
      <c r="AQ107" s="37"/>
      <c r="AR107" s="37"/>
      <c r="AS107" s="37"/>
      <c r="AT107" s="38"/>
    </row>
    <row r="108" spans="1:46" ht="12.7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49"/>
      <c r="AD108" s="37"/>
      <c r="AE108" s="37"/>
      <c r="AF108" s="37"/>
      <c r="AG108" s="37"/>
      <c r="AH108" s="37"/>
      <c r="AI108" s="37"/>
      <c r="AJ108" s="555"/>
      <c r="AK108" s="37"/>
      <c r="AL108" s="37"/>
      <c r="AM108" s="37"/>
      <c r="AN108" s="37"/>
      <c r="AO108" s="38"/>
      <c r="AP108" s="38"/>
      <c r="AQ108" s="37"/>
      <c r="AR108" s="37"/>
      <c r="AS108" s="37"/>
      <c r="AT108" s="38"/>
    </row>
    <row r="109" spans="1:46" ht="12.7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49"/>
      <c r="AD109" s="37"/>
      <c r="AE109" s="37"/>
      <c r="AF109" s="37"/>
      <c r="AG109" s="37"/>
      <c r="AH109" s="37"/>
      <c r="AI109" s="37"/>
      <c r="AJ109" s="555"/>
      <c r="AK109" s="37"/>
      <c r="AL109" s="37"/>
      <c r="AM109" s="37"/>
      <c r="AN109" s="37"/>
      <c r="AO109" s="38"/>
      <c r="AP109" s="38"/>
      <c r="AQ109" s="37"/>
      <c r="AR109" s="37"/>
      <c r="AS109" s="37"/>
      <c r="AT109" s="38"/>
    </row>
    <row r="110" spans="1:46" ht="12.7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49"/>
      <c r="AD110" s="37"/>
      <c r="AE110" s="37"/>
      <c r="AF110" s="37"/>
      <c r="AG110" s="37"/>
      <c r="AH110" s="37"/>
      <c r="AI110" s="37"/>
      <c r="AJ110" s="555"/>
      <c r="AK110" s="37"/>
      <c r="AL110" s="37"/>
      <c r="AM110" s="37"/>
      <c r="AN110" s="37"/>
      <c r="AO110" s="38"/>
      <c r="AP110" s="38"/>
      <c r="AQ110" s="37"/>
      <c r="AR110" s="37"/>
      <c r="AS110" s="37"/>
      <c r="AT110" s="38"/>
    </row>
    <row r="111" spans="1:46" ht="12.7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49"/>
      <c r="AD111" s="37"/>
      <c r="AE111" s="37"/>
      <c r="AF111" s="37"/>
      <c r="AG111" s="37"/>
      <c r="AH111" s="37"/>
      <c r="AI111" s="37"/>
      <c r="AJ111" s="555"/>
      <c r="AK111" s="37"/>
      <c r="AL111" s="37"/>
      <c r="AM111" s="37"/>
      <c r="AN111" s="37"/>
      <c r="AO111" s="38"/>
      <c r="AP111" s="38"/>
      <c r="AQ111" s="37"/>
      <c r="AR111" s="37"/>
      <c r="AS111" s="37"/>
      <c r="AT111" s="38"/>
    </row>
    <row r="112" spans="1:46" ht="12.7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49"/>
      <c r="AD112" s="37"/>
      <c r="AE112" s="37"/>
      <c r="AF112" s="37"/>
      <c r="AG112" s="37"/>
      <c r="AH112" s="37"/>
      <c r="AI112" s="37"/>
      <c r="AJ112" s="555"/>
      <c r="AK112" s="37"/>
      <c r="AL112" s="37"/>
      <c r="AM112" s="37"/>
      <c r="AN112" s="37"/>
      <c r="AO112" s="38"/>
      <c r="AP112" s="38"/>
      <c r="AQ112" s="37"/>
      <c r="AR112" s="37"/>
      <c r="AS112" s="37"/>
      <c r="AT112" s="38"/>
    </row>
    <row r="113" spans="1:46" ht="12.7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49"/>
      <c r="AD113" s="37"/>
      <c r="AE113" s="37"/>
      <c r="AF113" s="37"/>
      <c r="AG113" s="37"/>
      <c r="AH113" s="37"/>
      <c r="AI113" s="37"/>
      <c r="AJ113" s="555"/>
      <c r="AK113" s="37"/>
      <c r="AL113" s="37"/>
      <c r="AM113" s="37"/>
      <c r="AN113" s="37"/>
      <c r="AO113" s="38"/>
      <c r="AP113" s="38"/>
      <c r="AQ113" s="37"/>
      <c r="AR113" s="37"/>
      <c r="AS113" s="37"/>
      <c r="AT113" s="38"/>
    </row>
    <row r="114" spans="1:46" ht="12.7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49"/>
      <c r="AD114" s="37"/>
      <c r="AE114" s="37"/>
      <c r="AF114" s="37"/>
      <c r="AG114" s="37"/>
      <c r="AH114" s="37"/>
      <c r="AI114" s="37"/>
      <c r="AJ114" s="555"/>
      <c r="AK114" s="37"/>
      <c r="AL114" s="37"/>
      <c r="AM114" s="37"/>
      <c r="AN114" s="37"/>
      <c r="AO114" s="38"/>
      <c r="AP114" s="38"/>
      <c r="AQ114" s="37"/>
      <c r="AR114" s="37"/>
      <c r="AS114" s="37"/>
      <c r="AT114" s="38"/>
    </row>
    <row r="115" spans="1:46" ht="12.7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49"/>
      <c r="AD115" s="37"/>
      <c r="AE115" s="37"/>
      <c r="AF115" s="37"/>
      <c r="AG115" s="37"/>
      <c r="AH115" s="37"/>
      <c r="AI115" s="37"/>
      <c r="AJ115" s="555"/>
      <c r="AK115" s="37"/>
      <c r="AL115" s="37"/>
      <c r="AM115" s="37"/>
      <c r="AN115" s="37"/>
      <c r="AO115" s="38"/>
      <c r="AP115" s="38"/>
      <c r="AQ115" s="37"/>
      <c r="AR115" s="37"/>
      <c r="AS115" s="37"/>
      <c r="AT115" s="38"/>
    </row>
    <row r="116" spans="1:46" ht="12.7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49"/>
      <c r="AD116" s="37"/>
      <c r="AE116" s="37"/>
      <c r="AF116" s="37"/>
      <c r="AG116" s="37"/>
      <c r="AH116" s="37"/>
      <c r="AI116" s="37"/>
      <c r="AJ116" s="555"/>
      <c r="AK116" s="37"/>
      <c r="AL116" s="37"/>
      <c r="AM116" s="37"/>
      <c r="AN116" s="37"/>
      <c r="AO116" s="38"/>
      <c r="AP116" s="38"/>
      <c r="AQ116" s="37"/>
      <c r="AR116" s="37"/>
      <c r="AS116" s="37"/>
      <c r="AT116" s="38"/>
    </row>
    <row r="117" spans="1:46" ht="12.7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49"/>
      <c r="AD117" s="37"/>
      <c r="AE117" s="37"/>
      <c r="AF117" s="37"/>
      <c r="AG117" s="37"/>
      <c r="AH117" s="37"/>
      <c r="AI117" s="37"/>
      <c r="AJ117" s="555"/>
      <c r="AK117" s="37"/>
      <c r="AL117" s="37"/>
      <c r="AM117" s="37"/>
      <c r="AN117" s="37"/>
      <c r="AO117" s="38"/>
      <c r="AP117" s="38"/>
      <c r="AQ117" s="37"/>
      <c r="AR117" s="37"/>
      <c r="AS117" s="37"/>
      <c r="AT117" s="38"/>
    </row>
    <row r="118" spans="1:46" ht="12.7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49"/>
      <c r="AD118" s="37"/>
      <c r="AE118" s="37"/>
      <c r="AF118" s="37"/>
      <c r="AG118" s="37"/>
      <c r="AH118" s="37"/>
      <c r="AI118" s="37"/>
      <c r="AJ118" s="555"/>
      <c r="AK118" s="37"/>
      <c r="AL118" s="37"/>
      <c r="AM118" s="37"/>
      <c r="AN118" s="37"/>
      <c r="AO118" s="38"/>
      <c r="AP118" s="38"/>
      <c r="AQ118" s="37"/>
      <c r="AR118" s="37"/>
      <c r="AS118" s="37"/>
      <c r="AT118" s="38"/>
    </row>
    <row r="119" spans="1:46" ht="12.7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49"/>
      <c r="AD119" s="37"/>
      <c r="AE119" s="37"/>
      <c r="AF119" s="37"/>
      <c r="AG119" s="37"/>
      <c r="AH119" s="37"/>
      <c r="AI119" s="37"/>
      <c r="AJ119" s="555"/>
      <c r="AK119" s="37"/>
      <c r="AL119" s="37"/>
      <c r="AM119" s="37"/>
      <c r="AN119" s="37"/>
      <c r="AO119" s="38"/>
      <c r="AP119" s="38"/>
      <c r="AQ119" s="37"/>
      <c r="AR119" s="37"/>
      <c r="AS119" s="37"/>
      <c r="AT119" s="38"/>
    </row>
    <row r="120" spans="1:46" ht="12.7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49"/>
      <c r="AD120" s="37"/>
      <c r="AE120" s="37"/>
      <c r="AF120" s="37"/>
      <c r="AG120" s="37"/>
      <c r="AH120" s="37"/>
      <c r="AI120" s="37"/>
      <c r="AJ120" s="555"/>
      <c r="AK120" s="37"/>
      <c r="AL120" s="37"/>
      <c r="AM120" s="37"/>
      <c r="AN120" s="37"/>
      <c r="AO120" s="38"/>
      <c r="AP120" s="38"/>
      <c r="AQ120" s="37"/>
      <c r="AR120" s="37"/>
      <c r="AS120" s="37"/>
      <c r="AT120" s="38"/>
    </row>
    <row r="121" spans="1:46" ht="12.7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37"/>
      <c r="AC121" s="49"/>
      <c r="AD121" s="37"/>
      <c r="AE121" s="37"/>
      <c r="AF121" s="37"/>
      <c r="AG121" s="37"/>
      <c r="AH121" s="37"/>
      <c r="AI121" s="37"/>
      <c r="AJ121" s="555"/>
      <c r="AK121" s="37"/>
      <c r="AL121" s="37"/>
      <c r="AM121" s="37"/>
      <c r="AN121" s="37"/>
      <c r="AO121" s="38"/>
      <c r="AP121" s="38"/>
      <c r="AQ121" s="37"/>
      <c r="AR121" s="37"/>
      <c r="AS121" s="37"/>
      <c r="AT121" s="38"/>
    </row>
    <row r="122" spans="1:46" ht="12.7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49"/>
      <c r="AD122" s="37"/>
      <c r="AE122" s="37"/>
      <c r="AF122" s="37"/>
      <c r="AG122" s="37"/>
      <c r="AH122" s="37"/>
      <c r="AI122" s="37"/>
      <c r="AJ122" s="555"/>
      <c r="AK122" s="37"/>
      <c r="AL122" s="37"/>
      <c r="AM122" s="37"/>
      <c r="AN122" s="37"/>
      <c r="AO122" s="38"/>
      <c r="AP122" s="38"/>
      <c r="AQ122" s="37"/>
      <c r="AR122" s="37"/>
      <c r="AS122" s="37"/>
      <c r="AT122" s="38"/>
    </row>
    <row r="123" spans="1:46" ht="12.7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49"/>
      <c r="AD123" s="37"/>
      <c r="AE123" s="37"/>
      <c r="AF123" s="37"/>
      <c r="AG123" s="37"/>
      <c r="AH123" s="37"/>
      <c r="AI123" s="37"/>
      <c r="AJ123" s="555"/>
      <c r="AK123" s="37"/>
      <c r="AL123" s="37"/>
      <c r="AM123" s="37"/>
      <c r="AN123" s="37"/>
      <c r="AO123" s="38"/>
      <c r="AP123" s="38"/>
      <c r="AQ123" s="37"/>
      <c r="AR123" s="37"/>
      <c r="AS123" s="37"/>
      <c r="AT123" s="38"/>
    </row>
    <row r="124" spans="1:46" ht="12.7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49"/>
      <c r="AD124" s="37"/>
      <c r="AE124" s="37"/>
      <c r="AF124" s="37"/>
      <c r="AG124" s="37"/>
      <c r="AH124" s="37"/>
      <c r="AI124" s="37"/>
      <c r="AJ124" s="555"/>
      <c r="AK124" s="37"/>
      <c r="AL124" s="37"/>
      <c r="AM124" s="37"/>
      <c r="AN124" s="37"/>
      <c r="AO124" s="38"/>
      <c r="AP124" s="38"/>
      <c r="AQ124" s="37"/>
      <c r="AR124" s="37"/>
      <c r="AS124" s="37"/>
      <c r="AT124" s="38"/>
    </row>
    <row r="125" spans="1:46" ht="12.7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49"/>
      <c r="AD125" s="37"/>
      <c r="AE125" s="37"/>
      <c r="AF125" s="37"/>
      <c r="AG125" s="37"/>
      <c r="AH125" s="37"/>
      <c r="AI125" s="37"/>
      <c r="AJ125" s="555"/>
      <c r="AK125" s="37"/>
      <c r="AL125" s="37"/>
      <c r="AM125" s="37"/>
      <c r="AN125" s="37"/>
      <c r="AO125" s="38"/>
      <c r="AP125" s="38"/>
      <c r="AQ125" s="37"/>
      <c r="AR125" s="37"/>
      <c r="AS125" s="37"/>
      <c r="AT125" s="38"/>
    </row>
    <row r="126" spans="1:46" ht="12.7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49"/>
      <c r="AD126" s="37"/>
      <c r="AE126" s="37"/>
      <c r="AF126" s="37"/>
      <c r="AG126" s="37"/>
      <c r="AH126" s="37"/>
      <c r="AI126" s="37"/>
      <c r="AJ126" s="555"/>
      <c r="AK126" s="37"/>
      <c r="AL126" s="37"/>
      <c r="AM126" s="37"/>
      <c r="AN126" s="37"/>
      <c r="AO126" s="38"/>
      <c r="AP126" s="38"/>
      <c r="AQ126" s="37"/>
      <c r="AR126" s="37"/>
      <c r="AS126" s="37"/>
      <c r="AT126" s="38"/>
    </row>
    <row r="127" spans="1:46" ht="12.7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49"/>
      <c r="AD127" s="37"/>
      <c r="AE127" s="37"/>
      <c r="AF127" s="37"/>
      <c r="AG127" s="37"/>
      <c r="AH127" s="37"/>
      <c r="AI127" s="37"/>
      <c r="AJ127" s="555"/>
      <c r="AK127" s="37"/>
      <c r="AL127" s="37"/>
      <c r="AM127" s="37"/>
      <c r="AN127" s="37"/>
      <c r="AO127" s="38"/>
      <c r="AP127" s="38"/>
      <c r="AQ127" s="37"/>
      <c r="AR127" s="37"/>
      <c r="AS127" s="37"/>
      <c r="AT127" s="38"/>
    </row>
    <row r="128" spans="1:46" ht="12.7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49"/>
      <c r="AD128" s="37"/>
      <c r="AE128" s="37"/>
      <c r="AF128" s="37"/>
      <c r="AG128" s="37"/>
      <c r="AH128" s="37"/>
      <c r="AI128" s="37"/>
      <c r="AJ128" s="555"/>
      <c r="AK128" s="37"/>
      <c r="AL128" s="37"/>
      <c r="AM128" s="37"/>
      <c r="AN128" s="37"/>
      <c r="AO128" s="38"/>
      <c r="AP128" s="38"/>
      <c r="AQ128" s="37"/>
      <c r="AR128" s="37"/>
      <c r="AS128" s="37"/>
      <c r="AT128" s="38"/>
    </row>
    <row r="129" spans="1:46" ht="12.7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49"/>
      <c r="AD129" s="37"/>
      <c r="AE129" s="37"/>
      <c r="AF129" s="37"/>
      <c r="AG129" s="37"/>
      <c r="AH129" s="37"/>
      <c r="AI129" s="37"/>
      <c r="AJ129" s="555"/>
      <c r="AK129" s="37"/>
      <c r="AL129" s="37"/>
      <c r="AM129" s="37"/>
      <c r="AN129" s="37"/>
      <c r="AO129" s="38"/>
      <c r="AP129" s="38"/>
      <c r="AQ129" s="37"/>
      <c r="AR129" s="37"/>
      <c r="AS129" s="37"/>
      <c r="AT129" s="38"/>
    </row>
    <row r="130" spans="1:46" ht="12.7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37"/>
      <c r="AC130" s="49"/>
      <c r="AD130" s="37"/>
      <c r="AE130" s="37"/>
      <c r="AF130" s="37"/>
      <c r="AG130" s="37"/>
      <c r="AH130" s="37"/>
      <c r="AI130" s="37"/>
      <c r="AJ130" s="555"/>
      <c r="AK130" s="37"/>
      <c r="AL130" s="37"/>
      <c r="AM130" s="37"/>
      <c r="AN130" s="37"/>
      <c r="AO130" s="38"/>
      <c r="AP130" s="38"/>
      <c r="AQ130" s="37"/>
      <c r="AR130" s="37"/>
      <c r="AS130" s="37"/>
      <c r="AT130" s="38"/>
    </row>
    <row r="131" spans="1:46" ht="12.7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c r="AB131" s="37"/>
      <c r="AC131" s="49"/>
      <c r="AD131" s="37"/>
      <c r="AE131" s="37"/>
      <c r="AF131" s="37"/>
      <c r="AG131" s="37"/>
      <c r="AH131" s="37"/>
      <c r="AI131" s="37"/>
      <c r="AJ131" s="555"/>
      <c r="AK131" s="37"/>
      <c r="AL131" s="37"/>
      <c r="AM131" s="37"/>
      <c r="AN131" s="37"/>
      <c r="AO131" s="38"/>
      <c r="AP131" s="38"/>
      <c r="AQ131" s="37"/>
      <c r="AR131" s="37"/>
      <c r="AS131" s="37"/>
      <c r="AT131" s="38"/>
    </row>
    <row r="132" spans="1:46" ht="12.7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49"/>
      <c r="AD132" s="37"/>
      <c r="AE132" s="37"/>
      <c r="AF132" s="37"/>
      <c r="AG132" s="37"/>
      <c r="AH132" s="37"/>
      <c r="AI132" s="37"/>
      <c r="AJ132" s="555"/>
      <c r="AK132" s="37"/>
      <c r="AL132" s="37"/>
      <c r="AM132" s="37"/>
      <c r="AN132" s="37"/>
      <c r="AO132" s="38"/>
      <c r="AP132" s="38"/>
      <c r="AQ132" s="37"/>
      <c r="AR132" s="37"/>
      <c r="AS132" s="37"/>
      <c r="AT132" s="38"/>
    </row>
    <row r="133" spans="1:46" ht="12.7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49"/>
      <c r="AD133" s="37"/>
      <c r="AE133" s="37"/>
      <c r="AF133" s="37"/>
      <c r="AG133" s="37"/>
      <c r="AH133" s="37"/>
      <c r="AI133" s="37"/>
      <c r="AJ133" s="555"/>
      <c r="AK133" s="37"/>
      <c r="AL133" s="37"/>
      <c r="AM133" s="37"/>
      <c r="AN133" s="37"/>
      <c r="AO133" s="38"/>
      <c r="AP133" s="38"/>
      <c r="AQ133" s="37"/>
      <c r="AR133" s="37"/>
      <c r="AS133" s="37"/>
      <c r="AT133" s="38"/>
    </row>
    <row r="134" spans="1:46" ht="12.7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49"/>
      <c r="AD134" s="37"/>
      <c r="AE134" s="37"/>
      <c r="AF134" s="37"/>
      <c r="AG134" s="37"/>
      <c r="AH134" s="37"/>
      <c r="AI134" s="37"/>
      <c r="AJ134" s="555"/>
      <c r="AK134" s="37"/>
      <c r="AL134" s="37"/>
      <c r="AM134" s="37"/>
      <c r="AN134" s="37"/>
      <c r="AO134" s="38"/>
      <c r="AP134" s="38"/>
      <c r="AQ134" s="37"/>
      <c r="AR134" s="37"/>
      <c r="AS134" s="37"/>
      <c r="AT134" s="38"/>
    </row>
    <row r="135" spans="1:46" ht="12.7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49"/>
      <c r="AD135" s="37"/>
      <c r="AE135" s="37"/>
      <c r="AF135" s="37"/>
      <c r="AG135" s="37"/>
      <c r="AH135" s="37"/>
      <c r="AI135" s="37"/>
      <c r="AJ135" s="555"/>
      <c r="AK135" s="37"/>
      <c r="AL135" s="37"/>
      <c r="AM135" s="37"/>
      <c r="AN135" s="37"/>
      <c r="AO135" s="38"/>
      <c r="AP135" s="38"/>
      <c r="AQ135" s="37"/>
      <c r="AR135" s="37"/>
      <c r="AS135" s="37"/>
      <c r="AT135" s="38"/>
    </row>
    <row r="136" spans="1:46" ht="12.7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49"/>
      <c r="AD136" s="37"/>
      <c r="AE136" s="37"/>
      <c r="AF136" s="37"/>
      <c r="AG136" s="37"/>
      <c r="AH136" s="37"/>
      <c r="AI136" s="37"/>
      <c r="AJ136" s="555"/>
      <c r="AK136" s="37"/>
      <c r="AL136" s="37"/>
      <c r="AM136" s="37"/>
      <c r="AN136" s="37"/>
      <c r="AO136" s="38"/>
      <c r="AP136" s="38"/>
      <c r="AQ136" s="37"/>
      <c r="AR136" s="37"/>
      <c r="AS136" s="37"/>
      <c r="AT136" s="38"/>
    </row>
    <row r="137" spans="1:46" ht="12.7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49"/>
      <c r="AD137" s="37"/>
      <c r="AE137" s="37"/>
      <c r="AF137" s="37"/>
      <c r="AG137" s="37"/>
      <c r="AH137" s="37"/>
      <c r="AI137" s="37"/>
      <c r="AJ137" s="555"/>
      <c r="AK137" s="37"/>
      <c r="AL137" s="37"/>
      <c r="AM137" s="37"/>
      <c r="AN137" s="37"/>
      <c r="AO137" s="38"/>
      <c r="AP137" s="38"/>
      <c r="AQ137" s="37"/>
      <c r="AR137" s="37"/>
      <c r="AS137" s="37"/>
      <c r="AT137" s="38"/>
    </row>
    <row r="138" spans="1:46" ht="12.7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49"/>
      <c r="AD138" s="37"/>
      <c r="AE138" s="37"/>
      <c r="AF138" s="37"/>
      <c r="AG138" s="37"/>
      <c r="AH138" s="37"/>
      <c r="AI138" s="37"/>
      <c r="AJ138" s="555"/>
      <c r="AK138" s="37"/>
      <c r="AL138" s="37"/>
      <c r="AM138" s="37"/>
      <c r="AN138" s="37"/>
      <c r="AO138" s="38"/>
      <c r="AP138" s="38"/>
      <c r="AQ138" s="37"/>
      <c r="AR138" s="37"/>
      <c r="AS138" s="37"/>
      <c r="AT138" s="38"/>
    </row>
    <row r="139" spans="1:46" ht="12.7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49"/>
      <c r="AD139" s="37"/>
      <c r="AE139" s="37"/>
      <c r="AF139" s="37"/>
      <c r="AG139" s="37"/>
      <c r="AH139" s="37"/>
      <c r="AI139" s="37"/>
      <c r="AJ139" s="555"/>
      <c r="AK139" s="37"/>
      <c r="AL139" s="37"/>
      <c r="AM139" s="37"/>
      <c r="AN139" s="37"/>
      <c r="AO139" s="38"/>
      <c r="AP139" s="38"/>
      <c r="AQ139" s="37"/>
      <c r="AR139" s="37"/>
      <c r="AS139" s="37"/>
      <c r="AT139" s="38"/>
    </row>
    <row r="140" spans="1:46" ht="12.7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49"/>
      <c r="AD140" s="37"/>
      <c r="AE140" s="37"/>
      <c r="AF140" s="37"/>
      <c r="AG140" s="37"/>
      <c r="AH140" s="37"/>
      <c r="AI140" s="37"/>
      <c r="AJ140" s="555"/>
      <c r="AK140" s="37"/>
      <c r="AL140" s="37"/>
      <c r="AM140" s="37"/>
      <c r="AN140" s="37"/>
      <c r="AO140" s="38"/>
      <c r="AP140" s="38"/>
      <c r="AQ140" s="37"/>
      <c r="AR140" s="37"/>
      <c r="AS140" s="37"/>
      <c r="AT140" s="38"/>
    </row>
    <row r="141" spans="1:46" ht="12.7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49"/>
      <c r="AD141" s="37"/>
      <c r="AE141" s="37"/>
      <c r="AF141" s="37"/>
      <c r="AG141" s="37"/>
      <c r="AH141" s="37"/>
      <c r="AI141" s="37"/>
      <c r="AJ141" s="555"/>
      <c r="AK141" s="37"/>
      <c r="AL141" s="37"/>
      <c r="AM141" s="37"/>
      <c r="AN141" s="37"/>
      <c r="AO141" s="38"/>
      <c r="AP141" s="38"/>
      <c r="AQ141" s="37"/>
      <c r="AR141" s="37"/>
      <c r="AS141" s="37"/>
      <c r="AT141" s="38"/>
    </row>
    <row r="142" spans="1:46" ht="12.7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49"/>
      <c r="AD142" s="37"/>
      <c r="AE142" s="37"/>
      <c r="AF142" s="37"/>
      <c r="AG142" s="37"/>
      <c r="AH142" s="37"/>
      <c r="AI142" s="37"/>
      <c r="AJ142" s="555"/>
      <c r="AK142" s="37"/>
      <c r="AL142" s="37"/>
      <c r="AM142" s="37"/>
      <c r="AN142" s="37"/>
      <c r="AO142" s="38"/>
      <c r="AP142" s="38"/>
      <c r="AQ142" s="37"/>
      <c r="AR142" s="37"/>
      <c r="AS142" s="37"/>
      <c r="AT142" s="38"/>
    </row>
    <row r="143" spans="1:46" ht="12.7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49"/>
      <c r="AD143" s="37"/>
      <c r="AE143" s="37"/>
      <c r="AF143" s="37"/>
      <c r="AG143" s="37"/>
      <c r="AH143" s="37"/>
      <c r="AI143" s="37"/>
      <c r="AJ143" s="555"/>
      <c r="AK143" s="37"/>
      <c r="AL143" s="37"/>
      <c r="AM143" s="37"/>
      <c r="AN143" s="37"/>
      <c r="AO143" s="38"/>
      <c r="AP143" s="38"/>
      <c r="AQ143" s="37"/>
      <c r="AR143" s="37"/>
      <c r="AS143" s="37"/>
      <c r="AT143" s="38"/>
    </row>
    <row r="144" spans="1:46" ht="12.7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49"/>
      <c r="AD144" s="37"/>
      <c r="AE144" s="37"/>
      <c r="AF144" s="37"/>
      <c r="AG144" s="37"/>
      <c r="AH144" s="37"/>
      <c r="AI144" s="37"/>
      <c r="AJ144" s="555"/>
      <c r="AK144" s="37"/>
      <c r="AL144" s="37"/>
      <c r="AM144" s="37"/>
      <c r="AN144" s="37"/>
      <c r="AO144" s="38"/>
      <c r="AP144" s="38"/>
      <c r="AQ144" s="37"/>
      <c r="AR144" s="37"/>
      <c r="AS144" s="37"/>
      <c r="AT144" s="38"/>
    </row>
    <row r="145" spans="1:46" ht="12.7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49"/>
      <c r="AD145" s="37"/>
      <c r="AE145" s="37"/>
      <c r="AF145" s="37"/>
      <c r="AG145" s="37"/>
      <c r="AH145" s="37"/>
      <c r="AI145" s="37"/>
      <c r="AJ145" s="555"/>
      <c r="AK145" s="37"/>
      <c r="AL145" s="37"/>
      <c r="AM145" s="37"/>
      <c r="AN145" s="37"/>
      <c r="AO145" s="38"/>
      <c r="AP145" s="38"/>
      <c r="AQ145" s="37"/>
      <c r="AR145" s="37"/>
      <c r="AS145" s="37"/>
      <c r="AT145" s="38"/>
    </row>
    <row r="146" spans="1:46" ht="12.7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49"/>
      <c r="AD146" s="37"/>
      <c r="AE146" s="37"/>
      <c r="AF146" s="37"/>
      <c r="AG146" s="37"/>
      <c r="AH146" s="37"/>
      <c r="AI146" s="37"/>
      <c r="AJ146" s="555"/>
      <c r="AK146" s="37"/>
      <c r="AL146" s="37"/>
      <c r="AM146" s="37"/>
      <c r="AN146" s="37"/>
      <c r="AO146" s="38"/>
      <c r="AP146" s="38"/>
      <c r="AQ146" s="37"/>
      <c r="AR146" s="37"/>
      <c r="AS146" s="37"/>
      <c r="AT146" s="38"/>
    </row>
    <row r="147" spans="1:46" ht="12.7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c r="AB147" s="37"/>
      <c r="AC147" s="49"/>
      <c r="AD147" s="37"/>
      <c r="AE147" s="37"/>
      <c r="AF147" s="37"/>
      <c r="AG147" s="37"/>
      <c r="AH147" s="37"/>
      <c r="AI147" s="37"/>
      <c r="AJ147" s="555"/>
      <c r="AK147" s="37"/>
      <c r="AL147" s="37"/>
      <c r="AM147" s="37"/>
      <c r="AN147" s="37"/>
      <c r="AO147" s="38"/>
      <c r="AP147" s="38"/>
      <c r="AQ147" s="37"/>
      <c r="AR147" s="37"/>
      <c r="AS147" s="37"/>
      <c r="AT147" s="38"/>
    </row>
    <row r="148" spans="1:46" ht="12.7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37"/>
      <c r="AC148" s="49"/>
      <c r="AD148" s="37"/>
      <c r="AE148" s="37"/>
      <c r="AF148" s="37"/>
      <c r="AG148" s="37"/>
      <c r="AH148" s="37"/>
      <c r="AI148" s="37"/>
      <c r="AJ148" s="555"/>
      <c r="AK148" s="37"/>
      <c r="AL148" s="37"/>
      <c r="AM148" s="37"/>
      <c r="AN148" s="37"/>
      <c r="AO148" s="38"/>
      <c r="AP148" s="38"/>
      <c r="AQ148" s="37"/>
      <c r="AR148" s="37"/>
      <c r="AS148" s="37"/>
      <c r="AT148" s="38"/>
    </row>
    <row r="149" spans="1:46" ht="12.7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49"/>
      <c r="AD149" s="37"/>
      <c r="AE149" s="37"/>
      <c r="AF149" s="37"/>
      <c r="AG149" s="37"/>
      <c r="AH149" s="37"/>
      <c r="AI149" s="37"/>
      <c r="AJ149" s="555"/>
      <c r="AK149" s="37"/>
      <c r="AL149" s="37"/>
      <c r="AM149" s="37"/>
      <c r="AN149" s="37"/>
      <c r="AO149" s="38"/>
      <c r="AP149" s="38"/>
      <c r="AQ149" s="37"/>
      <c r="AR149" s="37"/>
      <c r="AS149" s="37"/>
      <c r="AT149" s="38"/>
    </row>
    <row r="150" spans="1:46" ht="12.7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49"/>
      <c r="AD150" s="37"/>
      <c r="AE150" s="37"/>
      <c r="AF150" s="37"/>
      <c r="AG150" s="37"/>
      <c r="AH150" s="37"/>
      <c r="AI150" s="37"/>
      <c r="AJ150" s="555"/>
      <c r="AK150" s="37"/>
      <c r="AL150" s="37"/>
      <c r="AM150" s="37"/>
      <c r="AN150" s="37"/>
      <c r="AO150" s="38"/>
      <c r="AP150" s="38"/>
      <c r="AQ150" s="37"/>
      <c r="AR150" s="37"/>
      <c r="AS150" s="37"/>
      <c r="AT150" s="38"/>
    </row>
    <row r="151" spans="1:46" ht="12.7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49"/>
      <c r="AD151" s="37"/>
      <c r="AE151" s="37"/>
      <c r="AF151" s="37"/>
      <c r="AG151" s="37"/>
      <c r="AH151" s="37"/>
      <c r="AI151" s="37"/>
      <c r="AJ151" s="555"/>
      <c r="AK151" s="37"/>
      <c r="AL151" s="37"/>
      <c r="AM151" s="37"/>
      <c r="AN151" s="37"/>
      <c r="AO151" s="38"/>
      <c r="AP151" s="38"/>
      <c r="AQ151" s="37"/>
      <c r="AR151" s="37"/>
      <c r="AS151" s="37"/>
      <c r="AT151" s="38"/>
    </row>
    <row r="152" spans="1:46" ht="12.7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49"/>
      <c r="AD152" s="37"/>
      <c r="AE152" s="37"/>
      <c r="AF152" s="37"/>
      <c r="AG152" s="37"/>
      <c r="AH152" s="37"/>
      <c r="AI152" s="37"/>
      <c r="AJ152" s="555"/>
      <c r="AK152" s="37"/>
      <c r="AL152" s="37"/>
      <c r="AM152" s="37"/>
      <c r="AN152" s="37"/>
      <c r="AO152" s="38"/>
      <c r="AP152" s="38"/>
      <c r="AQ152" s="37"/>
      <c r="AR152" s="37"/>
      <c r="AS152" s="37"/>
      <c r="AT152" s="38"/>
    </row>
    <row r="153" spans="1:46" ht="12.7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49"/>
      <c r="AD153" s="37"/>
      <c r="AE153" s="37"/>
      <c r="AF153" s="37"/>
      <c r="AG153" s="37"/>
      <c r="AH153" s="37"/>
      <c r="AI153" s="37"/>
      <c r="AJ153" s="555"/>
      <c r="AK153" s="37"/>
      <c r="AL153" s="37"/>
      <c r="AM153" s="37"/>
      <c r="AN153" s="37"/>
      <c r="AO153" s="38"/>
      <c r="AP153" s="38"/>
      <c r="AQ153" s="37"/>
      <c r="AR153" s="37"/>
      <c r="AS153" s="37"/>
      <c r="AT153" s="38"/>
    </row>
    <row r="154" spans="1:46" ht="12.7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49"/>
      <c r="AD154" s="37"/>
      <c r="AE154" s="37"/>
      <c r="AF154" s="37"/>
      <c r="AG154" s="37"/>
      <c r="AH154" s="37"/>
      <c r="AI154" s="37"/>
      <c r="AJ154" s="555"/>
      <c r="AK154" s="37"/>
      <c r="AL154" s="37"/>
      <c r="AM154" s="37"/>
      <c r="AN154" s="37"/>
      <c r="AO154" s="38"/>
      <c r="AP154" s="38"/>
      <c r="AQ154" s="37"/>
      <c r="AR154" s="37"/>
      <c r="AS154" s="37"/>
      <c r="AT154" s="38"/>
    </row>
    <row r="155" spans="1:46" ht="12.7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c r="AA155" s="37"/>
      <c r="AB155" s="37"/>
      <c r="AC155" s="49"/>
      <c r="AD155" s="37"/>
      <c r="AE155" s="37"/>
      <c r="AF155" s="37"/>
      <c r="AG155" s="37"/>
      <c r="AH155" s="37"/>
      <c r="AI155" s="37"/>
      <c r="AJ155" s="555"/>
      <c r="AK155" s="37"/>
      <c r="AL155" s="37"/>
      <c r="AM155" s="37"/>
      <c r="AN155" s="37"/>
      <c r="AO155" s="38"/>
      <c r="AP155" s="38"/>
      <c r="AQ155" s="37"/>
      <c r="AR155" s="37"/>
      <c r="AS155" s="37"/>
      <c r="AT155" s="38"/>
    </row>
    <row r="156" spans="1:46" ht="12.7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49"/>
      <c r="AD156" s="37"/>
      <c r="AE156" s="37"/>
      <c r="AF156" s="37"/>
      <c r="AG156" s="37"/>
      <c r="AH156" s="37"/>
      <c r="AI156" s="37"/>
      <c r="AJ156" s="555"/>
      <c r="AK156" s="37"/>
      <c r="AL156" s="37"/>
      <c r="AM156" s="37"/>
      <c r="AN156" s="37"/>
      <c r="AO156" s="38"/>
      <c r="AP156" s="38"/>
      <c r="AQ156" s="37"/>
      <c r="AR156" s="37"/>
      <c r="AS156" s="37"/>
      <c r="AT156" s="38"/>
    </row>
    <row r="157" spans="1:46" ht="12.7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7"/>
      <c r="AC157" s="49"/>
      <c r="AD157" s="37"/>
      <c r="AE157" s="37"/>
      <c r="AF157" s="37"/>
      <c r="AG157" s="37"/>
      <c r="AH157" s="37"/>
      <c r="AI157" s="37"/>
      <c r="AJ157" s="555"/>
      <c r="AK157" s="37"/>
      <c r="AL157" s="37"/>
      <c r="AM157" s="37"/>
      <c r="AN157" s="37"/>
      <c r="AO157" s="38"/>
      <c r="AP157" s="38"/>
      <c r="AQ157" s="37"/>
      <c r="AR157" s="37"/>
      <c r="AS157" s="37"/>
      <c r="AT157" s="38"/>
    </row>
    <row r="158" spans="1:46" ht="12.7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7"/>
      <c r="AC158" s="49"/>
      <c r="AD158" s="37"/>
      <c r="AE158" s="37"/>
      <c r="AF158" s="37"/>
      <c r="AG158" s="37"/>
      <c r="AH158" s="37"/>
      <c r="AI158" s="37"/>
      <c r="AJ158" s="555"/>
      <c r="AK158" s="37"/>
      <c r="AL158" s="37"/>
      <c r="AM158" s="37"/>
      <c r="AN158" s="37"/>
      <c r="AO158" s="38"/>
      <c r="AP158" s="38"/>
      <c r="AQ158" s="37"/>
      <c r="AR158" s="37"/>
      <c r="AS158" s="37"/>
      <c r="AT158" s="38"/>
    </row>
    <row r="159" spans="1:46" ht="12.7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49"/>
      <c r="AD159" s="37"/>
      <c r="AE159" s="37"/>
      <c r="AF159" s="37"/>
      <c r="AG159" s="37"/>
      <c r="AH159" s="37"/>
      <c r="AI159" s="37"/>
      <c r="AJ159" s="555"/>
      <c r="AK159" s="37"/>
      <c r="AL159" s="37"/>
      <c r="AM159" s="37"/>
      <c r="AN159" s="37"/>
      <c r="AO159" s="38"/>
      <c r="AP159" s="38"/>
      <c r="AQ159" s="37"/>
      <c r="AR159" s="37"/>
      <c r="AS159" s="37"/>
      <c r="AT159" s="38"/>
    </row>
    <row r="160" spans="1:46" ht="12.7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7"/>
      <c r="AC160" s="49"/>
      <c r="AD160" s="37"/>
      <c r="AE160" s="37"/>
      <c r="AF160" s="37"/>
      <c r="AG160" s="37"/>
      <c r="AH160" s="37"/>
      <c r="AI160" s="37"/>
      <c r="AJ160" s="555"/>
      <c r="AK160" s="37"/>
      <c r="AL160" s="37"/>
      <c r="AM160" s="37"/>
      <c r="AN160" s="37"/>
      <c r="AO160" s="38"/>
      <c r="AP160" s="38"/>
      <c r="AQ160" s="37"/>
      <c r="AR160" s="37"/>
      <c r="AS160" s="37"/>
      <c r="AT160" s="38"/>
    </row>
    <row r="161" spans="1:46" ht="12.7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7"/>
      <c r="AC161" s="49"/>
      <c r="AD161" s="37"/>
      <c r="AE161" s="37"/>
      <c r="AF161" s="37"/>
      <c r="AG161" s="37"/>
      <c r="AH161" s="37"/>
      <c r="AI161" s="37"/>
      <c r="AJ161" s="555"/>
      <c r="AK161" s="37"/>
      <c r="AL161" s="37"/>
      <c r="AM161" s="37"/>
      <c r="AN161" s="37"/>
      <c r="AO161" s="38"/>
      <c r="AP161" s="38"/>
      <c r="AQ161" s="37"/>
      <c r="AR161" s="37"/>
      <c r="AS161" s="37"/>
      <c r="AT161" s="38"/>
    </row>
    <row r="162" spans="1:46" ht="12.7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7"/>
      <c r="AC162" s="49"/>
      <c r="AD162" s="37"/>
      <c r="AE162" s="37"/>
      <c r="AF162" s="37"/>
      <c r="AG162" s="37"/>
      <c r="AH162" s="37"/>
      <c r="AI162" s="37"/>
      <c r="AJ162" s="555"/>
      <c r="AK162" s="37"/>
      <c r="AL162" s="37"/>
      <c r="AM162" s="37"/>
      <c r="AN162" s="37"/>
      <c r="AO162" s="38"/>
      <c r="AP162" s="38"/>
      <c r="AQ162" s="37"/>
      <c r="AR162" s="37"/>
      <c r="AS162" s="37"/>
      <c r="AT162" s="38"/>
    </row>
    <row r="163" spans="1:46" ht="12.7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7"/>
      <c r="AC163" s="49"/>
      <c r="AD163" s="37"/>
      <c r="AE163" s="37"/>
      <c r="AF163" s="37"/>
      <c r="AG163" s="37"/>
      <c r="AH163" s="37"/>
      <c r="AI163" s="37"/>
      <c r="AJ163" s="555"/>
      <c r="AK163" s="37"/>
      <c r="AL163" s="37"/>
      <c r="AM163" s="37"/>
      <c r="AN163" s="37"/>
      <c r="AO163" s="38"/>
      <c r="AP163" s="38"/>
      <c r="AQ163" s="37"/>
      <c r="AR163" s="37"/>
      <c r="AS163" s="37"/>
      <c r="AT163" s="38"/>
    </row>
    <row r="164" spans="1:46" ht="12.7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49"/>
      <c r="AD164" s="37"/>
      <c r="AE164" s="37"/>
      <c r="AF164" s="37"/>
      <c r="AG164" s="37"/>
      <c r="AH164" s="37"/>
      <c r="AI164" s="37"/>
      <c r="AJ164" s="555"/>
      <c r="AK164" s="37"/>
      <c r="AL164" s="37"/>
      <c r="AM164" s="37"/>
      <c r="AN164" s="37"/>
      <c r="AO164" s="38"/>
      <c r="AP164" s="38"/>
      <c r="AQ164" s="37"/>
      <c r="AR164" s="37"/>
      <c r="AS164" s="37"/>
      <c r="AT164" s="38"/>
    </row>
    <row r="165" spans="1:46" ht="12.7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49"/>
      <c r="AD165" s="37"/>
      <c r="AE165" s="37"/>
      <c r="AF165" s="37"/>
      <c r="AG165" s="37"/>
      <c r="AH165" s="37"/>
      <c r="AI165" s="37"/>
      <c r="AJ165" s="555"/>
      <c r="AK165" s="37"/>
      <c r="AL165" s="37"/>
      <c r="AM165" s="37"/>
      <c r="AN165" s="37"/>
      <c r="AO165" s="38"/>
      <c r="AP165" s="38"/>
      <c r="AQ165" s="37"/>
      <c r="AR165" s="37"/>
      <c r="AS165" s="37"/>
      <c r="AT165" s="38"/>
    </row>
    <row r="166" spans="1:46" ht="12.7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7"/>
      <c r="AC166" s="49"/>
      <c r="AD166" s="37"/>
      <c r="AE166" s="37"/>
      <c r="AF166" s="37"/>
      <c r="AG166" s="37"/>
      <c r="AH166" s="37"/>
      <c r="AI166" s="37"/>
      <c r="AJ166" s="555"/>
      <c r="AK166" s="37"/>
      <c r="AL166" s="37"/>
      <c r="AM166" s="37"/>
      <c r="AN166" s="37"/>
      <c r="AO166" s="38"/>
      <c r="AP166" s="38"/>
      <c r="AQ166" s="37"/>
      <c r="AR166" s="37"/>
      <c r="AS166" s="37"/>
      <c r="AT166" s="38"/>
    </row>
    <row r="167" spans="1:46" ht="12.7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7"/>
      <c r="AC167" s="49"/>
      <c r="AD167" s="37"/>
      <c r="AE167" s="37"/>
      <c r="AF167" s="37"/>
      <c r="AG167" s="37"/>
      <c r="AH167" s="37"/>
      <c r="AI167" s="37"/>
      <c r="AJ167" s="555"/>
      <c r="AK167" s="37"/>
      <c r="AL167" s="37"/>
      <c r="AM167" s="37"/>
      <c r="AN167" s="37"/>
      <c r="AO167" s="38"/>
      <c r="AP167" s="38"/>
      <c r="AQ167" s="37"/>
      <c r="AR167" s="37"/>
      <c r="AS167" s="37"/>
      <c r="AT167" s="38"/>
    </row>
    <row r="168" spans="1:46" ht="12.7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7"/>
      <c r="AC168" s="49"/>
      <c r="AD168" s="37"/>
      <c r="AE168" s="37"/>
      <c r="AF168" s="37"/>
      <c r="AG168" s="37"/>
      <c r="AH168" s="37"/>
      <c r="AI168" s="37"/>
      <c r="AJ168" s="555"/>
      <c r="AK168" s="37"/>
      <c r="AL168" s="37"/>
      <c r="AM168" s="37"/>
      <c r="AN168" s="37"/>
      <c r="AO168" s="38"/>
      <c r="AP168" s="38"/>
      <c r="AQ168" s="37"/>
      <c r="AR168" s="37"/>
      <c r="AS168" s="37"/>
      <c r="AT168" s="38"/>
    </row>
    <row r="169" spans="1:46" ht="12.7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7"/>
      <c r="AC169" s="49"/>
      <c r="AD169" s="37"/>
      <c r="AE169" s="37"/>
      <c r="AF169" s="37"/>
      <c r="AG169" s="37"/>
      <c r="AH169" s="37"/>
      <c r="AI169" s="37"/>
      <c r="AJ169" s="555"/>
      <c r="AK169" s="37"/>
      <c r="AL169" s="37"/>
      <c r="AM169" s="37"/>
      <c r="AN169" s="37"/>
      <c r="AO169" s="38"/>
      <c r="AP169" s="38"/>
      <c r="AQ169" s="37"/>
      <c r="AR169" s="37"/>
      <c r="AS169" s="37"/>
      <c r="AT169" s="38"/>
    </row>
    <row r="170" spans="1:46" ht="12.7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7"/>
      <c r="AC170" s="49"/>
      <c r="AD170" s="37"/>
      <c r="AE170" s="37"/>
      <c r="AF170" s="37"/>
      <c r="AG170" s="37"/>
      <c r="AH170" s="37"/>
      <c r="AI170" s="37"/>
      <c r="AJ170" s="555"/>
      <c r="AK170" s="37"/>
      <c r="AL170" s="37"/>
      <c r="AM170" s="37"/>
      <c r="AN170" s="37"/>
      <c r="AO170" s="38"/>
      <c r="AP170" s="38"/>
      <c r="AQ170" s="37"/>
      <c r="AR170" s="37"/>
      <c r="AS170" s="37"/>
      <c r="AT170" s="38"/>
    </row>
    <row r="171" spans="1:46" ht="12.7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7"/>
      <c r="AC171" s="49"/>
      <c r="AD171" s="37"/>
      <c r="AE171" s="37"/>
      <c r="AF171" s="37"/>
      <c r="AG171" s="37"/>
      <c r="AH171" s="37"/>
      <c r="AI171" s="37"/>
      <c r="AJ171" s="555"/>
      <c r="AK171" s="37"/>
      <c r="AL171" s="37"/>
      <c r="AM171" s="37"/>
      <c r="AN171" s="37"/>
      <c r="AO171" s="38"/>
      <c r="AP171" s="38"/>
      <c r="AQ171" s="37"/>
      <c r="AR171" s="37"/>
      <c r="AS171" s="37"/>
      <c r="AT171" s="38"/>
    </row>
    <row r="172" spans="1:46" ht="12.7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7"/>
      <c r="AC172" s="49"/>
      <c r="AD172" s="37"/>
      <c r="AE172" s="37"/>
      <c r="AF172" s="37"/>
      <c r="AG172" s="37"/>
      <c r="AH172" s="37"/>
      <c r="AI172" s="37"/>
      <c r="AJ172" s="555"/>
      <c r="AK172" s="37"/>
      <c r="AL172" s="37"/>
      <c r="AM172" s="37"/>
      <c r="AN172" s="37"/>
      <c r="AO172" s="38"/>
      <c r="AP172" s="38"/>
      <c r="AQ172" s="37"/>
      <c r="AR172" s="37"/>
      <c r="AS172" s="37"/>
      <c r="AT172" s="38"/>
    </row>
    <row r="173" spans="1:46" ht="12.7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7"/>
      <c r="AC173" s="49"/>
      <c r="AD173" s="37"/>
      <c r="AE173" s="37"/>
      <c r="AF173" s="37"/>
      <c r="AG173" s="37"/>
      <c r="AH173" s="37"/>
      <c r="AI173" s="37"/>
      <c r="AJ173" s="555"/>
      <c r="AK173" s="37"/>
      <c r="AL173" s="37"/>
      <c r="AM173" s="37"/>
      <c r="AN173" s="37"/>
      <c r="AO173" s="38"/>
      <c r="AP173" s="38"/>
      <c r="AQ173" s="37"/>
      <c r="AR173" s="37"/>
      <c r="AS173" s="37"/>
      <c r="AT173" s="38"/>
    </row>
    <row r="174" spans="1:46" ht="12.7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7"/>
      <c r="AC174" s="49"/>
      <c r="AD174" s="37"/>
      <c r="AE174" s="37"/>
      <c r="AF174" s="37"/>
      <c r="AG174" s="37"/>
      <c r="AH174" s="37"/>
      <c r="AI174" s="37"/>
      <c r="AJ174" s="555"/>
      <c r="AK174" s="37"/>
      <c r="AL174" s="37"/>
      <c r="AM174" s="37"/>
      <c r="AN174" s="37"/>
      <c r="AO174" s="38"/>
      <c r="AP174" s="38"/>
      <c r="AQ174" s="37"/>
      <c r="AR174" s="37"/>
      <c r="AS174" s="37"/>
      <c r="AT174" s="38"/>
    </row>
    <row r="175" spans="1:46" ht="12.7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7"/>
      <c r="AC175" s="49"/>
      <c r="AD175" s="37"/>
      <c r="AE175" s="37"/>
      <c r="AF175" s="37"/>
      <c r="AG175" s="37"/>
      <c r="AH175" s="37"/>
      <c r="AI175" s="37"/>
      <c r="AJ175" s="555"/>
      <c r="AK175" s="37"/>
      <c r="AL175" s="37"/>
      <c r="AM175" s="37"/>
      <c r="AN175" s="37"/>
      <c r="AO175" s="38"/>
      <c r="AP175" s="38"/>
      <c r="AQ175" s="37"/>
      <c r="AR175" s="37"/>
      <c r="AS175" s="37"/>
      <c r="AT175" s="38"/>
    </row>
    <row r="176" spans="1:46" ht="12.7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49"/>
      <c r="AD176" s="37"/>
      <c r="AE176" s="37"/>
      <c r="AF176" s="37"/>
      <c r="AG176" s="37"/>
      <c r="AH176" s="37"/>
      <c r="AI176" s="37"/>
      <c r="AJ176" s="555"/>
      <c r="AK176" s="37"/>
      <c r="AL176" s="37"/>
      <c r="AM176" s="37"/>
      <c r="AN176" s="37"/>
      <c r="AO176" s="38"/>
      <c r="AP176" s="38"/>
      <c r="AQ176" s="37"/>
      <c r="AR176" s="37"/>
      <c r="AS176" s="37"/>
      <c r="AT176" s="38"/>
    </row>
    <row r="177" spans="1:46" ht="12.7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7"/>
      <c r="AC177" s="49"/>
      <c r="AD177" s="37"/>
      <c r="AE177" s="37"/>
      <c r="AF177" s="37"/>
      <c r="AG177" s="37"/>
      <c r="AH177" s="37"/>
      <c r="AI177" s="37"/>
      <c r="AJ177" s="555"/>
      <c r="AK177" s="37"/>
      <c r="AL177" s="37"/>
      <c r="AM177" s="37"/>
      <c r="AN177" s="37"/>
      <c r="AO177" s="38"/>
      <c r="AP177" s="38"/>
      <c r="AQ177" s="37"/>
      <c r="AR177" s="37"/>
      <c r="AS177" s="37"/>
      <c r="AT177" s="38"/>
    </row>
    <row r="178" spans="1:46" ht="12.7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49"/>
      <c r="AD178" s="37"/>
      <c r="AE178" s="37"/>
      <c r="AF178" s="37"/>
      <c r="AG178" s="37"/>
      <c r="AH178" s="37"/>
      <c r="AI178" s="37"/>
      <c r="AJ178" s="555"/>
      <c r="AK178" s="37"/>
      <c r="AL178" s="37"/>
      <c r="AM178" s="37"/>
      <c r="AN178" s="37"/>
      <c r="AO178" s="38"/>
      <c r="AP178" s="38"/>
      <c r="AQ178" s="37"/>
      <c r="AR178" s="37"/>
      <c r="AS178" s="37"/>
      <c r="AT178" s="38"/>
    </row>
    <row r="179" spans="1:46" ht="12.7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7"/>
      <c r="AC179" s="49"/>
      <c r="AD179" s="37"/>
      <c r="AE179" s="37"/>
      <c r="AF179" s="37"/>
      <c r="AG179" s="37"/>
      <c r="AH179" s="37"/>
      <c r="AI179" s="37"/>
      <c r="AJ179" s="555"/>
      <c r="AK179" s="37"/>
      <c r="AL179" s="37"/>
      <c r="AM179" s="37"/>
      <c r="AN179" s="37"/>
      <c r="AO179" s="38"/>
      <c r="AP179" s="38"/>
      <c r="AQ179" s="37"/>
      <c r="AR179" s="37"/>
      <c r="AS179" s="37"/>
      <c r="AT179" s="38"/>
    </row>
    <row r="180" spans="1:46" ht="12.7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49"/>
      <c r="AD180" s="37"/>
      <c r="AE180" s="37"/>
      <c r="AF180" s="37"/>
      <c r="AG180" s="37"/>
      <c r="AH180" s="37"/>
      <c r="AI180" s="37"/>
      <c r="AJ180" s="555"/>
      <c r="AK180" s="37"/>
      <c r="AL180" s="37"/>
      <c r="AM180" s="37"/>
      <c r="AN180" s="37"/>
      <c r="AO180" s="38"/>
      <c r="AP180" s="38"/>
      <c r="AQ180" s="37"/>
      <c r="AR180" s="37"/>
      <c r="AS180" s="37"/>
      <c r="AT180" s="38"/>
    </row>
    <row r="181" spans="1:46" ht="12.7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7"/>
      <c r="AC181" s="49"/>
      <c r="AD181" s="37"/>
      <c r="AE181" s="37"/>
      <c r="AF181" s="37"/>
      <c r="AG181" s="37"/>
      <c r="AH181" s="37"/>
      <c r="AI181" s="37"/>
      <c r="AJ181" s="555"/>
      <c r="AK181" s="37"/>
      <c r="AL181" s="37"/>
      <c r="AM181" s="37"/>
      <c r="AN181" s="37"/>
      <c r="AO181" s="38"/>
      <c r="AP181" s="38"/>
      <c r="AQ181" s="37"/>
      <c r="AR181" s="37"/>
      <c r="AS181" s="37"/>
      <c r="AT181" s="38"/>
    </row>
    <row r="182" spans="1:46" ht="12.7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7"/>
      <c r="AC182" s="49"/>
      <c r="AD182" s="37"/>
      <c r="AE182" s="37"/>
      <c r="AF182" s="37"/>
      <c r="AG182" s="37"/>
      <c r="AH182" s="37"/>
      <c r="AI182" s="37"/>
      <c r="AJ182" s="555"/>
      <c r="AK182" s="37"/>
      <c r="AL182" s="37"/>
      <c r="AM182" s="37"/>
      <c r="AN182" s="37"/>
      <c r="AO182" s="38"/>
      <c r="AP182" s="38"/>
      <c r="AQ182" s="37"/>
      <c r="AR182" s="37"/>
      <c r="AS182" s="37"/>
      <c r="AT182" s="38"/>
    </row>
    <row r="183" spans="1:46" ht="12.7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7"/>
      <c r="AC183" s="49"/>
      <c r="AD183" s="37"/>
      <c r="AE183" s="37"/>
      <c r="AF183" s="37"/>
      <c r="AG183" s="37"/>
      <c r="AH183" s="37"/>
      <c r="AI183" s="37"/>
      <c r="AJ183" s="555"/>
      <c r="AK183" s="37"/>
      <c r="AL183" s="37"/>
      <c r="AM183" s="37"/>
      <c r="AN183" s="37"/>
      <c r="AO183" s="38"/>
      <c r="AP183" s="38"/>
      <c r="AQ183" s="37"/>
      <c r="AR183" s="37"/>
      <c r="AS183" s="37"/>
      <c r="AT183" s="38"/>
    </row>
    <row r="184" spans="1:46" ht="12.7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7"/>
      <c r="AC184" s="49"/>
      <c r="AD184" s="37"/>
      <c r="AE184" s="37"/>
      <c r="AF184" s="37"/>
      <c r="AG184" s="37"/>
      <c r="AH184" s="37"/>
      <c r="AI184" s="37"/>
      <c r="AJ184" s="555"/>
      <c r="AK184" s="37"/>
      <c r="AL184" s="37"/>
      <c r="AM184" s="37"/>
      <c r="AN184" s="37"/>
      <c r="AO184" s="38"/>
      <c r="AP184" s="38"/>
      <c r="AQ184" s="37"/>
      <c r="AR184" s="37"/>
      <c r="AS184" s="37"/>
      <c r="AT184" s="38"/>
    </row>
    <row r="185" spans="1:46" ht="12.7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7"/>
      <c r="AC185" s="49"/>
      <c r="AD185" s="37"/>
      <c r="AE185" s="37"/>
      <c r="AF185" s="37"/>
      <c r="AG185" s="37"/>
      <c r="AH185" s="37"/>
      <c r="AI185" s="37"/>
      <c r="AJ185" s="555"/>
      <c r="AK185" s="37"/>
      <c r="AL185" s="37"/>
      <c r="AM185" s="37"/>
      <c r="AN185" s="37"/>
      <c r="AO185" s="38"/>
      <c r="AP185" s="38"/>
      <c r="AQ185" s="37"/>
      <c r="AR185" s="37"/>
      <c r="AS185" s="37"/>
      <c r="AT185" s="38"/>
    </row>
    <row r="186" spans="1:46" ht="12.7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7"/>
      <c r="AC186" s="49"/>
      <c r="AD186" s="37"/>
      <c r="AE186" s="37"/>
      <c r="AF186" s="37"/>
      <c r="AG186" s="37"/>
      <c r="AH186" s="37"/>
      <c r="AI186" s="37"/>
      <c r="AJ186" s="555"/>
      <c r="AK186" s="37"/>
      <c r="AL186" s="37"/>
      <c r="AM186" s="37"/>
      <c r="AN186" s="37"/>
      <c r="AO186" s="38"/>
      <c r="AP186" s="38"/>
      <c r="AQ186" s="37"/>
      <c r="AR186" s="37"/>
      <c r="AS186" s="37"/>
      <c r="AT186" s="38"/>
    </row>
    <row r="187" spans="1:46" ht="12.7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7"/>
      <c r="AC187" s="49"/>
      <c r="AD187" s="37"/>
      <c r="AE187" s="37"/>
      <c r="AF187" s="37"/>
      <c r="AG187" s="37"/>
      <c r="AH187" s="37"/>
      <c r="AI187" s="37"/>
      <c r="AJ187" s="555"/>
      <c r="AK187" s="37"/>
      <c r="AL187" s="37"/>
      <c r="AM187" s="37"/>
      <c r="AN187" s="37"/>
      <c r="AO187" s="38"/>
      <c r="AP187" s="38"/>
      <c r="AQ187" s="37"/>
      <c r="AR187" s="37"/>
      <c r="AS187" s="37"/>
      <c r="AT187" s="38"/>
    </row>
    <row r="188" spans="1:46" ht="12.7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49"/>
      <c r="AD188" s="37"/>
      <c r="AE188" s="37"/>
      <c r="AF188" s="37"/>
      <c r="AG188" s="37"/>
      <c r="AH188" s="37"/>
      <c r="AI188" s="37"/>
      <c r="AJ188" s="555"/>
      <c r="AK188" s="37"/>
      <c r="AL188" s="37"/>
      <c r="AM188" s="37"/>
      <c r="AN188" s="37"/>
      <c r="AO188" s="38"/>
      <c r="AP188" s="38"/>
      <c r="AQ188" s="37"/>
      <c r="AR188" s="37"/>
      <c r="AS188" s="37"/>
      <c r="AT188" s="38"/>
    </row>
    <row r="189" spans="1:46" ht="12.7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7"/>
      <c r="AC189" s="49"/>
      <c r="AD189" s="37"/>
      <c r="AE189" s="37"/>
      <c r="AF189" s="37"/>
      <c r="AG189" s="37"/>
      <c r="AH189" s="37"/>
      <c r="AI189" s="37"/>
      <c r="AJ189" s="555"/>
      <c r="AK189" s="37"/>
      <c r="AL189" s="37"/>
      <c r="AM189" s="37"/>
      <c r="AN189" s="37"/>
      <c r="AO189" s="38"/>
      <c r="AP189" s="38"/>
      <c r="AQ189" s="37"/>
      <c r="AR189" s="37"/>
      <c r="AS189" s="37"/>
      <c r="AT189" s="38"/>
    </row>
    <row r="190" spans="1:46" ht="12.7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7"/>
      <c r="AC190" s="49"/>
      <c r="AD190" s="37"/>
      <c r="AE190" s="37"/>
      <c r="AF190" s="37"/>
      <c r="AG190" s="37"/>
      <c r="AH190" s="37"/>
      <c r="AI190" s="37"/>
      <c r="AJ190" s="555"/>
      <c r="AK190" s="37"/>
      <c r="AL190" s="37"/>
      <c r="AM190" s="37"/>
      <c r="AN190" s="37"/>
      <c r="AO190" s="38"/>
      <c r="AP190" s="38"/>
      <c r="AQ190" s="37"/>
      <c r="AR190" s="37"/>
      <c r="AS190" s="37"/>
      <c r="AT190" s="38"/>
    </row>
    <row r="191" spans="1:46" ht="12.7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7"/>
      <c r="AC191" s="49"/>
      <c r="AD191" s="37"/>
      <c r="AE191" s="37"/>
      <c r="AF191" s="37"/>
      <c r="AG191" s="37"/>
      <c r="AH191" s="37"/>
      <c r="AI191" s="37"/>
      <c r="AJ191" s="555"/>
      <c r="AK191" s="37"/>
      <c r="AL191" s="37"/>
      <c r="AM191" s="37"/>
      <c r="AN191" s="37"/>
      <c r="AO191" s="38"/>
      <c r="AP191" s="38"/>
      <c r="AQ191" s="37"/>
      <c r="AR191" s="37"/>
      <c r="AS191" s="37"/>
      <c r="AT191" s="38"/>
    </row>
    <row r="192" spans="1:46" ht="12.7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37"/>
      <c r="AC192" s="49"/>
      <c r="AD192" s="37"/>
      <c r="AE192" s="37"/>
      <c r="AF192" s="37"/>
      <c r="AG192" s="37"/>
      <c r="AH192" s="37"/>
      <c r="AI192" s="37"/>
      <c r="AJ192" s="555"/>
      <c r="AK192" s="37"/>
      <c r="AL192" s="37"/>
      <c r="AM192" s="37"/>
      <c r="AN192" s="37"/>
      <c r="AO192" s="38"/>
      <c r="AP192" s="38"/>
      <c r="AQ192" s="37"/>
      <c r="AR192" s="37"/>
      <c r="AS192" s="37"/>
      <c r="AT192" s="38"/>
    </row>
    <row r="193" spans="1:46" ht="12.7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37"/>
      <c r="AC193" s="49"/>
      <c r="AD193" s="37"/>
      <c r="AE193" s="37"/>
      <c r="AF193" s="37"/>
      <c r="AG193" s="37"/>
      <c r="AH193" s="37"/>
      <c r="AI193" s="37"/>
      <c r="AJ193" s="555"/>
      <c r="AK193" s="37"/>
      <c r="AL193" s="37"/>
      <c r="AM193" s="37"/>
      <c r="AN193" s="37"/>
      <c r="AO193" s="38"/>
      <c r="AP193" s="38"/>
      <c r="AQ193" s="37"/>
      <c r="AR193" s="37"/>
      <c r="AS193" s="37"/>
      <c r="AT193" s="38"/>
    </row>
    <row r="194" spans="1:46" ht="12.7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37"/>
      <c r="AC194" s="49"/>
      <c r="AD194" s="37"/>
      <c r="AE194" s="37"/>
      <c r="AF194" s="37"/>
      <c r="AG194" s="37"/>
      <c r="AH194" s="37"/>
      <c r="AI194" s="37"/>
      <c r="AJ194" s="555"/>
      <c r="AK194" s="37"/>
      <c r="AL194" s="37"/>
      <c r="AM194" s="37"/>
      <c r="AN194" s="37"/>
      <c r="AO194" s="38"/>
      <c r="AP194" s="38"/>
      <c r="AQ194" s="37"/>
      <c r="AR194" s="37"/>
      <c r="AS194" s="37"/>
      <c r="AT194" s="38"/>
    </row>
    <row r="195" spans="1:46" ht="12.7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37"/>
      <c r="AC195" s="49"/>
      <c r="AD195" s="37"/>
      <c r="AE195" s="37"/>
      <c r="AF195" s="37"/>
      <c r="AG195" s="37"/>
      <c r="AH195" s="37"/>
      <c r="AI195" s="37"/>
      <c r="AJ195" s="555"/>
      <c r="AK195" s="37"/>
      <c r="AL195" s="37"/>
      <c r="AM195" s="37"/>
      <c r="AN195" s="37"/>
      <c r="AO195" s="38"/>
      <c r="AP195" s="38"/>
      <c r="AQ195" s="37"/>
      <c r="AR195" s="37"/>
      <c r="AS195" s="37"/>
      <c r="AT195" s="38"/>
    </row>
    <row r="196" spans="1:46" ht="12.7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7"/>
      <c r="AC196" s="49"/>
      <c r="AD196" s="37"/>
      <c r="AE196" s="37"/>
      <c r="AF196" s="37"/>
      <c r="AG196" s="37"/>
      <c r="AH196" s="37"/>
      <c r="AI196" s="37"/>
      <c r="AJ196" s="555"/>
      <c r="AK196" s="37"/>
      <c r="AL196" s="37"/>
      <c r="AM196" s="37"/>
      <c r="AN196" s="37"/>
      <c r="AO196" s="38"/>
      <c r="AP196" s="38"/>
      <c r="AQ196" s="37"/>
      <c r="AR196" s="37"/>
      <c r="AS196" s="37"/>
      <c r="AT196" s="38"/>
    </row>
    <row r="197" spans="1:46" ht="12.7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7"/>
      <c r="AC197" s="49"/>
      <c r="AD197" s="37"/>
      <c r="AE197" s="37"/>
      <c r="AF197" s="37"/>
      <c r="AG197" s="37"/>
      <c r="AH197" s="37"/>
      <c r="AI197" s="37"/>
      <c r="AJ197" s="555"/>
      <c r="AK197" s="37"/>
      <c r="AL197" s="37"/>
      <c r="AM197" s="37"/>
      <c r="AN197" s="37"/>
      <c r="AO197" s="38"/>
      <c r="AP197" s="38"/>
      <c r="AQ197" s="37"/>
      <c r="AR197" s="37"/>
      <c r="AS197" s="37"/>
      <c r="AT197" s="38"/>
    </row>
    <row r="198" spans="1:46" ht="12.7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49"/>
      <c r="AD198" s="37"/>
      <c r="AE198" s="37"/>
      <c r="AF198" s="37"/>
      <c r="AG198" s="37"/>
      <c r="AH198" s="37"/>
      <c r="AI198" s="37"/>
      <c r="AJ198" s="555"/>
      <c r="AK198" s="37"/>
      <c r="AL198" s="37"/>
      <c r="AM198" s="37"/>
      <c r="AN198" s="37"/>
      <c r="AO198" s="38"/>
      <c r="AP198" s="38"/>
      <c r="AQ198" s="37"/>
      <c r="AR198" s="37"/>
      <c r="AS198" s="37"/>
      <c r="AT198" s="38"/>
    </row>
    <row r="199" spans="1:46" ht="12.7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7"/>
      <c r="AC199" s="49"/>
      <c r="AD199" s="37"/>
      <c r="AE199" s="37"/>
      <c r="AF199" s="37"/>
      <c r="AG199" s="37"/>
      <c r="AH199" s="37"/>
      <c r="AI199" s="37"/>
      <c r="AJ199" s="555"/>
      <c r="AK199" s="37"/>
      <c r="AL199" s="37"/>
      <c r="AM199" s="37"/>
      <c r="AN199" s="37"/>
      <c r="AO199" s="38"/>
      <c r="AP199" s="38"/>
      <c r="AQ199" s="37"/>
      <c r="AR199" s="37"/>
      <c r="AS199" s="37"/>
      <c r="AT199" s="38"/>
    </row>
    <row r="200" spans="1:46" ht="12.7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7"/>
      <c r="AC200" s="49"/>
      <c r="AD200" s="37"/>
      <c r="AE200" s="37"/>
      <c r="AF200" s="37"/>
      <c r="AG200" s="37"/>
      <c r="AH200" s="37"/>
      <c r="AI200" s="37"/>
      <c r="AJ200" s="555"/>
      <c r="AK200" s="37"/>
      <c r="AL200" s="37"/>
      <c r="AM200" s="37"/>
      <c r="AN200" s="37"/>
      <c r="AO200" s="38"/>
      <c r="AP200" s="38"/>
      <c r="AQ200" s="37"/>
      <c r="AR200" s="37"/>
      <c r="AS200" s="37"/>
      <c r="AT200" s="38"/>
    </row>
    <row r="201" spans="1:46" ht="12.7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37"/>
      <c r="AC201" s="49"/>
      <c r="AD201" s="37"/>
      <c r="AE201" s="37"/>
      <c r="AF201" s="37"/>
      <c r="AG201" s="37"/>
      <c r="AH201" s="37"/>
      <c r="AI201" s="37"/>
      <c r="AJ201" s="555"/>
      <c r="AK201" s="37"/>
      <c r="AL201" s="37"/>
      <c r="AM201" s="37"/>
      <c r="AN201" s="37"/>
      <c r="AO201" s="38"/>
      <c r="AP201" s="38"/>
      <c r="AQ201" s="37"/>
      <c r="AR201" s="37"/>
      <c r="AS201" s="37"/>
      <c r="AT201" s="38"/>
    </row>
    <row r="202" spans="1:46" ht="12.7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7"/>
      <c r="AC202" s="49"/>
      <c r="AD202" s="37"/>
      <c r="AE202" s="37"/>
      <c r="AF202" s="37"/>
      <c r="AG202" s="37"/>
      <c r="AH202" s="37"/>
      <c r="AI202" s="37"/>
      <c r="AJ202" s="555"/>
      <c r="AK202" s="37"/>
      <c r="AL202" s="37"/>
      <c r="AM202" s="37"/>
      <c r="AN202" s="37"/>
      <c r="AO202" s="38"/>
      <c r="AP202" s="38"/>
      <c r="AQ202" s="37"/>
      <c r="AR202" s="37"/>
      <c r="AS202" s="37"/>
      <c r="AT202" s="38"/>
    </row>
    <row r="203" spans="1:46" ht="12.7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37"/>
      <c r="AC203" s="49"/>
      <c r="AD203" s="37"/>
      <c r="AE203" s="37"/>
      <c r="AF203" s="37"/>
      <c r="AG203" s="37"/>
      <c r="AH203" s="37"/>
      <c r="AI203" s="37"/>
      <c r="AJ203" s="555"/>
      <c r="AK203" s="37"/>
      <c r="AL203" s="37"/>
      <c r="AM203" s="37"/>
      <c r="AN203" s="37"/>
      <c r="AO203" s="38"/>
      <c r="AP203" s="38"/>
      <c r="AQ203" s="37"/>
      <c r="AR203" s="37"/>
      <c r="AS203" s="37"/>
      <c r="AT203" s="38"/>
    </row>
    <row r="204" spans="1:46" ht="12.7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7"/>
      <c r="AC204" s="49"/>
      <c r="AD204" s="37"/>
      <c r="AE204" s="37"/>
      <c r="AF204" s="37"/>
      <c r="AG204" s="37"/>
      <c r="AH204" s="37"/>
      <c r="AI204" s="37"/>
      <c r="AJ204" s="555"/>
      <c r="AK204" s="37"/>
      <c r="AL204" s="37"/>
      <c r="AM204" s="37"/>
      <c r="AN204" s="37"/>
      <c r="AO204" s="38"/>
      <c r="AP204" s="38"/>
      <c r="AQ204" s="37"/>
      <c r="AR204" s="37"/>
      <c r="AS204" s="37"/>
      <c r="AT204" s="38"/>
    </row>
    <row r="205" spans="1:46" ht="12.7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37"/>
      <c r="AC205" s="49"/>
      <c r="AD205" s="37"/>
      <c r="AE205" s="37"/>
      <c r="AF205" s="37"/>
      <c r="AG205" s="37"/>
      <c r="AH205" s="37"/>
      <c r="AI205" s="37"/>
      <c r="AJ205" s="555"/>
      <c r="AK205" s="37"/>
      <c r="AL205" s="37"/>
      <c r="AM205" s="37"/>
      <c r="AN205" s="37"/>
      <c r="AO205" s="38"/>
      <c r="AP205" s="38"/>
      <c r="AQ205" s="37"/>
      <c r="AR205" s="37"/>
      <c r="AS205" s="37"/>
      <c r="AT205" s="38"/>
    </row>
    <row r="206" spans="1:46" ht="12.7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7"/>
      <c r="AC206" s="49"/>
      <c r="AD206" s="37"/>
      <c r="AE206" s="37"/>
      <c r="AF206" s="37"/>
      <c r="AG206" s="37"/>
      <c r="AH206" s="37"/>
      <c r="AI206" s="37"/>
      <c r="AJ206" s="555"/>
      <c r="AK206" s="37"/>
      <c r="AL206" s="37"/>
      <c r="AM206" s="37"/>
      <c r="AN206" s="37"/>
      <c r="AO206" s="38"/>
      <c r="AP206" s="38"/>
      <c r="AQ206" s="37"/>
      <c r="AR206" s="37"/>
      <c r="AS206" s="37"/>
      <c r="AT206" s="38"/>
    </row>
    <row r="207" spans="1:46" ht="12.7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37"/>
      <c r="AC207" s="49"/>
      <c r="AD207" s="37"/>
      <c r="AE207" s="37"/>
      <c r="AF207" s="37"/>
      <c r="AG207" s="37"/>
      <c r="AH207" s="37"/>
      <c r="AI207" s="37"/>
      <c r="AJ207" s="555"/>
      <c r="AK207" s="37"/>
      <c r="AL207" s="37"/>
      <c r="AM207" s="37"/>
      <c r="AN207" s="37"/>
      <c r="AO207" s="38"/>
      <c r="AP207" s="38"/>
      <c r="AQ207" s="37"/>
      <c r="AR207" s="37"/>
      <c r="AS207" s="37"/>
      <c r="AT207" s="38"/>
    </row>
    <row r="208" spans="1:46" ht="12.7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7"/>
      <c r="AC208" s="49"/>
      <c r="AD208" s="37"/>
      <c r="AE208" s="37"/>
      <c r="AF208" s="37"/>
      <c r="AG208" s="37"/>
      <c r="AH208" s="37"/>
      <c r="AI208" s="37"/>
      <c r="AJ208" s="555"/>
      <c r="AK208" s="37"/>
      <c r="AL208" s="37"/>
      <c r="AM208" s="37"/>
      <c r="AN208" s="37"/>
      <c r="AO208" s="38"/>
      <c r="AP208" s="38"/>
      <c r="AQ208" s="37"/>
      <c r="AR208" s="37"/>
      <c r="AS208" s="37"/>
      <c r="AT208" s="38"/>
    </row>
    <row r="209" spans="1:46" ht="12.7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37"/>
      <c r="AC209" s="49"/>
      <c r="AD209" s="37"/>
      <c r="AE209" s="37"/>
      <c r="AF209" s="37"/>
      <c r="AG209" s="37"/>
      <c r="AH209" s="37"/>
      <c r="AI209" s="37"/>
      <c r="AJ209" s="555"/>
      <c r="AK209" s="37"/>
      <c r="AL209" s="37"/>
      <c r="AM209" s="37"/>
      <c r="AN209" s="37"/>
      <c r="AO209" s="38"/>
      <c r="AP209" s="38"/>
      <c r="AQ209" s="37"/>
      <c r="AR209" s="37"/>
      <c r="AS209" s="37"/>
      <c r="AT209" s="38"/>
    </row>
    <row r="210" spans="1:46" ht="12.7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7"/>
      <c r="AC210" s="49"/>
      <c r="AD210" s="37"/>
      <c r="AE210" s="37"/>
      <c r="AF210" s="37"/>
      <c r="AG210" s="37"/>
      <c r="AH210" s="37"/>
      <c r="AI210" s="37"/>
      <c r="AJ210" s="555"/>
      <c r="AK210" s="37"/>
      <c r="AL210" s="37"/>
      <c r="AM210" s="37"/>
      <c r="AN210" s="37"/>
      <c r="AO210" s="38"/>
      <c r="AP210" s="38"/>
      <c r="AQ210" s="37"/>
      <c r="AR210" s="37"/>
      <c r="AS210" s="37"/>
      <c r="AT210" s="38"/>
    </row>
    <row r="211" spans="1:46" ht="12.7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37"/>
      <c r="AC211" s="49"/>
      <c r="AD211" s="37"/>
      <c r="AE211" s="37"/>
      <c r="AF211" s="37"/>
      <c r="AG211" s="37"/>
      <c r="AH211" s="37"/>
      <c r="AI211" s="37"/>
      <c r="AJ211" s="555"/>
      <c r="AK211" s="37"/>
      <c r="AL211" s="37"/>
      <c r="AM211" s="37"/>
      <c r="AN211" s="37"/>
      <c r="AO211" s="38"/>
      <c r="AP211" s="38"/>
      <c r="AQ211" s="37"/>
      <c r="AR211" s="37"/>
      <c r="AS211" s="37"/>
      <c r="AT211" s="38"/>
    </row>
    <row r="212" spans="1:46" ht="12.7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7"/>
      <c r="AC212" s="49"/>
      <c r="AD212" s="37"/>
      <c r="AE212" s="37"/>
      <c r="AF212" s="37"/>
      <c r="AG212" s="37"/>
      <c r="AH212" s="37"/>
      <c r="AI212" s="37"/>
      <c r="AJ212" s="555"/>
      <c r="AK212" s="37"/>
      <c r="AL212" s="37"/>
      <c r="AM212" s="37"/>
      <c r="AN212" s="37"/>
      <c r="AO212" s="38"/>
      <c r="AP212" s="38"/>
      <c r="AQ212" s="37"/>
      <c r="AR212" s="37"/>
      <c r="AS212" s="37"/>
      <c r="AT212" s="38"/>
    </row>
    <row r="213" spans="1:46" ht="12.75"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37"/>
      <c r="AC213" s="49"/>
      <c r="AD213" s="37"/>
      <c r="AE213" s="37"/>
      <c r="AF213" s="37"/>
      <c r="AG213" s="37"/>
      <c r="AH213" s="37"/>
      <c r="AI213" s="37"/>
      <c r="AJ213" s="555"/>
      <c r="AK213" s="37"/>
      <c r="AL213" s="37"/>
      <c r="AM213" s="37"/>
      <c r="AN213" s="37"/>
      <c r="AO213" s="38"/>
      <c r="AP213" s="38"/>
      <c r="AQ213" s="37"/>
      <c r="AR213" s="37"/>
      <c r="AS213" s="37"/>
      <c r="AT213" s="38"/>
    </row>
    <row r="214" spans="1:46" ht="12.75"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37"/>
      <c r="AC214" s="49"/>
      <c r="AD214" s="37"/>
      <c r="AE214" s="37"/>
      <c r="AF214" s="37"/>
      <c r="AG214" s="37"/>
      <c r="AH214" s="37"/>
      <c r="AI214" s="37"/>
      <c r="AJ214" s="555"/>
      <c r="AK214" s="37"/>
      <c r="AL214" s="37"/>
      <c r="AM214" s="37"/>
      <c r="AN214" s="37"/>
      <c r="AO214" s="38"/>
      <c r="AP214" s="38"/>
      <c r="AQ214" s="37"/>
      <c r="AR214" s="37"/>
      <c r="AS214" s="37"/>
      <c r="AT214" s="38"/>
    </row>
    <row r="215" spans="1:46" ht="12.75"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37"/>
      <c r="AC215" s="49"/>
      <c r="AD215" s="37"/>
      <c r="AE215" s="37"/>
      <c r="AF215" s="37"/>
      <c r="AG215" s="37"/>
      <c r="AH215" s="37"/>
      <c r="AI215" s="37"/>
      <c r="AJ215" s="555"/>
      <c r="AK215" s="37"/>
      <c r="AL215" s="37"/>
      <c r="AM215" s="37"/>
      <c r="AN215" s="37"/>
      <c r="AO215" s="38"/>
      <c r="AP215" s="38"/>
      <c r="AQ215" s="37"/>
      <c r="AR215" s="37"/>
      <c r="AS215" s="37"/>
      <c r="AT215" s="38"/>
    </row>
    <row r="216" spans="1:46" ht="12.75"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37"/>
      <c r="AC216" s="49"/>
      <c r="AD216" s="37"/>
      <c r="AE216" s="37"/>
      <c r="AF216" s="37"/>
      <c r="AG216" s="37"/>
      <c r="AH216" s="37"/>
      <c r="AI216" s="37"/>
      <c r="AJ216" s="555"/>
      <c r="AK216" s="37"/>
      <c r="AL216" s="37"/>
      <c r="AM216" s="37"/>
      <c r="AN216" s="37"/>
      <c r="AO216" s="38"/>
      <c r="AP216" s="38"/>
      <c r="AQ216" s="37"/>
      <c r="AR216" s="37"/>
      <c r="AS216" s="37"/>
      <c r="AT216" s="38"/>
    </row>
    <row r="217" spans="1:46" ht="12.75"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37"/>
      <c r="AC217" s="49"/>
      <c r="AD217" s="37"/>
      <c r="AE217" s="37"/>
      <c r="AF217" s="37"/>
      <c r="AG217" s="37"/>
      <c r="AH217" s="37"/>
      <c r="AI217" s="37"/>
      <c r="AJ217" s="555"/>
      <c r="AK217" s="37"/>
      <c r="AL217" s="37"/>
      <c r="AM217" s="37"/>
      <c r="AN217" s="37"/>
      <c r="AO217" s="38"/>
      <c r="AP217" s="38"/>
      <c r="AQ217" s="37"/>
      <c r="AR217" s="37"/>
      <c r="AS217" s="37"/>
      <c r="AT217" s="38"/>
    </row>
    <row r="218" spans="1:46" ht="12.75"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37"/>
      <c r="AC218" s="49"/>
      <c r="AD218" s="37"/>
      <c r="AE218" s="37"/>
      <c r="AF218" s="37"/>
      <c r="AG218" s="37"/>
      <c r="AH218" s="37"/>
      <c r="AI218" s="37"/>
      <c r="AJ218" s="555"/>
      <c r="AK218" s="37"/>
      <c r="AL218" s="37"/>
      <c r="AM218" s="37"/>
      <c r="AN218" s="37"/>
      <c r="AO218" s="38"/>
      <c r="AP218" s="38"/>
      <c r="AQ218" s="37"/>
      <c r="AR218" s="37"/>
      <c r="AS218" s="37"/>
      <c r="AT218" s="38"/>
    </row>
    <row r="219" spans="1:46" ht="12.75"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37"/>
      <c r="AC219" s="49"/>
      <c r="AD219" s="37"/>
      <c r="AE219" s="37"/>
      <c r="AF219" s="37"/>
      <c r="AG219" s="37"/>
      <c r="AH219" s="37"/>
      <c r="AI219" s="37"/>
      <c r="AJ219" s="555"/>
      <c r="AK219" s="37"/>
      <c r="AL219" s="37"/>
      <c r="AM219" s="37"/>
      <c r="AN219" s="37"/>
      <c r="AO219" s="38"/>
      <c r="AP219" s="38"/>
      <c r="AQ219" s="37"/>
      <c r="AR219" s="37"/>
      <c r="AS219" s="37"/>
      <c r="AT219" s="38"/>
    </row>
    <row r="220" spans="1:46" ht="12.75"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37"/>
      <c r="AC220" s="49"/>
      <c r="AD220" s="37"/>
      <c r="AE220" s="37"/>
      <c r="AF220" s="37"/>
      <c r="AG220" s="37"/>
      <c r="AH220" s="37"/>
      <c r="AI220" s="37"/>
      <c r="AJ220" s="555"/>
      <c r="AK220" s="37"/>
      <c r="AL220" s="37"/>
      <c r="AM220" s="37"/>
      <c r="AN220" s="37"/>
      <c r="AO220" s="38"/>
      <c r="AP220" s="38"/>
      <c r="AQ220" s="37"/>
      <c r="AR220" s="37"/>
      <c r="AS220" s="37"/>
      <c r="AT220" s="38"/>
    </row>
    <row r="221" spans="1:46" ht="12.75"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37"/>
      <c r="AC221" s="49"/>
      <c r="AD221" s="37"/>
      <c r="AE221" s="37"/>
      <c r="AF221" s="37"/>
      <c r="AG221" s="37"/>
      <c r="AH221" s="37"/>
      <c r="AI221" s="37"/>
      <c r="AJ221" s="555"/>
      <c r="AK221" s="37"/>
      <c r="AL221" s="37"/>
      <c r="AM221" s="37"/>
      <c r="AN221" s="37"/>
      <c r="AO221" s="38"/>
      <c r="AP221" s="38"/>
      <c r="AQ221" s="37"/>
      <c r="AR221" s="37"/>
      <c r="AS221" s="37"/>
      <c r="AT221" s="38"/>
    </row>
    <row r="222" spans="1:46" ht="12.75"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37"/>
      <c r="AC222" s="49"/>
      <c r="AD222" s="37"/>
      <c r="AE222" s="37"/>
      <c r="AF222" s="37"/>
      <c r="AG222" s="37"/>
      <c r="AH222" s="37"/>
      <c r="AI222" s="37"/>
      <c r="AJ222" s="555"/>
      <c r="AK222" s="37"/>
      <c r="AL222" s="37"/>
      <c r="AM222" s="37"/>
      <c r="AN222" s="37"/>
      <c r="AO222" s="38"/>
      <c r="AP222" s="38"/>
      <c r="AQ222" s="37"/>
      <c r="AR222" s="37"/>
      <c r="AS222" s="37"/>
      <c r="AT222" s="38"/>
    </row>
    <row r="223" spans="1:46" ht="12.75"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37"/>
      <c r="AC223" s="49"/>
      <c r="AD223" s="37"/>
      <c r="AE223" s="37"/>
      <c r="AF223" s="37"/>
      <c r="AG223" s="37"/>
      <c r="AH223" s="37"/>
      <c r="AI223" s="37"/>
      <c r="AJ223" s="555"/>
      <c r="AK223" s="37"/>
      <c r="AL223" s="37"/>
      <c r="AM223" s="37"/>
      <c r="AN223" s="37"/>
      <c r="AO223" s="38"/>
      <c r="AP223" s="38"/>
      <c r="AQ223" s="37"/>
      <c r="AR223" s="37"/>
      <c r="AS223" s="37"/>
      <c r="AT223" s="38"/>
    </row>
    <row r="224" spans="1:46" ht="12.75"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7"/>
      <c r="AC224" s="49"/>
      <c r="AD224" s="37"/>
      <c r="AE224" s="37"/>
      <c r="AF224" s="37"/>
      <c r="AG224" s="37"/>
      <c r="AH224" s="37"/>
      <c r="AI224" s="37"/>
      <c r="AJ224" s="555"/>
      <c r="AK224" s="37"/>
      <c r="AL224" s="37"/>
      <c r="AM224" s="37"/>
      <c r="AN224" s="37"/>
      <c r="AO224" s="38"/>
      <c r="AP224" s="38"/>
      <c r="AQ224" s="37"/>
      <c r="AR224" s="37"/>
      <c r="AS224" s="37"/>
      <c r="AT224" s="38"/>
    </row>
    <row r="225" spans="1:46" ht="12.75"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37"/>
      <c r="AC225" s="49"/>
      <c r="AD225" s="37"/>
      <c r="AE225" s="37"/>
      <c r="AF225" s="37"/>
      <c r="AG225" s="37"/>
      <c r="AH225" s="37"/>
      <c r="AI225" s="37"/>
      <c r="AJ225" s="555"/>
      <c r="AK225" s="37"/>
      <c r="AL225" s="37"/>
      <c r="AM225" s="37"/>
      <c r="AN225" s="37"/>
      <c r="AO225" s="38"/>
      <c r="AP225" s="38"/>
      <c r="AQ225" s="37"/>
      <c r="AR225" s="37"/>
      <c r="AS225" s="37"/>
      <c r="AT225" s="38"/>
    </row>
    <row r="226" spans="1:46" ht="12.75"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7"/>
      <c r="AC226" s="49"/>
      <c r="AD226" s="37"/>
      <c r="AE226" s="37"/>
      <c r="AF226" s="37"/>
      <c r="AG226" s="37"/>
      <c r="AH226" s="37"/>
      <c r="AI226" s="37"/>
      <c r="AJ226" s="555"/>
      <c r="AK226" s="37"/>
      <c r="AL226" s="37"/>
      <c r="AM226" s="37"/>
      <c r="AN226" s="37"/>
      <c r="AO226" s="38"/>
      <c r="AP226" s="38"/>
      <c r="AQ226" s="37"/>
      <c r="AR226" s="37"/>
      <c r="AS226" s="37"/>
      <c r="AT226" s="38"/>
    </row>
    <row r="227" spans="1:46" ht="12.75"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37"/>
      <c r="AC227" s="49"/>
      <c r="AD227" s="37"/>
      <c r="AE227" s="37"/>
      <c r="AF227" s="37"/>
      <c r="AG227" s="37"/>
      <c r="AH227" s="37"/>
      <c r="AI227" s="37"/>
      <c r="AJ227" s="555"/>
      <c r="AK227" s="37"/>
      <c r="AL227" s="37"/>
      <c r="AM227" s="37"/>
      <c r="AN227" s="37"/>
      <c r="AO227" s="38"/>
      <c r="AP227" s="38"/>
      <c r="AQ227" s="37"/>
      <c r="AR227" s="37"/>
      <c r="AS227" s="37"/>
      <c r="AT227" s="38"/>
    </row>
    <row r="228" spans="1:46" ht="12.75"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7"/>
      <c r="AC228" s="49"/>
      <c r="AD228" s="37"/>
      <c r="AE228" s="37"/>
      <c r="AF228" s="37"/>
      <c r="AG228" s="37"/>
      <c r="AH228" s="37"/>
      <c r="AI228" s="37"/>
      <c r="AJ228" s="555"/>
      <c r="AK228" s="37"/>
      <c r="AL228" s="37"/>
      <c r="AM228" s="37"/>
      <c r="AN228" s="37"/>
      <c r="AO228" s="38"/>
      <c r="AP228" s="38"/>
      <c r="AQ228" s="37"/>
      <c r="AR228" s="37"/>
      <c r="AS228" s="37"/>
      <c r="AT228" s="38"/>
    </row>
    <row r="229" spans="1:46" ht="12.75"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37"/>
      <c r="AC229" s="49"/>
      <c r="AD229" s="37"/>
      <c r="AE229" s="37"/>
      <c r="AF229" s="37"/>
      <c r="AG229" s="37"/>
      <c r="AH229" s="37"/>
      <c r="AI229" s="37"/>
      <c r="AJ229" s="555"/>
      <c r="AK229" s="37"/>
      <c r="AL229" s="37"/>
      <c r="AM229" s="37"/>
      <c r="AN229" s="37"/>
      <c r="AO229" s="38"/>
      <c r="AP229" s="38"/>
      <c r="AQ229" s="37"/>
      <c r="AR229" s="37"/>
      <c r="AS229" s="37"/>
      <c r="AT229" s="38"/>
    </row>
    <row r="230" spans="1:46" ht="12.75"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7"/>
      <c r="AC230" s="49"/>
      <c r="AD230" s="37"/>
      <c r="AE230" s="37"/>
      <c r="AF230" s="37"/>
      <c r="AG230" s="37"/>
      <c r="AH230" s="37"/>
      <c r="AI230" s="37"/>
      <c r="AJ230" s="555"/>
      <c r="AK230" s="37"/>
      <c r="AL230" s="37"/>
      <c r="AM230" s="37"/>
      <c r="AN230" s="37"/>
      <c r="AO230" s="38"/>
      <c r="AP230" s="38"/>
      <c r="AQ230" s="37"/>
      <c r="AR230" s="37"/>
      <c r="AS230" s="37"/>
      <c r="AT230" s="38"/>
    </row>
    <row r="231" spans="1:46" ht="12.75"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37"/>
      <c r="AC231" s="49"/>
      <c r="AD231" s="37"/>
      <c r="AE231" s="37"/>
      <c r="AF231" s="37"/>
      <c r="AG231" s="37"/>
      <c r="AH231" s="37"/>
      <c r="AI231" s="37"/>
      <c r="AJ231" s="555"/>
      <c r="AK231" s="37"/>
      <c r="AL231" s="37"/>
      <c r="AM231" s="37"/>
      <c r="AN231" s="37"/>
      <c r="AO231" s="38"/>
      <c r="AP231" s="38"/>
      <c r="AQ231" s="37"/>
      <c r="AR231" s="37"/>
      <c r="AS231" s="37"/>
      <c r="AT231" s="38"/>
    </row>
    <row r="232" spans="1:46" ht="12.75"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7"/>
      <c r="AC232" s="49"/>
      <c r="AD232" s="37"/>
      <c r="AE232" s="37"/>
      <c r="AF232" s="37"/>
      <c r="AG232" s="37"/>
      <c r="AH232" s="37"/>
      <c r="AI232" s="37"/>
      <c r="AJ232" s="555"/>
      <c r="AK232" s="37"/>
      <c r="AL232" s="37"/>
      <c r="AM232" s="37"/>
      <c r="AN232" s="37"/>
      <c r="AO232" s="38"/>
      <c r="AP232" s="38"/>
      <c r="AQ232" s="37"/>
      <c r="AR232" s="37"/>
      <c r="AS232" s="37"/>
      <c r="AT232" s="38"/>
    </row>
    <row r="233" spans="1:46" ht="12.75"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49"/>
      <c r="AD233" s="37"/>
      <c r="AE233" s="37"/>
      <c r="AF233" s="37"/>
      <c r="AG233" s="37"/>
      <c r="AH233" s="37"/>
      <c r="AI233" s="37"/>
      <c r="AJ233" s="555"/>
      <c r="AK233" s="37"/>
      <c r="AL233" s="37"/>
      <c r="AM233" s="37"/>
      <c r="AN233" s="37"/>
      <c r="AO233" s="38"/>
      <c r="AP233" s="38"/>
      <c r="AQ233" s="37"/>
      <c r="AR233" s="37"/>
      <c r="AS233" s="37"/>
      <c r="AT233" s="38"/>
    </row>
    <row r="234" spans="1:46" ht="12.75"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49"/>
      <c r="AD234" s="37"/>
      <c r="AE234" s="37"/>
      <c r="AF234" s="37"/>
      <c r="AG234" s="37"/>
      <c r="AH234" s="37"/>
      <c r="AI234" s="37"/>
      <c r="AJ234" s="555"/>
      <c r="AK234" s="37"/>
      <c r="AL234" s="37"/>
      <c r="AM234" s="37"/>
      <c r="AN234" s="37"/>
      <c r="AO234" s="38"/>
      <c r="AP234" s="38"/>
      <c r="AQ234" s="37"/>
      <c r="AR234" s="37"/>
      <c r="AS234" s="37"/>
      <c r="AT234" s="38"/>
    </row>
    <row r="235" spans="1:46" ht="12.75"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37"/>
      <c r="AC235" s="49"/>
      <c r="AD235" s="37"/>
      <c r="AE235" s="37"/>
      <c r="AF235" s="37"/>
      <c r="AG235" s="37"/>
      <c r="AH235" s="37"/>
      <c r="AI235" s="37"/>
      <c r="AJ235" s="555"/>
      <c r="AK235" s="37"/>
      <c r="AL235" s="37"/>
      <c r="AM235" s="37"/>
      <c r="AN235" s="37"/>
      <c r="AO235" s="38"/>
      <c r="AP235" s="38"/>
      <c r="AQ235" s="37"/>
      <c r="AR235" s="37"/>
      <c r="AS235" s="37"/>
      <c r="AT235" s="38"/>
    </row>
    <row r="236" spans="1:46" ht="12.75"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7"/>
      <c r="AC236" s="49"/>
      <c r="AD236" s="37"/>
      <c r="AE236" s="37"/>
      <c r="AF236" s="37"/>
      <c r="AG236" s="37"/>
      <c r="AH236" s="37"/>
      <c r="AI236" s="37"/>
      <c r="AJ236" s="555"/>
      <c r="AK236" s="37"/>
      <c r="AL236" s="37"/>
      <c r="AM236" s="37"/>
      <c r="AN236" s="37"/>
      <c r="AO236" s="38"/>
      <c r="AP236" s="38"/>
      <c r="AQ236" s="37"/>
      <c r="AR236" s="37"/>
      <c r="AS236" s="37"/>
      <c r="AT236" s="38"/>
    </row>
    <row r="237" spans="1:46" ht="12.75"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c r="AA237" s="37"/>
      <c r="AB237" s="37"/>
      <c r="AC237" s="49"/>
      <c r="AD237" s="37"/>
      <c r="AE237" s="37"/>
      <c r="AF237" s="37"/>
      <c r="AG237" s="37"/>
      <c r="AH237" s="37"/>
      <c r="AI237" s="37"/>
      <c r="AJ237" s="555"/>
      <c r="AK237" s="37"/>
      <c r="AL237" s="37"/>
      <c r="AM237" s="37"/>
      <c r="AN237" s="37"/>
      <c r="AO237" s="38"/>
      <c r="AP237" s="38"/>
      <c r="AQ237" s="37"/>
      <c r="AR237" s="37"/>
      <c r="AS237" s="37"/>
      <c r="AT237" s="38"/>
    </row>
    <row r="238" spans="1:46" ht="12.75"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c r="AA238" s="37"/>
      <c r="AB238" s="37"/>
      <c r="AC238" s="49"/>
      <c r="AD238" s="37"/>
      <c r="AE238" s="37"/>
      <c r="AF238" s="37"/>
      <c r="AG238" s="37"/>
      <c r="AH238" s="37"/>
      <c r="AI238" s="37"/>
      <c r="AJ238" s="555"/>
      <c r="AK238" s="37"/>
      <c r="AL238" s="37"/>
      <c r="AM238" s="37"/>
      <c r="AN238" s="37"/>
      <c r="AO238" s="38"/>
      <c r="AP238" s="38"/>
      <c r="AQ238" s="37"/>
      <c r="AR238" s="37"/>
      <c r="AS238" s="37"/>
      <c r="AT238" s="38"/>
    </row>
    <row r="239" spans="1:46" ht="12.75"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c r="AA239" s="37"/>
      <c r="AB239" s="37"/>
      <c r="AC239" s="49"/>
      <c r="AD239" s="37"/>
      <c r="AE239" s="37"/>
      <c r="AF239" s="37"/>
      <c r="AG239" s="37"/>
      <c r="AH239" s="37"/>
      <c r="AI239" s="37"/>
      <c r="AJ239" s="555"/>
      <c r="AK239" s="37"/>
      <c r="AL239" s="37"/>
      <c r="AM239" s="37"/>
      <c r="AN239" s="37"/>
      <c r="AO239" s="38"/>
      <c r="AP239" s="38"/>
      <c r="AQ239" s="37"/>
      <c r="AR239" s="37"/>
      <c r="AS239" s="37"/>
      <c r="AT239" s="38"/>
    </row>
    <row r="240" spans="1:46" ht="12.75"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c r="AA240" s="37"/>
      <c r="AB240" s="37"/>
      <c r="AC240" s="49"/>
      <c r="AD240" s="37"/>
      <c r="AE240" s="37"/>
      <c r="AF240" s="37"/>
      <c r="AG240" s="37"/>
      <c r="AH240" s="37"/>
      <c r="AI240" s="37"/>
      <c r="AJ240" s="555"/>
      <c r="AK240" s="37"/>
      <c r="AL240" s="37"/>
      <c r="AM240" s="37"/>
      <c r="AN240" s="37"/>
      <c r="AO240" s="38"/>
      <c r="AP240" s="38"/>
      <c r="AQ240" s="37"/>
      <c r="AR240" s="37"/>
      <c r="AS240" s="37"/>
      <c r="AT240" s="38"/>
    </row>
    <row r="241" spans="1:46" ht="12.75"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c r="AA241" s="37"/>
      <c r="AB241" s="37"/>
      <c r="AC241" s="49"/>
      <c r="AD241" s="37"/>
      <c r="AE241" s="37"/>
      <c r="AF241" s="37"/>
      <c r="AG241" s="37"/>
      <c r="AH241" s="37"/>
      <c r="AI241" s="37"/>
      <c r="AJ241" s="555"/>
      <c r="AK241" s="37"/>
      <c r="AL241" s="37"/>
      <c r="AM241" s="37"/>
      <c r="AN241" s="37"/>
      <c r="AO241" s="38"/>
      <c r="AP241" s="38"/>
      <c r="AQ241" s="37"/>
      <c r="AR241" s="37"/>
      <c r="AS241" s="37"/>
      <c r="AT241" s="38"/>
    </row>
    <row r="242" spans="1:46" ht="12.75"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c r="AA242" s="37"/>
      <c r="AB242" s="37"/>
      <c r="AC242" s="49"/>
      <c r="AD242" s="37"/>
      <c r="AE242" s="37"/>
      <c r="AF242" s="37"/>
      <c r="AG242" s="37"/>
      <c r="AH242" s="37"/>
      <c r="AI242" s="37"/>
      <c r="AJ242" s="555"/>
      <c r="AK242" s="37"/>
      <c r="AL242" s="37"/>
      <c r="AM242" s="37"/>
      <c r="AN242" s="37"/>
      <c r="AO242" s="38"/>
      <c r="AP242" s="38"/>
      <c r="AQ242" s="37"/>
      <c r="AR242" s="37"/>
      <c r="AS242" s="37"/>
      <c r="AT242" s="38"/>
    </row>
    <row r="243" spans="1:46" ht="12.75"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c r="AA243" s="37"/>
      <c r="AB243" s="37"/>
      <c r="AC243" s="49"/>
      <c r="AD243" s="37"/>
      <c r="AE243" s="37"/>
      <c r="AF243" s="37"/>
      <c r="AG243" s="37"/>
      <c r="AH243" s="37"/>
      <c r="AI243" s="37"/>
      <c r="AJ243" s="555"/>
      <c r="AK243" s="37"/>
      <c r="AL243" s="37"/>
      <c r="AM243" s="37"/>
      <c r="AN243" s="37"/>
      <c r="AO243" s="38"/>
      <c r="AP243" s="38"/>
      <c r="AQ243" s="37"/>
      <c r="AR243" s="37"/>
      <c r="AS243" s="37"/>
      <c r="AT243" s="38"/>
    </row>
    <row r="244" spans="1:46" ht="12.75"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c r="AA244" s="37"/>
      <c r="AB244" s="37"/>
      <c r="AC244" s="49"/>
      <c r="AD244" s="37"/>
      <c r="AE244" s="37"/>
      <c r="AF244" s="37"/>
      <c r="AG244" s="37"/>
      <c r="AH244" s="37"/>
      <c r="AI244" s="37"/>
      <c r="AJ244" s="555"/>
      <c r="AK244" s="37"/>
      <c r="AL244" s="37"/>
      <c r="AM244" s="37"/>
      <c r="AN244" s="37"/>
      <c r="AO244" s="38"/>
      <c r="AP244" s="38"/>
      <c r="AQ244" s="37"/>
      <c r="AR244" s="37"/>
      <c r="AS244" s="37"/>
      <c r="AT244" s="38"/>
    </row>
    <row r="245" spans="1:46" ht="12.75"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c r="AA245" s="37"/>
      <c r="AB245" s="37"/>
      <c r="AC245" s="49"/>
      <c r="AD245" s="37"/>
      <c r="AE245" s="37"/>
      <c r="AF245" s="37"/>
      <c r="AG245" s="37"/>
      <c r="AH245" s="37"/>
      <c r="AI245" s="37"/>
      <c r="AJ245" s="555"/>
      <c r="AK245" s="37"/>
      <c r="AL245" s="37"/>
      <c r="AM245" s="37"/>
      <c r="AN245" s="37"/>
      <c r="AO245" s="38"/>
      <c r="AP245" s="38"/>
      <c r="AQ245" s="37"/>
      <c r="AR245" s="37"/>
      <c r="AS245" s="37"/>
      <c r="AT245" s="38"/>
    </row>
    <row r="246" spans="1:46" ht="12.75"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c r="AA246" s="37"/>
      <c r="AB246" s="37"/>
      <c r="AC246" s="49"/>
      <c r="AD246" s="37"/>
      <c r="AE246" s="37"/>
      <c r="AF246" s="37"/>
      <c r="AG246" s="37"/>
      <c r="AH246" s="37"/>
      <c r="AI246" s="37"/>
      <c r="AJ246" s="555"/>
      <c r="AK246" s="37"/>
      <c r="AL246" s="37"/>
      <c r="AM246" s="37"/>
      <c r="AN246" s="37"/>
      <c r="AO246" s="38"/>
      <c r="AP246" s="38"/>
      <c r="AQ246" s="37"/>
      <c r="AR246" s="37"/>
      <c r="AS246" s="37"/>
      <c r="AT246" s="38"/>
    </row>
    <row r="247" spans="1:46" ht="12.75"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c r="AA247" s="37"/>
      <c r="AB247" s="37"/>
      <c r="AC247" s="49"/>
      <c r="AD247" s="37"/>
      <c r="AE247" s="37"/>
      <c r="AF247" s="37"/>
      <c r="AG247" s="37"/>
      <c r="AH247" s="37"/>
      <c r="AI247" s="37"/>
      <c r="AJ247" s="555"/>
      <c r="AK247" s="37"/>
      <c r="AL247" s="37"/>
      <c r="AM247" s="37"/>
      <c r="AN247" s="37"/>
      <c r="AO247" s="38"/>
      <c r="AP247" s="38"/>
      <c r="AQ247" s="37"/>
      <c r="AR247" s="37"/>
      <c r="AS247" s="37"/>
      <c r="AT247" s="38"/>
    </row>
    <row r="248" spans="1:46" ht="12.75"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c r="AA248" s="37"/>
      <c r="AB248" s="37"/>
      <c r="AC248" s="49"/>
      <c r="AD248" s="37"/>
      <c r="AE248" s="37"/>
      <c r="AF248" s="37"/>
      <c r="AG248" s="37"/>
      <c r="AH248" s="37"/>
      <c r="AI248" s="37"/>
      <c r="AJ248" s="555"/>
      <c r="AK248" s="37"/>
      <c r="AL248" s="37"/>
      <c r="AM248" s="37"/>
      <c r="AN248" s="37"/>
      <c r="AO248" s="38"/>
      <c r="AP248" s="38"/>
      <c r="AQ248" s="37"/>
      <c r="AR248" s="37"/>
      <c r="AS248" s="37"/>
      <c r="AT248" s="38"/>
    </row>
    <row r="249" spans="1:46" ht="12.75"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c r="AA249" s="37"/>
      <c r="AB249" s="37"/>
      <c r="AC249" s="49"/>
      <c r="AD249" s="37"/>
      <c r="AE249" s="37"/>
      <c r="AF249" s="37"/>
      <c r="AG249" s="37"/>
      <c r="AH249" s="37"/>
      <c r="AI249" s="37"/>
      <c r="AJ249" s="555"/>
      <c r="AK249" s="37"/>
      <c r="AL249" s="37"/>
      <c r="AM249" s="37"/>
      <c r="AN249" s="37"/>
      <c r="AO249" s="38"/>
      <c r="AP249" s="38"/>
      <c r="AQ249" s="37"/>
      <c r="AR249" s="37"/>
      <c r="AS249" s="37"/>
      <c r="AT249" s="38"/>
    </row>
    <row r="250" spans="1:46" ht="12.75"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c r="AA250" s="37"/>
      <c r="AB250" s="37"/>
      <c r="AC250" s="49"/>
      <c r="AD250" s="37"/>
      <c r="AE250" s="37"/>
      <c r="AF250" s="37"/>
      <c r="AG250" s="37"/>
      <c r="AH250" s="37"/>
      <c r="AI250" s="37"/>
      <c r="AJ250" s="555"/>
      <c r="AK250" s="37"/>
      <c r="AL250" s="37"/>
      <c r="AM250" s="37"/>
      <c r="AN250" s="37"/>
      <c r="AO250" s="38"/>
      <c r="AP250" s="38"/>
      <c r="AQ250" s="37"/>
      <c r="AR250" s="37"/>
      <c r="AS250" s="37"/>
      <c r="AT250" s="38"/>
    </row>
    <row r="251" spans="1:46" ht="12.75"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c r="AA251" s="37"/>
      <c r="AB251" s="37"/>
      <c r="AC251" s="49"/>
      <c r="AD251" s="37"/>
      <c r="AE251" s="37"/>
      <c r="AF251" s="37"/>
      <c r="AG251" s="37"/>
      <c r="AH251" s="37"/>
      <c r="AI251" s="37"/>
      <c r="AJ251" s="555"/>
      <c r="AK251" s="37"/>
      <c r="AL251" s="37"/>
      <c r="AM251" s="37"/>
      <c r="AN251" s="37"/>
      <c r="AO251" s="38"/>
      <c r="AP251" s="38"/>
      <c r="AQ251" s="37"/>
      <c r="AR251" s="37"/>
      <c r="AS251" s="37"/>
      <c r="AT251" s="38"/>
    </row>
    <row r="252" spans="1:46" ht="12.75"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c r="AA252" s="37"/>
      <c r="AB252" s="37"/>
      <c r="AC252" s="49"/>
      <c r="AD252" s="37"/>
      <c r="AE252" s="37"/>
      <c r="AF252" s="37"/>
      <c r="AG252" s="37"/>
      <c r="AH252" s="37"/>
      <c r="AI252" s="37"/>
      <c r="AJ252" s="555"/>
      <c r="AK252" s="37"/>
      <c r="AL252" s="37"/>
      <c r="AM252" s="37"/>
      <c r="AN252" s="37"/>
      <c r="AO252" s="38"/>
      <c r="AP252" s="38"/>
      <c r="AQ252" s="37"/>
      <c r="AR252" s="37"/>
      <c r="AS252" s="37"/>
      <c r="AT252" s="38"/>
    </row>
    <row r="253" spans="1:46" ht="12.75"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c r="AA253" s="37"/>
      <c r="AB253" s="37"/>
      <c r="AC253" s="49"/>
      <c r="AD253" s="37"/>
      <c r="AE253" s="37"/>
      <c r="AF253" s="37"/>
      <c r="AG253" s="37"/>
      <c r="AH253" s="37"/>
      <c r="AI253" s="37"/>
      <c r="AJ253" s="555"/>
      <c r="AK253" s="37"/>
      <c r="AL253" s="37"/>
      <c r="AM253" s="37"/>
      <c r="AN253" s="37"/>
      <c r="AO253" s="38"/>
      <c r="AP253" s="38"/>
      <c r="AQ253" s="37"/>
      <c r="AR253" s="37"/>
      <c r="AS253" s="37"/>
      <c r="AT253" s="38"/>
    </row>
    <row r="254" spans="1:46" ht="12.75"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c r="AA254" s="37"/>
      <c r="AB254" s="37"/>
      <c r="AC254" s="49"/>
      <c r="AD254" s="37"/>
      <c r="AE254" s="37"/>
      <c r="AF254" s="37"/>
      <c r="AG254" s="37"/>
      <c r="AH254" s="37"/>
      <c r="AI254" s="37"/>
      <c r="AJ254" s="555"/>
      <c r="AK254" s="37"/>
      <c r="AL254" s="37"/>
      <c r="AM254" s="37"/>
      <c r="AN254" s="37"/>
      <c r="AO254" s="38"/>
      <c r="AP254" s="38"/>
      <c r="AQ254" s="37"/>
      <c r="AR254" s="37"/>
      <c r="AS254" s="37"/>
      <c r="AT254" s="38"/>
    </row>
    <row r="255" spans="1:46" ht="12.75"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c r="AA255" s="37"/>
      <c r="AB255" s="37"/>
      <c r="AC255" s="49"/>
      <c r="AD255" s="37"/>
      <c r="AE255" s="37"/>
      <c r="AF255" s="37"/>
      <c r="AG255" s="37"/>
      <c r="AH255" s="37"/>
      <c r="AI255" s="37"/>
      <c r="AJ255" s="555"/>
      <c r="AK255" s="37"/>
      <c r="AL255" s="37"/>
      <c r="AM255" s="37"/>
      <c r="AN255" s="37"/>
      <c r="AO255" s="38"/>
      <c r="AP255" s="38"/>
      <c r="AQ255" s="37"/>
      <c r="AR255" s="37"/>
      <c r="AS255" s="37"/>
      <c r="AT255" s="38"/>
    </row>
    <row r="256" spans="1:46" ht="12.75"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c r="AA256" s="37"/>
      <c r="AB256" s="37"/>
      <c r="AC256" s="49"/>
      <c r="AD256" s="37"/>
      <c r="AE256" s="37"/>
      <c r="AF256" s="37"/>
      <c r="AG256" s="37"/>
      <c r="AH256" s="37"/>
      <c r="AI256" s="37"/>
      <c r="AJ256" s="555"/>
      <c r="AK256" s="37"/>
      <c r="AL256" s="37"/>
      <c r="AM256" s="37"/>
      <c r="AN256" s="37"/>
      <c r="AO256" s="38"/>
      <c r="AP256" s="38"/>
      <c r="AQ256" s="37"/>
      <c r="AR256" s="37"/>
      <c r="AS256" s="37"/>
      <c r="AT256" s="38"/>
    </row>
    <row r="257" spans="1:46" ht="12.75"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c r="AA257" s="37"/>
      <c r="AB257" s="37"/>
      <c r="AC257" s="49"/>
      <c r="AD257" s="37"/>
      <c r="AE257" s="37"/>
      <c r="AF257" s="37"/>
      <c r="AG257" s="37"/>
      <c r="AH257" s="37"/>
      <c r="AI257" s="37"/>
      <c r="AJ257" s="555"/>
      <c r="AK257" s="37"/>
      <c r="AL257" s="37"/>
      <c r="AM257" s="37"/>
      <c r="AN257" s="37"/>
      <c r="AO257" s="38"/>
      <c r="AP257" s="38"/>
      <c r="AQ257" s="37"/>
      <c r="AR257" s="37"/>
      <c r="AS257" s="37"/>
      <c r="AT257" s="38"/>
    </row>
    <row r="258" spans="1:46" ht="12.75"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c r="AA258" s="37"/>
      <c r="AB258" s="37"/>
      <c r="AC258" s="49"/>
      <c r="AD258" s="37"/>
      <c r="AE258" s="37"/>
      <c r="AF258" s="37"/>
      <c r="AG258" s="37"/>
      <c r="AH258" s="37"/>
      <c r="AI258" s="37"/>
      <c r="AJ258" s="555"/>
      <c r="AK258" s="37"/>
      <c r="AL258" s="37"/>
      <c r="AM258" s="37"/>
      <c r="AN258" s="37"/>
      <c r="AO258" s="38"/>
      <c r="AP258" s="38"/>
      <c r="AQ258" s="37"/>
      <c r="AR258" s="37"/>
      <c r="AS258" s="37"/>
      <c r="AT258" s="38"/>
    </row>
    <row r="259" spans="1:46" ht="12.75"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c r="AA259" s="37"/>
      <c r="AB259" s="37"/>
      <c r="AC259" s="49"/>
      <c r="AD259" s="37"/>
      <c r="AE259" s="37"/>
      <c r="AF259" s="37"/>
      <c r="AG259" s="37"/>
      <c r="AH259" s="37"/>
      <c r="AI259" s="37"/>
      <c r="AJ259" s="555"/>
      <c r="AK259" s="37"/>
      <c r="AL259" s="37"/>
      <c r="AM259" s="37"/>
      <c r="AN259" s="37"/>
      <c r="AO259" s="38"/>
      <c r="AP259" s="38"/>
      <c r="AQ259" s="37"/>
      <c r="AR259" s="37"/>
      <c r="AS259" s="37"/>
      <c r="AT259" s="38"/>
    </row>
    <row r="260" spans="1:46" ht="12.75"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c r="AA260" s="37"/>
      <c r="AB260" s="37"/>
      <c r="AC260" s="49"/>
      <c r="AD260" s="37"/>
      <c r="AE260" s="37"/>
      <c r="AF260" s="37"/>
      <c r="AG260" s="37"/>
      <c r="AH260" s="37"/>
      <c r="AI260" s="37"/>
      <c r="AJ260" s="555"/>
      <c r="AK260" s="37"/>
      <c r="AL260" s="37"/>
      <c r="AM260" s="37"/>
      <c r="AN260" s="37"/>
      <c r="AO260" s="38"/>
      <c r="AP260" s="38"/>
      <c r="AQ260" s="37"/>
      <c r="AR260" s="37"/>
      <c r="AS260" s="37"/>
      <c r="AT260" s="38"/>
    </row>
    <row r="261" spans="1:46" ht="12.75"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c r="AA261" s="37"/>
      <c r="AB261" s="37"/>
      <c r="AC261" s="49"/>
      <c r="AD261" s="37"/>
      <c r="AE261" s="37"/>
      <c r="AF261" s="37"/>
      <c r="AG261" s="37"/>
      <c r="AH261" s="37"/>
      <c r="AI261" s="37"/>
      <c r="AJ261" s="555"/>
      <c r="AK261" s="37"/>
      <c r="AL261" s="37"/>
      <c r="AM261" s="37"/>
      <c r="AN261" s="37"/>
      <c r="AO261" s="38"/>
      <c r="AP261" s="38"/>
      <c r="AQ261" s="37"/>
      <c r="AR261" s="37"/>
      <c r="AS261" s="37"/>
      <c r="AT261" s="38"/>
    </row>
    <row r="262" spans="1:46" ht="12.75"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c r="AA262" s="37"/>
      <c r="AB262" s="37"/>
      <c r="AC262" s="49"/>
      <c r="AD262" s="37"/>
      <c r="AE262" s="37"/>
      <c r="AF262" s="37"/>
      <c r="AG262" s="37"/>
      <c r="AH262" s="37"/>
      <c r="AI262" s="37"/>
      <c r="AJ262" s="555"/>
      <c r="AK262" s="37"/>
      <c r="AL262" s="37"/>
      <c r="AM262" s="37"/>
      <c r="AN262" s="37"/>
      <c r="AO262" s="38"/>
      <c r="AP262" s="38"/>
      <c r="AQ262" s="37"/>
      <c r="AR262" s="37"/>
      <c r="AS262" s="37"/>
      <c r="AT262" s="38"/>
    </row>
    <row r="263" spans="1:46" ht="12.75"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c r="AA263" s="37"/>
      <c r="AB263" s="37"/>
      <c r="AC263" s="49"/>
      <c r="AD263" s="37"/>
      <c r="AE263" s="37"/>
      <c r="AF263" s="37"/>
      <c r="AG263" s="37"/>
      <c r="AH263" s="37"/>
      <c r="AI263" s="37"/>
      <c r="AJ263" s="555"/>
      <c r="AK263" s="37"/>
      <c r="AL263" s="37"/>
      <c r="AM263" s="37"/>
      <c r="AN263" s="37"/>
      <c r="AO263" s="38"/>
      <c r="AP263" s="38"/>
      <c r="AQ263" s="37"/>
      <c r="AR263" s="37"/>
      <c r="AS263" s="37"/>
      <c r="AT263" s="38"/>
    </row>
    <row r="264" spans="1:46" ht="12.75"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c r="AA264" s="37"/>
      <c r="AB264" s="37"/>
      <c r="AC264" s="49"/>
      <c r="AD264" s="37"/>
      <c r="AE264" s="37"/>
      <c r="AF264" s="37"/>
      <c r="AG264" s="37"/>
      <c r="AH264" s="37"/>
      <c r="AI264" s="37"/>
      <c r="AJ264" s="555"/>
      <c r="AK264" s="37"/>
      <c r="AL264" s="37"/>
      <c r="AM264" s="37"/>
      <c r="AN264" s="37"/>
      <c r="AO264" s="38"/>
      <c r="AP264" s="38"/>
      <c r="AQ264" s="37"/>
      <c r="AR264" s="37"/>
      <c r="AS264" s="37"/>
      <c r="AT264" s="38"/>
    </row>
    <row r="265" spans="1:46" ht="12.75"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c r="AA265" s="37"/>
      <c r="AB265" s="37"/>
      <c r="AC265" s="49"/>
      <c r="AD265" s="37"/>
      <c r="AE265" s="37"/>
      <c r="AF265" s="37"/>
      <c r="AG265" s="37"/>
      <c r="AH265" s="37"/>
      <c r="AI265" s="37"/>
      <c r="AJ265" s="555"/>
      <c r="AK265" s="37"/>
      <c r="AL265" s="37"/>
      <c r="AM265" s="37"/>
      <c r="AN265" s="37"/>
      <c r="AO265" s="38"/>
      <c r="AP265" s="38"/>
      <c r="AQ265" s="37"/>
      <c r="AR265" s="37"/>
      <c r="AS265" s="37"/>
      <c r="AT265" s="38"/>
    </row>
    <row r="266" spans="1:46" ht="12.75"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c r="AA266" s="37"/>
      <c r="AB266" s="37"/>
      <c r="AC266" s="49"/>
      <c r="AD266" s="37"/>
      <c r="AE266" s="37"/>
      <c r="AF266" s="37"/>
      <c r="AG266" s="37"/>
      <c r="AH266" s="37"/>
      <c r="AI266" s="37"/>
      <c r="AJ266" s="555"/>
      <c r="AK266" s="37"/>
      <c r="AL266" s="37"/>
      <c r="AM266" s="37"/>
      <c r="AN266" s="37"/>
      <c r="AO266" s="38"/>
      <c r="AP266" s="38"/>
      <c r="AQ266" s="37"/>
      <c r="AR266" s="37"/>
      <c r="AS266" s="37"/>
      <c r="AT266" s="38"/>
    </row>
    <row r="267" spans="1:46" ht="12.75"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c r="AA267" s="37"/>
      <c r="AB267" s="37"/>
      <c r="AC267" s="49"/>
      <c r="AD267" s="37"/>
      <c r="AE267" s="37"/>
      <c r="AF267" s="37"/>
      <c r="AG267" s="37"/>
      <c r="AH267" s="37"/>
      <c r="AI267" s="37"/>
      <c r="AJ267" s="555"/>
      <c r="AK267" s="37"/>
      <c r="AL267" s="37"/>
      <c r="AM267" s="37"/>
      <c r="AN267" s="37"/>
      <c r="AO267" s="38"/>
      <c r="AP267" s="38"/>
      <c r="AQ267" s="37"/>
      <c r="AR267" s="37"/>
      <c r="AS267" s="37"/>
      <c r="AT267" s="38"/>
    </row>
    <row r="268" spans="1:46" ht="12.75"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c r="AA268" s="37"/>
      <c r="AB268" s="37"/>
      <c r="AC268" s="49"/>
      <c r="AD268" s="37"/>
      <c r="AE268" s="37"/>
      <c r="AF268" s="37"/>
      <c r="AG268" s="37"/>
      <c r="AH268" s="37"/>
      <c r="AI268" s="37"/>
      <c r="AJ268" s="555"/>
      <c r="AK268" s="37"/>
      <c r="AL268" s="37"/>
      <c r="AM268" s="37"/>
      <c r="AN268" s="37"/>
      <c r="AO268" s="38"/>
      <c r="AP268" s="38"/>
      <c r="AQ268" s="37"/>
      <c r="AR268" s="37"/>
      <c r="AS268" s="37"/>
      <c r="AT268" s="38"/>
    </row>
    <row r="269" spans="1:46" ht="12.75"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c r="AA269" s="37"/>
      <c r="AB269" s="37"/>
      <c r="AC269" s="49"/>
      <c r="AD269" s="37"/>
      <c r="AE269" s="37"/>
      <c r="AF269" s="37"/>
      <c r="AG269" s="37"/>
      <c r="AH269" s="37"/>
      <c r="AI269" s="37"/>
      <c r="AJ269" s="555"/>
      <c r="AK269" s="37"/>
      <c r="AL269" s="37"/>
      <c r="AM269" s="37"/>
      <c r="AN269" s="37"/>
      <c r="AO269" s="38"/>
      <c r="AP269" s="38"/>
      <c r="AQ269" s="37"/>
      <c r="AR269" s="37"/>
      <c r="AS269" s="37"/>
      <c r="AT269" s="38"/>
    </row>
    <row r="270" spans="1:46" ht="12.75"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c r="AA270" s="37"/>
      <c r="AB270" s="37"/>
      <c r="AC270" s="49"/>
      <c r="AD270" s="37"/>
      <c r="AE270" s="37"/>
      <c r="AF270" s="37"/>
      <c r="AG270" s="37"/>
      <c r="AH270" s="37"/>
      <c r="AI270" s="37"/>
      <c r="AJ270" s="555"/>
      <c r="AK270" s="37"/>
      <c r="AL270" s="37"/>
      <c r="AM270" s="37"/>
      <c r="AN270" s="37"/>
      <c r="AO270" s="38"/>
      <c r="AP270" s="38"/>
      <c r="AQ270" s="37"/>
      <c r="AR270" s="37"/>
      <c r="AS270" s="37"/>
      <c r="AT270" s="38"/>
    </row>
    <row r="271" spans="1:46" ht="12.75"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c r="AA271" s="37"/>
      <c r="AB271" s="37"/>
      <c r="AC271" s="49"/>
      <c r="AD271" s="37"/>
      <c r="AE271" s="37"/>
      <c r="AF271" s="37"/>
      <c r="AG271" s="37"/>
      <c r="AH271" s="37"/>
      <c r="AI271" s="37"/>
      <c r="AJ271" s="555"/>
      <c r="AK271" s="37"/>
      <c r="AL271" s="37"/>
      <c r="AM271" s="37"/>
      <c r="AN271" s="37"/>
      <c r="AO271" s="38"/>
      <c r="AP271" s="38"/>
      <c r="AQ271" s="37"/>
      <c r="AR271" s="37"/>
      <c r="AS271" s="37"/>
      <c r="AT271" s="38"/>
    </row>
    <row r="272" spans="1:46" ht="12.75"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c r="AA272" s="37"/>
      <c r="AB272" s="37"/>
      <c r="AC272" s="49"/>
      <c r="AD272" s="37"/>
      <c r="AE272" s="37"/>
      <c r="AF272" s="37"/>
      <c r="AG272" s="37"/>
      <c r="AH272" s="37"/>
      <c r="AI272" s="37"/>
      <c r="AJ272" s="555"/>
      <c r="AK272" s="37"/>
      <c r="AL272" s="37"/>
      <c r="AM272" s="37"/>
      <c r="AN272" s="37"/>
      <c r="AO272" s="38"/>
      <c r="AP272" s="38"/>
      <c r="AQ272" s="37"/>
      <c r="AR272" s="37"/>
      <c r="AS272" s="37"/>
      <c r="AT272" s="38"/>
    </row>
    <row r="273" spans="1:46" ht="12.75"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B273" s="37"/>
      <c r="AC273" s="49"/>
      <c r="AD273" s="37"/>
      <c r="AE273" s="37"/>
      <c r="AF273" s="37"/>
      <c r="AG273" s="37"/>
      <c r="AH273" s="37"/>
      <c r="AI273" s="37"/>
      <c r="AJ273" s="555"/>
      <c r="AK273" s="37"/>
      <c r="AL273" s="37"/>
      <c r="AM273" s="37"/>
      <c r="AN273" s="37"/>
      <c r="AO273" s="38"/>
      <c r="AP273" s="38"/>
      <c r="AQ273" s="37"/>
      <c r="AR273" s="37"/>
      <c r="AS273" s="37"/>
      <c r="AT273" s="38"/>
    </row>
    <row r="274" spans="1:46" ht="12.75"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c r="AA274" s="37"/>
      <c r="AB274" s="37"/>
      <c r="AC274" s="49"/>
      <c r="AD274" s="37"/>
      <c r="AE274" s="37"/>
      <c r="AF274" s="37"/>
      <c r="AG274" s="37"/>
      <c r="AH274" s="37"/>
      <c r="AI274" s="37"/>
      <c r="AJ274" s="555"/>
      <c r="AK274" s="37"/>
      <c r="AL274" s="37"/>
      <c r="AM274" s="37"/>
      <c r="AN274" s="37"/>
      <c r="AO274" s="38"/>
      <c r="AP274" s="38"/>
      <c r="AQ274" s="37"/>
      <c r="AR274" s="37"/>
      <c r="AS274" s="37"/>
      <c r="AT274" s="38"/>
    </row>
    <row r="275" spans="1:46" ht="12.75"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c r="AA275" s="37"/>
      <c r="AB275" s="37"/>
      <c r="AC275" s="49"/>
      <c r="AD275" s="37"/>
      <c r="AE275" s="37"/>
      <c r="AF275" s="37"/>
      <c r="AG275" s="37"/>
      <c r="AH275" s="37"/>
      <c r="AI275" s="37"/>
      <c r="AJ275" s="555"/>
      <c r="AK275" s="37"/>
      <c r="AL275" s="37"/>
      <c r="AM275" s="37"/>
      <c r="AN275" s="37"/>
      <c r="AO275" s="38"/>
      <c r="AP275" s="38"/>
      <c r="AQ275" s="37"/>
      <c r="AR275" s="37"/>
      <c r="AS275" s="37"/>
      <c r="AT275" s="38"/>
    </row>
    <row r="276" spans="1:46" ht="12.75"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c r="AA276" s="37"/>
      <c r="AB276" s="37"/>
      <c r="AC276" s="49"/>
      <c r="AD276" s="37"/>
      <c r="AE276" s="37"/>
      <c r="AF276" s="37"/>
      <c r="AG276" s="37"/>
      <c r="AH276" s="37"/>
      <c r="AI276" s="37"/>
      <c r="AJ276" s="555"/>
      <c r="AK276" s="37"/>
      <c r="AL276" s="37"/>
      <c r="AM276" s="37"/>
      <c r="AN276" s="37"/>
      <c r="AO276" s="38"/>
      <c r="AP276" s="38"/>
      <c r="AQ276" s="37"/>
      <c r="AR276" s="37"/>
      <c r="AS276" s="37"/>
      <c r="AT276" s="38"/>
    </row>
    <row r="277" spans="1:46" ht="12.75"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c r="AA277" s="37"/>
      <c r="AB277" s="37"/>
      <c r="AC277" s="49"/>
      <c r="AD277" s="37"/>
      <c r="AE277" s="37"/>
      <c r="AF277" s="37"/>
      <c r="AG277" s="37"/>
      <c r="AH277" s="37"/>
      <c r="AI277" s="37"/>
      <c r="AJ277" s="555"/>
      <c r="AK277" s="37"/>
      <c r="AL277" s="37"/>
      <c r="AM277" s="37"/>
      <c r="AN277" s="37"/>
      <c r="AO277" s="38"/>
      <c r="AP277" s="38"/>
      <c r="AQ277" s="37"/>
      <c r="AR277" s="37"/>
      <c r="AS277" s="37"/>
      <c r="AT277" s="38"/>
    </row>
    <row r="278" spans="1:46" ht="12.75"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c r="AA278" s="37"/>
      <c r="AB278" s="37"/>
      <c r="AC278" s="49"/>
      <c r="AD278" s="37"/>
      <c r="AE278" s="37"/>
      <c r="AF278" s="37"/>
      <c r="AG278" s="37"/>
      <c r="AH278" s="37"/>
      <c r="AI278" s="37"/>
      <c r="AJ278" s="555"/>
      <c r="AK278" s="37"/>
      <c r="AL278" s="37"/>
      <c r="AM278" s="37"/>
      <c r="AN278" s="37"/>
      <c r="AO278" s="38"/>
      <c r="AP278" s="38"/>
      <c r="AQ278" s="37"/>
      <c r="AR278" s="37"/>
      <c r="AS278" s="37"/>
      <c r="AT278" s="38"/>
    </row>
    <row r="279" spans="1:46" ht="12.75"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c r="AA279" s="37"/>
      <c r="AB279" s="37"/>
      <c r="AC279" s="49"/>
      <c r="AD279" s="37"/>
      <c r="AE279" s="37"/>
      <c r="AF279" s="37"/>
      <c r="AG279" s="37"/>
      <c r="AH279" s="37"/>
      <c r="AI279" s="37"/>
      <c r="AJ279" s="555"/>
      <c r="AK279" s="37"/>
      <c r="AL279" s="37"/>
      <c r="AM279" s="37"/>
      <c r="AN279" s="37"/>
      <c r="AO279" s="38"/>
      <c r="AP279" s="38"/>
      <c r="AQ279" s="37"/>
      <c r="AR279" s="37"/>
      <c r="AS279" s="37"/>
      <c r="AT279" s="38"/>
    </row>
    <row r="280" spans="1:46" ht="12.75"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c r="AA280" s="37"/>
      <c r="AB280" s="37"/>
      <c r="AC280" s="49"/>
      <c r="AD280" s="37"/>
      <c r="AE280" s="37"/>
      <c r="AF280" s="37"/>
      <c r="AG280" s="37"/>
      <c r="AH280" s="37"/>
      <c r="AI280" s="37"/>
      <c r="AJ280" s="555"/>
      <c r="AK280" s="37"/>
      <c r="AL280" s="37"/>
      <c r="AM280" s="37"/>
      <c r="AN280" s="37"/>
      <c r="AO280" s="38"/>
      <c r="AP280" s="38"/>
      <c r="AQ280" s="37"/>
      <c r="AR280" s="37"/>
      <c r="AS280" s="37"/>
      <c r="AT280" s="38"/>
    </row>
    <row r="281" spans="1:46" ht="12.75"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c r="AA281" s="37"/>
      <c r="AB281" s="37"/>
      <c r="AC281" s="49"/>
      <c r="AD281" s="37"/>
      <c r="AE281" s="37"/>
      <c r="AF281" s="37"/>
      <c r="AG281" s="37"/>
      <c r="AH281" s="37"/>
      <c r="AI281" s="37"/>
      <c r="AJ281" s="555"/>
      <c r="AK281" s="37"/>
      <c r="AL281" s="37"/>
      <c r="AM281" s="37"/>
      <c r="AN281" s="37"/>
      <c r="AO281" s="38"/>
      <c r="AP281" s="38"/>
      <c r="AQ281" s="37"/>
      <c r="AR281" s="37"/>
      <c r="AS281" s="37"/>
      <c r="AT281" s="38"/>
    </row>
    <row r="282" spans="1:46" ht="12.75"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c r="AA282" s="37"/>
      <c r="AB282" s="37"/>
      <c r="AC282" s="49"/>
      <c r="AD282" s="37"/>
      <c r="AE282" s="37"/>
      <c r="AF282" s="37"/>
      <c r="AG282" s="37"/>
      <c r="AH282" s="37"/>
      <c r="AI282" s="37"/>
      <c r="AJ282" s="555"/>
      <c r="AK282" s="37"/>
      <c r="AL282" s="37"/>
      <c r="AM282" s="37"/>
      <c r="AN282" s="37"/>
      <c r="AO282" s="38"/>
      <c r="AP282" s="38"/>
      <c r="AQ282" s="37"/>
      <c r="AR282" s="37"/>
      <c r="AS282" s="37"/>
      <c r="AT282" s="38"/>
    </row>
    <row r="283" spans="1:46" ht="12.75"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49"/>
      <c r="AD283" s="37"/>
      <c r="AE283" s="37"/>
      <c r="AF283" s="37"/>
      <c r="AG283" s="37"/>
      <c r="AH283" s="37"/>
      <c r="AI283" s="37"/>
      <c r="AJ283" s="555"/>
      <c r="AK283" s="37"/>
      <c r="AL283" s="37"/>
      <c r="AM283" s="37"/>
      <c r="AN283" s="37"/>
      <c r="AO283" s="38"/>
      <c r="AP283" s="38"/>
      <c r="AQ283" s="37"/>
      <c r="AR283" s="37"/>
      <c r="AS283" s="37"/>
      <c r="AT283" s="38"/>
    </row>
    <row r="284" spans="1:46" ht="12.75"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49"/>
      <c r="AD284" s="37"/>
      <c r="AE284" s="37"/>
      <c r="AF284" s="37"/>
      <c r="AG284" s="37"/>
      <c r="AH284" s="37"/>
      <c r="AI284" s="37"/>
      <c r="AJ284" s="555"/>
      <c r="AK284" s="37"/>
      <c r="AL284" s="37"/>
      <c r="AM284" s="37"/>
      <c r="AN284" s="37"/>
      <c r="AO284" s="38"/>
      <c r="AP284" s="38"/>
      <c r="AQ284" s="37"/>
      <c r="AR284" s="37"/>
      <c r="AS284" s="37"/>
      <c r="AT284" s="38"/>
    </row>
    <row r="285" spans="1:46" ht="12.75"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37"/>
      <c r="AC285" s="49"/>
      <c r="AD285" s="37"/>
      <c r="AE285" s="37"/>
      <c r="AF285" s="37"/>
      <c r="AG285" s="37"/>
      <c r="AH285" s="37"/>
      <c r="AI285" s="37"/>
      <c r="AJ285" s="555"/>
      <c r="AK285" s="37"/>
      <c r="AL285" s="37"/>
      <c r="AM285" s="37"/>
      <c r="AN285" s="37"/>
      <c r="AO285" s="38"/>
      <c r="AP285" s="38"/>
      <c r="AQ285" s="37"/>
      <c r="AR285" s="37"/>
      <c r="AS285" s="37"/>
      <c r="AT285" s="38"/>
    </row>
    <row r="286" spans="1:46" ht="12.75"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c r="AA286" s="37"/>
      <c r="AB286" s="37"/>
      <c r="AC286" s="49"/>
      <c r="AD286" s="37"/>
      <c r="AE286" s="37"/>
      <c r="AF286" s="37"/>
      <c r="AG286" s="37"/>
      <c r="AH286" s="37"/>
      <c r="AI286" s="37"/>
      <c r="AJ286" s="555"/>
      <c r="AK286" s="37"/>
      <c r="AL286" s="37"/>
      <c r="AM286" s="37"/>
      <c r="AN286" s="37"/>
      <c r="AO286" s="38"/>
      <c r="AP286" s="38"/>
      <c r="AQ286" s="37"/>
      <c r="AR286" s="37"/>
      <c r="AS286" s="37"/>
      <c r="AT286" s="38"/>
    </row>
    <row r="287" spans="1:46" ht="12.75"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49"/>
      <c r="AD287" s="37"/>
      <c r="AE287" s="37"/>
      <c r="AF287" s="37"/>
      <c r="AG287" s="37"/>
      <c r="AH287" s="37"/>
      <c r="AI287" s="37"/>
      <c r="AJ287" s="555"/>
      <c r="AK287" s="37"/>
      <c r="AL287" s="37"/>
      <c r="AM287" s="37"/>
      <c r="AN287" s="37"/>
      <c r="AO287" s="38"/>
      <c r="AP287" s="38"/>
      <c r="AQ287" s="37"/>
      <c r="AR287" s="37"/>
      <c r="AS287" s="37"/>
      <c r="AT287" s="38"/>
    </row>
    <row r="288" spans="1:46" ht="12.75"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49"/>
      <c r="AD288" s="37"/>
      <c r="AE288" s="37"/>
      <c r="AF288" s="37"/>
      <c r="AG288" s="37"/>
      <c r="AH288" s="37"/>
      <c r="AI288" s="37"/>
      <c r="AJ288" s="555"/>
      <c r="AK288" s="37"/>
      <c r="AL288" s="37"/>
      <c r="AM288" s="37"/>
      <c r="AN288" s="37"/>
      <c r="AO288" s="38"/>
      <c r="AP288" s="38"/>
      <c r="AQ288" s="37"/>
      <c r="AR288" s="37"/>
      <c r="AS288" s="37"/>
      <c r="AT288" s="38"/>
    </row>
    <row r="289" spans="1:46" ht="12.75"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c r="AA289" s="37"/>
      <c r="AB289" s="37"/>
      <c r="AC289" s="49"/>
      <c r="AD289" s="37"/>
      <c r="AE289" s="37"/>
      <c r="AF289" s="37"/>
      <c r="AG289" s="37"/>
      <c r="AH289" s="37"/>
      <c r="AI289" s="37"/>
      <c r="AJ289" s="555"/>
      <c r="AK289" s="37"/>
      <c r="AL289" s="37"/>
      <c r="AM289" s="37"/>
      <c r="AN289" s="37"/>
      <c r="AO289" s="38"/>
      <c r="AP289" s="38"/>
      <c r="AQ289" s="37"/>
      <c r="AR289" s="37"/>
      <c r="AS289" s="37"/>
      <c r="AT289" s="38"/>
    </row>
    <row r="290" spans="1:46" ht="12.75"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c r="AA290" s="37"/>
      <c r="AB290" s="37"/>
      <c r="AC290" s="49"/>
      <c r="AD290" s="37"/>
      <c r="AE290" s="37"/>
      <c r="AF290" s="37"/>
      <c r="AG290" s="37"/>
      <c r="AH290" s="37"/>
      <c r="AI290" s="37"/>
      <c r="AJ290" s="555"/>
      <c r="AK290" s="37"/>
      <c r="AL290" s="37"/>
      <c r="AM290" s="37"/>
      <c r="AN290" s="37"/>
      <c r="AO290" s="38"/>
      <c r="AP290" s="38"/>
      <c r="AQ290" s="37"/>
      <c r="AR290" s="37"/>
      <c r="AS290" s="37"/>
      <c r="AT290" s="38"/>
    </row>
    <row r="291" spans="1:46" ht="12.75"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c r="AA291" s="37"/>
      <c r="AB291" s="37"/>
      <c r="AC291" s="49"/>
      <c r="AD291" s="37"/>
      <c r="AE291" s="37"/>
      <c r="AF291" s="37"/>
      <c r="AG291" s="37"/>
      <c r="AH291" s="37"/>
      <c r="AI291" s="37"/>
      <c r="AJ291" s="555"/>
      <c r="AK291" s="37"/>
      <c r="AL291" s="37"/>
      <c r="AM291" s="37"/>
      <c r="AN291" s="37"/>
      <c r="AO291" s="38"/>
      <c r="AP291" s="38"/>
      <c r="AQ291" s="37"/>
      <c r="AR291" s="37"/>
      <c r="AS291" s="37"/>
      <c r="AT291" s="38"/>
    </row>
    <row r="292" spans="1:46" ht="12.75"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c r="AA292" s="37"/>
      <c r="AB292" s="37"/>
      <c r="AC292" s="49"/>
      <c r="AD292" s="37"/>
      <c r="AE292" s="37"/>
      <c r="AF292" s="37"/>
      <c r="AG292" s="37"/>
      <c r="AH292" s="37"/>
      <c r="AI292" s="37"/>
      <c r="AJ292" s="555"/>
      <c r="AK292" s="37"/>
      <c r="AL292" s="37"/>
      <c r="AM292" s="37"/>
      <c r="AN292" s="37"/>
      <c r="AO292" s="38"/>
      <c r="AP292" s="38"/>
      <c r="AQ292" s="37"/>
      <c r="AR292" s="37"/>
      <c r="AS292" s="37"/>
      <c r="AT292" s="38"/>
    </row>
    <row r="293" spans="1:46" ht="12.75"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c r="AA293" s="37"/>
      <c r="AB293" s="37"/>
      <c r="AC293" s="49"/>
      <c r="AD293" s="37"/>
      <c r="AE293" s="37"/>
      <c r="AF293" s="37"/>
      <c r="AG293" s="37"/>
      <c r="AH293" s="37"/>
      <c r="AI293" s="37"/>
      <c r="AJ293" s="555"/>
      <c r="AK293" s="37"/>
      <c r="AL293" s="37"/>
      <c r="AM293" s="37"/>
      <c r="AN293" s="37"/>
      <c r="AO293" s="38"/>
      <c r="AP293" s="38"/>
      <c r="AQ293" s="37"/>
      <c r="AR293" s="37"/>
      <c r="AS293" s="37"/>
      <c r="AT293" s="38"/>
    </row>
    <row r="294" spans="1:46" ht="12.75"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c r="AA294" s="37"/>
      <c r="AB294" s="37"/>
      <c r="AC294" s="49"/>
      <c r="AD294" s="37"/>
      <c r="AE294" s="37"/>
      <c r="AF294" s="37"/>
      <c r="AG294" s="37"/>
      <c r="AH294" s="37"/>
      <c r="AI294" s="37"/>
      <c r="AJ294" s="555"/>
      <c r="AK294" s="37"/>
      <c r="AL294" s="37"/>
      <c r="AM294" s="37"/>
      <c r="AN294" s="37"/>
      <c r="AO294" s="38"/>
      <c r="AP294" s="38"/>
      <c r="AQ294" s="37"/>
      <c r="AR294" s="37"/>
      <c r="AS294" s="37"/>
      <c r="AT294" s="38"/>
    </row>
    <row r="295" spans="1:46" ht="12.75"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c r="AA295" s="37"/>
      <c r="AB295" s="37"/>
      <c r="AC295" s="49"/>
      <c r="AD295" s="37"/>
      <c r="AE295" s="37"/>
      <c r="AF295" s="37"/>
      <c r="AG295" s="37"/>
      <c r="AH295" s="37"/>
      <c r="AI295" s="37"/>
      <c r="AJ295" s="555"/>
      <c r="AK295" s="37"/>
      <c r="AL295" s="37"/>
      <c r="AM295" s="37"/>
      <c r="AN295" s="37"/>
      <c r="AO295" s="38"/>
      <c r="AP295" s="38"/>
      <c r="AQ295" s="37"/>
      <c r="AR295" s="37"/>
      <c r="AS295" s="37"/>
      <c r="AT295" s="38"/>
    </row>
    <row r="296" spans="1:46" ht="12.75"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c r="AA296" s="37"/>
      <c r="AB296" s="37"/>
      <c r="AC296" s="49"/>
      <c r="AD296" s="37"/>
      <c r="AE296" s="37"/>
      <c r="AF296" s="37"/>
      <c r="AG296" s="37"/>
      <c r="AH296" s="37"/>
      <c r="AI296" s="37"/>
      <c r="AJ296" s="555"/>
      <c r="AK296" s="37"/>
      <c r="AL296" s="37"/>
      <c r="AM296" s="37"/>
      <c r="AN296" s="37"/>
      <c r="AO296" s="38"/>
      <c r="AP296" s="38"/>
      <c r="AQ296" s="37"/>
      <c r="AR296" s="37"/>
      <c r="AS296" s="37"/>
      <c r="AT296" s="38"/>
    </row>
    <row r="297" spans="1:46" ht="12.75"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c r="AA297" s="37"/>
      <c r="AB297" s="37"/>
      <c r="AC297" s="49"/>
      <c r="AD297" s="37"/>
      <c r="AE297" s="37"/>
      <c r="AF297" s="37"/>
      <c r="AG297" s="37"/>
      <c r="AH297" s="37"/>
      <c r="AI297" s="37"/>
      <c r="AJ297" s="555"/>
      <c r="AK297" s="37"/>
      <c r="AL297" s="37"/>
      <c r="AM297" s="37"/>
      <c r="AN297" s="37"/>
      <c r="AO297" s="38"/>
      <c r="AP297" s="38"/>
      <c r="AQ297" s="37"/>
      <c r="AR297" s="37"/>
      <c r="AS297" s="37"/>
      <c r="AT297" s="38"/>
    </row>
    <row r="298" spans="1:46" ht="12.75"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c r="AA298" s="37"/>
      <c r="AB298" s="37"/>
      <c r="AC298" s="49"/>
      <c r="AD298" s="37"/>
      <c r="AE298" s="37"/>
      <c r="AF298" s="37"/>
      <c r="AG298" s="37"/>
      <c r="AH298" s="37"/>
      <c r="AI298" s="37"/>
      <c r="AJ298" s="555"/>
      <c r="AK298" s="37"/>
      <c r="AL298" s="37"/>
      <c r="AM298" s="37"/>
      <c r="AN298" s="37"/>
      <c r="AO298" s="38"/>
      <c r="AP298" s="38"/>
      <c r="AQ298" s="37"/>
      <c r="AR298" s="37"/>
      <c r="AS298" s="37"/>
      <c r="AT298" s="38"/>
    </row>
    <row r="299" spans="1:46" ht="12.75"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c r="AA299" s="37"/>
      <c r="AB299" s="37"/>
      <c r="AC299" s="49"/>
      <c r="AD299" s="37"/>
      <c r="AE299" s="37"/>
      <c r="AF299" s="37"/>
      <c r="AG299" s="37"/>
      <c r="AH299" s="37"/>
      <c r="AI299" s="37"/>
      <c r="AJ299" s="555"/>
      <c r="AK299" s="37"/>
      <c r="AL299" s="37"/>
      <c r="AM299" s="37"/>
      <c r="AN299" s="37"/>
      <c r="AO299" s="38"/>
      <c r="AP299" s="38"/>
      <c r="AQ299" s="37"/>
      <c r="AR299" s="37"/>
      <c r="AS299" s="37"/>
      <c r="AT299" s="38"/>
    </row>
    <row r="300" spans="1:46" ht="12.75"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c r="AA300" s="37"/>
      <c r="AB300" s="37"/>
      <c r="AC300" s="49"/>
      <c r="AD300" s="37"/>
      <c r="AE300" s="37"/>
      <c r="AF300" s="37"/>
      <c r="AG300" s="37"/>
      <c r="AH300" s="37"/>
      <c r="AI300" s="37"/>
      <c r="AJ300" s="555"/>
      <c r="AK300" s="37"/>
      <c r="AL300" s="37"/>
      <c r="AM300" s="37"/>
      <c r="AN300" s="37"/>
      <c r="AO300" s="38"/>
      <c r="AP300" s="38"/>
      <c r="AQ300" s="37"/>
      <c r="AR300" s="37"/>
      <c r="AS300" s="37"/>
      <c r="AT300" s="38"/>
    </row>
    <row r="301" spans="1:46" ht="12.75"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c r="AA301" s="37"/>
      <c r="AB301" s="37"/>
      <c r="AC301" s="49"/>
      <c r="AD301" s="37"/>
      <c r="AE301" s="37"/>
      <c r="AF301" s="37"/>
      <c r="AG301" s="37"/>
      <c r="AH301" s="37"/>
      <c r="AI301" s="37"/>
      <c r="AJ301" s="555"/>
      <c r="AK301" s="37"/>
      <c r="AL301" s="37"/>
      <c r="AM301" s="37"/>
      <c r="AN301" s="37"/>
      <c r="AO301" s="38"/>
      <c r="AP301" s="38"/>
      <c r="AQ301" s="37"/>
      <c r="AR301" s="37"/>
      <c r="AS301" s="37"/>
      <c r="AT301" s="38"/>
    </row>
    <row r="302" spans="1:46" ht="12.75"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c r="AB302" s="37"/>
      <c r="AC302" s="49"/>
      <c r="AD302" s="37"/>
      <c r="AE302" s="37"/>
      <c r="AF302" s="37"/>
      <c r="AG302" s="37"/>
      <c r="AH302" s="37"/>
      <c r="AI302" s="37"/>
      <c r="AJ302" s="555"/>
      <c r="AK302" s="37"/>
      <c r="AL302" s="37"/>
      <c r="AM302" s="37"/>
      <c r="AN302" s="37"/>
      <c r="AO302" s="38"/>
      <c r="AP302" s="38"/>
      <c r="AQ302" s="37"/>
      <c r="AR302" s="37"/>
      <c r="AS302" s="37"/>
      <c r="AT302" s="38"/>
    </row>
    <row r="303" spans="1:46" ht="12.75"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c r="AA303" s="37"/>
      <c r="AB303" s="37"/>
      <c r="AC303" s="49"/>
      <c r="AD303" s="37"/>
      <c r="AE303" s="37"/>
      <c r="AF303" s="37"/>
      <c r="AG303" s="37"/>
      <c r="AH303" s="37"/>
      <c r="AI303" s="37"/>
      <c r="AJ303" s="555"/>
      <c r="AK303" s="37"/>
      <c r="AL303" s="37"/>
      <c r="AM303" s="37"/>
      <c r="AN303" s="37"/>
      <c r="AO303" s="38"/>
      <c r="AP303" s="38"/>
      <c r="AQ303" s="37"/>
      <c r="AR303" s="37"/>
      <c r="AS303" s="37"/>
      <c r="AT303" s="38"/>
    </row>
    <row r="304" spans="1:46" ht="12.75"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c r="AA304" s="37"/>
      <c r="AB304" s="37"/>
      <c r="AC304" s="49"/>
      <c r="AD304" s="37"/>
      <c r="AE304" s="37"/>
      <c r="AF304" s="37"/>
      <c r="AG304" s="37"/>
      <c r="AH304" s="37"/>
      <c r="AI304" s="37"/>
      <c r="AJ304" s="555"/>
      <c r="AK304" s="37"/>
      <c r="AL304" s="37"/>
      <c r="AM304" s="37"/>
      <c r="AN304" s="37"/>
      <c r="AO304" s="38"/>
      <c r="AP304" s="38"/>
      <c r="AQ304" s="37"/>
      <c r="AR304" s="37"/>
      <c r="AS304" s="37"/>
      <c r="AT304" s="38"/>
    </row>
    <row r="305" spans="1:46" ht="12.75"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c r="AA305" s="37"/>
      <c r="AB305" s="37"/>
      <c r="AC305" s="49"/>
      <c r="AD305" s="37"/>
      <c r="AE305" s="37"/>
      <c r="AF305" s="37"/>
      <c r="AG305" s="37"/>
      <c r="AH305" s="37"/>
      <c r="AI305" s="37"/>
      <c r="AJ305" s="555"/>
      <c r="AK305" s="37"/>
      <c r="AL305" s="37"/>
      <c r="AM305" s="37"/>
      <c r="AN305" s="37"/>
      <c r="AO305" s="38"/>
      <c r="AP305" s="38"/>
      <c r="AQ305" s="37"/>
      <c r="AR305" s="37"/>
      <c r="AS305" s="37"/>
      <c r="AT305" s="38"/>
    </row>
    <row r="306" spans="1:46" ht="12.75"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c r="AA306" s="37"/>
      <c r="AB306" s="37"/>
      <c r="AC306" s="49"/>
      <c r="AD306" s="37"/>
      <c r="AE306" s="37"/>
      <c r="AF306" s="37"/>
      <c r="AG306" s="37"/>
      <c r="AH306" s="37"/>
      <c r="AI306" s="37"/>
      <c r="AJ306" s="555"/>
      <c r="AK306" s="37"/>
      <c r="AL306" s="37"/>
      <c r="AM306" s="37"/>
      <c r="AN306" s="37"/>
      <c r="AO306" s="38"/>
      <c r="AP306" s="38"/>
      <c r="AQ306" s="37"/>
      <c r="AR306" s="37"/>
      <c r="AS306" s="37"/>
      <c r="AT306" s="38"/>
    </row>
    <row r="307" spans="1:46" ht="12.75"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c r="AA307" s="37"/>
      <c r="AB307" s="37"/>
      <c r="AC307" s="49"/>
      <c r="AD307" s="37"/>
      <c r="AE307" s="37"/>
      <c r="AF307" s="37"/>
      <c r="AG307" s="37"/>
      <c r="AH307" s="37"/>
      <c r="AI307" s="37"/>
      <c r="AJ307" s="555"/>
      <c r="AK307" s="37"/>
      <c r="AL307" s="37"/>
      <c r="AM307" s="37"/>
      <c r="AN307" s="37"/>
      <c r="AO307" s="38"/>
      <c r="AP307" s="38"/>
      <c r="AQ307" s="37"/>
      <c r="AR307" s="37"/>
      <c r="AS307" s="37"/>
      <c r="AT307" s="38"/>
    </row>
    <row r="308" spans="1:46" ht="12.75"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c r="AA308" s="37"/>
      <c r="AB308" s="37"/>
      <c r="AC308" s="49"/>
      <c r="AD308" s="37"/>
      <c r="AE308" s="37"/>
      <c r="AF308" s="37"/>
      <c r="AG308" s="37"/>
      <c r="AH308" s="37"/>
      <c r="AI308" s="37"/>
      <c r="AJ308" s="555"/>
      <c r="AK308" s="37"/>
      <c r="AL308" s="37"/>
      <c r="AM308" s="37"/>
      <c r="AN308" s="37"/>
      <c r="AO308" s="38"/>
      <c r="AP308" s="38"/>
      <c r="AQ308" s="37"/>
      <c r="AR308" s="37"/>
      <c r="AS308" s="37"/>
      <c r="AT308" s="38"/>
    </row>
    <row r="309" spans="1:46" ht="12.75"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c r="AA309" s="37"/>
      <c r="AB309" s="37"/>
      <c r="AC309" s="49"/>
      <c r="AD309" s="37"/>
      <c r="AE309" s="37"/>
      <c r="AF309" s="37"/>
      <c r="AG309" s="37"/>
      <c r="AH309" s="37"/>
      <c r="AI309" s="37"/>
      <c r="AJ309" s="555"/>
      <c r="AK309" s="37"/>
      <c r="AL309" s="37"/>
      <c r="AM309" s="37"/>
      <c r="AN309" s="37"/>
      <c r="AO309" s="38"/>
      <c r="AP309" s="38"/>
      <c r="AQ309" s="37"/>
      <c r="AR309" s="37"/>
      <c r="AS309" s="37"/>
      <c r="AT309" s="38"/>
    </row>
    <row r="310" spans="1:46" ht="12.75"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c r="AA310" s="37"/>
      <c r="AB310" s="37"/>
      <c r="AC310" s="49"/>
      <c r="AD310" s="37"/>
      <c r="AE310" s="37"/>
      <c r="AF310" s="37"/>
      <c r="AG310" s="37"/>
      <c r="AH310" s="37"/>
      <c r="AI310" s="37"/>
      <c r="AJ310" s="555"/>
      <c r="AK310" s="37"/>
      <c r="AL310" s="37"/>
      <c r="AM310" s="37"/>
      <c r="AN310" s="37"/>
      <c r="AO310" s="38"/>
      <c r="AP310" s="38"/>
      <c r="AQ310" s="37"/>
      <c r="AR310" s="37"/>
      <c r="AS310" s="37"/>
      <c r="AT310" s="38"/>
    </row>
    <row r="311" spans="1:46" ht="12.75"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c r="AA311" s="37"/>
      <c r="AB311" s="37"/>
      <c r="AC311" s="49"/>
      <c r="AD311" s="37"/>
      <c r="AE311" s="37"/>
      <c r="AF311" s="37"/>
      <c r="AG311" s="37"/>
      <c r="AH311" s="37"/>
      <c r="AI311" s="37"/>
      <c r="AJ311" s="555"/>
      <c r="AK311" s="37"/>
      <c r="AL311" s="37"/>
      <c r="AM311" s="37"/>
      <c r="AN311" s="37"/>
      <c r="AO311" s="38"/>
      <c r="AP311" s="38"/>
      <c r="AQ311" s="37"/>
      <c r="AR311" s="37"/>
      <c r="AS311" s="37"/>
      <c r="AT311" s="38"/>
    </row>
    <row r="312" spans="1:46" ht="12.75"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c r="AA312" s="37"/>
      <c r="AB312" s="37"/>
      <c r="AC312" s="49"/>
      <c r="AD312" s="37"/>
      <c r="AE312" s="37"/>
      <c r="AF312" s="37"/>
      <c r="AG312" s="37"/>
      <c r="AH312" s="37"/>
      <c r="AI312" s="37"/>
      <c r="AJ312" s="555"/>
      <c r="AK312" s="37"/>
      <c r="AL312" s="37"/>
      <c r="AM312" s="37"/>
      <c r="AN312" s="37"/>
      <c r="AO312" s="38"/>
      <c r="AP312" s="38"/>
      <c r="AQ312" s="37"/>
      <c r="AR312" s="37"/>
      <c r="AS312" s="37"/>
      <c r="AT312" s="38"/>
    </row>
    <row r="313" spans="1:46" ht="12.75"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c r="AA313" s="37"/>
      <c r="AB313" s="37"/>
      <c r="AC313" s="49"/>
      <c r="AD313" s="37"/>
      <c r="AE313" s="37"/>
      <c r="AF313" s="37"/>
      <c r="AG313" s="37"/>
      <c r="AH313" s="37"/>
      <c r="AI313" s="37"/>
      <c r="AJ313" s="555"/>
      <c r="AK313" s="37"/>
      <c r="AL313" s="37"/>
      <c r="AM313" s="37"/>
      <c r="AN313" s="37"/>
      <c r="AO313" s="38"/>
      <c r="AP313" s="38"/>
      <c r="AQ313" s="37"/>
      <c r="AR313" s="37"/>
      <c r="AS313" s="37"/>
      <c r="AT313" s="38"/>
    </row>
    <row r="314" spans="1:46" ht="12.75"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c r="AA314" s="37"/>
      <c r="AB314" s="37"/>
      <c r="AC314" s="49"/>
      <c r="AD314" s="37"/>
      <c r="AE314" s="37"/>
      <c r="AF314" s="37"/>
      <c r="AG314" s="37"/>
      <c r="AH314" s="37"/>
      <c r="AI314" s="37"/>
      <c r="AJ314" s="555"/>
      <c r="AK314" s="37"/>
      <c r="AL314" s="37"/>
      <c r="AM314" s="37"/>
      <c r="AN314" s="37"/>
      <c r="AO314" s="38"/>
      <c r="AP314" s="38"/>
      <c r="AQ314" s="37"/>
      <c r="AR314" s="37"/>
      <c r="AS314" s="37"/>
      <c r="AT314" s="38"/>
    </row>
    <row r="315" spans="1:46" ht="12.75"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c r="AA315" s="37"/>
      <c r="AB315" s="37"/>
      <c r="AC315" s="49"/>
      <c r="AD315" s="37"/>
      <c r="AE315" s="37"/>
      <c r="AF315" s="37"/>
      <c r="AG315" s="37"/>
      <c r="AH315" s="37"/>
      <c r="AI315" s="37"/>
      <c r="AJ315" s="555"/>
      <c r="AK315" s="37"/>
      <c r="AL315" s="37"/>
      <c r="AM315" s="37"/>
      <c r="AN315" s="37"/>
      <c r="AO315" s="38"/>
      <c r="AP315" s="38"/>
      <c r="AQ315" s="37"/>
      <c r="AR315" s="37"/>
      <c r="AS315" s="37"/>
      <c r="AT315" s="38"/>
    </row>
    <row r="316" spans="1:46" ht="12.75"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c r="AA316" s="37"/>
      <c r="AB316" s="37"/>
      <c r="AC316" s="49"/>
      <c r="AD316" s="37"/>
      <c r="AE316" s="37"/>
      <c r="AF316" s="37"/>
      <c r="AG316" s="37"/>
      <c r="AH316" s="37"/>
      <c r="AI316" s="37"/>
      <c r="AJ316" s="555"/>
      <c r="AK316" s="37"/>
      <c r="AL316" s="37"/>
      <c r="AM316" s="37"/>
      <c r="AN316" s="37"/>
      <c r="AO316" s="38"/>
      <c r="AP316" s="38"/>
      <c r="AQ316" s="37"/>
      <c r="AR316" s="37"/>
      <c r="AS316" s="37"/>
      <c r="AT316" s="38"/>
    </row>
    <row r="317" spans="1:46" ht="12.75"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c r="AA317" s="37"/>
      <c r="AB317" s="37"/>
      <c r="AC317" s="49"/>
      <c r="AD317" s="37"/>
      <c r="AE317" s="37"/>
      <c r="AF317" s="37"/>
      <c r="AG317" s="37"/>
      <c r="AH317" s="37"/>
      <c r="AI317" s="37"/>
      <c r="AJ317" s="555"/>
      <c r="AK317" s="37"/>
      <c r="AL317" s="37"/>
      <c r="AM317" s="37"/>
      <c r="AN317" s="37"/>
      <c r="AO317" s="38"/>
      <c r="AP317" s="38"/>
      <c r="AQ317" s="37"/>
      <c r="AR317" s="37"/>
      <c r="AS317" s="37"/>
      <c r="AT317" s="38"/>
    </row>
    <row r="318" spans="1:46" ht="12.75"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c r="AA318" s="37"/>
      <c r="AB318" s="37"/>
      <c r="AC318" s="49"/>
      <c r="AD318" s="37"/>
      <c r="AE318" s="37"/>
      <c r="AF318" s="37"/>
      <c r="AG318" s="37"/>
      <c r="AH318" s="37"/>
      <c r="AI318" s="37"/>
      <c r="AJ318" s="555"/>
      <c r="AK318" s="37"/>
      <c r="AL318" s="37"/>
      <c r="AM318" s="37"/>
      <c r="AN318" s="37"/>
      <c r="AO318" s="38"/>
      <c r="AP318" s="38"/>
      <c r="AQ318" s="37"/>
      <c r="AR318" s="37"/>
      <c r="AS318" s="37"/>
      <c r="AT318" s="38"/>
    </row>
    <row r="319" spans="1:46" ht="12.75"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49"/>
      <c r="AD319" s="37"/>
      <c r="AE319" s="37"/>
      <c r="AF319" s="37"/>
      <c r="AG319" s="37"/>
      <c r="AH319" s="37"/>
      <c r="AI319" s="37"/>
      <c r="AJ319" s="555"/>
      <c r="AK319" s="37"/>
      <c r="AL319" s="37"/>
      <c r="AM319" s="37"/>
      <c r="AN319" s="37"/>
      <c r="AO319" s="38"/>
      <c r="AP319" s="38"/>
      <c r="AQ319" s="37"/>
      <c r="AR319" s="37"/>
      <c r="AS319" s="37"/>
      <c r="AT319" s="38"/>
    </row>
    <row r="320" spans="1:46" ht="12.75"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c r="AA320" s="37"/>
      <c r="AB320" s="37"/>
      <c r="AC320" s="49"/>
      <c r="AD320" s="37"/>
      <c r="AE320" s="37"/>
      <c r="AF320" s="37"/>
      <c r="AG320" s="37"/>
      <c r="AH320" s="37"/>
      <c r="AI320" s="37"/>
      <c r="AJ320" s="555"/>
      <c r="AK320" s="37"/>
      <c r="AL320" s="37"/>
      <c r="AM320" s="37"/>
      <c r="AN320" s="37"/>
      <c r="AO320" s="38"/>
      <c r="AP320" s="38"/>
      <c r="AQ320" s="37"/>
      <c r="AR320" s="37"/>
      <c r="AS320" s="37"/>
      <c r="AT320" s="38"/>
    </row>
    <row r="321" spans="1:46" ht="12.75"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c r="AA321" s="37"/>
      <c r="AB321" s="37"/>
      <c r="AC321" s="49"/>
      <c r="AD321" s="37"/>
      <c r="AE321" s="37"/>
      <c r="AF321" s="37"/>
      <c r="AG321" s="37"/>
      <c r="AH321" s="37"/>
      <c r="AI321" s="37"/>
      <c r="AJ321" s="555"/>
      <c r="AK321" s="37"/>
      <c r="AL321" s="37"/>
      <c r="AM321" s="37"/>
      <c r="AN321" s="37"/>
      <c r="AO321" s="38"/>
      <c r="AP321" s="38"/>
      <c r="AQ321" s="37"/>
      <c r="AR321" s="37"/>
      <c r="AS321" s="37"/>
      <c r="AT321" s="38"/>
    </row>
    <row r="322" spans="1:46" ht="12.75"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c r="AA322" s="37"/>
      <c r="AB322" s="37"/>
      <c r="AC322" s="49"/>
      <c r="AD322" s="37"/>
      <c r="AE322" s="37"/>
      <c r="AF322" s="37"/>
      <c r="AG322" s="37"/>
      <c r="AH322" s="37"/>
      <c r="AI322" s="37"/>
      <c r="AJ322" s="555"/>
      <c r="AK322" s="37"/>
      <c r="AL322" s="37"/>
      <c r="AM322" s="37"/>
      <c r="AN322" s="37"/>
      <c r="AO322" s="38"/>
      <c r="AP322" s="38"/>
      <c r="AQ322" s="37"/>
      <c r="AR322" s="37"/>
      <c r="AS322" s="37"/>
      <c r="AT322" s="38"/>
    </row>
    <row r="323" spans="1:46" ht="12.75"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c r="AA323" s="37"/>
      <c r="AB323" s="37"/>
      <c r="AC323" s="49"/>
      <c r="AD323" s="37"/>
      <c r="AE323" s="37"/>
      <c r="AF323" s="37"/>
      <c r="AG323" s="37"/>
      <c r="AH323" s="37"/>
      <c r="AI323" s="37"/>
      <c r="AJ323" s="555"/>
      <c r="AK323" s="37"/>
      <c r="AL323" s="37"/>
      <c r="AM323" s="37"/>
      <c r="AN323" s="37"/>
      <c r="AO323" s="38"/>
      <c r="AP323" s="38"/>
      <c r="AQ323" s="37"/>
      <c r="AR323" s="37"/>
      <c r="AS323" s="37"/>
      <c r="AT323" s="38"/>
    </row>
    <row r="324" spans="1:46" ht="12.75"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c r="AA324" s="37"/>
      <c r="AB324" s="37"/>
      <c r="AC324" s="49"/>
      <c r="AD324" s="37"/>
      <c r="AE324" s="37"/>
      <c r="AF324" s="37"/>
      <c r="AG324" s="37"/>
      <c r="AH324" s="37"/>
      <c r="AI324" s="37"/>
      <c r="AJ324" s="555"/>
      <c r="AK324" s="37"/>
      <c r="AL324" s="37"/>
      <c r="AM324" s="37"/>
      <c r="AN324" s="37"/>
      <c r="AO324" s="38"/>
      <c r="AP324" s="38"/>
      <c r="AQ324" s="37"/>
      <c r="AR324" s="37"/>
      <c r="AS324" s="37"/>
      <c r="AT324" s="38"/>
    </row>
    <row r="325" spans="1:46" ht="12.75"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c r="AA325" s="37"/>
      <c r="AB325" s="37"/>
      <c r="AC325" s="49"/>
      <c r="AD325" s="37"/>
      <c r="AE325" s="37"/>
      <c r="AF325" s="37"/>
      <c r="AG325" s="37"/>
      <c r="AH325" s="37"/>
      <c r="AI325" s="37"/>
      <c r="AJ325" s="555"/>
      <c r="AK325" s="37"/>
      <c r="AL325" s="37"/>
      <c r="AM325" s="37"/>
      <c r="AN325" s="37"/>
      <c r="AO325" s="38"/>
      <c r="AP325" s="38"/>
      <c r="AQ325" s="37"/>
      <c r="AR325" s="37"/>
      <c r="AS325" s="37"/>
      <c r="AT325" s="38"/>
    </row>
    <row r="326" spans="1:46" ht="12.75"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c r="AA326" s="37"/>
      <c r="AB326" s="37"/>
      <c r="AC326" s="49"/>
      <c r="AD326" s="37"/>
      <c r="AE326" s="37"/>
      <c r="AF326" s="37"/>
      <c r="AG326" s="37"/>
      <c r="AH326" s="37"/>
      <c r="AI326" s="37"/>
      <c r="AJ326" s="555"/>
      <c r="AK326" s="37"/>
      <c r="AL326" s="37"/>
      <c r="AM326" s="37"/>
      <c r="AN326" s="37"/>
      <c r="AO326" s="38"/>
      <c r="AP326" s="38"/>
      <c r="AQ326" s="37"/>
      <c r="AR326" s="37"/>
      <c r="AS326" s="37"/>
      <c r="AT326" s="38"/>
    </row>
    <row r="327" spans="1:46" ht="12.75"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c r="AA327" s="37"/>
      <c r="AB327" s="37"/>
      <c r="AC327" s="49"/>
      <c r="AD327" s="37"/>
      <c r="AE327" s="37"/>
      <c r="AF327" s="37"/>
      <c r="AG327" s="37"/>
      <c r="AH327" s="37"/>
      <c r="AI327" s="37"/>
      <c r="AJ327" s="555"/>
      <c r="AK327" s="37"/>
      <c r="AL327" s="37"/>
      <c r="AM327" s="37"/>
      <c r="AN327" s="37"/>
      <c r="AO327" s="38"/>
      <c r="AP327" s="38"/>
      <c r="AQ327" s="37"/>
      <c r="AR327" s="37"/>
      <c r="AS327" s="37"/>
      <c r="AT327" s="38"/>
    </row>
    <row r="328" spans="1:46" ht="12.75"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c r="AA328" s="37"/>
      <c r="AB328" s="37"/>
      <c r="AC328" s="49"/>
      <c r="AD328" s="37"/>
      <c r="AE328" s="37"/>
      <c r="AF328" s="37"/>
      <c r="AG328" s="37"/>
      <c r="AH328" s="37"/>
      <c r="AI328" s="37"/>
      <c r="AJ328" s="555"/>
      <c r="AK328" s="37"/>
      <c r="AL328" s="37"/>
      <c r="AM328" s="37"/>
      <c r="AN328" s="37"/>
      <c r="AO328" s="38"/>
      <c r="AP328" s="38"/>
      <c r="AQ328" s="37"/>
      <c r="AR328" s="37"/>
      <c r="AS328" s="37"/>
      <c r="AT328" s="38"/>
    </row>
    <row r="329" spans="1:46" ht="12.75"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c r="AA329" s="37"/>
      <c r="AB329" s="37"/>
      <c r="AC329" s="49"/>
      <c r="AD329" s="37"/>
      <c r="AE329" s="37"/>
      <c r="AF329" s="37"/>
      <c r="AG329" s="37"/>
      <c r="AH329" s="37"/>
      <c r="AI329" s="37"/>
      <c r="AJ329" s="555"/>
      <c r="AK329" s="37"/>
      <c r="AL329" s="37"/>
      <c r="AM329" s="37"/>
      <c r="AN329" s="37"/>
      <c r="AO329" s="38"/>
      <c r="AP329" s="38"/>
      <c r="AQ329" s="37"/>
      <c r="AR329" s="37"/>
      <c r="AS329" s="37"/>
      <c r="AT329" s="38"/>
    </row>
    <row r="330" spans="1:46" ht="12.75"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c r="AA330" s="37"/>
      <c r="AB330" s="37"/>
      <c r="AC330" s="49"/>
      <c r="AD330" s="37"/>
      <c r="AE330" s="37"/>
      <c r="AF330" s="37"/>
      <c r="AG330" s="37"/>
      <c r="AH330" s="37"/>
      <c r="AI330" s="37"/>
      <c r="AJ330" s="555"/>
      <c r="AK330" s="37"/>
      <c r="AL330" s="37"/>
      <c r="AM330" s="37"/>
      <c r="AN330" s="37"/>
      <c r="AO330" s="38"/>
      <c r="AP330" s="38"/>
      <c r="AQ330" s="37"/>
      <c r="AR330" s="37"/>
      <c r="AS330" s="37"/>
      <c r="AT330" s="38"/>
    </row>
    <row r="331" spans="1:46" ht="12.75"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c r="AA331" s="37"/>
      <c r="AB331" s="37"/>
      <c r="AC331" s="49"/>
      <c r="AD331" s="37"/>
      <c r="AE331" s="37"/>
      <c r="AF331" s="37"/>
      <c r="AG331" s="37"/>
      <c r="AH331" s="37"/>
      <c r="AI331" s="37"/>
      <c r="AJ331" s="555"/>
      <c r="AK331" s="37"/>
      <c r="AL331" s="37"/>
      <c r="AM331" s="37"/>
      <c r="AN331" s="37"/>
      <c r="AO331" s="38"/>
      <c r="AP331" s="38"/>
      <c r="AQ331" s="37"/>
      <c r="AR331" s="37"/>
      <c r="AS331" s="37"/>
      <c r="AT331" s="38"/>
    </row>
    <row r="332" spans="1:46" ht="12.75"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c r="AA332" s="37"/>
      <c r="AB332" s="37"/>
      <c r="AC332" s="49"/>
      <c r="AD332" s="37"/>
      <c r="AE332" s="37"/>
      <c r="AF332" s="37"/>
      <c r="AG332" s="37"/>
      <c r="AH332" s="37"/>
      <c r="AI332" s="37"/>
      <c r="AJ332" s="555"/>
      <c r="AK332" s="37"/>
      <c r="AL332" s="37"/>
      <c r="AM332" s="37"/>
      <c r="AN332" s="37"/>
      <c r="AO332" s="38"/>
      <c r="AP332" s="38"/>
      <c r="AQ332" s="37"/>
      <c r="AR332" s="37"/>
      <c r="AS332" s="37"/>
      <c r="AT332" s="38"/>
    </row>
    <row r="333" spans="1:46" ht="12.75"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c r="AA333" s="37"/>
      <c r="AB333" s="37"/>
      <c r="AC333" s="49"/>
      <c r="AD333" s="37"/>
      <c r="AE333" s="37"/>
      <c r="AF333" s="37"/>
      <c r="AG333" s="37"/>
      <c r="AH333" s="37"/>
      <c r="AI333" s="37"/>
      <c r="AJ333" s="555"/>
      <c r="AK333" s="37"/>
      <c r="AL333" s="37"/>
      <c r="AM333" s="37"/>
      <c r="AN333" s="37"/>
      <c r="AO333" s="38"/>
      <c r="AP333" s="38"/>
      <c r="AQ333" s="37"/>
      <c r="AR333" s="37"/>
      <c r="AS333" s="37"/>
      <c r="AT333" s="38"/>
    </row>
    <row r="334" spans="1:46" ht="12.75"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c r="AA334" s="37"/>
      <c r="AB334" s="37"/>
      <c r="AC334" s="49"/>
      <c r="AD334" s="37"/>
      <c r="AE334" s="37"/>
      <c r="AF334" s="37"/>
      <c r="AG334" s="37"/>
      <c r="AH334" s="37"/>
      <c r="AI334" s="37"/>
      <c r="AJ334" s="555"/>
      <c r="AK334" s="37"/>
      <c r="AL334" s="37"/>
      <c r="AM334" s="37"/>
      <c r="AN334" s="37"/>
      <c r="AO334" s="38"/>
      <c r="AP334" s="38"/>
      <c r="AQ334" s="37"/>
      <c r="AR334" s="37"/>
      <c r="AS334" s="37"/>
      <c r="AT334" s="38"/>
    </row>
    <row r="335" spans="1:46" ht="12.75"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c r="AA335" s="37"/>
      <c r="AB335" s="37"/>
      <c r="AC335" s="49"/>
      <c r="AD335" s="37"/>
      <c r="AE335" s="37"/>
      <c r="AF335" s="37"/>
      <c r="AG335" s="37"/>
      <c r="AH335" s="37"/>
      <c r="AI335" s="37"/>
      <c r="AJ335" s="555"/>
      <c r="AK335" s="37"/>
      <c r="AL335" s="37"/>
      <c r="AM335" s="37"/>
      <c r="AN335" s="37"/>
      <c r="AO335" s="38"/>
      <c r="AP335" s="38"/>
      <c r="AQ335" s="37"/>
      <c r="AR335" s="37"/>
      <c r="AS335" s="37"/>
      <c r="AT335" s="38"/>
    </row>
    <row r="336" spans="1:46" ht="12.75"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c r="AA336" s="37"/>
      <c r="AB336" s="37"/>
      <c r="AC336" s="49"/>
      <c r="AD336" s="37"/>
      <c r="AE336" s="37"/>
      <c r="AF336" s="37"/>
      <c r="AG336" s="37"/>
      <c r="AH336" s="37"/>
      <c r="AI336" s="37"/>
      <c r="AJ336" s="555"/>
      <c r="AK336" s="37"/>
      <c r="AL336" s="37"/>
      <c r="AM336" s="37"/>
      <c r="AN336" s="37"/>
      <c r="AO336" s="38"/>
      <c r="AP336" s="38"/>
      <c r="AQ336" s="37"/>
      <c r="AR336" s="37"/>
      <c r="AS336" s="37"/>
      <c r="AT336" s="38"/>
    </row>
    <row r="337" spans="1:46" ht="12.75"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c r="AA337" s="37"/>
      <c r="AB337" s="37"/>
      <c r="AC337" s="49"/>
      <c r="AD337" s="37"/>
      <c r="AE337" s="37"/>
      <c r="AF337" s="37"/>
      <c r="AG337" s="37"/>
      <c r="AH337" s="37"/>
      <c r="AI337" s="37"/>
      <c r="AJ337" s="555"/>
      <c r="AK337" s="37"/>
      <c r="AL337" s="37"/>
      <c r="AM337" s="37"/>
      <c r="AN337" s="37"/>
      <c r="AO337" s="38"/>
      <c r="AP337" s="38"/>
      <c r="AQ337" s="37"/>
      <c r="AR337" s="37"/>
      <c r="AS337" s="37"/>
      <c r="AT337" s="38"/>
    </row>
    <row r="338" spans="1:46" ht="12.75"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c r="AA338" s="37"/>
      <c r="AB338" s="37"/>
      <c r="AC338" s="49"/>
      <c r="AD338" s="37"/>
      <c r="AE338" s="37"/>
      <c r="AF338" s="37"/>
      <c r="AG338" s="37"/>
      <c r="AH338" s="37"/>
      <c r="AI338" s="37"/>
      <c r="AJ338" s="555"/>
      <c r="AK338" s="37"/>
      <c r="AL338" s="37"/>
      <c r="AM338" s="37"/>
      <c r="AN338" s="37"/>
      <c r="AO338" s="38"/>
      <c r="AP338" s="38"/>
      <c r="AQ338" s="37"/>
      <c r="AR338" s="37"/>
      <c r="AS338" s="37"/>
      <c r="AT338" s="38"/>
    </row>
    <row r="339" spans="1:46" ht="12.75"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c r="AA339" s="37"/>
      <c r="AB339" s="37"/>
      <c r="AC339" s="49"/>
      <c r="AD339" s="37"/>
      <c r="AE339" s="37"/>
      <c r="AF339" s="37"/>
      <c r="AG339" s="37"/>
      <c r="AH339" s="37"/>
      <c r="AI339" s="37"/>
      <c r="AJ339" s="555"/>
      <c r="AK339" s="37"/>
      <c r="AL339" s="37"/>
      <c r="AM339" s="37"/>
      <c r="AN339" s="37"/>
      <c r="AO339" s="38"/>
      <c r="AP339" s="38"/>
      <c r="AQ339" s="37"/>
      <c r="AR339" s="37"/>
      <c r="AS339" s="37"/>
      <c r="AT339" s="38"/>
    </row>
    <row r="340" spans="1:46" ht="12.75"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c r="AA340" s="37"/>
      <c r="AB340" s="37"/>
      <c r="AC340" s="49"/>
      <c r="AD340" s="37"/>
      <c r="AE340" s="37"/>
      <c r="AF340" s="37"/>
      <c r="AG340" s="37"/>
      <c r="AH340" s="37"/>
      <c r="AI340" s="37"/>
      <c r="AJ340" s="555"/>
      <c r="AK340" s="37"/>
      <c r="AL340" s="37"/>
      <c r="AM340" s="37"/>
      <c r="AN340" s="37"/>
      <c r="AO340" s="38"/>
      <c r="AP340" s="38"/>
      <c r="AQ340" s="37"/>
      <c r="AR340" s="37"/>
      <c r="AS340" s="37"/>
      <c r="AT340" s="38"/>
    </row>
    <row r="341" spans="1:46" ht="12.75"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c r="AA341" s="37"/>
      <c r="AB341" s="37"/>
      <c r="AC341" s="49"/>
      <c r="AD341" s="37"/>
      <c r="AE341" s="37"/>
      <c r="AF341" s="37"/>
      <c r="AG341" s="37"/>
      <c r="AH341" s="37"/>
      <c r="AI341" s="37"/>
      <c r="AJ341" s="555"/>
      <c r="AK341" s="37"/>
      <c r="AL341" s="37"/>
      <c r="AM341" s="37"/>
      <c r="AN341" s="37"/>
      <c r="AO341" s="38"/>
      <c r="AP341" s="38"/>
      <c r="AQ341" s="37"/>
      <c r="AR341" s="37"/>
      <c r="AS341" s="37"/>
      <c r="AT341" s="38"/>
    </row>
    <row r="342" spans="1:46" ht="12.75"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c r="AA342" s="37"/>
      <c r="AB342" s="37"/>
      <c r="AC342" s="49"/>
      <c r="AD342" s="37"/>
      <c r="AE342" s="37"/>
      <c r="AF342" s="37"/>
      <c r="AG342" s="37"/>
      <c r="AH342" s="37"/>
      <c r="AI342" s="37"/>
      <c r="AJ342" s="555"/>
      <c r="AK342" s="37"/>
      <c r="AL342" s="37"/>
      <c r="AM342" s="37"/>
      <c r="AN342" s="37"/>
      <c r="AO342" s="38"/>
      <c r="AP342" s="38"/>
      <c r="AQ342" s="37"/>
      <c r="AR342" s="37"/>
      <c r="AS342" s="37"/>
      <c r="AT342" s="38"/>
    </row>
    <row r="343" spans="1:46" ht="12.75"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c r="AA343" s="37"/>
      <c r="AB343" s="37"/>
      <c r="AC343" s="49"/>
      <c r="AD343" s="37"/>
      <c r="AE343" s="37"/>
      <c r="AF343" s="37"/>
      <c r="AG343" s="37"/>
      <c r="AH343" s="37"/>
      <c r="AI343" s="37"/>
      <c r="AJ343" s="555"/>
      <c r="AK343" s="37"/>
      <c r="AL343" s="37"/>
      <c r="AM343" s="37"/>
      <c r="AN343" s="37"/>
      <c r="AO343" s="38"/>
      <c r="AP343" s="38"/>
      <c r="AQ343" s="37"/>
      <c r="AR343" s="37"/>
      <c r="AS343" s="37"/>
      <c r="AT343" s="38"/>
    </row>
    <row r="344" spans="1:46" ht="12.75"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c r="AA344" s="37"/>
      <c r="AB344" s="37"/>
      <c r="AC344" s="49"/>
      <c r="AD344" s="37"/>
      <c r="AE344" s="37"/>
      <c r="AF344" s="37"/>
      <c r="AG344" s="37"/>
      <c r="AH344" s="37"/>
      <c r="AI344" s="37"/>
      <c r="AJ344" s="555"/>
      <c r="AK344" s="37"/>
      <c r="AL344" s="37"/>
      <c r="AM344" s="37"/>
      <c r="AN344" s="37"/>
      <c r="AO344" s="38"/>
      <c r="AP344" s="38"/>
      <c r="AQ344" s="37"/>
      <c r="AR344" s="37"/>
      <c r="AS344" s="37"/>
      <c r="AT344" s="38"/>
    </row>
    <row r="345" spans="1:46" ht="12.75"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c r="AA345" s="37"/>
      <c r="AB345" s="37"/>
      <c r="AC345" s="49"/>
      <c r="AD345" s="37"/>
      <c r="AE345" s="37"/>
      <c r="AF345" s="37"/>
      <c r="AG345" s="37"/>
      <c r="AH345" s="37"/>
      <c r="AI345" s="37"/>
      <c r="AJ345" s="555"/>
      <c r="AK345" s="37"/>
      <c r="AL345" s="37"/>
      <c r="AM345" s="37"/>
      <c r="AN345" s="37"/>
      <c r="AO345" s="38"/>
      <c r="AP345" s="38"/>
      <c r="AQ345" s="37"/>
      <c r="AR345" s="37"/>
      <c r="AS345" s="37"/>
      <c r="AT345" s="38"/>
    </row>
    <row r="346" spans="1:46" ht="12.75"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37"/>
      <c r="AC346" s="49"/>
      <c r="AD346" s="37"/>
      <c r="AE346" s="37"/>
      <c r="AF346" s="37"/>
      <c r="AG346" s="37"/>
      <c r="AH346" s="37"/>
      <c r="AI346" s="37"/>
      <c r="AJ346" s="555"/>
      <c r="AK346" s="37"/>
      <c r="AL346" s="37"/>
      <c r="AM346" s="37"/>
      <c r="AN346" s="37"/>
      <c r="AO346" s="38"/>
      <c r="AP346" s="38"/>
      <c r="AQ346" s="37"/>
      <c r="AR346" s="37"/>
      <c r="AS346" s="37"/>
      <c r="AT346" s="38"/>
    </row>
    <row r="347" spans="1:46" ht="12.75"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c r="AA347" s="37"/>
      <c r="AB347" s="37"/>
      <c r="AC347" s="49"/>
      <c r="AD347" s="37"/>
      <c r="AE347" s="37"/>
      <c r="AF347" s="37"/>
      <c r="AG347" s="37"/>
      <c r="AH347" s="37"/>
      <c r="AI347" s="37"/>
      <c r="AJ347" s="555"/>
      <c r="AK347" s="37"/>
      <c r="AL347" s="37"/>
      <c r="AM347" s="37"/>
      <c r="AN347" s="37"/>
      <c r="AO347" s="38"/>
      <c r="AP347" s="38"/>
      <c r="AQ347" s="37"/>
      <c r="AR347" s="37"/>
      <c r="AS347" s="37"/>
      <c r="AT347" s="38"/>
    </row>
    <row r="348" spans="1:46" ht="12.75"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c r="AA348" s="37"/>
      <c r="AB348" s="37"/>
      <c r="AC348" s="49"/>
      <c r="AD348" s="37"/>
      <c r="AE348" s="37"/>
      <c r="AF348" s="37"/>
      <c r="AG348" s="37"/>
      <c r="AH348" s="37"/>
      <c r="AI348" s="37"/>
      <c r="AJ348" s="555"/>
      <c r="AK348" s="37"/>
      <c r="AL348" s="37"/>
      <c r="AM348" s="37"/>
      <c r="AN348" s="37"/>
      <c r="AO348" s="38"/>
      <c r="AP348" s="38"/>
      <c r="AQ348" s="37"/>
      <c r="AR348" s="37"/>
      <c r="AS348" s="37"/>
      <c r="AT348" s="38"/>
    </row>
    <row r="349" spans="1:46" ht="12.75"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c r="AA349" s="37"/>
      <c r="AB349" s="37"/>
      <c r="AC349" s="49"/>
      <c r="AD349" s="37"/>
      <c r="AE349" s="37"/>
      <c r="AF349" s="37"/>
      <c r="AG349" s="37"/>
      <c r="AH349" s="37"/>
      <c r="AI349" s="37"/>
      <c r="AJ349" s="555"/>
      <c r="AK349" s="37"/>
      <c r="AL349" s="37"/>
      <c r="AM349" s="37"/>
      <c r="AN349" s="37"/>
      <c r="AO349" s="38"/>
      <c r="AP349" s="38"/>
      <c r="AQ349" s="37"/>
      <c r="AR349" s="37"/>
      <c r="AS349" s="37"/>
      <c r="AT349" s="38"/>
    </row>
    <row r="350" spans="1:46" ht="12.75"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c r="AA350" s="37"/>
      <c r="AB350" s="37"/>
      <c r="AC350" s="49"/>
      <c r="AD350" s="37"/>
      <c r="AE350" s="37"/>
      <c r="AF350" s="37"/>
      <c r="AG350" s="37"/>
      <c r="AH350" s="37"/>
      <c r="AI350" s="37"/>
      <c r="AJ350" s="555"/>
      <c r="AK350" s="37"/>
      <c r="AL350" s="37"/>
      <c r="AM350" s="37"/>
      <c r="AN350" s="37"/>
      <c r="AO350" s="38"/>
      <c r="AP350" s="38"/>
      <c r="AQ350" s="37"/>
      <c r="AR350" s="37"/>
      <c r="AS350" s="37"/>
      <c r="AT350" s="38"/>
    </row>
    <row r="351" spans="1:46" ht="12.75"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c r="AA351" s="37"/>
      <c r="AB351" s="37"/>
      <c r="AC351" s="49"/>
      <c r="AD351" s="37"/>
      <c r="AE351" s="37"/>
      <c r="AF351" s="37"/>
      <c r="AG351" s="37"/>
      <c r="AH351" s="37"/>
      <c r="AI351" s="37"/>
      <c r="AJ351" s="555"/>
      <c r="AK351" s="37"/>
      <c r="AL351" s="37"/>
      <c r="AM351" s="37"/>
      <c r="AN351" s="37"/>
      <c r="AO351" s="38"/>
      <c r="AP351" s="38"/>
      <c r="AQ351" s="37"/>
      <c r="AR351" s="37"/>
      <c r="AS351" s="37"/>
      <c r="AT351" s="38"/>
    </row>
    <row r="352" spans="1:46" ht="12.75"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c r="AA352" s="37"/>
      <c r="AB352" s="37"/>
      <c r="AC352" s="49"/>
      <c r="AD352" s="37"/>
      <c r="AE352" s="37"/>
      <c r="AF352" s="37"/>
      <c r="AG352" s="37"/>
      <c r="AH352" s="37"/>
      <c r="AI352" s="37"/>
      <c r="AJ352" s="555"/>
      <c r="AK352" s="37"/>
      <c r="AL352" s="37"/>
      <c r="AM352" s="37"/>
      <c r="AN352" s="37"/>
      <c r="AO352" s="38"/>
      <c r="AP352" s="38"/>
      <c r="AQ352" s="37"/>
      <c r="AR352" s="37"/>
      <c r="AS352" s="37"/>
      <c r="AT352" s="38"/>
    </row>
    <row r="353" spans="1:46" ht="12.75"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c r="AA353" s="37"/>
      <c r="AB353" s="37"/>
      <c r="AC353" s="49"/>
      <c r="AD353" s="37"/>
      <c r="AE353" s="37"/>
      <c r="AF353" s="37"/>
      <c r="AG353" s="37"/>
      <c r="AH353" s="37"/>
      <c r="AI353" s="37"/>
      <c r="AJ353" s="555"/>
      <c r="AK353" s="37"/>
      <c r="AL353" s="37"/>
      <c r="AM353" s="37"/>
      <c r="AN353" s="37"/>
      <c r="AO353" s="38"/>
      <c r="AP353" s="38"/>
      <c r="AQ353" s="37"/>
      <c r="AR353" s="37"/>
      <c r="AS353" s="37"/>
      <c r="AT353" s="38"/>
    </row>
    <row r="354" spans="1:46" ht="12.75"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c r="AA354" s="37"/>
      <c r="AB354" s="37"/>
      <c r="AC354" s="49"/>
      <c r="AD354" s="37"/>
      <c r="AE354" s="37"/>
      <c r="AF354" s="37"/>
      <c r="AG354" s="37"/>
      <c r="AH354" s="37"/>
      <c r="AI354" s="37"/>
      <c r="AJ354" s="555"/>
      <c r="AK354" s="37"/>
      <c r="AL354" s="37"/>
      <c r="AM354" s="37"/>
      <c r="AN354" s="37"/>
      <c r="AO354" s="38"/>
      <c r="AP354" s="38"/>
      <c r="AQ354" s="37"/>
      <c r="AR354" s="37"/>
      <c r="AS354" s="37"/>
      <c r="AT354" s="38"/>
    </row>
    <row r="355" spans="1:46" ht="12.75"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c r="AA355" s="37"/>
      <c r="AB355" s="37"/>
      <c r="AC355" s="49"/>
      <c r="AD355" s="37"/>
      <c r="AE355" s="37"/>
      <c r="AF355" s="37"/>
      <c r="AG355" s="37"/>
      <c r="AH355" s="37"/>
      <c r="AI355" s="37"/>
      <c r="AJ355" s="555"/>
      <c r="AK355" s="37"/>
      <c r="AL355" s="37"/>
      <c r="AM355" s="37"/>
      <c r="AN355" s="37"/>
      <c r="AO355" s="38"/>
      <c r="AP355" s="38"/>
      <c r="AQ355" s="37"/>
      <c r="AR355" s="37"/>
      <c r="AS355" s="37"/>
      <c r="AT355" s="38"/>
    </row>
    <row r="356" spans="1:46" ht="12.75"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c r="AA356" s="37"/>
      <c r="AB356" s="37"/>
      <c r="AC356" s="49"/>
      <c r="AD356" s="37"/>
      <c r="AE356" s="37"/>
      <c r="AF356" s="37"/>
      <c r="AG356" s="37"/>
      <c r="AH356" s="37"/>
      <c r="AI356" s="37"/>
      <c r="AJ356" s="555"/>
      <c r="AK356" s="37"/>
      <c r="AL356" s="37"/>
      <c r="AM356" s="37"/>
      <c r="AN356" s="37"/>
      <c r="AO356" s="38"/>
      <c r="AP356" s="38"/>
      <c r="AQ356" s="37"/>
      <c r="AR356" s="37"/>
      <c r="AS356" s="37"/>
      <c r="AT356" s="38"/>
    </row>
    <row r="357" spans="1:46" ht="12.75"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c r="AA357" s="37"/>
      <c r="AB357" s="37"/>
      <c r="AC357" s="49"/>
      <c r="AD357" s="37"/>
      <c r="AE357" s="37"/>
      <c r="AF357" s="37"/>
      <c r="AG357" s="37"/>
      <c r="AH357" s="37"/>
      <c r="AI357" s="37"/>
      <c r="AJ357" s="555"/>
      <c r="AK357" s="37"/>
      <c r="AL357" s="37"/>
      <c r="AM357" s="37"/>
      <c r="AN357" s="37"/>
      <c r="AO357" s="38"/>
      <c r="AP357" s="38"/>
      <c r="AQ357" s="37"/>
      <c r="AR357" s="37"/>
      <c r="AS357" s="37"/>
      <c r="AT357" s="38"/>
    </row>
    <row r="358" spans="1:46" ht="12.75"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c r="AA358" s="37"/>
      <c r="AB358" s="37"/>
      <c r="AC358" s="49"/>
      <c r="AD358" s="37"/>
      <c r="AE358" s="37"/>
      <c r="AF358" s="37"/>
      <c r="AG358" s="37"/>
      <c r="AH358" s="37"/>
      <c r="AI358" s="37"/>
      <c r="AJ358" s="555"/>
      <c r="AK358" s="37"/>
      <c r="AL358" s="37"/>
      <c r="AM358" s="37"/>
      <c r="AN358" s="37"/>
      <c r="AO358" s="38"/>
      <c r="AP358" s="38"/>
      <c r="AQ358" s="37"/>
      <c r="AR358" s="37"/>
      <c r="AS358" s="37"/>
      <c r="AT358" s="38"/>
    </row>
    <row r="359" spans="1:46" ht="12.75"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c r="AA359" s="37"/>
      <c r="AB359" s="37"/>
      <c r="AC359" s="49"/>
      <c r="AD359" s="37"/>
      <c r="AE359" s="37"/>
      <c r="AF359" s="37"/>
      <c r="AG359" s="37"/>
      <c r="AH359" s="37"/>
      <c r="AI359" s="37"/>
      <c r="AJ359" s="555"/>
      <c r="AK359" s="37"/>
      <c r="AL359" s="37"/>
      <c r="AM359" s="37"/>
      <c r="AN359" s="37"/>
      <c r="AO359" s="38"/>
      <c r="AP359" s="38"/>
      <c r="AQ359" s="37"/>
      <c r="AR359" s="37"/>
      <c r="AS359" s="37"/>
      <c r="AT359" s="38"/>
    </row>
    <row r="360" spans="1:46" ht="12.75"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c r="AA360" s="37"/>
      <c r="AB360" s="37"/>
      <c r="AC360" s="49"/>
      <c r="AD360" s="37"/>
      <c r="AE360" s="37"/>
      <c r="AF360" s="37"/>
      <c r="AG360" s="37"/>
      <c r="AH360" s="37"/>
      <c r="AI360" s="37"/>
      <c r="AJ360" s="555"/>
      <c r="AK360" s="37"/>
      <c r="AL360" s="37"/>
      <c r="AM360" s="37"/>
      <c r="AN360" s="37"/>
      <c r="AO360" s="38"/>
      <c r="AP360" s="38"/>
      <c r="AQ360" s="37"/>
      <c r="AR360" s="37"/>
      <c r="AS360" s="37"/>
      <c r="AT360" s="38"/>
    </row>
    <row r="361" spans="1:46" ht="12.75"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c r="AA361" s="37"/>
      <c r="AB361" s="37"/>
      <c r="AC361" s="49"/>
      <c r="AD361" s="37"/>
      <c r="AE361" s="37"/>
      <c r="AF361" s="37"/>
      <c r="AG361" s="37"/>
      <c r="AH361" s="37"/>
      <c r="AI361" s="37"/>
      <c r="AJ361" s="555"/>
      <c r="AK361" s="37"/>
      <c r="AL361" s="37"/>
      <c r="AM361" s="37"/>
      <c r="AN361" s="37"/>
      <c r="AO361" s="38"/>
      <c r="AP361" s="38"/>
      <c r="AQ361" s="37"/>
      <c r="AR361" s="37"/>
      <c r="AS361" s="37"/>
      <c r="AT361" s="38"/>
    </row>
    <row r="362" spans="1:46" ht="12.75"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c r="AA362" s="37"/>
      <c r="AB362" s="37"/>
      <c r="AC362" s="49"/>
      <c r="AD362" s="37"/>
      <c r="AE362" s="37"/>
      <c r="AF362" s="37"/>
      <c r="AG362" s="37"/>
      <c r="AH362" s="37"/>
      <c r="AI362" s="37"/>
      <c r="AJ362" s="555"/>
      <c r="AK362" s="37"/>
      <c r="AL362" s="37"/>
      <c r="AM362" s="37"/>
      <c r="AN362" s="37"/>
      <c r="AO362" s="38"/>
      <c r="AP362" s="38"/>
      <c r="AQ362" s="37"/>
      <c r="AR362" s="37"/>
      <c r="AS362" s="37"/>
      <c r="AT362" s="38"/>
    </row>
    <row r="363" spans="1:46" ht="12.75"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c r="AB363" s="37"/>
      <c r="AC363" s="49"/>
      <c r="AD363" s="37"/>
      <c r="AE363" s="37"/>
      <c r="AF363" s="37"/>
      <c r="AG363" s="37"/>
      <c r="AH363" s="37"/>
      <c r="AI363" s="37"/>
      <c r="AJ363" s="555"/>
      <c r="AK363" s="37"/>
      <c r="AL363" s="37"/>
      <c r="AM363" s="37"/>
      <c r="AN363" s="37"/>
      <c r="AO363" s="38"/>
      <c r="AP363" s="38"/>
      <c r="AQ363" s="37"/>
      <c r="AR363" s="37"/>
      <c r="AS363" s="37"/>
      <c r="AT363" s="38"/>
    </row>
    <row r="364" spans="1:46" ht="12.75"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c r="AA364" s="37"/>
      <c r="AB364" s="37"/>
      <c r="AC364" s="49"/>
      <c r="AD364" s="37"/>
      <c r="AE364" s="37"/>
      <c r="AF364" s="37"/>
      <c r="AG364" s="37"/>
      <c r="AH364" s="37"/>
      <c r="AI364" s="37"/>
      <c r="AJ364" s="555"/>
      <c r="AK364" s="37"/>
      <c r="AL364" s="37"/>
      <c r="AM364" s="37"/>
      <c r="AN364" s="37"/>
      <c r="AO364" s="38"/>
      <c r="AP364" s="38"/>
      <c r="AQ364" s="37"/>
      <c r="AR364" s="37"/>
      <c r="AS364" s="37"/>
      <c r="AT364" s="38"/>
    </row>
    <row r="365" spans="1:46" ht="12.75"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c r="AA365" s="37"/>
      <c r="AB365" s="37"/>
      <c r="AC365" s="49"/>
      <c r="AD365" s="37"/>
      <c r="AE365" s="37"/>
      <c r="AF365" s="37"/>
      <c r="AG365" s="37"/>
      <c r="AH365" s="37"/>
      <c r="AI365" s="37"/>
      <c r="AJ365" s="555"/>
      <c r="AK365" s="37"/>
      <c r="AL365" s="37"/>
      <c r="AM365" s="37"/>
      <c r="AN365" s="37"/>
      <c r="AO365" s="38"/>
      <c r="AP365" s="38"/>
      <c r="AQ365" s="37"/>
      <c r="AR365" s="37"/>
      <c r="AS365" s="37"/>
      <c r="AT365" s="38"/>
    </row>
    <row r="366" spans="1:46" ht="12.75"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c r="AA366" s="37"/>
      <c r="AB366" s="37"/>
      <c r="AC366" s="49"/>
      <c r="AD366" s="37"/>
      <c r="AE366" s="37"/>
      <c r="AF366" s="37"/>
      <c r="AG366" s="37"/>
      <c r="AH366" s="37"/>
      <c r="AI366" s="37"/>
      <c r="AJ366" s="555"/>
      <c r="AK366" s="37"/>
      <c r="AL366" s="37"/>
      <c r="AM366" s="37"/>
      <c r="AN366" s="37"/>
      <c r="AO366" s="38"/>
      <c r="AP366" s="38"/>
      <c r="AQ366" s="37"/>
      <c r="AR366" s="37"/>
      <c r="AS366" s="37"/>
      <c r="AT366" s="38"/>
    </row>
    <row r="367" spans="1:46" ht="12.75"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c r="AA367" s="37"/>
      <c r="AB367" s="37"/>
      <c r="AC367" s="49"/>
      <c r="AD367" s="37"/>
      <c r="AE367" s="37"/>
      <c r="AF367" s="37"/>
      <c r="AG367" s="37"/>
      <c r="AH367" s="37"/>
      <c r="AI367" s="37"/>
      <c r="AJ367" s="555"/>
      <c r="AK367" s="37"/>
      <c r="AL367" s="37"/>
      <c r="AM367" s="37"/>
      <c r="AN367" s="37"/>
      <c r="AO367" s="38"/>
      <c r="AP367" s="38"/>
      <c r="AQ367" s="37"/>
      <c r="AR367" s="37"/>
      <c r="AS367" s="37"/>
      <c r="AT367" s="38"/>
    </row>
    <row r="368" spans="1:46" ht="12.75"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c r="AA368" s="37"/>
      <c r="AB368" s="37"/>
      <c r="AC368" s="49"/>
      <c r="AD368" s="37"/>
      <c r="AE368" s="37"/>
      <c r="AF368" s="37"/>
      <c r="AG368" s="37"/>
      <c r="AH368" s="37"/>
      <c r="AI368" s="37"/>
      <c r="AJ368" s="555"/>
      <c r="AK368" s="37"/>
      <c r="AL368" s="37"/>
      <c r="AM368" s="37"/>
      <c r="AN368" s="37"/>
      <c r="AO368" s="38"/>
      <c r="AP368" s="38"/>
      <c r="AQ368" s="37"/>
      <c r="AR368" s="37"/>
      <c r="AS368" s="37"/>
      <c r="AT368" s="38"/>
    </row>
    <row r="369" spans="1:46" ht="12.75"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c r="AA369" s="37"/>
      <c r="AB369" s="37"/>
      <c r="AC369" s="49"/>
      <c r="AD369" s="37"/>
      <c r="AE369" s="37"/>
      <c r="AF369" s="37"/>
      <c r="AG369" s="37"/>
      <c r="AH369" s="37"/>
      <c r="AI369" s="37"/>
      <c r="AJ369" s="555"/>
      <c r="AK369" s="37"/>
      <c r="AL369" s="37"/>
      <c r="AM369" s="37"/>
      <c r="AN369" s="37"/>
      <c r="AO369" s="38"/>
      <c r="AP369" s="38"/>
      <c r="AQ369" s="37"/>
      <c r="AR369" s="37"/>
      <c r="AS369" s="37"/>
      <c r="AT369" s="38"/>
    </row>
    <row r="370" spans="1:46" ht="12.75"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c r="AA370" s="37"/>
      <c r="AB370" s="37"/>
      <c r="AC370" s="49"/>
      <c r="AD370" s="37"/>
      <c r="AE370" s="37"/>
      <c r="AF370" s="37"/>
      <c r="AG370" s="37"/>
      <c r="AH370" s="37"/>
      <c r="AI370" s="37"/>
      <c r="AJ370" s="555"/>
      <c r="AK370" s="37"/>
      <c r="AL370" s="37"/>
      <c r="AM370" s="37"/>
      <c r="AN370" s="37"/>
      <c r="AO370" s="38"/>
      <c r="AP370" s="38"/>
      <c r="AQ370" s="37"/>
      <c r="AR370" s="37"/>
      <c r="AS370" s="37"/>
      <c r="AT370" s="38"/>
    </row>
    <row r="371" spans="1:46" ht="12.75"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c r="AA371" s="37"/>
      <c r="AB371" s="37"/>
      <c r="AC371" s="49"/>
      <c r="AD371" s="37"/>
      <c r="AE371" s="37"/>
      <c r="AF371" s="37"/>
      <c r="AG371" s="37"/>
      <c r="AH371" s="37"/>
      <c r="AI371" s="37"/>
      <c r="AJ371" s="555"/>
      <c r="AK371" s="37"/>
      <c r="AL371" s="37"/>
      <c r="AM371" s="37"/>
      <c r="AN371" s="37"/>
      <c r="AO371" s="38"/>
      <c r="AP371" s="38"/>
      <c r="AQ371" s="37"/>
      <c r="AR371" s="37"/>
      <c r="AS371" s="37"/>
      <c r="AT371" s="38"/>
    </row>
    <row r="372" spans="1:46" ht="12.75"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c r="AA372" s="37"/>
      <c r="AB372" s="37"/>
      <c r="AC372" s="49"/>
      <c r="AD372" s="37"/>
      <c r="AE372" s="37"/>
      <c r="AF372" s="37"/>
      <c r="AG372" s="37"/>
      <c r="AH372" s="37"/>
      <c r="AI372" s="37"/>
      <c r="AJ372" s="555"/>
      <c r="AK372" s="37"/>
      <c r="AL372" s="37"/>
      <c r="AM372" s="37"/>
      <c r="AN372" s="37"/>
      <c r="AO372" s="38"/>
      <c r="AP372" s="38"/>
      <c r="AQ372" s="37"/>
      <c r="AR372" s="37"/>
      <c r="AS372" s="37"/>
      <c r="AT372" s="38"/>
    </row>
    <row r="373" spans="1:46" ht="12.75"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c r="AA373" s="37"/>
      <c r="AB373" s="37"/>
      <c r="AC373" s="49"/>
      <c r="AD373" s="37"/>
      <c r="AE373" s="37"/>
      <c r="AF373" s="37"/>
      <c r="AG373" s="37"/>
      <c r="AH373" s="37"/>
      <c r="AI373" s="37"/>
      <c r="AJ373" s="555"/>
      <c r="AK373" s="37"/>
      <c r="AL373" s="37"/>
      <c r="AM373" s="37"/>
      <c r="AN373" s="37"/>
      <c r="AO373" s="38"/>
      <c r="AP373" s="38"/>
      <c r="AQ373" s="37"/>
      <c r="AR373" s="37"/>
      <c r="AS373" s="37"/>
      <c r="AT373" s="38"/>
    </row>
    <row r="374" spans="1:46" ht="12.75"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c r="AA374" s="37"/>
      <c r="AB374" s="37"/>
      <c r="AC374" s="49"/>
      <c r="AD374" s="37"/>
      <c r="AE374" s="37"/>
      <c r="AF374" s="37"/>
      <c r="AG374" s="37"/>
      <c r="AH374" s="37"/>
      <c r="AI374" s="37"/>
      <c r="AJ374" s="555"/>
      <c r="AK374" s="37"/>
      <c r="AL374" s="37"/>
      <c r="AM374" s="37"/>
      <c r="AN374" s="37"/>
      <c r="AO374" s="38"/>
      <c r="AP374" s="38"/>
      <c r="AQ374" s="37"/>
      <c r="AR374" s="37"/>
      <c r="AS374" s="37"/>
      <c r="AT374" s="38"/>
    </row>
    <row r="375" spans="1:46" ht="12.75"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c r="AA375" s="37"/>
      <c r="AB375" s="37"/>
      <c r="AC375" s="49"/>
      <c r="AD375" s="37"/>
      <c r="AE375" s="37"/>
      <c r="AF375" s="37"/>
      <c r="AG375" s="37"/>
      <c r="AH375" s="37"/>
      <c r="AI375" s="37"/>
      <c r="AJ375" s="555"/>
      <c r="AK375" s="37"/>
      <c r="AL375" s="37"/>
      <c r="AM375" s="37"/>
      <c r="AN375" s="37"/>
      <c r="AO375" s="38"/>
      <c r="AP375" s="38"/>
      <c r="AQ375" s="37"/>
      <c r="AR375" s="37"/>
      <c r="AS375" s="37"/>
      <c r="AT375" s="38"/>
    </row>
    <row r="376" spans="1:46" ht="12.75"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c r="AA376" s="37"/>
      <c r="AB376" s="37"/>
      <c r="AC376" s="49"/>
      <c r="AD376" s="37"/>
      <c r="AE376" s="37"/>
      <c r="AF376" s="37"/>
      <c r="AG376" s="37"/>
      <c r="AH376" s="37"/>
      <c r="AI376" s="37"/>
      <c r="AJ376" s="555"/>
      <c r="AK376" s="37"/>
      <c r="AL376" s="37"/>
      <c r="AM376" s="37"/>
      <c r="AN376" s="37"/>
      <c r="AO376" s="38"/>
      <c r="AP376" s="38"/>
      <c r="AQ376" s="37"/>
      <c r="AR376" s="37"/>
      <c r="AS376" s="37"/>
      <c r="AT376" s="38"/>
    </row>
    <row r="377" spans="1:46" ht="12.75"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c r="AA377" s="37"/>
      <c r="AB377" s="37"/>
      <c r="AC377" s="49"/>
      <c r="AD377" s="37"/>
      <c r="AE377" s="37"/>
      <c r="AF377" s="37"/>
      <c r="AG377" s="37"/>
      <c r="AH377" s="37"/>
      <c r="AI377" s="37"/>
      <c r="AJ377" s="555"/>
      <c r="AK377" s="37"/>
      <c r="AL377" s="37"/>
      <c r="AM377" s="37"/>
      <c r="AN377" s="37"/>
      <c r="AO377" s="38"/>
      <c r="AP377" s="38"/>
      <c r="AQ377" s="37"/>
      <c r="AR377" s="37"/>
      <c r="AS377" s="37"/>
      <c r="AT377" s="38"/>
    </row>
    <row r="378" spans="1:46" ht="12.75"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c r="AA378" s="37"/>
      <c r="AB378" s="37"/>
      <c r="AC378" s="49"/>
      <c r="AD378" s="37"/>
      <c r="AE378" s="37"/>
      <c r="AF378" s="37"/>
      <c r="AG378" s="37"/>
      <c r="AH378" s="37"/>
      <c r="AI378" s="37"/>
      <c r="AJ378" s="555"/>
      <c r="AK378" s="37"/>
      <c r="AL378" s="37"/>
      <c r="AM378" s="37"/>
      <c r="AN378" s="37"/>
      <c r="AO378" s="38"/>
      <c r="AP378" s="38"/>
      <c r="AQ378" s="37"/>
      <c r="AR378" s="37"/>
      <c r="AS378" s="37"/>
      <c r="AT378" s="38"/>
    </row>
    <row r="379" spans="1:46" ht="12.75"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c r="AA379" s="37"/>
      <c r="AB379" s="37"/>
      <c r="AC379" s="49"/>
      <c r="AD379" s="37"/>
      <c r="AE379" s="37"/>
      <c r="AF379" s="37"/>
      <c r="AG379" s="37"/>
      <c r="AH379" s="37"/>
      <c r="AI379" s="37"/>
      <c r="AJ379" s="555"/>
      <c r="AK379" s="37"/>
      <c r="AL379" s="37"/>
      <c r="AM379" s="37"/>
      <c r="AN379" s="37"/>
      <c r="AO379" s="38"/>
      <c r="AP379" s="38"/>
      <c r="AQ379" s="37"/>
      <c r="AR379" s="37"/>
      <c r="AS379" s="37"/>
      <c r="AT379" s="38"/>
    </row>
    <row r="380" spans="1:46" ht="12.75"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c r="AA380" s="37"/>
      <c r="AB380" s="37"/>
      <c r="AC380" s="49"/>
      <c r="AD380" s="37"/>
      <c r="AE380" s="37"/>
      <c r="AF380" s="37"/>
      <c r="AG380" s="37"/>
      <c r="AH380" s="37"/>
      <c r="AI380" s="37"/>
      <c r="AJ380" s="555"/>
      <c r="AK380" s="37"/>
      <c r="AL380" s="37"/>
      <c r="AM380" s="37"/>
      <c r="AN380" s="37"/>
      <c r="AO380" s="38"/>
      <c r="AP380" s="38"/>
      <c r="AQ380" s="37"/>
      <c r="AR380" s="37"/>
      <c r="AS380" s="37"/>
      <c r="AT380" s="38"/>
    </row>
    <row r="381" spans="1:46" ht="12.75"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c r="AA381" s="37"/>
      <c r="AB381" s="37"/>
      <c r="AC381" s="49"/>
      <c r="AD381" s="37"/>
      <c r="AE381" s="37"/>
      <c r="AF381" s="37"/>
      <c r="AG381" s="37"/>
      <c r="AH381" s="37"/>
      <c r="AI381" s="37"/>
      <c r="AJ381" s="555"/>
      <c r="AK381" s="37"/>
      <c r="AL381" s="37"/>
      <c r="AM381" s="37"/>
      <c r="AN381" s="37"/>
      <c r="AO381" s="38"/>
      <c r="AP381" s="38"/>
      <c r="AQ381" s="37"/>
      <c r="AR381" s="37"/>
      <c r="AS381" s="37"/>
      <c r="AT381" s="38"/>
    </row>
    <row r="382" spans="1:46" ht="12.75"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c r="AA382" s="37"/>
      <c r="AB382" s="37"/>
      <c r="AC382" s="49"/>
      <c r="AD382" s="37"/>
      <c r="AE382" s="37"/>
      <c r="AF382" s="37"/>
      <c r="AG382" s="37"/>
      <c r="AH382" s="37"/>
      <c r="AI382" s="37"/>
      <c r="AJ382" s="555"/>
      <c r="AK382" s="37"/>
      <c r="AL382" s="37"/>
      <c r="AM382" s="37"/>
      <c r="AN382" s="37"/>
      <c r="AO382" s="38"/>
      <c r="AP382" s="38"/>
      <c r="AQ382" s="37"/>
      <c r="AR382" s="37"/>
      <c r="AS382" s="37"/>
      <c r="AT382" s="38"/>
    </row>
    <row r="383" spans="1:46" ht="12.75"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c r="AA383" s="37"/>
      <c r="AB383" s="37"/>
      <c r="AC383" s="49"/>
      <c r="AD383" s="37"/>
      <c r="AE383" s="37"/>
      <c r="AF383" s="37"/>
      <c r="AG383" s="37"/>
      <c r="AH383" s="37"/>
      <c r="AI383" s="37"/>
      <c r="AJ383" s="555"/>
      <c r="AK383" s="37"/>
      <c r="AL383" s="37"/>
      <c r="AM383" s="37"/>
      <c r="AN383" s="37"/>
      <c r="AO383" s="38"/>
      <c r="AP383" s="38"/>
      <c r="AQ383" s="37"/>
      <c r="AR383" s="37"/>
      <c r="AS383" s="37"/>
      <c r="AT383" s="38"/>
    </row>
    <row r="384" spans="1:46" ht="12.75"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c r="AA384" s="37"/>
      <c r="AB384" s="37"/>
      <c r="AC384" s="49"/>
      <c r="AD384" s="37"/>
      <c r="AE384" s="37"/>
      <c r="AF384" s="37"/>
      <c r="AG384" s="37"/>
      <c r="AH384" s="37"/>
      <c r="AI384" s="37"/>
      <c r="AJ384" s="555"/>
      <c r="AK384" s="37"/>
      <c r="AL384" s="37"/>
      <c r="AM384" s="37"/>
      <c r="AN384" s="37"/>
      <c r="AO384" s="38"/>
      <c r="AP384" s="38"/>
      <c r="AQ384" s="37"/>
      <c r="AR384" s="37"/>
      <c r="AS384" s="37"/>
      <c r="AT384" s="38"/>
    </row>
    <row r="385" spans="1:46" ht="12.75"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c r="AA385" s="37"/>
      <c r="AB385" s="37"/>
      <c r="AC385" s="49"/>
      <c r="AD385" s="37"/>
      <c r="AE385" s="37"/>
      <c r="AF385" s="37"/>
      <c r="AG385" s="37"/>
      <c r="AH385" s="37"/>
      <c r="AI385" s="37"/>
      <c r="AJ385" s="555"/>
      <c r="AK385" s="37"/>
      <c r="AL385" s="37"/>
      <c r="AM385" s="37"/>
      <c r="AN385" s="37"/>
      <c r="AO385" s="38"/>
      <c r="AP385" s="38"/>
      <c r="AQ385" s="37"/>
      <c r="AR385" s="37"/>
      <c r="AS385" s="37"/>
      <c r="AT385" s="38"/>
    </row>
    <row r="386" spans="1:46" ht="12.75"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c r="AA386" s="37"/>
      <c r="AB386" s="37"/>
      <c r="AC386" s="49"/>
      <c r="AD386" s="37"/>
      <c r="AE386" s="37"/>
      <c r="AF386" s="37"/>
      <c r="AG386" s="37"/>
      <c r="AH386" s="37"/>
      <c r="AI386" s="37"/>
      <c r="AJ386" s="555"/>
      <c r="AK386" s="37"/>
      <c r="AL386" s="37"/>
      <c r="AM386" s="37"/>
      <c r="AN386" s="37"/>
      <c r="AO386" s="38"/>
      <c r="AP386" s="38"/>
      <c r="AQ386" s="37"/>
      <c r="AR386" s="37"/>
      <c r="AS386" s="37"/>
      <c r="AT386" s="38"/>
    </row>
    <row r="387" spans="1:46" ht="12.75"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c r="AA387" s="37"/>
      <c r="AB387" s="37"/>
      <c r="AC387" s="49"/>
      <c r="AD387" s="37"/>
      <c r="AE387" s="37"/>
      <c r="AF387" s="37"/>
      <c r="AG387" s="37"/>
      <c r="AH387" s="37"/>
      <c r="AI387" s="37"/>
      <c r="AJ387" s="555"/>
      <c r="AK387" s="37"/>
      <c r="AL387" s="37"/>
      <c r="AM387" s="37"/>
      <c r="AN387" s="37"/>
      <c r="AO387" s="38"/>
      <c r="AP387" s="38"/>
      <c r="AQ387" s="37"/>
      <c r="AR387" s="37"/>
      <c r="AS387" s="37"/>
      <c r="AT387" s="38"/>
    </row>
    <row r="388" spans="1:46" ht="12.75"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c r="AA388" s="37"/>
      <c r="AB388" s="37"/>
      <c r="AC388" s="49"/>
      <c r="AD388" s="37"/>
      <c r="AE388" s="37"/>
      <c r="AF388" s="37"/>
      <c r="AG388" s="37"/>
      <c r="AH388" s="37"/>
      <c r="AI388" s="37"/>
      <c r="AJ388" s="555"/>
      <c r="AK388" s="37"/>
      <c r="AL388" s="37"/>
      <c r="AM388" s="37"/>
      <c r="AN388" s="37"/>
      <c r="AO388" s="38"/>
      <c r="AP388" s="38"/>
      <c r="AQ388" s="37"/>
      <c r="AR388" s="37"/>
      <c r="AS388" s="37"/>
      <c r="AT388" s="38"/>
    </row>
    <row r="389" spans="1:46" ht="12.75"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c r="AA389" s="37"/>
      <c r="AB389" s="37"/>
      <c r="AC389" s="49"/>
      <c r="AD389" s="37"/>
      <c r="AE389" s="37"/>
      <c r="AF389" s="37"/>
      <c r="AG389" s="37"/>
      <c r="AH389" s="37"/>
      <c r="AI389" s="37"/>
      <c r="AJ389" s="555"/>
      <c r="AK389" s="37"/>
      <c r="AL389" s="37"/>
      <c r="AM389" s="37"/>
      <c r="AN389" s="37"/>
      <c r="AO389" s="38"/>
      <c r="AP389" s="38"/>
      <c r="AQ389" s="37"/>
      <c r="AR389" s="37"/>
      <c r="AS389" s="37"/>
      <c r="AT389" s="38"/>
    </row>
    <row r="390" spans="1:46" ht="12.75"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c r="AA390" s="37"/>
      <c r="AB390" s="37"/>
      <c r="AC390" s="49"/>
      <c r="AD390" s="37"/>
      <c r="AE390" s="37"/>
      <c r="AF390" s="37"/>
      <c r="AG390" s="37"/>
      <c r="AH390" s="37"/>
      <c r="AI390" s="37"/>
      <c r="AJ390" s="555"/>
      <c r="AK390" s="37"/>
      <c r="AL390" s="37"/>
      <c r="AM390" s="37"/>
      <c r="AN390" s="37"/>
      <c r="AO390" s="38"/>
      <c r="AP390" s="38"/>
      <c r="AQ390" s="37"/>
      <c r="AR390" s="37"/>
      <c r="AS390" s="37"/>
      <c r="AT390" s="38"/>
    </row>
    <row r="391" spans="1:46" ht="12.75"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c r="AA391" s="37"/>
      <c r="AB391" s="37"/>
      <c r="AC391" s="49"/>
      <c r="AD391" s="37"/>
      <c r="AE391" s="37"/>
      <c r="AF391" s="37"/>
      <c r="AG391" s="37"/>
      <c r="AH391" s="37"/>
      <c r="AI391" s="37"/>
      <c r="AJ391" s="555"/>
      <c r="AK391" s="37"/>
      <c r="AL391" s="37"/>
      <c r="AM391" s="37"/>
      <c r="AN391" s="37"/>
      <c r="AO391" s="38"/>
      <c r="AP391" s="38"/>
      <c r="AQ391" s="37"/>
      <c r="AR391" s="37"/>
      <c r="AS391" s="37"/>
      <c r="AT391" s="38"/>
    </row>
    <row r="392" spans="1:46" ht="12.75"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c r="AA392" s="37"/>
      <c r="AB392" s="37"/>
      <c r="AC392" s="49"/>
      <c r="AD392" s="37"/>
      <c r="AE392" s="37"/>
      <c r="AF392" s="37"/>
      <c r="AG392" s="37"/>
      <c r="AH392" s="37"/>
      <c r="AI392" s="37"/>
      <c r="AJ392" s="555"/>
      <c r="AK392" s="37"/>
      <c r="AL392" s="37"/>
      <c r="AM392" s="37"/>
      <c r="AN392" s="37"/>
      <c r="AO392" s="38"/>
      <c r="AP392" s="38"/>
      <c r="AQ392" s="37"/>
      <c r="AR392" s="37"/>
      <c r="AS392" s="37"/>
      <c r="AT392" s="38"/>
    </row>
    <row r="393" spans="1:46" ht="12.75"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c r="AA393" s="37"/>
      <c r="AB393" s="37"/>
      <c r="AC393" s="49"/>
      <c r="AD393" s="37"/>
      <c r="AE393" s="37"/>
      <c r="AF393" s="37"/>
      <c r="AG393" s="37"/>
      <c r="AH393" s="37"/>
      <c r="AI393" s="37"/>
      <c r="AJ393" s="555"/>
      <c r="AK393" s="37"/>
      <c r="AL393" s="37"/>
      <c r="AM393" s="37"/>
      <c r="AN393" s="37"/>
      <c r="AO393" s="38"/>
      <c r="AP393" s="38"/>
      <c r="AQ393" s="37"/>
      <c r="AR393" s="37"/>
      <c r="AS393" s="37"/>
      <c r="AT393" s="38"/>
    </row>
    <row r="394" spans="1:46" ht="12.75"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c r="AA394" s="37"/>
      <c r="AB394" s="37"/>
      <c r="AC394" s="49"/>
      <c r="AD394" s="37"/>
      <c r="AE394" s="37"/>
      <c r="AF394" s="37"/>
      <c r="AG394" s="37"/>
      <c r="AH394" s="37"/>
      <c r="AI394" s="37"/>
      <c r="AJ394" s="555"/>
      <c r="AK394" s="37"/>
      <c r="AL394" s="37"/>
      <c r="AM394" s="37"/>
      <c r="AN394" s="37"/>
      <c r="AO394" s="38"/>
      <c r="AP394" s="38"/>
      <c r="AQ394" s="37"/>
      <c r="AR394" s="37"/>
      <c r="AS394" s="37"/>
      <c r="AT394" s="38"/>
    </row>
    <row r="395" spans="1:46" ht="12.75"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c r="AA395" s="37"/>
      <c r="AB395" s="37"/>
      <c r="AC395" s="49"/>
      <c r="AD395" s="37"/>
      <c r="AE395" s="37"/>
      <c r="AF395" s="37"/>
      <c r="AG395" s="37"/>
      <c r="AH395" s="37"/>
      <c r="AI395" s="37"/>
      <c r="AJ395" s="555"/>
      <c r="AK395" s="37"/>
      <c r="AL395" s="37"/>
      <c r="AM395" s="37"/>
      <c r="AN395" s="37"/>
      <c r="AO395" s="38"/>
      <c r="AP395" s="38"/>
      <c r="AQ395" s="37"/>
      <c r="AR395" s="37"/>
      <c r="AS395" s="37"/>
      <c r="AT395" s="38"/>
    </row>
    <row r="396" spans="1:46" ht="12.75"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c r="AA396" s="37"/>
      <c r="AB396" s="37"/>
      <c r="AC396" s="49"/>
      <c r="AD396" s="37"/>
      <c r="AE396" s="37"/>
      <c r="AF396" s="37"/>
      <c r="AG396" s="37"/>
      <c r="AH396" s="37"/>
      <c r="AI396" s="37"/>
      <c r="AJ396" s="555"/>
      <c r="AK396" s="37"/>
      <c r="AL396" s="37"/>
      <c r="AM396" s="37"/>
      <c r="AN396" s="37"/>
      <c r="AO396" s="38"/>
      <c r="AP396" s="38"/>
      <c r="AQ396" s="37"/>
      <c r="AR396" s="37"/>
      <c r="AS396" s="37"/>
      <c r="AT396" s="38"/>
    </row>
    <row r="397" spans="1:46" ht="12.75"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c r="AA397" s="37"/>
      <c r="AB397" s="37"/>
      <c r="AC397" s="49"/>
      <c r="AD397" s="37"/>
      <c r="AE397" s="37"/>
      <c r="AF397" s="37"/>
      <c r="AG397" s="37"/>
      <c r="AH397" s="37"/>
      <c r="AI397" s="37"/>
      <c r="AJ397" s="555"/>
      <c r="AK397" s="37"/>
      <c r="AL397" s="37"/>
      <c r="AM397" s="37"/>
      <c r="AN397" s="37"/>
      <c r="AO397" s="38"/>
      <c r="AP397" s="38"/>
      <c r="AQ397" s="37"/>
      <c r="AR397" s="37"/>
      <c r="AS397" s="37"/>
      <c r="AT397" s="38"/>
    </row>
    <row r="398" spans="1:46" ht="12.75"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c r="AA398" s="37"/>
      <c r="AB398" s="37"/>
      <c r="AC398" s="49"/>
      <c r="AD398" s="37"/>
      <c r="AE398" s="37"/>
      <c r="AF398" s="37"/>
      <c r="AG398" s="37"/>
      <c r="AH398" s="37"/>
      <c r="AI398" s="37"/>
      <c r="AJ398" s="555"/>
      <c r="AK398" s="37"/>
      <c r="AL398" s="37"/>
      <c r="AM398" s="37"/>
      <c r="AN398" s="37"/>
      <c r="AO398" s="38"/>
      <c r="AP398" s="38"/>
      <c r="AQ398" s="37"/>
      <c r="AR398" s="37"/>
      <c r="AS398" s="37"/>
      <c r="AT398" s="38"/>
    </row>
    <row r="399" spans="1:46" ht="12.75"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c r="AA399" s="37"/>
      <c r="AB399" s="37"/>
      <c r="AC399" s="49"/>
      <c r="AD399" s="37"/>
      <c r="AE399" s="37"/>
      <c r="AF399" s="37"/>
      <c r="AG399" s="37"/>
      <c r="AH399" s="37"/>
      <c r="AI399" s="37"/>
      <c r="AJ399" s="555"/>
      <c r="AK399" s="37"/>
      <c r="AL399" s="37"/>
      <c r="AM399" s="37"/>
      <c r="AN399" s="37"/>
      <c r="AO399" s="38"/>
      <c r="AP399" s="38"/>
      <c r="AQ399" s="37"/>
      <c r="AR399" s="37"/>
      <c r="AS399" s="37"/>
      <c r="AT399" s="38"/>
    </row>
    <row r="400" spans="1:46" ht="12.75"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c r="AA400" s="37"/>
      <c r="AB400" s="37"/>
      <c r="AC400" s="49"/>
      <c r="AD400" s="37"/>
      <c r="AE400" s="37"/>
      <c r="AF400" s="37"/>
      <c r="AG400" s="37"/>
      <c r="AH400" s="37"/>
      <c r="AI400" s="37"/>
      <c r="AJ400" s="555"/>
      <c r="AK400" s="37"/>
      <c r="AL400" s="37"/>
      <c r="AM400" s="37"/>
      <c r="AN400" s="37"/>
      <c r="AO400" s="38"/>
      <c r="AP400" s="38"/>
      <c r="AQ400" s="37"/>
      <c r="AR400" s="37"/>
      <c r="AS400" s="37"/>
      <c r="AT400" s="38"/>
    </row>
    <row r="401" spans="1:46" ht="12.75"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c r="AA401" s="37"/>
      <c r="AB401" s="37"/>
      <c r="AC401" s="49"/>
      <c r="AD401" s="37"/>
      <c r="AE401" s="37"/>
      <c r="AF401" s="37"/>
      <c r="AG401" s="37"/>
      <c r="AH401" s="37"/>
      <c r="AI401" s="37"/>
      <c r="AJ401" s="555"/>
      <c r="AK401" s="37"/>
      <c r="AL401" s="37"/>
      <c r="AM401" s="37"/>
      <c r="AN401" s="37"/>
      <c r="AO401" s="38"/>
      <c r="AP401" s="38"/>
      <c r="AQ401" s="37"/>
      <c r="AR401" s="37"/>
      <c r="AS401" s="37"/>
      <c r="AT401" s="38"/>
    </row>
    <row r="402" spans="1:46" ht="12.75"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c r="AA402" s="37"/>
      <c r="AB402" s="37"/>
      <c r="AC402" s="49"/>
      <c r="AD402" s="37"/>
      <c r="AE402" s="37"/>
      <c r="AF402" s="37"/>
      <c r="AG402" s="37"/>
      <c r="AH402" s="37"/>
      <c r="AI402" s="37"/>
      <c r="AJ402" s="555"/>
      <c r="AK402" s="37"/>
      <c r="AL402" s="37"/>
      <c r="AM402" s="37"/>
      <c r="AN402" s="37"/>
      <c r="AO402" s="38"/>
      <c r="AP402" s="38"/>
      <c r="AQ402" s="37"/>
      <c r="AR402" s="37"/>
      <c r="AS402" s="37"/>
      <c r="AT402" s="38"/>
    </row>
    <row r="403" spans="1:46" ht="12.75"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c r="AA403" s="37"/>
      <c r="AB403" s="37"/>
      <c r="AC403" s="49"/>
      <c r="AD403" s="37"/>
      <c r="AE403" s="37"/>
      <c r="AF403" s="37"/>
      <c r="AG403" s="37"/>
      <c r="AH403" s="37"/>
      <c r="AI403" s="37"/>
      <c r="AJ403" s="555"/>
      <c r="AK403" s="37"/>
      <c r="AL403" s="37"/>
      <c r="AM403" s="37"/>
      <c r="AN403" s="37"/>
      <c r="AO403" s="38"/>
      <c r="AP403" s="38"/>
      <c r="AQ403" s="37"/>
      <c r="AR403" s="37"/>
      <c r="AS403" s="37"/>
      <c r="AT403" s="38"/>
    </row>
    <row r="404" spans="1:46" ht="12.75"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c r="AA404" s="37"/>
      <c r="AB404" s="37"/>
      <c r="AC404" s="49"/>
      <c r="AD404" s="37"/>
      <c r="AE404" s="37"/>
      <c r="AF404" s="37"/>
      <c r="AG404" s="37"/>
      <c r="AH404" s="37"/>
      <c r="AI404" s="37"/>
      <c r="AJ404" s="555"/>
      <c r="AK404" s="37"/>
      <c r="AL404" s="37"/>
      <c r="AM404" s="37"/>
      <c r="AN404" s="37"/>
      <c r="AO404" s="38"/>
      <c r="AP404" s="38"/>
      <c r="AQ404" s="37"/>
      <c r="AR404" s="37"/>
      <c r="AS404" s="37"/>
      <c r="AT404" s="38"/>
    </row>
    <row r="405" spans="1:46" ht="12.75"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c r="AA405" s="37"/>
      <c r="AB405" s="37"/>
      <c r="AC405" s="49"/>
      <c r="AD405" s="37"/>
      <c r="AE405" s="37"/>
      <c r="AF405" s="37"/>
      <c r="AG405" s="37"/>
      <c r="AH405" s="37"/>
      <c r="AI405" s="37"/>
      <c r="AJ405" s="555"/>
      <c r="AK405" s="37"/>
      <c r="AL405" s="37"/>
      <c r="AM405" s="37"/>
      <c r="AN405" s="37"/>
      <c r="AO405" s="38"/>
      <c r="AP405" s="38"/>
      <c r="AQ405" s="37"/>
      <c r="AR405" s="37"/>
      <c r="AS405" s="37"/>
      <c r="AT405" s="38"/>
    </row>
    <row r="406" spans="1:46" ht="12.75"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c r="AA406" s="37"/>
      <c r="AB406" s="37"/>
      <c r="AC406" s="49"/>
      <c r="AD406" s="37"/>
      <c r="AE406" s="37"/>
      <c r="AF406" s="37"/>
      <c r="AG406" s="37"/>
      <c r="AH406" s="37"/>
      <c r="AI406" s="37"/>
      <c r="AJ406" s="555"/>
      <c r="AK406" s="37"/>
      <c r="AL406" s="37"/>
      <c r="AM406" s="37"/>
      <c r="AN406" s="37"/>
      <c r="AO406" s="38"/>
      <c r="AP406" s="38"/>
      <c r="AQ406" s="37"/>
      <c r="AR406" s="37"/>
      <c r="AS406" s="37"/>
      <c r="AT406" s="38"/>
    </row>
    <row r="407" spans="1:46" ht="12.75"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c r="AA407" s="37"/>
      <c r="AB407" s="37"/>
      <c r="AC407" s="49"/>
      <c r="AD407" s="37"/>
      <c r="AE407" s="37"/>
      <c r="AF407" s="37"/>
      <c r="AG407" s="37"/>
      <c r="AH407" s="37"/>
      <c r="AI407" s="37"/>
      <c r="AJ407" s="555"/>
      <c r="AK407" s="37"/>
      <c r="AL407" s="37"/>
      <c r="AM407" s="37"/>
      <c r="AN407" s="37"/>
      <c r="AO407" s="38"/>
      <c r="AP407" s="38"/>
      <c r="AQ407" s="37"/>
      <c r="AR407" s="37"/>
      <c r="AS407" s="37"/>
      <c r="AT407" s="38"/>
    </row>
    <row r="408" spans="1:46" ht="12.75"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c r="AA408" s="37"/>
      <c r="AB408" s="37"/>
      <c r="AC408" s="49"/>
      <c r="AD408" s="37"/>
      <c r="AE408" s="37"/>
      <c r="AF408" s="37"/>
      <c r="AG408" s="37"/>
      <c r="AH408" s="37"/>
      <c r="AI408" s="37"/>
      <c r="AJ408" s="555"/>
      <c r="AK408" s="37"/>
      <c r="AL408" s="37"/>
      <c r="AM408" s="37"/>
      <c r="AN408" s="37"/>
      <c r="AO408" s="38"/>
      <c r="AP408" s="38"/>
      <c r="AQ408" s="37"/>
      <c r="AR408" s="37"/>
      <c r="AS408" s="37"/>
      <c r="AT408" s="38"/>
    </row>
    <row r="409" spans="1:46" ht="12.75"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c r="AA409" s="37"/>
      <c r="AB409" s="37"/>
      <c r="AC409" s="49"/>
      <c r="AD409" s="37"/>
      <c r="AE409" s="37"/>
      <c r="AF409" s="37"/>
      <c r="AG409" s="37"/>
      <c r="AH409" s="37"/>
      <c r="AI409" s="37"/>
      <c r="AJ409" s="555"/>
      <c r="AK409" s="37"/>
      <c r="AL409" s="37"/>
      <c r="AM409" s="37"/>
      <c r="AN409" s="37"/>
      <c r="AO409" s="38"/>
      <c r="AP409" s="38"/>
      <c r="AQ409" s="37"/>
      <c r="AR409" s="37"/>
      <c r="AS409" s="37"/>
      <c r="AT409" s="38"/>
    </row>
    <row r="410" spans="1:46" ht="12.75"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c r="AA410" s="37"/>
      <c r="AB410" s="37"/>
      <c r="AC410" s="49"/>
      <c r="AD410" s="37"/>
      <c r="AE410" s="37"/>
      <c r="AF410" s="37"/>
      <c r="AG410" s="37"/>
      <c r="AH410" s="37"/>
      <c r="AI410" s="37"/>
      <c r="AJ410" s="555"/>
      <c r="AK410" s="37"/>
      <c r="AL410" s="37"/>
      <c r="AM410" s="37"/>
      <c r="AN410" s="37"/>
      <c r="AO410" s="38"/>
      <c r="AP410" s="38"/>
      <c r="AQ410" s="37"/>
      <c r="AR410" s="37"/>
      <c r="AS410" s="37"/>
      <c r="AT410" s="38"/>
    </row>
    <row r="411" spans="1:46" ht="12.75"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c r="AA411" s="37"/>
      <c r="AB411" s="37"/>
      <c r="AC411" s="49"/>
      <c r="AD411" s="37"/>
      <c r="AE411" s="37"/>
      <c r="AF411" s="37"/>
      <c r="AG411" s="37"/>
      <c r="AH411" s="37"/>
      <c r="AI411" s="37"/>
      <c r="AJ411" s="555"/>
      <c r="AK411" s="37"/>
      <c r="AL411" s="37"/>
      <c r="AM411" s="37"/>
      <c r="AN411" s="37"/>
      <c r="AO411" s="38"/>
      <c r="AP411" s="38"/>
      <c r="AQ411" s="37"/>
      <c r="AR411" s="37"/>
      <c r="AS411" s="37"/>
      <c r="AT411" s="38"/>
    </row>
    <row r="412" spans="1:46" ht="12.75"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c r="AA412" s="37"/>
      <c r="AB412" s="37"/>
      <c r="AC412" s="49"/>
      <c r="AD412" s="37"/>
      <c r="AE412" s="37"/>
      <c r="AF412" s="37"/>
      <c r="AG412" s="37"/>
      <c r="AH412" s="37"/>
      <c r="AI412" s="37"/>
      <c r="AJ412" s="555"/>
      <c r="AK412" s="37"/>
      <c r="AL412" s="37"/>
      <c r="AM412" s="37"/>
      <c r="AN412" s="37"/>
      <c r="AO412" s="38"/>
      <c r="AP412" s="38"/>
      <c r="AQ412" s="37"/>
      <c r="AR412" s="37"/>
      <c r="AS412" s="37"/>
      <c r="AT412" s="38"/>
    </row>
    <row r="413" spans="1:46" ht="12.75"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c r="AA413" s="37"/>
      <c r="AB413" s="37"/>
      <c r="AC413" s="49"/>
      <c r="AD413" s="37"/>
      <c r="AE413" s="37"/>
      <c r="AF413" s="37"/>
      <c r="AG413" s="37"/>
      <c r="AH413" s="37"/>
      <c r="AI413" s="37"/>
      <c r="AJ413" s="555"/>
      <c r="AK413" s="37"/>
      <c r="AL413" s="37"/>
      <c r="AM413" s="37"/>
      <c r="AN413" s="37"/>
      <c r="AO413" s="38"/>
      <c r="AP413" s="38"/>
      <c r="AQ413" s="37"/>
      <c r="AR413" s="37"/>
      <c r="AS413" s="37"/>
      <c r="AT413" s="38"/>
    </row>
    <row r="414" spans="1:46" ht="12.75"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c r="AA414" s="37"/>
      <c r="AB414" s="37"/>
      <c r="AC414" s="49"/>
      <c r="AD414" s="37"/>
      <c r="AE414" s="37"/>
      <c r="AF414" s="37"/>
      <c r="AG414" s="37"/>
      <c r="AH414" s="37"/>
      <c r="AI414" s="37"/>
      <c r="AJ414" s="555"/>
      <c r="AK414" s="37"/>
      <c r="AL414" s="37"/>
      <c r="AM414" s="37"/>
      <c r="AN414" s="37"/>
      <c r="AO414" s="38"/>
      <c r="AP414" s="38"/>
      <c r="AQ414" s="37"/>
      <c r="AR414" s="37"/>
      <c r="AS414" s="37"/>
      <c r="AT414" s="38"/>
    </row>
    <row r="415" spans="1:46" ht="12.75"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c r="AA415" s="37"/>
      <c r="AB415" s="37"/>
      <c r="AC415" s="49"/>
      <c r="AD415" s="37"/>
      <c r="AE415" s="37"/>
      <c r="AF415" s="37"/>
      <c r="AG415" s="37"/>
      <c r="AH415" s="37"/>
      <c r="AI415" s="37"/>
      <c r="AJ415" s="555"/>
      <c r="AK415" s="37"/>
      <c r="AL415" s="37"/>
      <c r="AM415" s="37"/>
      <c r="AN415" s="37"/>
      <c r="AO415" s="38"/>
      <c r="AP415" s="38"/>
      <c r="AQ415" s="37"/>
      <c r="AR415" s="37"/>
      <c r="AS415" s="37"/>
      <c r="AT415" s="38"/>
    </row>
    <row r="416" spans="1:46" ht="12.75"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c r="AA416" s="37"/>
      <c r="AB416" s="37"/>
      <c r="AC416" s="49"/>
      <c r="AD416" s="37"/>
      <c r="AE416" s="37"/>
      <c r="AF416" s="37"/>
      <c r="AG416" s="37"/>
      <c r="AH416" s="37"/>
      <c r="AI416" s="37"/>
      <c r="AJ416" s="555"/>
      <c r="AK416" s="37"/>
      <c r="AL416" s="37"/>
      <c r="AM416" s="37"/>
      <c r="AN416" s="37"/>
      <c r="AO416" s="38"/>
      <c r="AP416" s="38"/>
      <c r="AQ416" s="37"/>
      <c r="AR416" s="37"/>
      <c r="AS416" s="37"/>
      <c r="AT416" s="38"/>
    </row>
    <row r="417" spans="1:46" ht="12.75"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c r="AA417" s="37"/>
      <c r="AB417" s="37"/>
      <c r="AC417" s="49"/>
      <c r="AD417" s="37"/>
      <c r="AE417" s="37"/>
      <c r="AF417" s="37"/>
      <c r="AG417" s="37"/>
      <c r="AH417" s="37"/>
      <c r="AI417" s="37"/>
      <c r="AJ417" s="555"/>
      <c r="AK417" s="37"/>
      <c r="AL417" s="37"/>
      <c r="AM417" s="37"/>
      <c r="AN417" s="37"/>
      <c r="AO417" s="38"/>
      <c r="AP417" s="38"/>
      <c r="AQ417" s="37"/>
      <c r="AR417" s="37"/>
      <c r="AS417" s="37"/>
      <c r="AT417" s="38"/>
    </row>
    <row r="418" spans="1:46" ht="12.75"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c r="AA418" s="37"/>
      <c r="AB418" s="37"/>
      <c r="AC418" s="49"/>
      <c r="AD418" s="37"/>
      <c r="AE418" s="37"/>
      <c r="AF418" s="37"/>
      <c r="AG418" s="37"/>
      <c r="AH418" s="37"/>
      <c r="AI418" s="37"/>
      <c r="AJ418" s="555"/>
      <c r="AK418" s="37"/>
      <c r="AL418" s="37"/>
      <c r="AM418" s="37"/>
      <c r="AN418" s="37"/>
      <c r="AO418" s="38"/>
      <c r="AP418" s="38"/>
      <c r="AQ418" s="37"/>
      <c r="AR418" s="37"/>
      <c r="AS418" s="37"/>
      <c r="AT418" s="38"/>
    </row>
    <row r="419" spans="1:46" ht="12.75"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c r="AA419" s="37"/>
      <c r="AB419" s="37"/>
      <c r="AC419" s="49"/>
      <c r="AD419" s="37"/>
      <c r="AE419" s="37"/>
      <c r="AF419" s="37"/>
      <c r="AG419" s="37"/>
      <c r="AH419" s="37"/>
      <c r="AI419" s="37"/>
      <c r="AJ419" s="555"/>
      <c r="AK419" s="37"/>
      <c r="AL419" s="37"/>
      <c r="AM419" s="37"/>
      <c r="AN419" s="37"/>
      <c r="AO419" s="38"/>
      <c r="AP419" s="38"/>
      <c r="AQ419" s="37"/>
      <c r="AR419" s="37"/>
      <c r="AS419" s="37"/>
      <c r="AT419" s="38"/>
    </row>
    <row r="420" spans="1:46" ht="12.75"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c r="AA420" s="37"/>
      <c r="AB420" s="37"/>
      <c r="AC420" s="49"/>
      <c r="AD420" s="37"/>
      <c r="AE420" s="37"/>
      <c r="AF420" s="37"/>
      <c r="AG420" s="37"/>
      <c r="AH420" s="37"/>
      <c r="AI420" s="37"/>
      <c r="AJ420" s="555"/>
      <c r="AK420" s="37"/>
      <c r="AL420" s="37"/>
      <c r="AM420" s="37"/>
      <c r="AN420" s="37"/>
      <c r="AO420" s="38"/>
      <c r="AP420" s="38"/>
      <c r="AQ420" s="37"/>
      <c r="AR420" s="37"/>
      <c r="AS420" s="37"/>
      <c r="AT420" s="38"/>
    </row>
    <row r="421" spans="1:46" ht="12.75"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c r="AA421" s="37"/>
      <c r="AB421" s="37"/>
      <c r="AC421" s="49"/>
      <c r="AD421" s="37"/>
      <c r="AE421" s="37"/>
      <c r="AF421" s="37"/>
      <c r="AG421" s="37"/>
      <c r="AH421" s="37"/>
      <c r="AI421" s="37"/>
      <c r="AJ421" s="555"/>
      <c r="AK421" s="37"/>
      <c r="AL421" s="37"/>
      <c r="AM421" s="37"/>
      <c r="AN421" s="37"/>
      <c r="AO421" s="38"/>
      <c r="AP421" s="38"/>
      <c r="AQ421" s="37"/>
      <c r="AR421" s="37"/>
      <c r="AS421" s="37"/>
      <c r="AT421" s="38"/>
    </row>
    <row r="422" spans="1:46" ht="12.75"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c r="AA422" s="37"/>
      <c r="AB422" s="37"/>
      <c r="AC422" s="49"/>
      <c r="AD422" s="37"/>
      <c r="AE422" s="37"/>
      <c r="AF422" s="37"/>
      <c r="AG422" s="37"/>
      <c r="AH422" s="37"/>
      <c r="AI422" s="37"/>
      <c r="AJ422" s="555"/>
      <c r="AK422" s="37"/>
      <c r="AL422" s="37"/>
      <c r="AM422" s="37"/>
      <c r="AN422" s="37"/>
      <c r="AO422" s="38"/>
      <c r="AP422" s="38"/>
      <c r="AQ422" s="37"/>
      <c r="AR422" s="37"/>
      <c r="AS422" s="37"/>
      <c r="AT422" s="38"/>
    </row>
    <row r="423" spans="1:46" ht="12.75"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c r="AA423" s="37"/>
      <c r="AB423" s="37"/>
      <c r="AC423" s="49"/>
      <c r="AD423" s="37"/>
      <c r="AE423" s="37"/>
      <c r="AF423" s="37"/>
      <c r="AG423" s="37"/>
      <c r="AH423" s="37"/>
      <c r="AI423" s="37"/>
      <c r="AJ423" s="555"/>
      <c r="AK423" s="37"/>
      <c r="AL423" s="37"/>
      <c r="AM423" s="37"/>
      <c r="AN423" s="37"/>
      <c r="AO423" s="38"/>
      <c r="AP423" s="38"/>
      <c r="AQ423" s="37"/>
      <c r="AR423" s="37"/>
      <c r="AS423" s="37"/>
      <c r="AT423" s="38"/>
    </row>
    <row r="424" spans="1:46" ht="12.75"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c r="AA424" s="37"/>
      <c r="AB424" s="37"/>
      <c r="AC424" s="49"/>
      <c r="AD424" s="37"/>
      <c r="AE424" s="37"/>
      <c r="AF424" s="37"/>
      <c r="AG424" s="37"/>
      <c r="AH424" s="37"/>
      <c r="AI424" s="37"/>
      <c r="AJ424" s="555"/>
      <c r="AK424" s="37"/>
      <c r="AL424" s="37"/>
      <c r="AM424" s="37"/>
      <c r="AN424" s="37"/>
      <c r="AO424" s="38"/>
      <c r="AP424" s="38"/>
      <c r="AQ424" s="37"/>
      <c r="AR424" s="37"/>
      <c r="AS424" s="37"/>
      <c r="AT424" s="38"/>
    </row>
    <row r="425" spans="1:46" ht="12.75"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c r="AA425" s="37"/>
      <c r="AB425" s="37"/>
      <c r="AC425" s="49"/>
      <c r="AD425" s="37"/>
      <c r="AE425" s="37"/>
      <c r="AF425" s="37"/>
      <c r="AG425" s="37"/>
      <c r="AH425" s="37"/>
      <c r="AI425" s="37"/>
      <c r="AJ425" s="555"/>
      <c r="AK425" s="37"/>
      <c r="AL425" s="37"/>
      <c r="AM425" s="37"/>
      <c r="AN425" s="37"/>
      <c r="AO425" s="38"/>
      <c r="AP425" s="38"/>
      <c r="AQ425" s="37"/>
      <c r="AR425" s="37"/>
      <c r="AS425" s="37"/>
      <c r="AT425" s="38"/>
    </row>
    <row r="426" spans="1:46" ht="12.75"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c r="AA426" s="37"/>
      <c r="AB426" s="37"/>
      <c r="AC426" s="49"/>
      <c r="AD426" s="37"/>
      <c r="AE426" s="37"/>
      <c r="AF426" s="37"/>
      <c r="AG426" s="37"/>
      <c r="AH426" s="37"/>
      <c r="AI426" s="37"/>
      <c r="AJ426" s="555"/>
      <c r="AK426" s="37"/>
      <c r="AL426" s="37"/>
      <c r="AM426" s="37"/>
      <c r="AN426" s="37"/>
      <c r="AO426" s="38"/>
      <c r="AP426" s="38"/>
      <c r="AQ426" s="37"/>
      <c r="AR426" s="37"/>
      <c r="AS426" s="37"/>
      <c r="AT426" s="38"/>
    </row>
    <row r="427" spans="1:46" ht="12.75"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c r="AA427" s="37"/>
      <c r="AB427" s="37"/>
      <c r="AC427" s="49"/>
      <c r="AD427" s="37"/>
      <c r="AE427" s="37"/>
      <c r="AF427" s="37"/>
      <c r="AG427" s="37"/>
      <c r="AH427" s="37"/>
      <c r="AI427" s="37"/>
      <c r="AJ427" s="555"/>
      <c r="AK427" s="37"/>
      <c r="AL427" s="37"/>
      <c r="AM427" s="37"/>
      <c r="AN427" s="37"/>
      <c r="AO427" s="38"/>
      <c r="AP427" s="38"/>
      <c r="AQ427" s="37"/>
      <c r="AR427" s="37"/>
      <c r="AS427" s="37"/>
      <c r="AT427" s="38"/>
    </row>
    <row r="428" spans="1:46" ht="12.75"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c r="AA428" s="37"/>
      <c r="AB428" s="37"/>
      <c r="AC428" s="49"/>
      <c r="AD428" s="37"/>
      <c r="AE428" s="37"/>
      <c r="AF428" s="37"/>
      <c r="AG428" s="37"/>
      <c r="AH428" s="37"/>
      <c r="AI428" s="37"/>
      <c r="AJ428" s="555"/>
      <c r="AK428" s="37"/>
      <c r="AL428" s="37"/>
      <c r="AM428" s="37"/>
      <c r="AN428" s="37"/>
      <c r="AO428" s="38"/>
      <c r="AP428" s="38"/>
      <c r="AQ428" s="37"/>
      <c r="AR428" s="37"/>
      <c r="AS428" s="37"/>
      <c r="AT428" s="38"/>
    </row>
    <row r="429" spans="1:46" ht="12.75"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c r="AA429" s="37"/>
      <c r="AB429" s="37"/>
      <c r="AC429" s="49"/>
      <c r="AD429" s="37"/>
      <c r="AE429" s="37"/>
      <c r="AF429" s="37"/>
      <c r="AG429" s="37"/>
      <c r="AH429" s="37"/>
      <c r="AI429" s="37"/>
      <c r="AJ429" s="555"/>
      <c r="AK429" s="37"/>
      <c r="AL429" s="37"/>
      <c r="AM429" s="37"/>
      <c r="AN429" s="37"/>
      <c r="AO429" s="38"/>
      <c r="AP429" s="38"/>
      <c r="AQ429" s="37"/>
      <c r="AR429" s="37"/>
      <c r="AS429" s="37"/>
      <c r="AT429" s="38"/>
    </row>
    <row r="430" spans="1:46" ht="12.75"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c r="AA430" s="37"/>
      <c r="AB430" s="37"/>
      <c r="AC430" s="49"/>
      <c r="AD430" s="37"/>
      <c r="AE430" s="37"/>
      <c r="AF430" s="37"/>
      <c r="AG430" s="37"/>
      <c r="AH430" s="37"/>
      <c r="AI430" s="37"/>
      <c r="AJ430" s="555"/>
      <c r="AK430" s="37"/>
      <c r="AL430" s="37"/>
      <c r="AM430" s="37"/>
      <c r="AN430" s="37"/>
      <c r="AO430" s="38"/>
      <c r="AP430" s="38"/>
      <c r="AQ430" s="37"/>
      <c r="AR430" s="37"/>
      <c r="AS430" s="37"/>
      <c r="AT430" s="38"/>
    </row>
    <row r="431" spans="1:46" ht="12.75"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c r="AA431" s="37"/>
      <c r="AB431" s="37"/>
      <c r="AC431" s="49"/>
      <c r="AD431" s="37"/>
      <c r="AE431" s="37"/>
      <c r="AF431" s="37"/>
      <c r="AG431" s="37"/>
      <c r="AH431" s="37"/>
      <c r="AI431" s="37"/>
      <c r="AJ431" s="555"/>
      <c r="AK431" s="37"/>
      <c r="AL431" s="37"/>
      <c r="AM431" s="37"/>
      <c r="AN431" s="37"/>
      <c r="AO431" s="38"/>
      <c r="AP431" s="38"/>
      <c r="AQ431" s="37"/>
      <c r="AR431" s="37"/>
      <c r="AS431" s="37"/>
      <c r="AT431" s="38"/>
    </row>
    <row r="432" spans="1:46" ht="12.75"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c r="AA432" s="37"/>
      <c r="AB432" s="37"/>
      <c r="AC432" s="49"/>
      <c r="AD432" s="37"/>
      <c r="AE432" s="37"/>
      <c r="AF432" s="37"/>
      <c r="AG432" s="37"/>
      <c r="AH432" s="37"/>
      <c r="AI432" s="37"/>
      <c r="AJ432" s="555"/>
      <c r="AK432" s="37"/>
      <c r="AL432" s="37"/>
      <c r="AM432" s="37"/>
      <c r="AN432" s="37"/>
      <c r="AO432" s="38"/>
      <c r="AP432" s="38"/>
      <c r="AQ432" s="37"/>
      <c r="AR432" s="37"/>
      <c r="AS432" s="37"/>
      <c r="AT432" s="38"/>
    </row>
    <row r="433" spans="1:46" ht="12.75"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c r="AA433" s="37"/>
      <c r="AB433" s="37"/>
      <c r="AC433" s="49"/>
      <c r="AD433" s="37"/>
      <c r="AE433" s="37"/>
      <c r="AF433" s="37"/>
      <c r="AG433" s="37"/>
      <c r="AH433" s="37"/>
      <c r="AI433" s="37"/>
      <c r="AJ433" s="555"/>
      <c r="AK433" s="37"/>
      <c r="AL433" s="37"/>
      <c r="AM433" s="37"/>
      <c r="AN433" s="37"/>
      <c r="AO433" s="38"/>
      <c r="AP433" s="38"/>
      <c r="AQ433" s="37"/>
      <c r="AR433" s="37"/>
      <c r="AS433" s="37"/>
      <c r="AT433" s="38"/>
    </row>
    <row r="434" spans="1:46" ht="12.75"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c r="AA434" s="37"/>
      <c r="AB434" s="37"/>
      <c r="AC434" s="49"/>
      <c r="AD434" s="37"/>
      <c r="AE434" s="37"/>
      <c r="AF434" s="37"/>
      <c r="AG434" s="37"/>
      <c r="AH434" s="37"/>
      <c r="AI434" s="37"/>
      <c r="AJ434" s="555"/>
      <c r="AK434" s="37"/>
      <c r="AL434" s="37"/>
      <c r="AM434" s="37"/>
      <c r="AN434" s="37"/>
      <c r="AO434" s="38"/>
      <c r="AP434" s="38"/>
      <c r="AQ434" s="37"/>
      <c r="AR434" s="37"/>
      <c r="AS434" s="37"/>
      <c r="AT434" s="38"/>
    </row>
    <row r="435" spans="1:46" ht="12.75"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c r="AA435" s="37"/>
      <c r="AB435" s="37"/>
      <c r="AC435" s="49"/>
      <c r="AD435" s="37"/>
      <c r="AE435" s="37"/>
      <c r="AF435" s="37"/>
      <c r="AG435" s="37"/>
      <c r="AH435" s="37"/>
      <c r="AI435" s="37"/>
      <c r="AJ435" s="555"/>
      <c r="AK435" s="37"/>
      <c r="AL435" s="37"/>
      <c r="AM435" s="37"/>
      <c r="AN435" s="37"/>
      <c r="AO435" s="38"/>
      <c r="AP435" s="38"/>
      <c r="AQ435" s="37"/>
      <c r="AR435" s="37"/>
      <c r="AS435" s="37"/>
      <c r="AT435" s="38"/>
    </row>
    <row r="436" spans="1:46" ht="12.75"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c r="AA436" s="37"/>
      <c r="AB436" s="37"/>
      <c r="AC436" s="49"/>
      <c r="AD436" s="37"/>
      <c r="AE436" s="37"/>
      <c r="AF436" s="37"/>
      <c r="AG436" s="37"/>
      <c r="AH436" s="37"/>
      <c r="AI436" s="37"/>
      <c r="AJ436" s="555"/>
      <c r="AK436" s="37"/>
      <c r="AL436" s="37"/>
      <c r="AM436" s="37"/>
      <c r="AN436" s="37"/>
      <c r="AO436" s="38"/>
      <c r="AP436" s="38"/>
      <c r="AQ436" s="37"/>
      <c r="AR436" s="37"/>
      <c r="AS436" s="37"/>
      <c r="AT436" s="38"/>
    </row>
    <row r="437" spans="1:46" ht="12.75"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c r="AA437" s="37"/>
      <c r="AB437" s="37"/>
      <c r="AC437" s="49"/>
      <c r="AD437" s="37"/>
      <c r="AE437" s="37"/>
      <c r="AF437" s="37"/>
      <c r="AG437" s="37"/>
      <c r="AH437" s="37"/>
      <c r="AI437" s="37"/>
      <c r="AJ437" s="555"/>
      <c r="AK437" s="37"/>
      <c r="AL437" s="37"/>
      <c r="AM437" s="37"/>
      <c r="AN437" s="37"/>
      <c r="AO437" s="38"/>
      <c r="AP437" s="38"/>
      <c r="AQ437" s="37"/>
      <c r="AR437" s="37"/>
      <c r="AS437" s="37"/>
      <c r="AT437" s="38"/>
    </row>
    <row r="438" spans="1:46" ht="12.75"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c r="AA438" s="37"/>
      <c r="AB438" s="37"/>
      <c r="AC438" s="49"/>
      <c r="AD438" s="37"/>
      <c r="AE438" s="37"/>
      <c r="AF438" s="37"/>
      <c r="AG438" s="37"/>
      <c r="AH438" s="37"/>
      <c r="AI438" s="37"/>
      <c r="AJ438" s="555"/>
      <c r="AK438" s="37"/>
      <c r="AL438" s="37"/>
      <c r="AM438" s="37"/>
      <c r="AN438" s="37"/>
      <c r="AO438" s="38"/>
      <c r="AP438" s="38"/>
      <c r="AQ438" s="37"/>
      <c r="AR438" s="37"/>
      <c r="AS438" s="37"/>
      <c r="AT438" s="38"/>
    </row>
    <row r="439" spans="1:46" ht="12.75"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c r="AA439" s="37"/>
      <c r="AB439" s="37"/>
      <c r="AC439" s="49"/>
      <c r="AD439" s="37"/>
      <c r="AE439" s="37"/>
      <c r="AF439" s="37"/>
      <c r="AG439" s="37"/>
      <c r="AH439" s="37"/>
      <c r="AI439" s="37"/>
      <c r="AJ439" s="555"/>
      <c r="AK439" s="37"/>
      <c r="AL439" s="37"/>
      <c r="AM439" s="37"/>
      <c r="AN439" s="37"/>
      <c r="AO439" s="38"/>
      <c r="AP439" s="38"/>
      <c r="AQ439" s="37"/>
      <c r="AR439" s="37"/>
      <c r="AS439" s="37"/>
      <c r="AT439" s="38"/>
    </row>
    <row r="440" spans="1:46" ht="12.75"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c r="AA440" s="37"/>
      <c r="AB440" s="37"/>
      <c r="AC440" s="49"/>
      <c r="AD440" s="37"/>
      <c r="AE440" s="37"/>
      <c r="AF440" s="37"/>
      <c r="AG440" s="37"/>
      <c r="AH440" s="37"/>
      <c r="AI440" s="37"/>
      <c r="AJ440" s="555"/>
      <c r="AK440" s="37"/>
      <c r="AL440" s="37"/>
      <c r="AM440" s="37"/>
      <c r="AN440" s="37"/>
      <c r="AO440" s="38"/>
      <c r="AP440" s="38"/>
      <c r="AQ440" s="37"/>
      <c r="AR440" s="37"/>
      <c r="AS440" s="37"/>
      <c r="AT440" s="38"/>
    </row>
    <row r="441" spans="1:46" ht="12.75"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c r="AA441" s="37"/>
      <c r="AB441" s="37"/>
      <c r="AC441" s="49"/>
      <c r="AD441" s="37"/>
      <c r="AE441" s="37"/>
      <c r="AF441" s="37"/>
      <c r="AG441" s="37"/>
      <c r="AH441" s="37"/>
      <c r="AI441" s="37"/>
      <c r="AJ441" s="555"/>
      <c r="AK441" s="37"/>
      <c r="AL441" s="37"/>
      <c r="AM441" s="37"/>
      <c r="AN441" s="37"/>
      <c r="AO441" s="38"/>
      <c r="AP441" s="38"/>
      <c r="AQ441" s="37"/>
      <c r="AR441" s="37"/>
      <c r="AS441" s="37"/>
      <c r="AT441" s="38"/>
    </row>
    <row r="442" spans="1:46" ht="12.75"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c r="AA442" s="37"/>
      <c r="AB442" s="37"/>
      <c r="AC442" s="49"/>
      <c r="AD442" s="37"/>
      <c r="AE442" s="37"/>
      <c r="AF442" s="37"/>
      <c r="AG442" s="37"/>
      <c r="AH442" s="37"/>
      <c r="AI442" s="37"/>
      <c r="AJ442" s="555"/>
      <c r="AK442" s="37"/>
      <c r="AL442" s="37"/>
      <c r="AM442" s="37"/>
      <c r="AN442" s="37"/>
      <c r="AO442" s="38"/>
      <c r="AP442" s="38"/>
      <c r="AQ442" s="37"/>
      <c r="AR442" s="37"/>
      <c r="AS442" s="37"/>
      <c r="AT442" s="38"/>
    </row>
    <row r="443" spans="1:46" ht="12.75"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c r="AA443" s="37"/>
      <c r="AB443" s="37"/>
      <c r="AC443" s="49"/>
      <c r="AD443" s="37"/>
      <c r="AE443" s="37"/>
      <c r="AF443" s="37"/>
      <c r="AG443" s="37"/>
      <c r="AH443" s="37"/>
      <c r="AI443" s="37"/>
      <c r="AJ443" s="555"/>
      <c r="AK443" s="37"/>
      <c r="AL443" s="37"/>
      <c r="AM443" s="37"/>
      <c r="AN443" s="37"/>
      <c r="AO443" s="38"/>
      <c r="AP443" s="38"/>
      <c r="AQ443" s="37"/>
      <c r="AR443" s="37"/>
      <c r="AS443" s="37"/>
      <c r="AT443" s="38"/>
    </row>
    <row r="444" spans="1:46" ht="12.75"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c r="AA444" s="37"/>
      <c r="AB444" s="37"/>
      <c r="AC444" s="49"/>
      <c r="AD444" s="37"/>
      <c r="AE444" s="37"/>
      <c r="AF444" s="37"/>
      <c r="AG444" s="37"/>
      <c r="AH444" s="37"/>
      <c r="AI444" s="37"/>
      <c r="AJ444" s="555"/>
      <c r="AK444" s="37"/>
      <c r="AL444" s="37"/>
      <c r="AM444" s="37"/>
      <c r="AN444" s="37"/>
      <c r="AO444" s="38"/>
      <c r="AP444" s="38"/>
      <c r="AQ444" s="37"/>
      <c r="AR444" s="37"/>
      <c r="AS444" s="37"/>
      <c r="AT444" s="38"/>
    </row>
    <row r="445" spans="1:46" ht="12.75"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c r="AA445" s="37"/>
      <c r="AB445" s="37"/>
      <c r="AC445" s="49"/>
      <c r="AD445" s="37"/>
      <c r="AE445" s="37"/>
      <c r="AF445" s="37"/>
      <c r="AG445" s="37"/>
      <c r="AH445" s="37"/>
      <c r="AI445" s="37"/>
      <c r="AJ445" s="555"/>
      <c r="AK445" s="37"/>
      <c r="AL445" s="37"/>
      <c r="AM445" s="37"/>
      <c r="AN445" s="37"/>
      <c r="AO445" s="38"/>
      <c r="AP445" s="38"/>
      <c r="AQ445" s="37"/>
      <c r="AR445" s="37"/>
      <c r="AS445" s="37"/>
      <c r="AT445" s="38"/>
    </row>
    <row r="446" spans="1:46" ht="12.75"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c r="AA446" s="37"/>
      <c r="AB446" s="37"/>
      <c r="AC446" s="49"/>
      <c r="AD446" s="37"/>
      <c r="AE446" s="37"/>
      <c r="AF446" s="37"/>
      <c r="AG446" s="37"/>
      <c r="AH446" s="37"/>
      <c r="AI446" s="37"/>
      <c r="AJ446" s="555"/>
      <c r="AK446" s="37"/>
      <c r="AL446" s="37"/>
      <c r="AM446" s="37"/>
      <c r="AN446" s="37"/>
      <c r="AO446" s="38"/>
      <c r="AP446" s="38"/>
      <c r="AQ446" s="37"/>
      <c r="AR446" s="37"/>
      <c r="AS446" s="37"/>
      <c r="AT446" s="38"/>
    </row>
    <row r="447" spans="1:46" ht="12.75"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c r="AA447" s="37"/>
      <c r="AB447" s="37"/>
      <c r="AC447" s="49"/>
      <c r="AD447" s="37"/>
      <c r="AE447" s="37"/>
      <c r="AF447" s="37"/>
      <c r="AG447" s="37"/>
      <c r="AH447" s="37"/>
      <c r="AI447" s="37"/>
      <c r="AJ447" s="555"/>
      <c r="AK447" s="37"/>
      <c r="AL447" s="37"/>
      <c r="AM447" s="37"/>
      <c r="AN447" s="37"/>
      <c r="AO447" s="38"/>
      <c r="AP447" s="38"/>
      <c r="AQ447" s="37"/>
      <c r="AR447" s="37"/>
      <c r="AS447" s="37"/>
      <c r="AT447" s="38"/>
    </row>
    <row r="448" spans="1:46" ht="12.75"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c r="AA448" s="37"/>
      <c r="AB448" s="37"/>
      <c r="AC448" s="49"/>
      <c r="AD448" s="37"/>
      <c r="AE448" s="37"/>
      <c r="AF448" s="37"/>
      <c r="AG448" s="37"/>
      <c r="AH448" s="37"/>
      <c r="AI448" s="37"/>
      <c r="AJ448" s="555"/>
      <c r="AK448" s="37"/>
      <c r="AL448" s="37"/>
      <c r="AM448" s="37"/>
      <c r="AN448" s="37"/>
      <c r="AO448" s="38"/>
      <c r="AP448" s="38"/>
      <c r="AQ448" s="37"/>
      <c r="AR448" s="37"/>
      <c r="AS448" s="37"/>
      <c r="AT448" s="38"/>
    </row>
    <row r="449" spans="1:46" ht="12.75"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c r="AA449" s="37"/>
      <c r="AB449" s="37"/>
      <c r="AC449" s="49"/>
      <c r="AD449" s="37"/>
      <c r="AE449" s="37"/>
      <c r="AF449" s="37"/>
      <c r="AG449" s="37"/>
      <c r="AH449" s="37"/>
      <c r="AI449" s="37"/>
      <c r="AJ449" s="555"/>
      <c r="AK449" s="37"/>
      <c r="AL449" s="37"/>
      <c r="AM449" s="37"/>
      <c r="AN449" s="37"/>
      <c r="AO449" s="38"/>
      <c r="AP449" s="38"/>
      <c r="AQ449" s="37"/>
      <c r="AR449" s="37"/>
      <c r="AS449" s="37"/>
      <c r="AT449" s="38"/>
    </row>
    <row r="450" spans="1:46" ht="12.75"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c r="AA450" s="37"/>
      <c r="AB450" s="37"/>
      <c r="AC450" s="49"/>
      <c r="AD450" s="37"/>
      <c r="AE450" s="37"/>
      <c r="AF450" s="37"/>
      <c r="AG450" s="37"/>
      <c r="AH450" s="37"/>
      <c r="AI450" s="37"/>
      <c r="AJ450" s="555"/>
      <c r="AK450" s="37"/>
      <c r="AL450" s="37"/>
      <c r="AM450" s="37"/>
      <c r="AN450" s="37"/>
      <c r="AO450" s="38"/>
      <c r="AP450" s="38"/>
      <c r="AQ450" s="37"/>
      <c r="AR450" s="37"/>
      <c r="AS450" s="37"/>
      <c r="AT450" s="38"/>
    </row>
    <row r="451" spans="1:46" ht="12.75"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c r="AB451" s="37"/>
      <c r="AC451" s="49"/>
      <c r="AD451" s="37"/>
      <c r="AE451" s="37"/>
      <c r="AF451" s="37"/>
      <c r="AG451" s="37"/>
      <c r="AH451" s="37"/>
      <c r="AI451" s="37"/>
      <c r="AJ451" s="555"/>
      <c r="AK451" s="37"/>
      <c r="AL451" s="37"/>
      <c r="AM451" s="37"/>
      <c r="AN451" s="37"/>
      <c r="AO451" s="38"/>
      <c r="AP451" s="38"/>
      <c r="AQ451" s="37"/>
      <c r="AR451" s="37"/>
      <c r="AS451" s="37"/>
      <c r="AT451" s="38"/>
    </row>
    <row r="452" spans="1:46" ht="12.75"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c r="AA452" s="37"/>
      <c r="AB452" s="37"/>
      <c r="AC452" s="49"/>
      <c r="AD452" s="37"/>
      <c r="AE452" s="37"/>
      <c r="AF452" s="37"/>
      <c r="AG452" s="37"/>
      <c r="AH452" s="37"/>
      <c r="AI452" s="37"/>
      <c r="AJ452" s="555"/>
      <c r="AK452" s="37"/>
      <c r="AL452" s="37"/>
      <c r="AM452" s="37"/>
      <c r="AN452" s="37"/>
      <c r="AO452" s="38"/>
      <c r="AP452" s="38"/>
      <c r="AQ452" s="37"/>
      <c r="AR452" s="37"/>
      <c r="AS452" s="37"/>
      <c r="AT452" s="38"/>
    </row>
    <row r="453" spans="1:46" ht="12.75"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c r="AA453" s="37"/>
      <c r="AB453" s="37"/>
      <c r="AC453" s="49"/>
      <c r="AD453" s="37"/>
      <c r="AE453" s="37"/>
      <c r="AF453" s="37"/>
      <c r="AG453" s="37"/>
      <c r="AH453" s="37"/>
      <c r="AI453" s="37"/>
      <c r="AJ453" s="555"/>
      <c r="AK453" s="37"/>
      <c r="AL453" s="37"/>
      <c r="AM453" s="37"/>
      <c r="AN453" s="37"/>
      <c r="AO453" s="38"/>
      <c r="AP453" s="38"/>
      <c r="AQ453" s="37"/>
      <c r="AR453" s="37"/>
      <c r="AS453" s="37"/>
      <c r="AT453" s="38"/>
    </row>
    <row r="454" spans="1:46" ht="12.75"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c r="AA454" s="37"/>
      <c r="AB454" s="37"/>
      <c r="AC454" s="49"/>
      <c r="AD454" s="37"/>
      <c r="AE454" s="37"/>
      <c r="AF454" s="37"/>
      <c r="AG454" s="37"/>
      <c r="AH454" s="37"/>
      <c r="AI454" s="37"/>
      <c r="AJ454" s="555"/>
      <c r="AK454" s="37"/>
      <c r="AL454" s="37"/>
      <c r="AM454" s="37"/>
      <c r="AN454" s="37"/>
      <c r="AO454" s="38"/>
      <c r="AP454" s="38"/>
      <c r="AQ454" s="37"/>
      <c r="AR454" s="37"/>
      <c r="AS454" s="37"/>
      <c r="AT454" s="38"/>
    </row>
    <row r="455" spans="1:46" ht="12.75"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c r="AA455" s="37"/>
      <c r="AB455" s="37"/>
      <c r="AC455" s="49"/>
      <c r="AD455" s="37"/>
      <c r="AE455" s="37"/>
      <c r="AF455" s="37"/>
      <c r="AG455" s="37"/>
      <c r="AH455" s="37"/>
      <c r="AI455" s="37"/>
      <c r="AJ455" s="555"/>
      <c r="AK455" s="37"/>
      <c r="AL455" s="37"/>
      <c r="AM455" s="37"/>
      <c r="AN455" s="37"/>
      <c r="AO455" s="38"/>
      <c r="AP455" s="38"/>
      <c r="AQ455" s="37"/>
      <c r="AR455" s="37"/>
      <c r="AS455" s="37"/>
      <c r="AT455" s="38"/>
    </row>
    <row r="456" spans="1:46" ht="12.75"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c r="AA456" s="37"/>
      <c r="AB456" s="37"/>
      <c r="AC456" s="49"/>
      <c r="AD456" s="37"/>
      <c r="AE456" s="37"/>
      <c r="AF456" s="37"/>
      <c r="AG456" s="37"/>
      <c r="AH456" s="37"/>
      <c r="AI456" s="37"/>
      <c r="AJ456" s="555"/>
      <c r="AK456" s="37"/>
      <c r="AL456" s="37"/>
      <c r="AM456" s="37"/>
      <c r="AN456" s="37"/>
      <c r="AO456" s="38"/>
      <c r="AP456" s="38"/>
      <c r="AQ456" s="37"/>
      <c r="AR456" s="37"/>
      <c r="AS456" s="37"/>
      <c r="AT456" s="38"/>
    </row>
    <row r="457" spans="1:46" ht="12.75"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c r="AA457" s="37"/>
      <c r="AB457" s="37"/>
      <c r="AC457" s="49"/>
      <c r="AD457" s="37"/>
      <c r="AE457" s="37"/>
      <c r="AF457" s="37"/>
      <c r="AG457" s="37"/>
      <c r="AH457" s="37"/>
      <c r="AI457" s="37"/>
      <c r="AJ457" s="555"/>
      <c r="AK457" s="37"/>
      <c r="AL457" s="37"/>
      <c r="AM457" s="37"/>
      <c r="AN457" s="37"/>
      <c r="AO457" s="38"/>
      <c r="AP457" s="38"/>
      <c r="AQ457" s="37"/>
      <c r="AR457" s="37"/>
      <c r="AS457" s="37"/>
      <c r="AT457" s="38"/>
    </row>
    <row r="458" spans="1:46" ht="12.75"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c r="AA458" s="37"/>
      <c r="AB458" s="37"/>
      <c r="AC458" s="49"/>
      <c r="AD458" s="37"/>
      <c r="AE458" s="37"/>
      <c r="AF458" s="37"/>
      <c r="AG458" s="37"/>
      <c r="AH458" s="37"/>
      <c r="AI458" s="37"/>
      <c r="AJ458" s="555"/>
      <c r="AK458" s="37"/>
      <c r="AL458" s="37"/>
      <c r="AM458" s="37"/>
      <c r="AN458" s="37"/>
      <c r="AO458" s="38"/>
      <c r="AP458" s="38"/>
      <c r="AQ458" s="37"/>
      <c r="AR458" s="37"/>
      <c r="AS458" s="37"/>
      <c r="AT458" s="38"/>
    </row>
    <row r="459" spans="1:46" ht="12.75"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c r="AA459" s="37"/>
      <c r="AB459" s="37"/>
      <c r="AC459" s="49"/>
      <c r="AD459" s="37"/>
      <c r="AE459" s="37"/>
      <c r="AF459" s="37"/>
      <c r="AG459" s="37"/>
      <c r="AH459" s="37"/>
      <c r="AI459" s="37"/>
      <c r="AJ459" s="555"/>
      <c r="AK459" s="37"/>
      <c r="AL459" s="37"/>
      <c r="AM459" s="37"/>
      <c r="AN459" s="37"/>
      <c r="AO459" s="38"/>
      <c r="AP459" s="38"/>
      <c r="AQ459" s="37"/>
      <c r="AR459" s="37"/>
      <c r="AS459" s="37"/>
      <c r="AT459" s="38"/>
    </row>
    <row r="460" spans="1:46" ht="12.75"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c r="AA460" s="37"/>
      <c r="AB460" s="37"/>
      <c r="AC460" s="49"/>
      <c r="AD460" s="37"/>
      <c r="AE460" s="37"/>
      <c r="AF460" s="37"/>
      <c r="AG460" s="37"/>
      <c r="AH460" s="37"/>
      <c r="AI460" s="37"/>
      <c r="AJ460" s="555"/>
      <c r="AK460" s="37"/>
      <c r="AL460" s="37"/>
      <c r="AM460" s="37"/>
      <c r="AN460" s="37"/>
      <c r="AO460" s="38"/>
      <c r="AP460" s="38"/>
      <c r="AQ460" s="37"/>
      <c r="AR460" s="37"/>
      <c r="AS460" s="37"/>
      <c r="AT460" s="38"/>
    </row>
    <row r="461" spans="1:46" ht="12.75"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c r="AA461" s="37"/>
      <c r="AB461" s="37"/>
      <c r="AC461" s="49"/>
      <c r="AD461" s="37"/>
      <c r="AE461" s="37"/>
      <c r="AF461" s="37"/>
      <c r="AG461" s="37"/>
      <c r="AH461" s="37"/>
      <c r="AI461" s="37"/>
      <c r="AJ461" s="555"/>
      <c r="AK461" s="37"/>
      <c r="AL461" s="37"/>
      <c r="AM461" s="37"/>
      <c r="AN461" s="37"/>
      <c r="AO461" s="38"/>
      <c r="AP461" s="38"/>
      <c r="AQ461" s="37"/>
      <c r="AR461" s="37"/>
      <c r="AS461" s="37"/>
      <c r="AT461" s="38"/>
    </row>
    <row r="462" spans="1:46" ht="12.75"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c r="AA462" s="37"/>
      <c r="AB462" s="37"/>
      <c r="AC462" s="49"/>
      <c r="AD462" s="37"/>
      <c r="AE462" s="37"/>
      <c r="AF462" s="37"/>
      <c r="AG462" s="37"/>
      <c r="AH462" s="37"/>
      <c r="AI462" s="37"/>
      <c r="AJ462" s="555"/>
      <c r="AK462" s="37"/>
      <c r="AL462" s="37"/>
      <c r="AM462" s="37"/>
      <c r="AN462" s="37"/>
      <c r="AO462" s="38"/>
      <c r="AP462" s="38"/>
      <c r="AQ462" s="37"/>
      <c r="AR462" s="37"/>
      <c r="AS462" s="37"/>
      <c r="AT462" s="38"/>
    </row>
    <row r="463" spans="1:46" ht="12.75"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c r="AA463" s="37"/>
      <c r="AB463" s="37"/>
      <c r="AC463" s="49"/>
      <c r="AD463" s="37"/>
      <c r="AE463" s="37"/>
      <c r="AF463" s="37"/>
      <c r="AG463" s="37"/>
      <c r="AH463" s="37"/>
      <c r="AI463" s="37"/>
      <c r="AJ463" s="555"/>
      <c r="AK463" s="37"/>
      <c r="AL463" s="37"/>
      <c r="AM463" s="37"/>
      <c r="AN463" s="37"/>
      <c r="AO463" s="38"/>
      <c r="AP463" s="38"/>
      <c r="AQ463" s="37"/>
      <c r="AR463" s="37"/>
      <c r="AS463" s="37"/>
      <c r="AT463" s="38"/>
    </row>
    <row r="464" spans="1:46" ht="12.75"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c r="AA464" s="37"/>
      <c r="AB464" s="37"/>
      <c r="AC464" s="49"/>
      <c r="AD464" s="37"/>
      <c r="AE464" s="37"/>
      <c r="AF464" s="37"/>
      <c r="AG464" s="37"/>
      <c r="AH464" s="37"/>
      <c r="AI464" s="37"/>
      <c r="AJ464" s="555"/>
      <c r="AK464" s="37"/>
      <c r="AL464" s="37"/>
      <c r="AM464" s="37"/>
      <c r="AN464" s="37"/>
      <c r="AO464" s="38"/>
      <c r="AP464" s="38"/>
      <c r="AQ464" s="37"/>
      <c r="AR464" s="37"/>
      <c r="AS464" s="37"/>
      <c r="AT464" s="38"/>
    </row>
    <row r="465" spans="1:46" ht="12.75"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c r="AA465" s="37"/>
      <c r="AB465" s="37"/>
      <c r="AC465" s="49"/>
      <c r="AD465" s="37"/>
      <c r="AE465" s="37"/>
      <c r="AF465" s="37"/>
      <c r="AG465" s="37"/>
      <c r="AH465" s="37"/>
      <c r="AI465" s="37"/>
      <c r="AJ465" s="555"/>
      <c r="AK465" s="37"/>
      <c r="AL465" s="37"/>
      <c r="AM465" s="37"/>
      <c r="AN465" s="37"/>
      <c r="AO465" s="38"/>
      <c r="AP465" s="38"/>
      <c r="AQ465" s="37"/>
      <c r="AR465" s="37"/>
      <c r="AS465" s="37"/>
      <c r="AT465" s="38"/>
    </row>
    <row r="466" spans="1:46" ht="12.75"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c r="AA466" s="37"/>
      <c r="AB466" s="37"/>
      <c r="AC466" s="49"/>
      <c r="AD466" s="37"/>
      <c r="AE466" s="37"/>
      <c r="AF466" s="37"/>
      <c r="AG466" s="37"/>
      <c r="AH466" s="37"/>
      <c r="AI466" s="37"/>
      <c r="AJ466" s="555"/>
      <c r="AK466" s="37"/>
      <c r="AL466" s="37"/>
      <c r="AM466" s="37"/>
      <c r="AN466" s="37"/>
      <c r="AO466" s="38"/>
      <c r="AP466" s="38"/>
      <c r="AQ466" s="37"/>
      <c r="AR466" s="37"/>
      <c r="AS466" s="37"/>
      <c r="AT466" s="38"/>
    </row>
    <row r="467" spans="1:46" ht="12.75"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c r="AA467" s="37"/>
      <c r="AB467" s="37"/>
      <c r="AC467" s="49"/>
      <c r="AD467" s="37"/>
      <c r="AE467" s="37"/>
      <c r="AF467" s="37"/>
      <c r="AG467" s="37"/>
      <c r="AH467" s="37"/>
      <c r="AI467" s="37"/>
      <c r="AJ467" s="555"/>
      <c r="AK467" s="37"/>
      <c r="AL467" s="37"/>
      <c r="AM467" s="37"/>
      <c r="AN467" s="37"/>
      <c r="AO467" s="38"/>
      <c r="AP467" s="38"/>
      <c r="AQ467" s="37"/>
      <c r="AR467" s="37"/>
      <c r="AS467" s="37"/>
      <c r="AT467" s="38"/>
    </row>
    <row r="468" spans="1:46" ht="12.75"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c r="AA468" s="37"/>
      <c r="AB468" s="37"/>
      <c r="AC468" s="49"/>
      <c r="AD468" s="37"/>
      <c r="AE468" s="37"/>
      <c r="AF468" s="37"/>
      <c r="AG468" s="37"/>
      <c r="AH468" s="37"/>
      <c r="AI468" s="37"/>
      <c r="AJ468" s="555"/>
      <c r="AK468" s="37"/>
      <c r="AL468" s="37"/>
      <c r="AM468" s="37"/>
      <c r="AN468" s="37"/>
      <c r="AO468" s="38"/>
      <c r="AP468" s="38"/>
      <c r="AQ468" s="37"/>
      <c r="AR468" s="37"/>
      <c r="AS468" s="37"/>
      <c r="AT468" s="38"/>
    </row>
    <row r="469" spans="1:46" ht="12.75"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c r="AA469" s="37"/>
      <c r="AB469" s="37"/>
      <c r="AC469" s="49"/>
      <c r="AD469" s="37"/>
      <c r="AE469" s="37"/>
      <c r="AF469" s="37"/>
      <c r="AG469" s="37"/>
      <c r="AH469" s="37"/>
      <c r="AI469" s="37"/>
      <c r="AJ469" s="555"/>
      <c r="AK469" s="37"/>
      <c r="AL469" s="37"/>
      <c r="AM469" s="37"/>
      <c r="AN469" s="37"/>
      <c r="AO469" s="38"/>
      <c r="AP469" s="38"/>
      <c r="AQ469" s="37"/>
      <c r="AR469" s="37"/>
      <c r="AS469" s="37"/>
      <c r="AT469" s="38"/>
    </row>
    <row r="470" spans="1:46" ht="12.75"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c r="AA470" s="37"/>
      <c r="AB470" s="37"/>
      <c r="AC470" s="49"/>
      <c r="AD470" s="37"/>
      <c r="AE470" s="37"/>
      <c r="AF470" s="37"/>
      <c r="AG470" s="37"/>
      <c r="AH470" s="37"/>
      <c r="AI470" s="37"/>
      <c r="AJ470" s="555"/>
      <c r="AK470" s="37"/>
      <c r="AL470" s="37"/>
      <c r="AM470" s="37"/>
      <c r="AN470" s="37"/>
      <c r="AO470" s="38"/>
      <c r="AP470" s="38"/>
      <c r="AQ470" s="37"/>
      <c r="AR470" s="37"/>
      <c r="AS470" s="37"/>
      <c r="AT470" s="38"/>
    </row>
    <row r="471" spans="1:46" ht="12.75"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c r="AA471" s="37"/>
      <c r="AB471" s="37"/>
      <c r="AC471" s="49"/>
      <c r="AD471" s="37"/>
      <c r="AE471" s="37"/>
      <c r="AF471" s="37"/>
      <c r="AG471" s="37"/>
      <c r="AH471" s="37"/>
      <c r="AI471" s="37"/>
      <c r="AJ471" s="555"/>
      <c r="AK471" s="37"/>
      <c r="AL471" s="37"/>
      <c r="AM471" s="37"/>
      <c r="AN471" s="37"/>
      <c r="AO471" s="38"/>
      <c r="AP471" s="38"/>
      <c r="AQ471" s="37"/>
      <c r="AR471" s="37"/>
      <c r="AS471" s="37"/>
      <c r="AT471" s="38"/>
    </row>
    <row r="472" spans="1:46" ht="12.75"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c r="AB472" s="37"/>
      <c r="AC472" s="49"/>
      <c r="AD472" s="37"/>
      <c r="AE472" s="37"/>
      <c r="AF472" s="37"/>
      <c r="AG472" s="37"/>
      <c r="AH472" s="37"/>
      <c r="AI472" s="37"/>
      <c r="AJ472" s="555"/>
      <c r="AK472" s="37"/>
      <c r="AL472" s="37"/>
      <c r="AM472" s="37"/>
      <c r="AN472" s="37"/>
      <c r="AO472" s="38"/>
      <c r="AP472" s="38"/>
      <c r="AQ472" s="37"/>
      <c r="AR472" s="37"/>
      <c r="AS472" s="37"/>
      <c r="AT472" s="38"/>
    </row>
    <row r="473" spans="1:46" ht="12.75"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c r="AA473" s="37"/>
      <c r="AB473" s="37"/>
      <c r="AC473" s="49"/>
      <c r="AD473" s="37"/>
      <c r="AE473" s="37"/>
      <c r="AF473" s="37"/>
      <c r="AG473" s="37"/>
      <c r="AH473" s="37"/>
      <c r="AI473" s="37"/>
      <c r="AJ473" s="555"/>
      <c r="AK473" s="37"/>
      <c r="AL473" s="37"/>
      <c r="AM473" s="37"/>
      <c r="AN473" s="37"/>
      <c r="AO473" s="38"/>
      <c r="AP473" s="38"/>
      <c r="AQ473" s="37"/>
      <c r="AR473" s="37"/>
      <c r="AS473" s="37"/>
      <c r="AT473" s="38"/>
    </row>
    <row r="474" spans="1:46" ht="12.75"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c r="AA474" s="37"/>
      <c r="AB474" s="37"/>
      <c r="AC474" s="49"/>
      <c r="AD474" s="37"/>
      <c r="AE474" s="37"/>
      <c r="AF474" s="37"/>
      <c r="AG474" s="37"/>
      <c r="AH474" s="37"/>
      <c r="AI474" s="37"/>
      <c r="AJ474" s="555"/>
      <c r="AK474" s="37"/>
      <c r="AL474" s="37"/>
      <c r="AM474" s="37"/>
      <c r="AN474" s="37"/>
      <c r="AO474" s="38"/>
      <c r="AP474" s="38"/>
      <c r="AQ474" s="37"/>
      <c r="AR474" s="37"/>
      <c r="AS474" s="37"/>
      <c r="AT474" s="38"/>
    </row>
    <row r="475" spans="1:46" ht="12.75"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c r="AA475" s="37"/>
      <c r="AB475" s="37"/>
      <c r="AC475" s="49"/>
      <c r="AD475" s="37"/>
      <c r="AE475" s="37"/>
      <c r="AF475" s="37"/>
      <c r="AG475" s="37"/>
      <c r="AH475" s="37"/>
      <c r="AI475" s="37"/>
      <c r="AJ475" s="555"/>
      <c r="AK475" s="37"/>
      <c r="AL475" s="37"/>
      <c r="AM475" s="37"/>
      <c r="AN475" s="37"/>
      <c r="AO475" s="38"/>
      <c r="AP475" s="38"/>
      <c r="AQ475" s="37"/>
      <c r="AR475" s="37"/>
      <c r="AS475" s="37"/>
      <c r="AT475" s="38"/>
    </row>
    <row r="476" spans="1:46" ht="12.75"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c r="AA476" s="37"/>
      <c r="AB476" s="37"/>
      <c r="AC476" s="49"/>
      <c r="AD476" s="37"/>
      <c r="AE476" s="37"/>
      <c r="AF476" s="37"/>
      <c r="AG476" s="37"/>
      <c r="AH476" s="37"/>
      <c r="AI476" s="37"/>
      <c r="AJ476" s="555"/>
      <c r="AK476" s="37"/>
      <c r="AL476" s="37"/>
      <c r="AM476" s="37"/>
      <c r="AN476" s="37"/>
      <c r="AO476" s="38"/>
      <c r="AP476" s="38"/>
      <c r="AQ476" s="37"/>
      <c r="AR476" s="37"/>
      <c r="AS476" s="37"/>
      <c r="AT476" s="38"/>
    </row>
    <row r="477" spans="1:46" ht="12.75"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c r="AA477" s="37"/>
      <c r="AB477" s="37"/>
      <c r="AC477" s="49"/>
      <c r="AD477" s="37"/>
      <c r="AE477" s="37"/>
      <c r="AF477" s="37"/>
      <c r="AG477" s="37"/>
      <c r="AH477" s="37"/>
      <c r="AI477" s="37"/>
      <c r="AJ477" s="555"/>
      <c r="AK477" s="37"/>
      <c r="AL477" s="37"/>
      <c r="AM477" s="37"/>
      <c r="AN477" s="37"/>
      <c r="AO477" s="38"/>
      <c r="AP477" s="38"/>
      <c r="AQ477" s="37"/>
      <c r="AR477" s="37"/>
      <c r="AS477" s="37"/>
      <c r="AT477" s="38"/>
    </row>
    <row r="478" spans="1:46" ht="12.75"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c r="AA478" s="37"/>
      <c r="AB478" s="37"/>
      <c r="AC478" s="49"/>
      <c r="AD478" s="37"/>
      <c r="AE478" s="37"/>
      <c r="AF478" s="37"/>
      <c r="AG478" s="37"/>
      <c r="AH478" s="37"/>
      <c r="AI478" s="37"/>
      <c r="AJ478" s="555"/>
      <c r="AK478" s="37"/>
      <c r="AL478" s="37"/>
      <c r="AM478" s="37"/>
      <c r="AN478" s="37"/>
      <c r="AO478" s="38"/>
      <c r="AP478" s="38"/>
      <c r="AQ478" s="37"/>
      <c r="AR478" s="37"/>
      <c r="AS478" s="37"/>
      <c r="AT478" s="38"/>
    </row>
    <row r="479" spans="1:46" ht="12.75"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c r="AA479" s="37"/>
      <c r="AB479" s="37"/>
      <c r="AC479" s="49"/>
      <c r="AD479" s="37"/>
      <c r="AE479" s="37"/>
      <c r="AF479" s="37"/>
      <c r="AG479" s="37"/>
      <c r="AH479" s="37"/>
      <c r="AI479" s="37"/>
      <c r="AJ479" s="555"/>
      <c r="AK479" s="37"/>
      <c r="AL479" s="37"/>
      <c r="AM479" s="37"/>
      <c r="AN479" s="37"/>
      <c r="AO479" s="38"/>
      <c r="AP479" s="38"/>
      <c r="AQ479" s="37"/>
      <c r="AR479" s="37"/>
      <c r="AS479" s="37"/>
      <c r="AT479" s="38"/>
    </row>
    <row r="480" spans="1:46" ht="12.75"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c r="AA480" s="37"/>
      <c r="AB480" s="37"/>
      <c r="AC480" s="49"/>
      <c r="AD480" s="37"/>
      <c r="AE480" s="37"/>
      <c r="AF480" s="37"/>
      <c r="AG480" s="37"/>
      <c r="AH480" s="37"/>
      <c r="AI480" s="37"/>
      <c r="AJ480" s="555"/>
      <c r="AK480" s="37"/>
      <c r="AL480" s="37"/>
      <c r="AM480" s="37"/>
      <c r="AN480" s="37"/>
      <c r="AO480" s="38"/>
      <c r="AP480" s="38"/>
      <c r="AQ480" s="37"/>
      <c r="AR480" s="37"/>
      <c r="AS480" s="37"/>
      <c r="AT480" s="38"/>
    </row>
    <row r="481" spans="1:46" ht="12.75"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c r="AA481" s="37"/>
      <c r="AB481" s="37"/>
      <c r="AC481" s="49"/>
      <c r="AD481" s="37"/>
      <c r="AE481" s="37"/>
      <c r="AF481" s="37"/>
      <c r="AG481" s="37"/>
      <c r="AH481" s="37"/>
      <c r="AI481" s="37"/>
      <c r="AJ481" s="555"/>
      <c r="AK481" s="37"/>
      <c r="AL481" s="37"/>
      <c r="AM481" s="37"/>
      <c r="AN481" s="37"/>
      <c r="AO481" s="38"/>
      <c r="AP481" s="38"/>
      <c r="AQ481" s="37"/>
      <c r="AR481" s="37"/>
      <c r="AS481" s="37"/>
      <c r="AT481" s="38"/>
    </row>
    <row r="482" spans="1:46" ht="12.75"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c r="AA482" s="37"/>
      <c r="AB482" s="37"/>
      <c r="AC482" s="49"/>
      <c r="AD482" s="37"/>
      <c r="AE482" s="37"/>
      <c r="AF482" s="37"/>
      <c r="AG482" s="37"/>
      <c r="AH482" s="37"/>
      <c r="AI482" s="37"/>
      <c r="AJ482" s="555"/>
      <c r="AK482" s="37"/>
      <c r="AL482" s="37"/>
      <c r="AM482" s="37"/>
      <c r="AN482" s="37"/>
      <c r="AO482" s="38"/>
      <c r="AP482" s="38"/>
      <c r="AQ482" s="37"/>
      <c r="AR482" s="37"/>
      <c r="AS482" s="37"/>
      <c r="AT482" s="38"/>
    </row>
    <row r="483" spans="1:46" ht="12.75"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c r="AA483" s="37"/>
      <c r="AB483" s="37"/>
      <c r="AC483" s="49"/>
      <c r="AD483" s="37"/>
      <c r="AE483" s="37"/>
      <c r="AF483" s="37"/>
      <c r="AG483" s="37"/>
      <c r="AH483" s="37"/>
      <c r="AI483" s="37"/>
      <c r="AJ483" s="555"/>
      <c r="AK483" s="37"/>
      <c r="AL483" s="37"/>
      <c r="AM483" s="37"/>
      <c r="AN483" s="37"/>
      <c r="AO483" s="38"/>
      <c r="AP483" s="38"/>
      <c r="AQ483" s="37"/>
      <c r="AR483" s="37"/>
      <c r="AS483" s="37"/>
      <c r="AT483" s="38"/>
    </row>
    <row r="484" spans="1:46" ht="12.75"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c r="AA484" s="37"/>
      <c r="AB484" s="37"/>
      <c r="AC484" s="49"/>
      <c r="AD484" s="37"/>
      <c r="AE484" s="37"/>
      <c r="AF484" s="37"/>
      <c r="AG484" s="37"/>
      <c r="AH484" s="37"/>
      <c r="AI484" s="37"/>
      <c r="AJ484" s="555"/>
      <c r="AK484" s="37"/>
      <c r="AL484" s="37"/>
      <c r="AM484" s="37"/>
      <c r="AN484" s="37"/>
      <c r="AO484" s="38"/>
      <c r="AP484" s="38"/>
      <c r="AQ484" s="37"/>
      <c r="AR484" s="37"/>
      <c r="AS484" s="37"/>
      <c r="AT484" s="38"/>
    </row>
    <row r="485" spans="1:46" ht="12.75"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c r="AA485" s="37"/>
      <c r="AB485" s="37"/>
      <c r="AC485" s="49"/>
      <c r="AD485" s="37"/>
      <c r="AE485" s="37"/>
      <c r="AF485" s="37"/>
      <c r="AG485" s="37"/>
      <c r="AH485" s="37"/>
      <c r="AI485" s="37"/>
      <c r="AJ485" s="555"/>
      <c r="AK485" s="37"/>
      <c r="AL485" s="37"/>
      <c r="AM485" s="37"/>
      <c r="AN485" s="37"/>
      <c r="AO485" s="38"/>
      <c r="AP485" s="38"/>
      <c r="AQ485" s="37"/>
      <c r="AR485" s="37"/>
      <c r="AS485" s="37"/>
      <c r="AT485" s="38"/>
    </row>
    <row r="486" spans="1:46" ht="12.75"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c r="AA486" s="37"/>
      <c r="AB486" s="37"/>
      <c r="AC486" s="49"/>
      <c r="AD486" s="37"/>
      <c r="AE486" s="37"/>
      <c r="AF486" s="37"/>
      <c r="AG486" s="37"/>
      <c r="AH486" s="37"/>
      <c r="AI486" s="37"/>
      <c r="AJ486" s="555"/>
      <c r="AK486" s="37"/>
      <c r="AL486" s="37"/>
      <c r="AM486" s="37"/>
      <c r="AN486" s="37"/>
      <c r="AO486" s="38"/>
      <c r="AP486" s="38"/>
      <c r="AQ486" s="37"/>
      <c r="AR486" s="37"/>
      <c r="AS486" s="37"/>
      <c r="AT486" s="38"/>
    </row>
    <row r="487" spans="1:46" ht="12.75"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c r="AA487" s="37"/>
      <c r="AB487" s="37"/>
      <c r="AC487" s="49"/>
      <c r="AD487" s="37"/>
      <c r="AE487" s="37"/>
      <c r="AF487" s="37"/>
      <c r="AG487" s="37"/>
      <c r="AH487" s="37"/>
      <c r="AI487" s="37"/>
      <c r="AJ487" s="555"/>
      <c r="AK487" s="37"/>
      <c r="AL487" s="37"/>
      <c r="AM487" s="37"/>
      <c r="AN487" s="37"/>
      <c r="AO487" s="38"/>
      <c r="AP487" s="38"/>
      <c r="AQ487" s="37"/>
      <c r="AR487" s="37"/>
      <c r="AS487" s="37"/>
      <c r="AT487" s="38"/>
    </row>
    <row r="488" spans="1:46" ht="12.75"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c r="AA488" s="37"/>
      <c r="AB488" s="37"/>
      <c r="AC488" s="49"/>
      <c r="AD488" s="37"/>
      <c r="AE488" s="37"/>
      <c r="AF488" s="37"/>
      <c r="AG488" s="37"/>
      <c r="AH488" s="37"/>
      <c r="AI488" s="37"/>
      <c r="AJ488" s="555"/>
      <c r="AK488" s="37"/>
      <c r="AL488" s="37"/>
      <c r="AM488" s="37"/>
      <c r="AN488" s="37"/>
      <c r="AO488" s="38"/>
      <c r="AP488" s="38"/>
      <c r="AQ488" s="37"/>
      <c r="AR488" s="37"/>
      <c r="AS488" s="37"/>
      <c r="AT488" s="38"/>
    </row>
    <row r="489" spans="1:46" ht="12.75"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c r="AA489" s="37"/>
      <c r="AB489" s="37"/>
      <c r="AC489" s="49"/>
      <c r="AD489" s="37"/>
      <c r="AE489" s="37"/>
      <c r="AF489" s="37"/>
      <c r="AG489" s="37"/>
      <c r="AH489" s="37"/>
      <c r="AI489" s="37"/>
      <c r="AJ489" s="555"/>
      <c r="AK489" s="37"/>
      <c r="AL489" s="37"/>
      <c r="AM489" s="37"/>
      <c r="AN489" s="37"/>
      <c r="AO489" s="38"/>
      <c r="AP489" s="38"/>
      <c r="AQ489" s="37"/>
      <c r="AR489" s="37"/>
      <c r="AS489" s="37"/>
      <c r="AT489" s="38"/>
    </row>
    <row r="490" spans="1:46" ht="12.75"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c r="AA490" s="37"/>
      <c r="AB490" s="37"/>
      <c r="AC490" s="49"/>
      <c r="AD490" s="37"/>
      <c r="AE490" s="37"/>
      <c r="AF490" s="37"/>
      <c r="AG490" s="37"/>
      <c r="AH490" s="37"/>
      <c r="AI490" s="37"/>
      <c r="AJ490" s="555"/>
      <c r="AK490" s="37"/>
      <c r="AL490" s="37"/>
      <c r="AM490" s="37"/>
      <c r="AN490" s="37"/>
      <c r="AO490" s="38"/>
      <c r="AP490" s="38"/>
      <c r="AQ490" s="37"/>
      <c r="AR490" s="37"/>
      <c r="AS490" s="37"/>
      <c r="AT490" s="38"/>
    </row>
    <row r="491" spans="1:46" ht="12.75"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c r="AA491" s="37"/>
      <c r="AB491" s="37"/>
      <c r="AC491" s="49"/>
      <c r="AD491" s="37"/>
      <c r="AE491" s="37"/>
      <c r="AF491" s="37"/>
      <c r="AG491" s="37"/>
      <c r="AH491" s="37"/>
      <c r="AI491" s="37"/>
      <c r="AJ491" s="555"/>
      <c r="AK491" s="37"/>
      <c r="AL491" s="37"/>
      <c r="AM491" s="37"/>
      <c r="AN491" s="37"/>
      <c r="AO491" s="38"/>
      <c r="AP491" s="38"/>
      <c r="AQ491" s="37"/>
      <c r="AR491" s="37"/>
      <c r="AS491" s="37"/>
      <c r="AT491" s="38"/>
    </row>
    <row r="492" spans="1:46" ht="12.75"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c r="AA492" s="37"/>
      <c r="AB492" s="37"/>
      <c r="AC492" s="49"/>
      <c r="AD492" s="37"/>
      <c r="AE492" s="37"/>
      <c r="AF492" s="37"/>
      <c r="AG492" s="37"/>
      <c r="AH492" s="37"/>
      <c r="AI492" s="37"/>
      <c r="AJ492" s="555"/>
      <c r="AK492" s="37"/>
      <c r="AL492" s="37"/>
      <c r="AM492" s="37"/>
      <c r="AN492" s="37"/>
      <c r="AO492" s="38"/>
      <c r="AP492" s="38"/>
      <c r="AQ492" s="37"/>
      <c r="AR492" s="37"/>
      <c r="AS492" s="37"/>
      <c r="AT492" s="38"/>
    </row>
    <row r="493" spans="1:46" ht="12.75"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c r="AA493" s="37"/>
      <c r="AB493" s="37"/>
      <c r="AC493" s="49"/>
      <c r="AD493" s="37"/>
      <c r="AE493" s="37"/>
      <c r="AF493" s="37"/>
      <c r="AG493" s="37"/>
      <c r="AH493" s="37"/>
      <c r="AI493" s="37"/>
      <c r="AJ493" s="555"/>
      <c r="AK493" s="37"/>
      <c r="AL493" s="37"/>
      <c r="AM493" s="37"/>
      <c r="AN493" s="37"/>
      <c r="AO493" s="38"/>
      <c r="AP493" s="38"/>
      <c r="AQ493" s="37"/>
      <c r="AR493" s="37"/>
      <c r="AS493" s="37"/>
      <c r="AT493" s="38"/>
    </row>
    <row r="494" spans="1:46" ht="12.75"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c r="AB494" s="37"/>
      <c r="AC494" s="49"/>
      <c r="AD494" s="37"/>
      <c r="AE494" s="37"/>
      <c r="AF494" s="37"/>
      <c r="AG494" s="37"/>
      <c r="AH494" s="37"/>
      <c r="AI494" s="37"/>
      <c r="AJ494" s="555"/>
      <c r="AK494" s="37"/>
      <c r="AL494" s="37"/>
      <c r="AM494" s="37"/>
      <c r="AN494" s="37"/>
      <c r="AO494" s="38"/>
      <c r="AP494" s="38"/>
      <c r="AQ494" s="37"/>
      <c r="AR494" s="37"/>
      <c r="AS494" s="37"/>
      <c r="AT494" s="38"/>
    </row>
    <row r="495" spans="1:46" ht="12.75"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c r="AA495" s="37"/>
      <c r="AB495" s="37"/>
      <c r="AC495" s="49"/>
      <c r="AD495" s="37"/>
      <c r="AE495" s="37"/>
      <c r="AF495" s="37"/>
      <c r="AG495" s="37"/>
      <c r="AH495" s="37"/>
      <c r="AI495" s="37"/>
      <c r="AJ495" s="555"/>
      <c r="AK495" s="37"/>
      <c r="AL495" s="37"/>
      <c r="AM495" s="37"/>
      <c r="AN495" s="37"/>
      <c r="AO495" s="38"/>
      <c r="AP495" s="38"/>
      <c r="AQ495" s="37"/>
      <c r="AR495" s="37"/>
      <c r="AS495" s="37"/>
      <c r="AT495" s="38"/>
    </row>
    <row r="496" spans="1:46" ht="12.75"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c r="AA496" s="37"/>
      <c r="AB496" s="37"/>
      <c r="AC496" s="49"/>
      <c r="AD496" s="37"/>
      <c r="AE496" s="37"/>
      <c r="AF496" s="37"/>
      <c r="AG496" s="37"/>
      <c r="AH496" s="37"/>
      <c r="AI496" s="37"/>
      <c r="AJ496" s="555"/>
      <c r="AK496" s="37"/>
      <c r="AL496" s="37"/>
      <c r="AM496" s="37"/>
      <c r="AN496" s="37"/>
      <c r="AO496" s="38"/>
      <c r="AP496" s="38"/>
      <c r="AQ496" s="37"/>
      <c r="AR496" s="37"/>
      <c r="AS496" s="37"/>
      <c r="AT496" s="38"/>
    </row>
    <row r="497" spans="1:46" ht="12.75"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c r="AA497" s="37"/>
      <c r="AB497" s="37"/>
      <c r="AC497" s="49"/>
      <c r="AD497" s="37"/>
      <c r="AE497" s="37"/>
      <c r="AF497" s="37"/>
      <c r="AG497" s="37"/>
      <c r="AH497" s="37"/>
      <c r="AI497" s="37"/>
      <c r="AJ497" s="555"/>
      <c r="AK497" s="37"/>
      <c r="AL497" s="37"/>
      <c r="AM497" s="37"/>
      <c r="AN497" s="37"/>
      <c r="AO497" s="38"/>
      <c r="AP497" s="38"/>
      <c r="AQ497" s="37"/>
      <c r="AR497" s="37"/>
      <c r="AS497" s="37"/>
      <c r="AT497" s="38"/>
    </row>
    <row r="498" spans="1:46" ht="12.75"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c r="AA498" s="37"/>
      <c r="AB498" s="37"/>
      <c r="AC498" s="49"/>
      <c r="AD498" s="37"/>
      <c r="AE498" s="37"/>
      <c r="AF498" s="37"/>
      <c r="AG498" s="37"/>
      <c r="AH498" s="37"/>
      <c r="AI498" s="37"/>
      <c r="AJ498" s="555"/>
      <c r="AK498" s="37"/>
      <c r="AL498" s="37"/>
      <c r="AM498" s="37"/>
      <c r="AN498" s="37"/>
      <c r="AO498" s="38"/>
      <c r="AP498" s="38"/>
      <c r="AQ498" s="37"/>
      <c r="AR498" s="37"/>
      <c r="AS498" s="37"/>
      <c r="AT498" s="38"/>
    </row>
    <row r="499" spans="1:46" ht="12.75"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c r="AA499" s="37"/>
      <c r="AB499" s="37"/>
      <c r="AC499" s="49"/>
      <c r="AD499" s="37"/>
      <c r="AE499" s="37"/>
      <c r="AF499" s="37"/>
      <c r="AG499" s="37"/>
      <c r="AH499" s="37"/>
      <c r="AI499" s="37"/>
      <c r="AJ499" s="555"/>
      <c r="AK499" s="37"/>
      <c r="AL499" s="37"/>
      <c r="AM499" s="37"/>
      <c r="AN499" s="37"/>
      <c r="AO499" s="38"/>
      <c r="AP499" s="38"/>
      <c r="AQ499" s="37"/>
      <c r="AR499" s="37"/>
      <c r="AS499" s="37"/>
      <c r="AT499" s="38"/>
    </row>
    <row r="500" spans="1:46" ht="12.75"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c r="AA500" s="37"/>
      <c r="AB500" s="37"/>
      <c r="AC500" s="49"/>
      <c r="AD500" s="37"/>
      <c r="AE500" s="37"/>
      <c r="AF500" s="37"/>
      <c r="AG500" s="37"/>
      <c r="AH500" s="37"/>
      <c r="AI500" s="37"/>
      <c r="AJ500" s="555"/>
      <c r="AK500" s="37"/>
      <c r="AL500" s="37"/>
      <c r="AM500" s="37"/>
      <c r="AN500" s="37"/>
      <c r="AO500" s="38"/>
      <c r="AP500" s="38"/>
      <c r="AQ500" s="37"/>
      <c r="AR500" s="37"/>
      <c r="AS500" s="37"/>
      <c r="AT500" s="38"/>
    </row>
    <row r="501" spans="1:46" ht="12.75"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c r="AA501" s="37"/>
      <c r="AB501" s="37"/>
      <c r="AC501" s="49"/>
      <c r="AD501" s="37"/>
      <c r="AE501" s="37"/>
      <c r="AF501" s="37"/>
      <c r="AG501" s="37"/>
      <c r="AH501" s="37"/>
      <c r="AI501" s="37"/>
      <c r="AJ501" s="555"/>
      <c r="AK501" s="37"/>
      <c r="AL501" s="37"/>
      <c r="AM501" s="37"/>
      <c r="AN501" s="37"/>
      <c r="AO501" s="38"/>
      <c r="AP501" s="38"/>
      <c r="AQ501" s="37"/>
      <c r="AR501" s="37"/>
      <c r="AS501" s="37"/>
      <c r="AT501" s="38"/>
    </row>
    <row r="502" spans="1:46" ht="12.75"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c r="AA502" s="37"/>
      <c r="AB502" s="37"/>
      <c r="AC502" s="49"/>
      <c r="AD502" s="37"/>
      <c r="AE502" s="37"/>
      <c r="AF502" s="37"/>
      <c r="AG502" s="37"/>
      <c r="AH502" s="37"/>
      <c r="AI502" s="37"/>
      <c r="AJ502" s="555"/>
      <c r="AK502" s="37"/>
      <c r="AL502" s="37"/>
      <c r="AM502" s="37"/>
      <c r="AN502" s="37"/>
      <c r="AO502" s="38"/>
      <c r="AP502" s="38"/>
      <c r="AQ502" s="37"/>
      <c r="AR502" s="37"/>
      <c r="AS502" s="37"/>
      <c r="AT502" s="38"/>
    </row>
    <row r="503" spans="1:46" ht="12.75"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c r="AA503" s="37"/>
      <c r="AB503" s="37"/>
      <c r="AC503" s="49"/>
      <c r="AD503" s="37"/>
      <c r="AE503" s="37"/>
      <c r="AF503" s="37"/>
      <c r="AG503" s="37"/>
      <c r="AH503" s="37"/>
      <c r="AI503" s="37"/>
      <c r="AJ503" s="555"/>
      <c r="AK503" s="37"/>
      <c r="AL503" s="37"/>
      <c r="AM503" s="37"/>
      <c r="AN503" s="37"/>
      <c r="AO503" s="38"/>
      <c r="AP503" s="38"/>
      <c r="AQ503" s="37"/>
      <c r="AR503" s="37"/>
      <c r="AS503" s="37"/>
      <c r="AT503" s="38"/>
    </row>
    <row r="504" spans="1:46" ht="12.75"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37"/>
      <c r="AC504" s="49"/>
      <c r="AD504" s="37"/>
      <c r="AE504" s="37"/>
      <c r="AF504" s="37"/>
      <c r="AG504" s="37"/>
      <c r="AH504" s="37"/>
      <c r="AI504" s="37"/>
      <c r="AJ504" s="555"/>
      <c r="AK504" s="37"/>
      <c r="AL504" s="37"/>
      <c r="AM504" s="37"/>
      <c r="AN504" s="37"/>
      <c r="AO504" s="38"/>
      <c r="AP504" s="38"/>
      <c r="AQ504" s="37"/>
      <c r="AR504" s="37"/>
      <c r="AS504" s="37"/>
      <c r="AT504" s="38"/>
    </row>
    <row r="505" spans="1:46" ht="12.75"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c r="AA505" s="37"/>
      <c r="AB505" s="37"/>
      <c r="AC505" s="49"/>
      <c r="AD505" s="37"/>
      <c r="AE505" s="37"/>
      <c r="AF505" s="37"/>
      <c r="AG505" s="37"/>
      <c r="AH505" s="37"/>
      <c r="AI505" s="37"/>
      <c r="AJ505" s="555"/>
      <c r="AK505" s="37"/>
      <c r="AL505" s="37"/>
      <c r="AM505" s="37"/>
      <c r="AN505" s="37"/>
      <c r="AO505" s="38"/>
      <c r="AP505" s="38"/>
      <c r="AQ505" s="37"/>
      <c r="AR505" s="37"/>
      <c r="AS505" s="37"/>
      <c r="AT505" s="38"/>
    </row>
    <row r="506" spans="1:46" ht="12.75"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c r="AA506" s="37"/>
      <c r="AB506" s="37"/>
      <c r="AC506" s="49"/>
      <c r="AD506" s="37"/>
      <c r="AE506" s="37"/>
      <c r="AF506" s="37"/>
      <c r="AG506" s="37"/>
      <c r="AH506" s="37"/>
      <c r="AI506" s="37"/>
      <c r="AJ506" s="555"/>
      <c r="AK506" s="37"/>
      <c r="AL506" s="37"/>
      <c r="AM506" s="37"/>
      <c r="AN506" s="37"/>
      <c r="AO506" s="38"/>
      <c r="AP506" s="38"/>
      <c r="AQ506" s="37"/>
      <c r="AR506" s="37"/>
      <c r="AS506" s="37"/>
      <c r="AT506" s="38"/>
    </row>
    <row r="507" spans="1:46" ht="12.75"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c r="AA507" s="37"/>
      <c r="AB507" s="37"/>
      <c r="AC507" s="49"/>
      <c r="AD507" s="37"/>
      <c r="AE507" s="37"/>
      <c r="AF507" s="37"/>
      <c r="AG507" s="37"/>
      <c r="AH507" s="37"/>
      <c r="AI507" s="37"/>
      <c r="AJ507" s="555"/>
      <c r="AK507" s="37"/>
      <c r="AL507" s="37"/>
      <c r="AM507" s="37"/>
      <c r="AN507" s="37"/>
      <c r="AO507" s="38"/>
      <c r="AP507" s="38"/>
      <c r="AQ507" s="37"/>
      <c r="AR507" s="37"/>
      <c r="AS507" s="37"/>
      <c r="AT507" s="38"/>
    </row>
    <row r="508" spans="1:46" ht="12.75"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c r="AA508" s="37"/>
      <c r="AB508" s="37"/>
      <c r="AC508" s="49"/>
      <c r="AD508" s="37"/>
      <c r="AE508" s="37"/>
      <c r="AF508" s="37"/>
      <c r="AG508" s="37"/>
      <c r="AH508" s="37"/>
      <c r="AI508" s="37"/>
      <c r="AJ508" s="555"/>
      <c r="AK508" s="37"/>
      <c r="AL508" s="37"/>
      <c r="AM508" s="37"/>
      <c r="AN508" s="37"/>
      <c r="AO508" s="38"/>
      <c r="AP508" s="38"/>
      <c r="AQ508" s="37"/>
      <c r="AR508" s="37"/>
      <c r="AS508" s="37"/>
      <c r="AT508" s="38"/>
    </row>
    <row r="509" spans="1:46" ht="12.75"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c r="AA509" s="37"/>
      <c r="AB509" s="37"/>
      <c r="AC509" s="49"/>
      <c r="AD509" s="37"/>
      <c r="AE509" s="37"/>
      <c r="AF509" s="37"/>
      <c r="AG509" s="37"/>
      <c r="AH509" s="37"/>
      <c r="AI509" s="37"/>
      <c r="AJ509" s="555"/>
      <c r="AK509" s="37"/>
      <c r="AL509" s="37"/>
      <c r="AM509" s="37"/>
      <c r="AN509" s="37"/>
      <c r="AO509" s="38"/>
      <c r="AP509" s="38"/>
      <c r="AQ509" s="37"/>
      <c r="AR509" s="37"/>
      <c r="AS509" s="37"/>
      <c r="AT509" s="38"/>
    </row>
    <row r="510" spans="1:46" ht="12.75"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c r="AA510" s="37"/>
      <c r="AB510" s="37"/>
      <c r="AC510" s="49"/>
      <c r="AD510" s="37"/>
      <c r="AE510" s="37"/>
      <c r="AF510" s="37"/>
      <c r="AG510" s="37"/>
      <c r="AH510" s="37"/>
      <c r="AI510" s="37"/>
      <c r="AJ510" s="555"/>
      <c r="AK510" s="37"/>
      <c r="AL510" s="37"/>
      <c r="AM510" s="37"/>
      <c r="AN510" s="37"/>
      <c r="AO510" s="38"/>
      <c r="AP510" s="38"/>
      <c r="AQ510" s="37"/>
      <c r="AR510" s="37"/>
      <c r="AS510" s="37"/>
      <c r="AT510" s="38"/>
    </row>
    <row r="511" spans="1:46" ht="12.75"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c r="AA511" s="37"/>
      <c r="AB511" s="37"/>
      <c r="AC511" s="49"/>
      <c r="AD511" s="37"/>
      <c r="AE511" s="37"/>
      <c r="AF511" s="37"/>
      <c r="AG511" s="37"/>
      <c r="AH511" s="37"/>
      <c r="AI511" s="37"/>
      <c r="AJ511" s="555"/>
      <c r="AK511" s="37"/>
      <c r="AL511" s="37"/>
      <c r="AM511" s="37"/>
      <c r="AN511" s="37"/>
      <c r="AO511" s="38"/>
      <c r="AP511" s="38"/>
      <c r="AQ511" s="37"/>
      <c r="AR511" s="37"/>
      <c r="AS511" s="37"/>
      <c r="AT511" s="38"/>
    </row>
    <row r="512" spans="1:46" ht="12.75"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c r="AA512" s="37"/>
      <c r="AB512" s="37"/>
      <c r="AC512" s="49"/>
      <c r="AD512" s="37"/>
      <c r="AE512" s="37"/>
      <c r="AF512" s="37"/>
      <c r="AG512" s="37"/>
      <c r="AH512" s="37"/>
      <c r="AI512" s="37"/>
      <c r="AJ512" s="555"/>
      <c r="AK512" s="37"/>
      <c r="AL512" s="37"/>
      <c r="AM512" s="37"/>
      <c r="AN512" s="37"/>
      <c r="AO512" s="38"/>
      <c r="AP512" s="38"/>
      <c r="AQ512" s="37"/>
      <c r="AR512" s="37"/>
      <c r="AS512" s="37"/>
      <c r="AT512" s="38"/>
    </row>
    <row r="513" spans="1:46" ht="12.75"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c r="AA513" s="37"/>
      <c r="AB513" s="37"/>
      <c r="AC513" s="49"/>
      <c r="AD513" s="37"/>
      <c r="AE513" s="37"/>
      <c r="AF513" s="37"/>
      <c r="AG513" s="37"/>
      <c r="AH513" s="37"/>
      <c r="AI513" s="37"/>
      <c r="AJ513" s="555"/>
      <c r="AK513" s="37"/>
      <c r="AL513" s="37"/>
      <c r="AM513" s="37"/>
      <c r="AN513" s="37"/>
      <c r="AO513" s="38"/>
      <c r="AP513" s="38"/>
      <c r="AQ513" s="37"/>
      <c r="AR513" s="37"/>
      <c r="AS513" s="37"/>
      <c r="AT513" s="38"/>
    </row>
    <row r="514" spans="1:46" ht="12.75"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c r="AA514" s="37"/>
      <c r="AB514" s="37"/>
      <c r="AC514" s="49"/>
      <c r="AD514" s="37"/>
      <c r="AE514" s="37"/>
      <c r="AF514" s="37"/>
      <c r="AG514" s="37"/>
      <c r="AH514" s="37"/>
      <c r="AI514" s="37"/>
      <c r="AJ514" s="555"/>
      <c r="AK514" s="37"/>
      <c r="AL514" s="37"/>
      <c r="AM514" s="37"/>
      <c r="AN514" s="37"/>
      <c r="AO514" s="38"/>
      <c r="AP514" s="38"/>
      <c r="AQ514" s="37"/>
      <c r="AR514" s="37"/>
      <c r="AS514" s="37"/>
      <c r="AT514" s="38"/>
    </row>
    <row r="515" spans="1:46" ht="12.75"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c r="AA515" s="37"/>
      <c r="AB515" s="37"/>
      <c r="AC515" s="49"/>
      <c r="AD515" s="37"/>
      <c r="AE515" s="37"/>
      <c r="AF515" s="37"/>
      <c r="AG515" s="37"/>
      <c r="AH515" s="37"/>
      <c r="AI515" s="37"/>
      <c r="AJ515" s="555"/>
      <c r="AK515" s="37"/>
      <c r="AL515" s="37"/>
      <c r="AM515" s="37"/>
      <c r="AN515" s="37"/>
      <c r="AO515" s="38"/>
      <c r="AP515" s="38"/>
      <c r="AQ515" s="37"/>
      <c r="AR515" s="37"/>
      <c r="AS515" s="37"/>
      <c r="AT515" s="38"/>
    </row>
    <row r="516" spans="1:46" ht="12.75"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c r="AB516" s="37"/>
      <c r="AC516" s="49"/>
      <c r="AD516" s="37"/>
      <c r="AE516" s="37"/>
      <c r="AF516" s="37"/>
      <c r="AG516" s="37"/>
      <c r="AH516" s="37"/>
      <c r="AI516" s="37"/>
      <c r="AJ516" s="555"/>
      <c r="AK516" s="37"/>
      <c r="AL516" s="37"/>
      <c r="AM516" s="37"/>
      <c r="AN516" s="37"/>
      <c r="AO516" s="38"/>
      <c r="AP516" s="38"/>
      <c r="AQ516" s="37"/>
      <c r="AR516" s="37"/>
      <c r="AS516" s="37"/>
      <c r="AT516" s="38"/>
    </row>
    <row r="517" spans="1:46" ht="12.75"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c r="AA517" s="37"/>
      <c r="AB517" s="37"/>
      <c r="AC517" s="49"/>
      <c r="AD517" s="37"/>
      <c r="AE517" s="37"/>
      <c r="AF517" s="37"/>
      <c r="AG517" s="37"/>
      <c r="AH517" s="37"/>
      <c r="AI517" s="37"/>
      <c r="AJ517" s="555"/>
      <c r="AK517" s="37"/>
      <c r="AL517" s="37"/>
      <c r="AM517" s="37"/>
      <c r="AN517" s="37"/>
      <c r="AO517" s="38"/>
      <c r="AP517" s="38"/>
      <c r="AQ517" s="37"/>
      <c r="AR517" s="37"/>
      <c r="AS517" s="37"/>
      <c r="AT517" s="38"/>
    </row>
    <row r="518" spans="1:46" ht="12.75"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c r="AA518" s="37"/>
      <c r="AB518" s="37"/>
      <c r="AC518" s="49"/>
      <c r="AD518" s="37"/>
      <c r="AE518" s="37"/>
      <c r="AF518" s="37"/>
      <c r="AG518" s="37"/>
      <c r="AH518" s="37"/>
      <c r="AI518" s="37"/>
      <c r="AJ518" s="555"/>
      <c r="AK518" s="37"/>
      <c r="AL518" s="37"/>
      <c r="AM518" s="37"/>
      <c r="AN518" s="37"/>
      <c r="AO518" s="38"/>
      <c r="AP518" s="38"/>
      <c r="AQ518" s="37"/>
      <c r="AR518" s="37"/>
      <c r="AS518" s="37"/>
      <c r="AT518" s="38"/>
    </row>
    <row r="519" spans="1:46" ht="12.75"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c r="AA519" s="37"/>
      <c r="AB519" s="37"/>
      <c r="AC519" s="49"/>
      <c r="AD519" s="37"/>
      <c r="AE519" s="37"/>
      <c r="AF519" s="37"/>
      <c r="AG519" s="37"/>
      <c r="AH519" s="37"/>
      <c r="AI519" s="37"/>
      <c r="AJ519" s="555"/>
      <c r="AK519" s="37"/>
      <c r="AL519" s="37"/>
      <c r="AM519" s="37"/>
      <c r="AN519" s="37"/>
      <c r="AO519" s="38"/>
      <c r="AP519" s="38"/>
      <c r="AQ519" s="37"/>
      <c r="AR519" s="37"/>
      <c r="AS519" s="37"/>
      <c r="AT519" s="38"/>
    </row>
    <row r="520" spans="1:46" ht="12.75"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c r="AA520" s="37"/>
      <c r="AB520" s="37"/>
      <c r="AC520" s="49"/>
      <c r="AD520" s="37"/>
      <c r="AE520" s="37"/>
      <c r="AF520" s="37"/>
      <c r="AG520" s="37"/>
      <c r="AH520" s="37"/>
      <c r="AI520" s="37"/>
      <c r="AJ520" s="555"/>
      <c r="AK520" s="37"/>
      <c r="AL520" s="37"/>
      <c r="AM520" s="37"/>
      <c r="AN520" s="37"/>
      <c r="AO520" s="38"/>
      <c r="AP520" s="38"/>
      <c r="AQ520" s="37"/>
      <c r="AR520" s="37"/>
      <c r="AS520" s="37"/>
      <c r="AT520" s="38"/>
    </row>
    <row r="521" spans="1:46" ht="12.75"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c r="AA521" s="37"/>
      <c r="AB521" s="37"/>
      <c r="AC521" s="49"/>
      <c r="AD521" s="37"/>
      <c r="AE521" s="37"/>
      <c r="AF521" s="37"/>
      <c r="AG521" s="37"/>
      <c r="AH521" s="37"/>
      <c r="AI521" s="37"/>
      <c r="AJ521" s="555"/>
      <c r="AK521" s="37"/>
      <c r="AL521" s="37"/>
      <c r="AM521" s="37"/>
      <c r="AN521" s="37"/>
      <c r="AO521" s="38"/>
      <c r="AP521" s="38"/>
      <c r="AQ521" s="37"/>
      <c r="AR521" s="37"/>
      <c r="AS521" s="37"/>
      <c r="AT521" s="38"/>
    </row>
    <row r="522" spans="1:46" ht="12.75"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c r="AA522" s="37"/>
      <c r="AB522" s="37"/>
      <c r="AC522" s="49"/>
      <c r="AD522" s="37"/>
      <c r="AE522" s="37"/>
      <c r="AF522" s="37"/>
      <c r="AG522" s="37"/>
      <c r="AH522" s="37"/>
      <c r="AI522" s="37"/>
      <c r="AJ522" s="555"/>
      <c r="AK522" s="37"/>
      <c r="AL522" s="37"/>
      <c r="AM522" s="37"/>
      <c r="AN522" s="37"/>
      <c r="AO522" s="38"/>
      <c r="AP522" s="38"/>
      <c r="AQ522" s="37"/>
      <c r="AR522" s="37"/>
      <c r="AS522" s="37"/>
      <c r="AT522" s="38"/>
    </row>
    <row r="523" spans="1:46" ht="12.75"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c r="AA523" s="37"/>
      <c r="AB523" s="37"/>
      <c r="AC523" s="49"/>
      <c r="AD523" s="37"/>
      <c r="AE523" s="37"/>
      <c r="AF523" s="37"/>
      <c r="AG523" s="37"/>
      <c r="AH523" s="37"/>
      <c r="AI523" s="37"/>
      <c r="AJ523" s="555"/>
      <c r="AK523" s="37"/>
      <c r="AL523" s="37"/>
      <c r="AM523" s="37"/>
      <c r="AN523" s="37"/>
      <c r="AO523" s="38"/>
      <c r="AP523" s="38"/>
      <c r="AQ523" s="37"/>
      <c r="AR523" s="37"/>
      <c r="AS523" s="37"/>
      <c r="AT523" s="38"/>
    </row>
    <row r="524" spans="1:46" ht="12.75"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c r="AA524" s="37"/>
      <c r="AB524" s="37"/>
      <c r="AC524" s="49"/>
      <c r="AD524" s="37"/>
      <c r="AE524" s="37"/>
      <c r="AF524" s="37"/>
      <c r="AG524" s="37"/>
      <c r="AH524" s="37"/>
      <c r="AI524" s="37"/>
      <c r="AJ524" s="555"/>
      <c r="AK524" s="37"/>
      <c r="AL524" s="37"/>
      <c r="AM524" s="37"/>
      <c r="AN524" s="37"/>
      <c r="AO524" s="38"/>
      <c r="AP524" s="38"/>
      <c r="AQ524" s="37"/>
      <c r="AR524" s="37"/>
      <c r="AS524" s="37"/>
      <c r="AT524" s="38"/>
    </row>
    <row r="525" spans="1:46" ht="12.75"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c r="AA525" s="37"/>
      <c r="AB525" s="37"/>
      <c r="AC525" s="49"/>
      <c r="AD525" s="37"/>
      <c r="AE525" s="37"/>
      <c r="AF525" s="37"/>
      <c r="AG525" s="37"/>
      <c r="AH525" s="37"/>
      <c r="AI525" s="37"/>
      <c r="AJ525" s="555"/>
      <c r="AK525" s="37"/>
      <c r="AL525" s="37"/>
      <c r="AM525" s="37"/>
      <c r="AN525" s="37"/>
      <c r="AO525" s="38"/>
      <c r="AP525" s="38"/>
      <c r="AQ525" s="37"/>
      <c r="AR525" s="37"/>
      <c r="AS525" s="37"/>
      <c r="AT525" s="38"/>
    </row>
    <row r="526" spans="1:46" ht="12.75"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c r="AA526" s="37"/>
      <c r="AB526" s="37"/>
      <c r="AC526" s="49"/>
      <c r="AD526" s="37"/>
      <c r="AE526" s="37"/>
      <c r="AF526" s="37"/>
      <c r="AG526" s="37"/>
      <c r="AH526" s="37"/>
      <c r="AI526" s="37"/>
      <c r="AJ526" s="555"/>
      <c r="AK526" s="37"/>
      <c r="AL526" s="37"/>
      <c r="AM526" s="37"/>
      <c r="AN526" s="37"/>
      <c r="AO526" s="38"/>
      <c r="AP526" s="38"/>
      <c r="AQ526" s="37"/>
      <c r="AR526" s="37"/>
      <c r="AS526" s="37"/>
      <c r="AT526" s="38"/>
    </row>
    <row r="527" spans="1:46" ht="12.75"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c r="AA527" s="37"/>
      <c r="AB527" s="37"/>
      <c r="AC527" s="49"/>
      <c r="AD527" s="37"/>
      <c r="AE527" s="37"/>
      <c r="AF527" s="37"/>
      <c r="AG527" s="37"/>
      <c r="AH527" s="37"/>
      <c r="AI527" s="37"/>
      <c r="AJ527" s="555"/>
      <c r="AK527" s="37"/>
      <c r="AL527" s="37"/>
      <c r="AM527" s="37"/>
      <c r="AN527" s="37"/>
      <c r="AO527" s="38"/>
      <c r="AP527" s="38"/>
      <c r="AQ527" s="37"/>
      <c r="AR527" s="37"/>
      <c r="AS527" s="37"/>
      <c r="AT527" s="38"/>
    </row>
    <row r="528" spans="1:46" ht="12.75"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c r="AA528" s="37"/>
      <c r="AB528" s="37"/>
      <c r="AC528" s="49"/>
      <c r="AD528" s="37"/>
      <c r="AE528" s="37"/>
      <c r="AF528" s="37"/>
      <c r="AG528" s="37"/>
      <c r="AH528" s="37"/>
      <c r="AI528" s="37"/>
      <c r="AJ528" s="555"/>
      <c r="AK528" s="37"/>
      <c r="AL528" s="37"/>
      <c r="AM528" s="37"/>
      <c r="AN528" s="37"/>
      <c r="AO528" s="38"/>
      <c r="AP528" s="38"/>
      <c r="AQ528" s="37"/>
      <c r="AR528" s="37"/>
      <c r="AS528" s="37"/>
      <c r="AT528" s="38"/>
    </row>
    <row r="529" spans="1:46" ht="12.75"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c r="AA529" s="37"/>
      <c r="AB529" s="37"/>
      <c r="AC529" s="49"/>
      <c r="AD529" s="37"/>
      <c r="AE529" s="37"/>
      <c r="AF529" s="37"/>
      <c r="AG529" s="37"/>
      <c r="AH529" s="37"/>
      <c r="AI529" s="37"/>
      <c r="AJ529" s="555"/>
      <c r="AK529" s="37"/>
      <c r="AL529" s="37"/>
      <c r="AM529" s="37"/>
      <c r="AN529" s="37"/>
      <c r="AO529" s="38"/>
      <c r="AP529" s="38"/>
      <c r="AQ529" s="37"/>
      <c r="AR529" s="37"/>
      <c r="AS529" s="37"/>
      <c r="AT529" s="38"/>
    </row>
    <row r="530" spans="1:46" ht="12.75"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c r="AA530" s="37"/>
      <c r="AB530" s="37"/>
      <c r="AC530" s="49"/>
      <c r="AD530" s="37"/>
      <c r="AE530" s="37"/>
      <c r="AF530" s="37"/>
      <c r="AG530" s="37"/>
      <c r="AH530" s="37"/>
      <c r="AI530" s="37"/>
      <c r="AJ530" s="555"/>
      <c r="AK530" s="37"/>
      <c r="AL530" s="37"/>
      <c r="AM530" s="37"/>
      <c r="AN530" s="37"/>
      <c r="AO530" s="38"/>
      <c r="AP530" s="38"/>
      <c r="AQ530" s="37"/>
      <c r="AR530" s="37"/>
      <c r="AS530" s="37"/>
      <c r="AT530" s="38"/>
    </row>
    <row r="531" spans="1:46" ht="12.75"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c r="AA531" s="37"/>
      <c r="AB531" s="37"/>
      <c r="AC531" s="49"/>
      <c r="AD531" s="37"/>
      <c r="AE531" s="37"/>
      <c r="AF531" s="37"/>
      <c r="AG531" s="37"/>
      <c r="AH531" s="37"/>
      <c r="AI531" s="37"/>
      <c r="AJ531" s="555"/>
      <c r="AK531" s="37"/>
      <c r="AL531" s="37"/>
      <c r="AM531" s="37"/>
      <c r="AN531" s="37"/>
      <c r="AO531" s="38"/>
      <c r="AP531" s="38"/>
      <c r="AQ531" s="37"/>
      <c r="AR531" s="37"/>
      <c r="AS531" s="37"/>
      <c r="AT531" s="38"/>
    </row>
    <row r="532" spans="1:46" ht="12.75"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c r="AA532" s="37"/>
      <c r="AB532" s="37"/>
      <c r="AC532" s="49"/>
      <c r="AD532" s="37"/>
      <c r="AE532" s="37"/>
      <c r="AF532" s="37"/>
      <c r="AG532" s="37"/>
      <c r="AH532" s="37"/>
      <c r="AI532" s="37"/>
      <c r="AJ532" s="555"/>
      <c r="AK532" s="37"/>
      <c r="AL532" s="37"/>
      <c r="AM532" s="37"/>
      <c r="AN532" s="37"/>
      <c r="AO532" s="38"/>
      <c r="AP532" s="38"/>
      <c r="AQ532" s="37"/>
      <c r="AR532" s="37"/>
      <c r="AS532" s="37"/>
      <c r="AT532" s="38"/>
    </row>
    <row r="533" spans="1:46" ht="12.75"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c r="AA533" s="37"/>
      <c r="AB533" s="37"/>
      <c r="AC533" s="49"/>
      <c r="AD533" s="37"/>
      <c r="AE533" s="37"/>
      <c r="AF533" s="37"/>
      <c r="AG533" s="37"/>
      <c r="AH533" s="37"/>
      <c r="AI533" s="37"/>
      <c r="AJ533" s="555"/>
      <c r="AK533" s="37"/>
      <c r="AL533" s="37"/>
      <c r="AM533" s="37"/>
      <c r="AN533" s="37"/>
      <c r="AO533" s="38"/>
      <c r="AP533" s="38"/>
      <c r="AQ533" s="37"/>
      <c r="AR533" s="37"/>
      <c r="AS533" s="37"/>
      <c r="AT533" s="38"/>
    </row>
    <row r="534" spans="1:46" ht="12.75"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c r="AA534" s="37"/>
      <c r="AB534" s="37"/>
      <c r="AC534" s="49"/>
      <c r="AD534" s="37"/>
      <c r="AE534" s="37"/>
      <c r="AF534" s="37"/>
      <c r="AG534" s="37"/>
      <c r="AH534" s="37"/>
      <c r="AI534" s="37"/>
      <c r="AJ534" s="555"/>
      <c r="AK534" s="37"/>
      <c r="AL534" s="37"/>
      <c r="AM534" s="37"/>
      <c r="AN534" s="37"/>
      <c r="AO534" s="38"/>
      <c r="AP534" s="38"/>
      <c r="AQ534" s="37"/>
      <c r="AR534" s="37"/>
      <c r="AS534" s="37"/>
      <c r="AT534" s="38"/>
    </row>
    <row r="535" spans="1:46" ht="12.75"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c r="AA535" s="37"/>
      <c r="AB535" s="37"/>
      <c r="AC535" s="49"/>
      <c r="AD535" s="37"/>
      <c r="AE535" s="37"/>
      <c r="AF535" s="37"/>
      <c r="AG535" s="37"/>
      <c r="AH535" s="37"/>
      <c r="AI535" s="37"/>
      <c r="AJ535" s="555"/>
      <c r="AK535" s="37"/>
      <c r="AL535" s="37"/>
      <c r="AM535" s="37"/>
      <c r="AN535" s="37"/>
      <c r="AO535" s="38"/>
      <c r="AP535" s="38"/>
      <c r="AQ535" s="37"/>
      <c r="AR535" s="37"/>
      <c r="AS535" s="37"/>
      <c r="AT535" s="38"/>
    </row>
    <row r="536" spans="1:46" ht="12.75"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c r="AA536" s="37"/>
      <c r="AB536" s="37"/>
      <c r="AC536" s="49"/>
      <c r="AD536" s="37"/>
      <c r="AE536" s="37"/>
      <c r="AF536" s="37"/>
      <c r="AG536" s="37"/>
      <c r="AH536" s="37"/>
      <c r="AI536" s="37"/>
      <c r="AJ536" s="555"/>
      <c r="AK536" s="37"/>
      <c r="AL536" s="37"/>
      <c r="AM536" s="37"/>
      <c r="AN536" s="37"/>
      <c r="AO536" s="38"/>
      <c r="AP536" s="38"/>
      <c r="AQ536" s="37"/>
      <c r="AR536" s="37"/>
      <c r="AS536" s="37"/>
      <c r="AT536" s="38"/>
    </row>
    <row r="537" spans="1:46" ht="12.75"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c r="AA537" s="37"/>
      <c r="AB537" s="37"/>
      <c r="AC537" s="49"/>
      <c r="AD537" s="37"/>
      <c r="AE537" s="37"/>
      <c r="AF537" s="37"/>
      <c r="AG537" s="37"/>
      <c r="AH537" s="37"/>
      <c r="AI537" s="37"/>
      <c r="AJ537" s="555"/>
      <c r="AK537" s="37"/>
      <c r="AL537" s="37"/>
      <c r="AM537" s="37"/>
      <c r="AN537" s="37"/>
      <c r="AO537" s="38"/>
      <c r="AP537" s="38"/>
      <c r="AQ537" s="37"/>
      <c r="AR537" s="37"/>
      <c r="AS537" s="37"/>
      <c r="AT537" s="38"/>
    </row>
    <row r="538" spans="1:46" ht="12.75"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c r="AB538" s="37"/>
      <c r="AC538" s="49"/>
      <c r="AD538" s="37"/>
      <c r="AE538" s="37"/>
      <c r="AF538" s="37"/>
      <c r="AG538" s="37"/>
      <c r="AH538" s="37"/>
      <c r="AI538" s="37"/>
      <c r="AJ538" s="555"/>
      <c r="AK538" s="37"/>
      <c r="AL538" s="37"/>
      <c r="AM538" s="37"/>
      <c r="AN538" s="37"/>
      <c r="AO538" s="38"/>
      <c r="AP538" s="38"/>
      <c r="AQ538" s="37"/>
      <c r="AR538" s="37"/>
      <c r="AS538" s="37"/>
      <c r="AT538" s="38"/>
    </row>
    <row r="539" spans="1:46" ht="12.75"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c r="AA539" s="37"/>
      <c r="AB539" s="37"/>
      <c r="AC539" s="49"/>
      <c r="AD539" s="37"/>
      <c r="AE539" s="37"/>
      <c r="AF539" s="37"/>
      <c r="AG539" s="37"/>
      <c r="AH539" s="37"/>
      <c r="AI539" s="37"/>
      <c r="AJ539" s="555"/>
      <c r="AK539" s="37"/>
      <c r="AL539" s="37"/>
      <c r="AM539" s="37"/>
      <c r="AN539" s="37"/>
      <c r="AO539" s="38"/>
      <c r="AP539" s="38"/>
      <c r="AQ539" s="37"/>
      <c r="AR539" s="37"/>
      <c r="AS539" s="37"/>
      <c r="AT539" s="38"/>
    </row>
    <row r="540" spans="1:46" ht="12.75"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c r="AB540" s="37"/>
      <c r="AC540" s="49"/>
      <c r="AD540" s="37"/>
      <c r="AE540" s="37"/>
      <c r="AF540" s="37"/>
      <c r="AG540" s="37"/>
      <c r="AH540" s="37"/>
      <c r="AI540" s="37"/>
      <c r="AJ540" s="555"/>
      <c r="AK540" s="37"/>
      <c r="AL540" s="37"/>
      <c r="AM540" s="37"/>
      <c r="AN540" s="37"/>
      <c r="AO540" s="38"/>
      <c r="AP540" s="38"/>
      <c r="AQ540" s="37"/>
      <c r="AR540" s="37"/>
      <c r="AS540" s="37"/>
      <c r="AT540" s="38"/>
    </row>
    <row r="541" spans="1:46" ht="12.75"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c r="AA541" s="37"/>
      <c r="AB541" s="37"/>
      <c r="AC541" s="49"/>
      <c r="AD541" s="37"/>
      <c r="AE541" s="37"/>
      <c r="AF541" s="37"/>
      <c r="AG541" s="37"/>
      <c r="AH541" s="37"/>
      <c r="AI541" s="37"/>
      <c r="AJ541" s="555"/>
      <c r="AK541" s="37"/>
      <c r="AL541" s="37"/>
      <c r="AM541" s="37"/>
      <c r="AN541" s="37"/>
      <c r="AO541" s="38"/>
      <c r="AP541" s="38"/>
      <c r="AQ541" s="37"/>
      <c r="AR541" s="37"/>
      <c r="AS541" s="37"/>
      <c r="AT541" s="38"/>
    </row>
    <row r="542" spans="1:46" ht="12.75"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c r="AA542" s="37"/>
      <c r="AB542" s="37"/>
      <c r="AC542" s="49"/>
      <c r="AD542" s="37"/>
      <c r="AE542" s="37"/>
      <c r="AF542" s="37"/>
      <c r="AG542" s="37"/>
      <c r="AH542" s="37"/>
      <c r="AI542" s="37"/>
      <c r="AJ542" s="555"/>
      <c r="AK542" s="37"/>
      <c r="AL542" s="37"/>
      <c r="AM542" s="37"/>
      <c r="AN542" s="37"/>
      <c r="AO542" s="38"/>
      <c r="AP542" s="38"/>
      <c r="AQ542" s="37"/>
      <c r="AR542" s="37"/>
      <c r="AS542" s="37"/>
      <c r="AT542" s="38"/>
    </row>
    <row r="543" spans="1:46" ht="12.75"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c r="AA543" s="37"/>
      <c r="AB543" s="37"/>
      <c r="AC543" s="49"/>
      <c r="AD543" s="37"/>
      <c r="AE543" s="37"/>
      <c r="AF543" s="37"/>
      <c r="AG543" s="37"/>
      <c r="AH543" s="37"/>
      <c r="AI543" s="37"/>
      <c r="AJ543" s="555"/>
      <c r="AK543" s="37"/>
      <c r="AL543" s="37"/>
      <c r="AM543" s="37"/>
      <c r="AN543" s="37"/>
      <c r="AO543" s="38"/>
      <c r="AP543" s="38"/>
      <c r="AQ543" s="37"/>
      <c r="AR543" s="37"/>
      <c r="AS543" s="37"/>
      <c r="AT543" s="38"/>
    </row>
    <row r="544" spans="1:46" ht="12.75"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c r="AA544" s="37"/>
      <c r="AB544" s="37"/>
      <c r="AC544" s="49"/>
      <c r="AD544" s="37"/>
      <c r="AE544" s="37"/>
      <c r="AF544" s="37"/>
      <c r="AG544" s="37"/>
      <c r="AH544" s="37"/>
      <c r="AI544" s="37"/>
      <c r="AJ544" s="555"/>
      <c r="AK544" s="37"/>
      <c r="AL544" s="37"/>
      <c r="AM544" s="37"/>
      <c r="AN544" s="37"/>
      <c r="AO544" s="38"/>
      <c r="AP544" s="38"/>
      <c r="AQ544" s="37"/>
      <c r="AR544" s="37"/>
      <c r="AS544" s="37"/>
      <c r="AT544" s="38"/>
    </row>
    <row r="545" spans="1:46" ht="12.75"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c r="AA545" s="37"/>
      <c r="AB545" s="37"/>
      <c r="AC545" s="49"/>
      <c r="AD545" s="37"/>
      <c r="AE545" s="37"/>
      <c r="AF545" s="37"/>
      <c r="AG545" s="37"/>
      <c r="AH545" s="37"/>
      <c r="AI545" s="37"/>
      <c r="AJ545" s="555"/>
      <c r="AK545" s="37"/>
      <c r="AL545" s="37"/>
      <c r="AM545" s="37"/>
      <c r="AN545" s="37"/>
      <c r="AO545" s="38"/>
      <c r="AP545" s="38"/>
      <c r="AQ545" s="37"/>
      <c r="AR545" s="37"/>
      <c r="AS545" s="37"/>
      <c r="AT545" s="38"/>
    </row>
    <row r="546" spans="1:46" ht="12.75"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c r="AA546" s="37"/>
      <c r="AB546" s="37"/>
      <c r="AC546" s="49"/>
      <c r="AD546" s="37"/>
      <c r="AE546" s="37"/>
      <c r="AF546" s="37"/>
      <c r="AG546" s="37"/>
      <c r="AH546" s="37"/>
      <c r="AI546" s="37"/>
      <c r="AJ546" s="555"/>
      <c r="AK546" s="37"/>
      <c r="AL546" s="37"/>
      <c r="AM546" s="37"/>
      <c r="AN546" s="37"/>
      <c r="AO546" s="38"/>
      <c r="AP546" s="38"/>
      <c r="AQ546" s="37"/>
      <c r="AR546" s="37"/>
      <c r="AS546" s="37"/>
      <c r="AT546" s="38"/>
    </row>
    <row r="547" spans="1:46" ht="12.75"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c r="AA547" s="37"/>
      <c r="AB547" s="37"/>
      <c r="AC547" s="49"/>
      <c r="AD547" s="37"/>
      <c r="AE547" s="37"/>
      <c r="AF547" s="37"/>
      <c r="AG547" s="37"/>
      <c r="AH547" s="37"/>
      <c r="AI547" s="37"/>
      <c r="AJ547" s="555"/>
      <c r="AK547" s="37"/>
      <c r="AL547" s="37"/>
      <c r="AM547" s="37"/>
      <c r="AN547" s="37"/>
      <c r="AO547" s="38"/>
      <c r="AP547" s="38"/>
      <c r="AQ547" s="37"/>
      <c r="AR547" s="37"/>
      <c r="AS547" s="37"/>
      <c r="AT547" s="38"/>
    </row>
    <row r="548" spans="1:46" ht="12.75"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c r="AA548" s="37"/>
      <c r="AB548" s="37"/>
      <c r="AC548" s="49"/>
      <c r="AD548" s="37"/>
      <c r="AE548" s="37"/>
      <c r="AF548" s="37"/>
      <c r="AG548" s="37"/>
      <c r="AH548" s="37"/>
      <c r="AI548" s="37"/>
      <c r="AJ548" s="555"/>
      <c r="AK548" s="37"/>
      <c r="AL548" s="37"/>
      <c r="AM548" s="37"/>
      <c r="AN548" s="37"/>
      <c r="AO548" s="38"/>
      <c r="AP548" s="38"/>
      <c r="AQ548" s="37"/>
      <c r="AR548" s="37"/>
      <c r="AS548" s="37"/>
      <c r="AT548" s="38"/>
    </row>
    <row r="549" spans="1:46" ht="12.75"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c r="AA549" s="37"/>
      <c r="AB549" s="37"/>
      <c r="AC549" s="49"/>
      <c r="AD549" s="37"/>
      <c r="AE549" s="37"/>
      <c r="AF549" s="37"/>
      <c r="AG549" s="37"/>
      <c r="AH549" s="37"/>
      <c r="AI549" s="37"/>
      <c r="AJ549" s="555"/>
      <c r="AK549" s="37"/>
      <c r="AL549" s="37"/>
      <c r="AM549" s="37"/>
      <c r="AN549" s="37"/>
      <c r="AO549" s="38"/>
      <c r="AP549" s="38"/>
      <c r="AQ549" s="37"/>
      <c r="AR549" s="37"/>
      <c r="AS549" s="37"/>
      <c r="AT549" s="38"/>
    </row>
    <row r="550" spans="1:46" ht="12.75"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c r="AA550" s="37"/>
      <c r="AB550" s="37"/>
      <c r="AC550" s="49"/>
      <c r="AD550" s="37"/>
      <c r="AE550" s="37"/>
      <c r="AF550" s="37"/>
      <c r="AG550" s="37"/>
      <c r="AH550" s="37"/>
      <c r="AI550" s="37"/>
      <c r="AJ550" s="555"/>
      <c r="AK550" s="37"/>
      <c r="AL550" s="37"/>
      <c r="AM550" s="37"/>
      <c r="AN550" s="37"/>
      <c r="AO550" s="38"/>
      <c r="AP550" s="38"/>
      <c r="AQ550" s="37"/>
      <c r="AR550" s="37"/>
      <c r="AS550" s="37"/>
      <c r="AT550" s="38"/>
    </row>
    <row r="551" spans="1:46" ht="12.75"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c r="AA551" s="37"/>
      <c r="AB551" s="37"/>
      <c r="AC551" s="49"/>
      <c r="AD551" s="37"/>
      <c r="AE551" s="37"/>
      <c r="AF551" s="37"/>
      <c r="AG551" s="37"/>
      <c r="AH551" s="37"/>
      <c r="AI551" s="37"/>
      <c r="AJ551" s="555"/>
      <c r="AK551" s="37"/>
      <c r="AL551" s="37"/>
      <c r="AM551" s="37"/>
      <c r="AN551" s="37"/>
      <c r="AO551" s="38"/>
      <c r="AP551" s="38"/>
      <c r="AQ551" s="37"/>
      <c r="AR551" s="37"/>
      <c r="AS551" s="37"/>
      <c r="AT551" s="38"/>
    </row>
    <row r="552" spans="1:46" ht="12.75"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c r="AA552" s="37"/>
      <c r="AB552" s="37"/>
      <c r="AC552" s="49"/>
      <c r="AD552" s="37"/>
      <c r="AE552" s="37"/>
      <c r="AF552" s="37"/>
      <c r="AG552" s="37"/>
      <c r="AH552" s="37"/>
      <c r="AI552" s="37"/>
      <c r="AJ552" s="555"/>
      <c r="AK552" s="37"/>
      <c r="AL552" s="37"/>
      <c r="AM552" s="37"/>
      <c r="AN552" s="37"/>
      <c r="AO552" s="38"/>
      <c r="AP552" s="38"/>
      <c r="AQ552" s="37"/>
      <c r="AR552" s="37"/>
      <c r="AS552" s="37"/>
      <c r="AT552" s="38"/>
    </row>
    <row r="553" spans="1:46" ht="12.75"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c r="AA553" s="37"/>
      <c r="AB553" s="37"/>
      <c r="AC553" s="49"/>
      <c r="AD553" s="37"/>
      <c r="AE553" s="37"/>
      <c r="AF553" s="37"/>
      <c r="AG553" s="37"/>
      <c r="AH553" s="37"/>
      <c r="AI553" s="37"/>
      <c r="AJ553" s="555"/>
      <c r="AK553" s="37"/>
      <c r="AL553" s="37"/>
      <c r="AM553" s="37"/>
      <c r="AN553" s="37"/>
      <c r="AO553" s="38"/>
      <c r="AP553" s="38"/>
      <c r="AQ553" s="37"/>
      <c r="AR553" s="37"/>
      <c r="AS553" s="37"/>
      <c r="AT553" s="38"/>
    </row>
    <row r="554" spans="1:46" ht="12.75"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c r="AA554" s="37"/>
      <c r="AB554" s="37"/>
      <c r="AC554" s="49"/>
      <c r="AD554" s="37"/>
      <c r="AE554" s="37"/>
      <c r="AF554" s="37"/>
      <c r="AG554" s="37"/>
      <c r="AH554" s="37"/>
      <c r="AI554" s="37"/>
      <c r="AJ554" s="555"/>
      <c r="AK554" s="37"/>
      <c r="AL554" s="37"/>
      <c r="AM554" s="37"/>
      <c r="AN554" s="37"/>
      <c r="AO554" s="38"/>
      <c r="AP554" s="38"/>
      <c r="AQ554" s="37"/>
      <c r="AR554" s="37"/>
      <c r="AS554" s="37"/>
      <c r="AT554" s="38"/>
    </row>
    <row r="555" spans="1:46" ht="12.75"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c r="AA555" s="37"/>
      <c r="AB555" s="37"/>
      <c r="AC555" s="49"/>
      <c r="AD555" s="37"/>
      <c r="AE555" s="37"/>
      <c r="AF555" s="37"/>
      <c r="AG555" s="37"/>
      <c r="AH555" s="37"/>
      <c r="AI555" s="37"/>
      <c r="AJ555" s="555"/>
      <c r="AK555" s="37"/>
      <c r="AL555" s="37"/>
      <c r="AM555" s="37"/>
      <c r="AN555" s="37"/>
      <c r="AO555" s="38"/>
      <c r="AP555" s="38"/>
      <c r="AQ555" s="37"/>
      <c r="AR555" s="37"/>
      <c r="AS555" s="37"/>
      <c r="AT555" s="38"/>
    </row>
    <row r="556" spans="1:46" ht="12.75"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c r="AA556" s="37"/>
      <c r="AB556" s="37"/>
      <c r="AC556" s="49"/>
      <c r="AD556" s="37"/>
      <c r="AE556" s="37"/>
      <c r="AF556" s="37"/>
      <c r="AG556" s="37"/>
      <c r="AH556" s="37"/>
      <c r="AI556" s="37"/>
      <c r="AJ556" s="555"/>
      <c r="AK556" s="37"/>
      <c r="AL556" s="37"/>
      <c r="AM556" s="37"/>
      <c r="AN556" s="37"/>
      <c r="AO556" s="38"/>
      <c r="AP556" s="38"/>
      <c r="AQ556" s="37"/>
      <c r="AR556" s="37"/>
      <c r="AS556" s="37"/>
      <c r="AT556" s="38"/>
    </row>
    <row r="557" spans="1:46" ht="12.75"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c r="AA557" s="37"/>
      <c r="AB557" s="37"/>
      <c r="AC557" s="49"/>
      <c r="AD557" s="37"/>
      <c r="AE557" s="37"/>
      <c r="AF557" s="37"/>
      <c r="AG557" s="37"/>
      <c r="AH557" s="37"/>
      <c r="AI557" s="37"/>
      <c r="AJ557" s="555"/>
      <c r="AK557" s="37"/>
      <c r="AL557" s="37"/>
      <c r="AM557" s="37"/>
      <c r="AN557" s="37"/>
      <c r="AO557" s="38"/>
      <c r="AP557" s="38"/>
      <c r="AQ557" s="37"/>
      <c r="AR557" s="37"/>
      <c r="AS557" s="37"/>
      <c r="AT557" s="38"/>
    </row>
    <row r="558" spans="1:46" ht="12.75"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c r="AA558" s="37"/>
      <c r="AB558" s="37"/>
      <c r="AC558" s="49"/>
      <c r="AD558" s="37"/>
      <c r="AE558" s="37"/>
      <c r="AF558" s="37"/>
      <c r="AG558" s="37"/>
      <c r="AH558" s="37"/>
      <c r="AI558" s="37"/>
      <c r="AJ558" s="555"/>
      <c r="AK558" s="37"/>
      <c r="AL558" s="37"/>
      <c r="AM558" s="37"/>
      <c r="AN558" s="37"/>
      <c r="AO558" s="38"/>
      <c r="AP558" s="38"/>
      <c r="AQ558" s="37"/>
      <c r="AR558" s="37"/>
      <c r="AS558" s="37"/>
      <c r="AT558" s="38"/>
    </row>
    <row r="559" spans="1:46" ht="12.75"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c r="AA559" s="37"/>
      <c r="AB559" s="37"/>
      <c r="AC559" s="49"/>
      <c r="AD559" s="37"/>
      <c r="AE559" s="37"/>
      <c r="AF559" s="37"/>
      <c r="AG559" s="37"/>
      <c r="AH559" s="37"/>
      <c r="AI559" s="37"/>
      <c r="AJ559" s="555"/>
      <c r="AK559" s="37"/>
      <c r="AL559" s="37"/>
      <c r="AM559" s="37"/>
      <c r="AN559" s="37"/>
      <c r="AO559" s="38"/>
      <c r="AP559" s="38"/>
      <c r="AQ559" s="37"/>
      <c r="AR559" s="37"/>
      <c r="AS559" s="37"/>
      <c r="AT559" s="38"/>
    </row>
    <row r="560" spans="1:46" ht="12.75"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c r="AA560" s="37"/>
      <c r="AB560" s="37"/>
      <c r="AC560" s="49"/>
      <c r="AD560" s="37"/>
      <c r="AE560" s="37"/>
      <c r="AF560" s="37"/>
      <c r="AG560" s="37"/>
      <c r="AH560" s="37"/>
      <c r="AI560" s="37"/>
      <c r="AJ560" s="555"/>
      <c r="AK560" s="37"/>
      <c r="AL560" s="37"/>
      <c r="AM560" s="37"/>
      <c r="AN560" s="37"/>
      <c r="AO560" s="38"/>
      <c r="AP560" s="38"/>
      <c r="AQ560" s="37"/>
      <c r="AR560" s="37"/>
      <c r="AS560" s="37"/>
      <c r="AT560" s="38"/>
    </row>
    <row r="561" spans="1:46" ht="12.75"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c r="AA561" s="37"/>
      <c r="AB561" s="37"/>
      <c r="AC561" s="49"/>
      <c r="AD561" s="37"/>
      <c r="AE561" s="37"/>
      <c r="AF561" s="37"/>
      <c r="AG561" s="37"/>
      <c r="AH561" s="37"/>
      <c r="AI561" s="37"/>
      <c r="AJ561" s="555"/>
      <c r="AK561" s="37"/>
      <c r="AL561" s="37"/>
      <c r="AM561" s="37"/>
      <c r="AN561" s="37"/>
      <c r="AO561" s="38"/>
      <c r="AP561" s="38"/>
      <c r="AQ561" s="37"/>
      <c r="AR561" s="37"/>
      <c r="AS561" s="37"/>
      <c r="AT561" s="38"/>
    </row>
    <row r="562" spans="1:46" ht="12.75"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c r="AA562" s="37"/>
      <c r="AB562" s="37"/>
      <c r="AC562" s="49"/>
      <c r="AD562" s="37"/>
      <c r="AE562" s="37"/>
      <c r="AF562" s="37"/>
      <c r="AG562" s="37"/>
      <c r="AH562" s="37"/>
      <c r="AI562" s="37"/>
      <c r="AJ562" s="555"/>
      <c r="AK562" s="37"/>
      <c r="AL562" s="37"/>
      <c r="AM562" s="37"/>
      <c r="AN562" s="37"/>
      <c r="AO562" s="38"/>
      <c r="AP562" s="38"/>
      <c r="AQ562" s="37"/>
      <c r="AR562" s="37"/>
      <c r="AS562" s="37"/>
      <c r="AT562" s="38"/>
    </row>
    <row r="563" spans="1:46" ht="12.75"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c r="AA563" s="37"/>
      <c r="AB563" s="37"/>
      <c r="AC563" s="49"/>
      <c r="AD563" s="37"/>
      <c r="AE563" s="37"/>
      <c r="AF563" s="37"/>
      <c r="AG563" s="37"/>
      <c r="AH563" s="37"/>
      <c r="AI563" s="37"/>
      <c r="AJ563" s="555"/>
      <c r="AK563" s="37"/>
      <c r="AL563" s="37"/>
      <c r="AM563" s="37"/>
      <c r="AN563" s="37"/>
      <c r="AO563" s="38"/>
      <c r="AP563" s="38"/>
      <c r="AQ563" s="37"/>
      <c r="AR563" s="37"/>
      <c r="AS563" s="37"/>
      <c r="AT563" s="38"/>
    </row>
    <row r="564" spans="1:46" ht="12.75"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c r="AA564" s="37"/>
      <c r="AB564" s="37"/>
      <c r="AC564" s="49"/>
      <c r="AD564" s="37"/>
      <c r="AE564" s="37"/>
      <c r="AF564" s="37"/>
      <c r="AG564" s="37"/>
      <c r="AH564" s="37"/>
      <c r="AI564" s="37"/>
      <c r="AJ564" s="555"/>
      <c r="AK564" s="37"/>
      <c r="AL564" s="37"/>
      <c r="AM564" s="37"/>
      <c r="AN564" s="37"/>
      <c r="AO564" s="38"/>
      <c r="AP564" s="38"/>
      <c r="AQ564" s="37"/>
      <c r="AR564" s="37"/>
      <c r="AS564" s="37"/>
      <c r="AT564" s="38"/>
    </row>
    <row r="565" spans="1:46" ht="12.75"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c r="AA565" s="37"/>
      <c r="AB565" s="37"/>
      <c r="AC565" s="49"/>
      <c r="AD565" s="37"/>
      <c r="AE565" s="37"/>
      <c r="AF565" s="37"/>
      <c r="AG565" s="37"/>
      <c r="AH565" s="37"/>
      <c r="AI565" s="37"/>
      <c r="AJ565" s="555"/>
      <c r="AK565" s="37"/>
      <c r="AL565" s="37"/>
      <c r="AM565" s="37"/>
      <c r="AN565" s="37"/>
      <c r="AO565" s="38"/>
      <c r="AP565" s="38"/>
      <c r="AQ565" s="37"/>
      <c r="AR565" s="37"/>
      <c r="AS565" s="37"/>
      <c r="AT565" s="38"/>
    </row>
    <row r="566" spans="1:46" ht="12.75"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c r="AA566" s="37"/>
      <c r="AB566" s="37"/>
      <c r="AC566" s="49"/>
      <c r="AD566" s="37"/>
      <c r="AE566" s="37"/>
      <c r="AF566" s="37"/>
      <c r="AG566" s="37"/>
      <c r="AH566" s="37"/>
      <c r="AI566" s="37"/>
      <c r="AJ566" s="555"/>
      <c r="AK566" s="37"/>
      <c r="AL566" s="37"/>
      <c r="AM566" s="37"/>
      <c r="AN566" s="37"/>
      <c r="AO566" s="38"/>
      <c r="AP566" s="38"/>
      <c r="AQ566" s="37"/>
      <c r="AR566" s="37"/>
      <c r="AS566" s="37"/>
      <c r="AT566" s="38"/>
    </row>
    <row r="567" spans="1:46" ht="12.75"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c r="AA567" s="37"/>
      <c r="AB567" s="37"/>
      <c r="AC567" s="49"/>
      <c r="AD567" s="37"/>
      <c r="AE567" s="37"/>
      <c r="AF567" s="37"/>
      <c r="AG567" s="37"/>
      <c r="AH567" s="37"/>
      <c r="AI567" s="37"/>
      <c r="AJ567" s="555"/>
      <c r="AK567" s="37"/>
      <c r="AL567" s="37"/>
      <c r="AM567" s="37"/>
      <c r="AN567" s="37"/>
      <c r="AO567" s="38"/>
      <c r="AP567" s="38"/>
      <c r="AQ567" s="37"/>
      <c r="AR567" s="37"/>
      <c r="AS567" s="37"/>
      <c r="AT567" s="38"/>
    </row>
    <row r="568" spans="1:46" ht="12.75"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c r="AA568" s="37"/>
      <c r="AB568" s="37"/>
      <c r="AC568" s="49"/>
      <c r="AD568" s="37"/>
      <c r="AE568" s="37"/>
      <c r="AF568" s="37"/>
      <c r="AG568" s="37"/>
      <c r="AH568" s="37"/>
      <c r="AI568" s="37"/>
      <c r="AJ568" s="555"/>
      <c r="AK568" s="37"/>
      <c r="AL568" s="37"/>
      <c r="AM568" s="37"/>
      <c r="AN568" s="37"/>
      <c r="AO568" s="38"/>
      <c r="AP568" s="38"/>
      <c r="AQ568" s="37"/>
      <c r="AR568" s="37"/>
      <c r="AS568" s="37"/>
      <c r="AT568" s="38"/>
    </row>
    <row r="569" spans="1:46" ht="12.75"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c r="AA569" s="37"/>
      <c r="AB569" s="37"/>
      <c r="AC569" s="49"/>
      <c r="AD569" s="37"/>
      <c r="AE569" s="37"/>
      <c r="AF569" s="37"/>
      <c r="AG569" s="37"/>
      <c r="AH569" s="37"/>
      <c r="AI569" s="37"/>
      <c r="AJ569" s="555"/>
      <c r="AK569" s="37"/>
      <c r="AL569" s="37"/>
      <c r="AM569" s="37"/>
      <c r="AN569" s="37"/>
      <c r="AO569" s="38"/>
      <c r="AP569" s="38"/>
      <c r="AQ569" s="37"/>
      <c r="AR569" s="37"/>
      <c r="AS569" s="37"/>
      <c r="AT569" s="38"/>
    </row>
    <row r="570" spans="1:46" ht="12.75"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c r="AA570" s="37"/>
      <c r="AB570" s="37"/>
      <c r="AC570" s="49"/>
      <c r="AD570" s="37"/>
      <c r="AE570" s="37"/>
      <c r="AF570" s="37"/>
      <c r="AG570" s="37"/>
      <c r="AH570" s="37"/>
      <c r="AI570" s="37"/>
      <c r="AJ570" s="555"/>
      <c r="AK570" s="37"/>
      <c r="AL570" s="37"/>
      <c r="AM570" s="37"/>
      <c r="AN570" s="37"/>
      <c r="AO570" s="38"/>
      <c r="AP570" s="38"/>
      <c r="AQ570" s="37"/>
      <c r="AR570" s="37"/>
      <c r="AS570" s="37"/>
      <c r="AT570" s="38"/>
    </row>
    <row r="571" spans="1:46" ht="12.75"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c r="AA571" s="37"/>
      <c r="AB571" s="37"/>
      <c r="AC571" s="49"/>
      <c r="AD571" s="37"/>
      <c r="AE571" s="37"/>
      <c r="AF571" s="37"/>
      <c r="AG571" s="37"/>
      <c r="AH571" s="37"/>
      <c r="AI571" s="37"/>
      <c r="AJ571" s="555"/>
      <c r="AK571" s="37"/>
      <c r="AL571" s="37"/>
      <c r="AM571" s="37"/>
      <c r="AN571" s="37"/>
      <c r="AO571" s="38"/>
      <c r="AP571" s="38"/>
      <c r="AQ571" s="37"/>
      <c r="AR571" s="37"/>
      <c r="AS571" s="37"/>
      <c r="AT571" s="38"/>
    </row>
    <row r="572" spans="1:46" ht="12.75"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c r="AA572" s="37"/>
      <c r="AB572" s="37"/>
      <c r="AC572" s="49"/>
      <c r="AD572" s="37"/>
      <c r="AE572" s="37"/>
      <c r="AF572" s="37"/>
      <c r="AG572" s="37"/>
      <c r="AH572" s="37"/>
      <c r="AI572" s="37"/>
      <c r="AJ572" s="555"/>
      <c r="AK572" s="37"/>
      <c r="AL572" s="37"/>
      <c r="AM572" s="37"/>
      <c r="AN572" s="37"/>
      <c r="AO572" s="38"/>
      <c r="AP572" s="38"/>
      <c r="AQ572" s="37"/>
      <c r="AR572" s="37"/>
      <c r="AS572" s="37"/>
      <c r="AT572" s="38"/>
    </row>
    <row r="573" spans="1:46" ht="12.75"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c r="AA573" s="37"/>
      <c r="AB573" s="37"/>
      <c r="AC573" s="49"/>
      <c r="AD573" s="37"/>
      <c r="AE573" s="37"/>
      <c r="AF573" s="37"/>
      <c r="AG573" s="37"/>
      <c r="AH573" s="37"/>
      <c r="AI573" s="37"/>
      <c r="AJ573" s="555"/>
      <c r="AK573" s="37"/>
      <c r="AL573" s="37"/>
      <c r="AM573" s="37"/>
      <c r="AN573" s="37"/>
      <c r="AO573" s="38"/>
      <c r="AP573" s="38"/>
      <c r="AQ573" s="37"/>
      <c r="AR573" s="37"/>
      <c r="AS573" s="37"/>
      <c r="AT573" s="38"/>
    </row>
    <row r="574" spans="1:46" ht="12.75"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c r="AA574" s="37"/>
      <c r="AB574" s="37"/>
      <c r="AC574" s="49"/>
      <c r="AD574" s="37"/>
      <c r="AE574" s="37"/>
      <c r="AF574" s="37"/>
      <c r="AG574" s="37"/>
      <c r="AH574" s="37"/>
      <c r="AI574" s="37"/>
      <c r="AJ574" s="555"/>
      <c r="AK574" s="37"/>
      <c r="AL574" s="37"/>
      <c r="AM574" s="37"/>
      <c r="AN574" s="37"/>
      <c r="AO574" s="38"/>
      <c r="AP574" s="38"/>
      <c r="AQ574" s="37"/>
      <c r="AR574" s="37"/>
      <c r="AS574" s="37"/>
      <c r="AT574" s="38"/>
    </row>
    <row r="575" spans="1:46" ht="12.75"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c r="AA575" s="37"/>
      <c r="AB575" s="37"/>
      <c r="AC575" s="49"/>
      <c r="AD575" s="37"/>
      <c r="AE575" s="37"/>
      <c r="AF575" s="37"/>
      <c r="AG575" s="37"/>
      <c r="AH575" s="37"/>
      <c r="AI575" s="37"/>
      <c r="AJ575" s="555"/>
      <c r="AK575" s="37"/>
      <c r="AL575" s="37"/>
      <c r="AM575" s="37"/>
      <c r="AN575" s="37"/>
      <c r="AO575" s="38"/>
      <c r="AP575" s="38"/>
      <c r="AQ575" s="37"/>
      <c r="AR575" s="37"/>
      <c r="AS575" s="37"/>
      <c r="AT575" s="38"/>
    </row>
    <row r="576" spans="1:46" ht="12.75"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c r="AA576" s="37"/>
      <c r="AB576" s="37"/>
      <c r="AC576" s="49"/>
      <c r="AD576" s="37"/>
      <c r="AE576" s="37"/>
      <c r="AF576" s="37"/>
      <c r="AG576" s="37"/>
      <c r="AH576" s="37"/>
      <c r="AI576" s="37"/>
      <c r="AJ576" s="555"/>
      <c r="AK576" s="37"/>
      <c r="AL576" s="37"/>
      <c r="AM576" s="37"/>
      <c r="AN576" s="37"/>
      <c r="AO576" s="38"/>
      <c r="AP576" s="38"/>
      <c r="AQ576" s="37"/>
      <c r="AR576" s="37"/>
      <c r="AS576" s="37"/>
      <c r="AT576" s="38"/>
    </row>
    <row r="577" spans="1:46" ht="12.75"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c r="AA577" s="37"/>
      <c r="AB577" s="37"/>
      <c r="AC577" s="49"/>
      <c r="AD577" s="37"/>
      <c r="AE577" s="37"/>
      <c r="AF577" s="37"/>
      <c r="AG577" s="37"/>
      <c r="AH577" s="37"/>
      <c r="AI577" s="37"/>
      <c r="AJ577" s="555"/>
      <c r="AK577" s="37"/>
      <c r="AL577" s="37"/>
      <c r="AM577" s="37"/>
      <c r="AN577" s="37"/>
      <c r="AO577" s="38"/>
      <c r="AP577" s="38"/>
      <c r="AQ577" s="37"/>
      <c r="AR577" s="37"/>
      <c r="AS577" s="37"/>
      <c r="AT577" s="38"/>
    </row>
    <row r="578" spans="1:46" ht="12.75"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c r="AA578" s="37"/>
      <c r="AB578" s="37"/>
      <c r="AC578" s="49"/>
      <c r="AD578" s="37"/>
      <c r="AE578" s="37"/>
      <c r="AF578" s="37"/>
      <c r="AG578" s="37"/>
      <c r="AH578" s="37"/>
      <c r="AI578" s="37"/>
      <c r="AJ578" s="555"/>
      <c r="AK578" s="37"/>
      <c r="AL578" s="37"/>
      <c r="AM578" s="37"/>
      <c r="AN578" s="37"/>
      <c r="AO578" s="38"/>
      <c r="AP578" s="38"/>
      <c r="AQ578" s="37"/>
      <c r="AR578" s="37"/>
      <c r="AS578" s="37"/>
      <c r="AT578" s="38"/>
    </row>
    <row r="579" spans="1:46" ht="12.75"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c r="AA579" s="37"/>
      <c r="AB579" s="37"/>
      <c r="AC579" s="49"/>
      <c r="AD579" s="37"/>
      <c r="AE579" s="37"/>
      <c r="AF579" s="37"/>
      <c r="AG579" s="37"/>
      <c r="AH579" s="37"/>
      <c r="AI579" s="37"/>
      <c r="AJ579" s="555"/>
      <c r="AK579" s="37"/>
      <c r="AL579" s="37"/>
      <c r="AM579" s="37"/>
      <c r="AN579" s="37"/>
      <c r="AO579" s="38"/>
      <c r="AP579" s="38"/>
      <c r="AQ579" s="37"/>
      <c r="AR579" s="37"/>
      <c r="AS579" s="37"/>
      <c r="AT579" s="38"/>
    </row>
    <row r="580" spans="1:46" ht="12.75"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c r="AA580" s="37"/>
      <c r="AB580" s="37"/>
      <c r="AC580" s="49"/>
      <c r="AD580" s="37"/>
      <c r="AE580" s="37"/>
      <c r="AF580" s="37"/>
      <c r="AG580" s="37"/>
      <c r="AH580" s="37"/>
      <c r="AI580" s="37"/>
      <c r="AJ580" s="555"/>
      <c r="AK580" s="37"/>
      <c r="AL580" s="37"/>
      <c r="AM580" s="37"/>
      <c r="AN580" s="37"/>
      <c r="AO580" s="38"/>
      <c r="AP580" s="38"/>
      <c r="AQ580" s="37"/>
      <c r="AR580" s="37"/>
      <c r="AS580" s="37"/>
      <c r="AT580" s="38"/>
    </row>
    <row r="581" spans="1:46" ht="12.75"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c r="AB581" s="37"/>
      <c r="AC581" s="49"/>
      <c r="AD581" s="37"/>
      <c r="AE581" s="37"/>
      <c r="AF581" s="37"/>
      <c r="AG581" s="37"/>
      <c r="AH581" s="37"/>
      <c r="AI581" s="37"/>
      <c r="AJ581" s="555"/>
      <c r="AK581" s="37"/>
      <c r="AL581" s="37"/>
      <c r="AM581" s="37"/>
      <c r="AN581" s="37"/>
      <c r="AO581" s="38"/>
      <c r="AP581" s="38"/>
      <c r="AQ581" s="37"/>
      <c r="AR581" s="37"/>
      <c r="AS581" s="37"/>
      <c r="AT581" s="38"/>
    </row>
    <row r="582" spans="1:46" ht="12.75"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c r="AA582" s="37"/>
      <c r="AB582" s="37"/>
      <c r="AC582" s="49"/>
      <c r="AD582" s="37"/>
      <c r="AE582" s="37"/>
      <c r="AF582" s="37"/>
      <c r="AG582" s="37"/>
      <c r="AH582" s="37"/>
      <c r="AI582" s="37"/>
      <c r="AJ582" s="555"/>
      <c r="AK582" s="37"/>
      <c r="AL582" s="37"/>
      <c r="AM582" s="37"/>
      <c r="AN582" s="37"/>
      <c r="AO582" s="38"/>
      <c r="AP582" s="38"/>
      <c r="AQ582" s="37"/>
      <c r="AR582" s="37"/>
      <c r="AS582" s="37"/>
      <c r="AT582" s="38"/>
    </row>
    <row r="583" spans="1:46" ht="12.75"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c r="AB583" s="37"/>
      <c r="AC583" s="49"/>
      <c r="AD583" s="37"/>
      <c r="AE583" s="37"/>
      <c r="AF583" s="37"/>
      <c r="AG583" s="37"/>
      <c r="AH583" s="37"/>
      <c r="AI583" s="37"/>
      <c r="AJ583" s="555"/>
      <c r="AK583" s="37"/>
      <c r="AL583" s="37"/>
      <c r="AM583" s="37"/>
      <c r="AN583" s="37"/>
      <c r="AO583" s="38"/>
      <c r="AP583" s="38"/>
      <c r="AQ583" s="37"/>
      <c r="AR583" s="37"/>
      <c r="AS583" s="37"/>
      <c r="AT583" s="38"/>
    </row>
    <row r="584" spans="1:46" ht="12.75"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c r="AA584" s="37"/>
      <c r="AB584" s="37"/>
      <c r="AC584" s="49"/>
      <c r="AD584" s="37"/>
      <c r="AE584" s="37"/>
      <c r="AF584" s="37"/>
      <c r="AG584" s="37"/>
      <c r="AH584" s="37"/>
      <c r="AI584" s="37"/>
      <c r="AJ584" s="555"/>
      <c r="AK584" s="37"/>
      <c r="AL584" s="37"/>
      <c r="AM584" s="37"/>
      <c r="AN584" s="37"/>
      <c r="AO584" s="38"/>
      <c r="AP584" s="38"/>
      <c r="AQ584" s="37"/>
      <c r="AR584" s="37"/>
      <c r="AS584" s="37"/>
      <c r="AT584" s="38"/>
    </row>
    <row r="585" spans="1:46" ht="12.75"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c r="AA585" s="37"/>
      <c r="AB585" s="37"/>
      <c r="AC585" s="49"/>
      <c r="AD585" s="37"/>
      <c r="AE585" s="37"/>
      <c r="AF585" s="37"/>
      <c r="AG585" s="37"/>
      <c r="AH585" s="37"/>
      <c r="AI585" s="37"/>
      <c r="AJ585" s="555"/>
      <c r="AK585" s="37"/>
      <c r="AL585" s="37"/>
      <c r="AM585" s="37"/>
      <c r="AN585" s="37"/>
      <c r="AO585" s="38"/>
      <c r="AP585" s="38"/>
      <c r="AQ585" s="37"/>
      <c r="AR585" s="37"/>
      <c r="AS585" s="37"/>
      <c r="AT585" s="38"/>
    </row>
    <row r="586" spans="1:46" ht="12.75"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c r="AA586" s="37"/>
      <c r="AB586" s="37"/>
      <c r="AC586" s="49"/>
      <c r="AD586" s="37"/>
      <c r="AE586" s="37"/>
      <c r="AF586" s="37"/>
      <c r="AG586" s="37"/>
      <c r="AH586" s="37"/>
      <c r="AI586" s="37"/>
      <c r="AJ586" s="555"/>
      <c r="AK586" s="37"/>
      <c r="AL586" s="37"/>
      <c r="AM586" s="37"/>
      <c r="AN586" s="37"/>
      <c r="AO586" s="38"/>
      <c r="AP586" s="38"/>
      <c r="AQ586" s="37"/>
      <c r="AR586" s="37"/>
      <c r="AS586" s="37"/>
      <c r="AT586" s="38"/>
    </row>
    <row r="587" spans="1:46" ht="12.75"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c r="AA587" s="37"/>
      <c r="AB587" s="37"/>
      <c r="AC587" s="49"/>
      <c r="AD587" s="37"/>
      <c r="AE587" s="37"/>
      <c r="AF587" s="37"/>
      <c r="AG587" s="37"/>
      <c r="AH587" s="37"/>
      <c r="AI587" s="37"/>
      <c r="AJ587" s="555"/>
      <c r="AK587" s="37"/>
      <c r="AL587" s="37"/>
      <c r="AM587" s="37"/>
      <c r="AN587" s="37"/>
      <c r="AO587" s="38"/>
      <c r="AP587" s="38"/>
      <c r="AQ587" s="37"/>
      <c r="AR587" s="37"/>
      <c r="AS587" s="37"/>
      <c r="AT587" s="38"/>
    </row>
    <row r="588" spans="1:46" ht="12.75"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c r="AA588" s="37"/>
      <c r="AB588" s="37"/>
      <c r="AC588" s="49"/>
      <c r="AD588" s="37"/>
      <c r="AE588" s="37"/>
      <c r="AF588" s="37"/>
      <c r="AG588" s="37"/>
      <c r="AH588" s="37"/>
      <c r="AI588" s="37"/>
      <c r="AJ588" s="555"/>
      <c r="AK588" s="37"/>
      <c r="AL588" s="37"/>
      <c r="AM588" s="37"/>
      <c r="AN588" s="37"/>
      <c r="AO588" s="38"/>
      <c r="AP588" s="38"/>
      <c r="AQ588" s="37"/>
      <c r="AR588" s="37"/>
      <c r="AS588" s="37"/>
      <c r="AT588" s="38"/>
    </row>
    <row r="589" spans="1:46" ht="12.75"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c r="AA589" s="37"/>
      <c r="AB589" s="37"/>
      <c r="AC589" s="49"/>
      <c r="AD589" s="37"/>
      <c r="AE589" s="37"/>
      <c r="AF589" s="37"/>
      <c r="AG589" s="37"/>
      <c r="AH589" s="37"/>
      <c r="AI589" s="37"/>
      <c r="AJ589" s="555"/>
      <c r="AK589" s="37"/>
      <c r="AL589" s="37"/>
      <c r="AM589" s="37"/>
      <c r="AN589" s="37"/>
      <c r="AO589" s="38"/>
      <c r="AP589" s="38"/>
      <c r="AQ589" s="37"/>
      <c r="AR589" s="37"/>
      <c r="AS589" s="37"/>
      <c r="AT589" s="38"/>
    </row>
    <row r="590" spans="1:46" ht="12.75"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c r="AA590" s="37"/>
      <c r="AB590" s="37"/>
      <c r="AC590" s="49"/>
      <c r="AD590" s="37"/>
      <c r="AE590" s="37"/>
      <c r="AF590" s="37"/>
      <c r="AG590" s="37"/>
      <c r="AH590" s="37"/>
      <c r="AI590" s="37"/>
      <c r="AJ590" s="555"/>
      <c r="AK590" s="37"/>
      <c r="AL590" s="37"/>
      <c r="AM590" s="37"/>
      <c r="AN590" s="37"/>
      <c r="AO590" s="38"/>
      <c r="AP590" s="38"/>
      <c r="AQ590" s="37"/>
      <c r="AR590" s="37"/>
      <c r="AS590" s="37"/>
      <c r="AT590" s="38"/>
    </row>
    <row r="591" spans="1:46" ht="12.75"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c r="AA591" s="37"/>
      <c r="AB591" s="37"/>
      <c r="AC591" s="49"/>
      <c r="AD591" s="37"/>
      <c r="AE591" s="37"/>
      <c r="AF591" s="37"/>
      <c r="AG591" s="37"/>
      <c r="AH591" s="37"/>
      <c r="AI591" s="37"/>
      <c r="AJ591" s="555"/>
      <c r="AK591" s="37"/>
      <c r="AL591" s="37"/>
      <c r="AM591" s="37"/>
      <c r="AN591" s="37"/>
      <c r="AO591" s="38"/>
      <c r="AP591" s="38"/>
      <c r="AQ591" s="37"/>
      <c r="AR591" s="37"/>
      <c r="AS591" s="37"/>
      <c r="AT591" s="38"/>
    </row>
    <row r="592" spans="1:46" ht="12.75"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c r="AA592" s="37"/>
      <c r="AB592" s="37"/>
      <c r="AC592" s="49"/>
      <c r="AD592" s="37"/>
      <c r="AE592" s="37"/>
      <c r="AF592" s="37"/>
      <c r="AG592" s="37"/>
      <c r="AH592" s="37"/>
      <c r="AI592" s="37"/>
      <c r="AJ592" s="555"/>
      <c r="AK592" s="37"/>
      <c r="AL592" s="37"/>
      <c r="AM592" s="37"/>
      <c r="AN592" s="37"/>
      <c r="AO592" s="38"/>
      <c r="AP592" s="38"/>
      <c r="AQ592" s="37"/>
      <c r="AR592" s="37"/>
      <c r="AS592" s="37"/>
      <c r="AT592" s="38"/>
    </row>
    <row r="593" spans="1:46" ht="12.75"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c r="AA593" s="37"/>
      <c r="AB593" s="37"/>
      <c r="AC593" s="49"/>
      <c r="AD593" s="37"/>
      <c r="AE593" s="37"/>
      <c r="AF593" s="37"/>
      <c r="AG593" s="37"/>
      <c r="AH593" s="37"/>
      <c r="AI593" s="37"/>
      <c r="AJ593" s="555"/>
      <c r="AK593" s="37"/>
      <c r="AL593" s="37"/>
      <c r="AM593" s="37"/>
      <c r="AN593" s="37"/>
      <c r="AO593" s="38"/>
      <c r="AP593" s="38"/>
      <c r="AQ593" s="37"/>
      <c r="AR593" s="37"/>
      <c r="AS593" s="37"/>
      <c r="AT593" s="38"/>
    </row>
    <row r="594" spans="1:46" ht="12.75"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c r="AA594" s="37"/>
      <c r="AB594" s="37"/>
      <c r="AC594" s="49"/>
      <c r="AD594" s="37"/>
      <c r="AE594" s="37"/>
      <c r="AF594" s="37"/>
      <c r="AG594" s="37"/>
      <c r="AH594" s="37"/>
      <c r="AI594" s="37"/>
      <c r="AJ594" s="555"/>
      <c r="AK594" s="37"/>
      <c r="AL594" s="37"/>
      <c r="AM594" s="37"/>
      <c r="AN594" s="37"/>
      <c r="AO594" s="38"/>
      <c r="AP594" s="38"/>
      <c r="AQ594" s="37"/>
      <c r="AR594" s="37"/>
      <c r="AS594" s="37"/>
      <c r="AT594" s="38"/>
    </row>
    <row r="595" spans="1:46" ht="12.75"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c r="AA595" s="37"/>
      <c r="AB595" s="37"/>
      <c r="AC595" s="49"/>
      <c r="AD595" s="37"/>
      <c r="AE595" s="37"/>
      <c r="AF595" s="37"/>
      <c r="AG595" s="37"/>
      <c r="AH595" s="37"/>
      <c r="AI595" s="37"/>
      <c r="AJ595" s="555"/>
      <c r="AK595" s="37"/>
      <c r="AL595" s="37"/>
      <c r="AM595" s="37"/>
      <c r="AN595" s="37"/>
      <c r="AO595" s="38"/>
      <c r="AP595" s="38"/>
      <c r="AQ595" s="37"/>
      <c r="AR595" s="37"/>
      <c r="AS595" s="37"/>
      <c r="AT595" s="38"/>
    </row>
    <row r="596" spans="1:46" ht="12.75"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c r="AA596" s="37"/>
      <c r="AB596" s="37"/>
      <c r="AC596" s="49"/>
      <c r="AD596" s="37"/>
      <c r="AE596" s="37"/>
      <c r="AF596" s="37"/>
      <c r="AG596" s="37"/>
      <c r="AH596" s="37"/>
      <c r="AI596" s="37"/>
      <c r="AJ596" s="555"/>
      <c r="AK596" s="37"/>
      <c r="AL596" s="37"/>
      <c r="AM596" s="37"/>
      <c r="AN596" s="37"/>
      <c r="AO596" s="38"/>
      <c r="AP596" s="38"/>
      <c r="AQ596" s="37"/>
      <c r="AR596" s="37"/>
      <c r="AS596" s="37"/>
      <c r="AT596" s="38"/>
    </row>
    <row r="597" spans="1:46" ht="12.75"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c r="AA597" s="37"/>
      <c r="AB597" s="37"/>
      <c r="AC597" s="49"/>
      <c r="AD597" s="37"/>
      <c r="AE597" s="37"/>
      <c r="AF597" s="37"/>
      <c r="AG597" s="37"/>
      <c r="AH597" s="37"/>
      <c r="AI597" s="37"/>
      <c r="AJ597" s="555"/>
      <c r="AK597" s="37"/>
      <c r="AL597" s="37"/>
      <c r="AM597" s="37"/>
      <c r="AN597" s="37"/>
      <c r="AO597" s="38"/>
      <c r="AP597" s="38"/>
      <c r="AQ597" s="37"/>
      <c r="AR597" s="37"/>
      <c r="AS597" s="37"/>
      <c r="AT597" s="38"/>
    </row>
    <row r="598" spans="1:46" ht="12.75"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c r="AA598" s="37"/>
      <c r="AB598" s="37"/>
      <c r="AC598" s="49"/>
      <c r="AD598" s="37"/>
      <c r="AE598" s="37"/>
      <c r="AF598" s="37"/>
      <c r="AG598" s="37"/>
      <c r="AH598" s="37"/>
      <c r="AI598" s="37"/>
      <c r="AJ598" s="555"/>
      <c r="AK598" s="37"/>
      <c r="AL598" s="37"/>
      <c r="AM598" s="37"/>
      <c r="AN598" s="37"/>
      <c r="AO598" s="38"/>
      <c r="AP598" s="38"/>
      <c r="AQ598" s="37"/>
      <c r="AR598" s="37"/>
      <c r="AS598" s="37"/>
      <c r="AT598" s="38"/>
    </row>
    <row r="599" spans="1:46" ht="12.75"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c r="AA599" s="37"/>
      <c r="AB599" s="37"/>
      <c r="AC599" s="49"/>
      <c r="AD599" s="37"/>
      <c r="AE599" s="37"/>
      <c r="AF599" s="37"/>
      <c r="AG599" s="37"/>
      <c r="AH599" s="37"/>
      <c r="AI599" s="37"/>
      <c r="AJ599" s="555"/>
      <c r="AK599" s="37"/>
      <c r="AL599" s="37"/>
      <c r="AM599" s="37"/>
      <c r="AN599" s="37"/>
      <c r="AO599" s="38"/>
      <c r="AP599" s="38"/>
      <c r="AQ599" s="37"/>
      <c r="AR599" s="37"/>
      <c r="AS599" s="37"/>
      <c r="AT599" s="38"/>
    </row>
    <row r="600" spans="1:46" ht="12.75"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c r="AA600" s="37"/>
      <c r="AB600" s="37"/>
      <c r="AC600" s="49"/>
      <c r="AD600" s="37"/>
      <c r="AE600" s="37"/>
      <c r="AF600" s="37"/>
      <c r="AG600" s="37"/>
      <c r="AH600" s="37"/>
      <c r="AI600" s="37"/>
      <c r="AJ600" s="555"/>
      <c r="AK600" s="37"/>
      <c r="AL600" s="37"/>
      <c r="AM600" s="37"/>
      <c r="AN600" s="37"/>
      <c r="AO600" s="38"/>
      <c r="AP600" s="38"/>
      <c r="AQ600" s="37"/>
      <c r="AR600" s="37"/>
      <c r="AS600" s="37"/>
      <c r="AT600" s="38"/>
    </row>
    <row r="601" spans="1:46" ht="12.75"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c r="AA601" s="37"/>
      <c r="AB601" s="37"/>
      <c r="AC601" s="49"/>
      <c r="AD601" s="37"/>
      <c r="AE601" s="37"/>
      <c r="AF601" s="37"/>
      <c r="AG601" s="37"/>
      <c r="AH601" s="37"/>
      <c r="AI601" s="37"/>
      <c r="AJ601" s="555"/>
      <c r="AK601" s="37"/>
      <c r="AL601" s="37"/>
      <c r="AM601" s="37"/>
      <c r="AN601" s="37"/>
      <c r="AO601" s="38"/>
      <c r="AP601" s="38"/>
      <c r="AQ601" s="37"/>
      <c r="AR601" s="37"/>
      <c r="AS601" s="37"/>
      <c r="AT601" s="38"/>
    </row>
    <row r="602" spans="1:46" ht="12.75"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c r="AA602" s="37"/>
      <c r="AB602" s="37"/>
      <c r="AC602" s="49"/>
      <c r="AD602" s="37"/>
      <c r="AE602" s="37"/>
      <c r="AF602" s="37"/>
      <c r="AG602" s="37"/>
      <c r="AH602" s="37"/>
      <c r="AI602" s="37"/>
      <c r="AJ602" s="555"/>
      <c r="AK602" s="37"/>
      <c r="AL602" s="37"/>
      <c r="AM602" s="37"/>
      <c r="AN602" s="37"/>
      <c r="AO602" s="38"/>
      <c r="AP602" s="38"/>
      <c r="AQ602" s="37"/>
      <c r="AR602" s="37"/>
      <c r="AS602" s="37"/>
      <c r="AT602" s="38"/>
    </row>
    <row r="603" spans="1:46" ht="12.75"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c r="AA603" s="37"/>
      <c r="AB603" s="37"/>
      <c r="AC603" s="49"/>
      <c r="AD603" s="37"/>
      <c r="AE603" s="37"/>
      <c r="AF603" s="37"/>
      <c r="AG603" s="37"/>
      <c r="AH603" s="37"/>
      <c r="AI603" s="37"/>
      <c r="AJ603" s="555"/>
      <c r="AK603" s="37"/>
      <c r="AL603" s="37"/>
      <c r="AM603" s="37"/>
      <c r="AN603" s="37"/>
      <c r="AO603" s="38"/>
      <c r="AP603" s="38"/>
      <c r="AQ603" s="37"/>
      <c r="AR603" s="37"/>
      <c r="AS603" s="37"/>
      <c r="AT603" s="38"/>
    </row>
    <row r="604" spans="1:46" ht="12.75"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c r="AA604" s="37"/>
      <c r="AB604" s="37"/>
      <c r="AC604" s="49"/>
      <c r="AD604" s="37"/>
      <c r="AE604" s="37"/>
      <c r="AF604" s="37"/>
      <c r="AG604" s="37"/>
      <c r="AH604" s="37"/>
      <c r="AI604" s="37"/>
      <c r="AJ604" s="555"/>
      <c r="AK604" s="37"/>
      <c r="AL604" s="37"/>
      <c r="AM604" s="37"/>
      <c r="AN604" s="37"/>
      <c r="AO604" s="38"/>
      <c r="AP604" s="38"/>
      <c r="AQ604" s="37"/>
      <c r="AR604" s="37"/>
      <c r="AS604" s="37"/>
      <c r="AT604" s="38"/>
    </row>
    <row r="605" spans="1:46" ht="12.75"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c r="AA605" s="37"/>
      <c r="AB605" s="37"/>
      <c r="AC605" s="49"/>
      <c r="AD605" s="37"/>
      <c r="AE605" s="37"/>
      <c r="AF605" s="37"/>
      <c r="AG605" s="37"/>
      <c r="AH605" s="37"/>
      <c r="AI605" s="37"/>
      <c r="AJ605" s="555"/>
      <c r="AK605" s="37"/>
      <c r="AL605" s="37"/>
      <c r="AM605" s="37"/>
      <c r="AN605" s="37"/>
      <c r="AO605" s="38"/>
      <c r="AP605" s="38"/>
      <c r="AQ605" s="37"/>
      <c r="AR605" s="37"/>
      <c r="AS605" s="37"/>
      <c r="AT605" s="38"/>
    </row>
    <row r="606" spans="1:46" ht="12.75"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c r="AA606" s="37"/>
      <c r="AB606" s="37"/>
      <c r="AC606" s="49"/>
      <c r="AD606" s="37"/>
      <c r="AE606" s="37"/>
      <c r="AF606" s="37"/>
      <c r="AG606" s="37"/>
      <c r="AH606" s="37"/>
      <c r="AI606" s="37"/>
      <c r="AJ606" s="555"/>
      <c r="AK606" s="37"/>
      <c r="AL606" s="37"/>
      <c r="AM606" s="37"/>
      <c r="AN606" s="37"/>
      <c r="AO606" s="38"/>
      <c r="AP606" s="38"/>
      <c r="AQ606" s="37"/>
      <c r="AR606" s="37"/>
      <c r="AS606" s="37"/>
      <c r="AT606" s="38"/>
    </row>
    <row r="607" spans="1:46" ht="12.75"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c r="AA607" s="37"/>
      <c r="AB607" s="37"/>
      <c r="AC607" s="49"/>
      <c r="AD607" s="37"/>
      <c r="AE607" s="37"/>
      <c r="AF607" s="37"/>
      <c r="AG607" s="37"/>
      <c r="AH607" s="37"/>
      <c r="AI607" s="37"/>
      <c r="AJ607" s="555"/>
      <c r="AK607" s="37"/>
      <c r="AL607" s="37"/>
      <c r="AM607" s="37"/>
      <c r="AN607" s="37"/>
      <c r="AO607" s="38"/>
      <c r="AP607" s="38"/>
      <c r="AQ607" s="37"/>
      <c r="AR607" s="37"/>
      <c r="AS607" s="37"/>
      <c r="AT607" s="38"/>
    </row>
    <row r="608" spans="1:46" ht="12.75"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c r="AA608" s="37"/>
      <c r="AB608" s="37"/>
      <c r="AC608" s="49"/>
      <c r="AD608" s="37"/>
      <c r="AE608" s="37"/>
      <c r="AF608" s="37"/>
      <c r="AG608" s="37"/>
      <c r="AH608" s="37"/>
      <c r="AI608" s="37"/>
      <c r="AJ608" s="555"/>
      <c r="AK608" s="37"/>
      <c r="AL608" s="37"/>
      <c r="AM608" s="37"/>
      <c r="AN608" s="37"/>
      <c r="AO608" s="38"/>
      <c r="AP608" s="38"/>
      <c r="AQ608" s="37"/>
      <c r="AR608" s="37"/>
      <c r="AS608" s="37"/>
      <c r="AT608" s="38"/>
    </row>
    <row r="609" spans="1:46" ht="12.75"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c r="AA609" s="37"/>
      <c r="AB609" s="37"/>
      <c r="AC609" s="49"/>
      <c r="AD609" s="37"/>
      <c r="AE609" s="37"/>
      <c r="AF609" s="37"/>
      <c r="AG609" s="37"/>
      <c r="AH609" s="37"/>
      <c r="AI609" s="37"/>
      <c r="AJ609" s="555"/>
      <c r="AK609" s="37"/>
      <c r="AL609" s="37"/>
      <c r="AM609" s="37"/>
      <c r="AN609" s="37"/>
      <c r="AO609" s="38"/>
      <c r="AP609" s="38"/>
      <c r="AQ609" s="37"/>
      <c r="AR609" s="37"/>
      <c r="AS609" s="37"/>
      <c r="AT609" s="38"/>
    </row>
    <row r="610" spans="1:46" ht="12.75"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c r="AA610" s="37"/>
      <c r="AB610" s="37"/>
      <c r="AC610" s="49"/>
      <c r="AD610" s="37"/>
      <c r="AE610" s="37"/>
      <c r="AF610" s="37"/>
      <c r="AG610" s="37"/>
      <c r="AH610" s="37"/>
      <c r="AI610" s="37"/>
      <c r="AJ610" s="555"/>
      <c r="AK610" s="37"/>
      <c r="AL610" s="37"/>
      <c r="AM610" s="37"/>
      <c r="AN610" s="37"/>
      <c r="AO610" s="38"/>
      <c r="AP610" s="38"/>
      <c r="AQ610" s="37"/>
      <c r="AR610" s="37"/>
      <c r="AS610" s="37"/>
      <c r="AT610" s="38"/>
    </row>
    <row r="611" spans="1:46" ht="12.75"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c r="AA611" s="37"/>
      <c r="AB611" s="37"/>
      <c r="AC611" s="49"/>
      <c r="AD611" s="37"/>
      <c r="AE611" s="37"/>
      <c r="AF611" s="37"/>
      <c r="AG611" s="37"/>
      <c r="AH611" s="37"/>
      <c r="AI611" s="37"/>
      <c r="AJ611" s="555"/>
      <c r="AK611" s="37"/>
      <c r="AL611" s="37"/>
      <c r="AM611" s="37"/>
      <c r="AN611" s="37"/>
      <c r="AO611" s="38"/>
      <c r="AP611" s="38"/>
      <c r="AQ611" s="37"/>
      <c r="AR611" s="37"/>
      <c r="AS611" s="37"/>
      <c r="AT611" s="38"/>
    </row>
    <row r="612" spans="1:46" ht="12.75"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c r="AA612" s="37"/>
      <c r="AB612" s="37"/>
      <c r="AC612" s="49"/>
      <c r="AD612" s="37"/>
      <c r="AE612" s="37"/>
      <c r="AF612" s="37"/>
      <c r="AG612" s="37"/>
      <c r="AH612" s="37"/>
      <c r="AI612" s="37"/>
      <c r="AJ612" s="555"/>
      <c r="AK612" s="37"/>
      <c r="AL612" s="37"/>
      <c r="AM612" s="37"/>
      <c r="AN612" s="37"/>
      <c r="AO612" s="38"/>
      <c r="AP612" s="38"/>
      <c r="AQ612" s="37"/>
      <c r="AR612" s="37"/>
      <c r="AS612" s="37"/>
      <c r="AT612" s="38"/>
    </row>
    <row r="613" spans="1:46" ht="12.75"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c r="AA613" s="37"/>
      <c r="AB613" s="37"/>
      <c r="AC613" s="49"/>
      <c r="AD613" s="37"/>
      <c r="AE613" s="37"/>
      <c r="AF613" s="37"/>
      <c r="AG613" s="37"/>
      <c r="AH613" s="37"/>
      <c r="AI613" s="37"/>
      <c r="AJ613" s="555"/>
      <c r="AK613" s="37"/>
      <c r="AL613" s="37"/>
      <c r="AM613" s="37"/>
      <c r="AN613" s="37"/>
      <c r="AO613" s="38"/>
      <c r="AP613" s="38"/>
      <c r="AQ613" s="37"/>
      <c r="AR613" s="37"/>
      <c r="AS613" s="37"/>
      <c r="AT613" s="38"/>
    </row>
    <row r="614" spans="1:46" ht="12.75"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c r="AA614" s="37"/>
      <c r="AB614" s="37"/>
      <c r="AC614" s="49"/>
      <c r="AD614" s="37"/>
      <c r="AE614" s="37"/>
      <c r="AF614" s="37"/>
      <c r="AG614" s="37"/>
      <c r="AH614" s="37"/>
      <c r="AI614" s="37"/>
      <c r="AJ614" s="555"/>
      <c r="AK614" s="37"/>
      <c r="AL614" s="37"/>
      <c r="AM614" s="37"/>
      <c r="AN614" s="37"/>
      <c r="AO614" s="38"/>
      <c r="AP614" s="38"/>
      <c r="AQ614" s="37"/>
      <c r="AR614" s="37"/>
      <c r="AS614" s="37"/>
      <c r="AT614" s="38"/>
    </row>
    <row r="615" spans="1:46" ht="12.75"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c r="AA615" s="37"/>
      <c r="AB615" s="37"/>
      <c r="AC615" s="49"/>
      <c r="AD615" s="37"/>
      <c r="AE615" s="37"/>
      <c r="AF615" s="37"/>
      <c r="AG615" s="37"/>
      <c r="AH615" s="37"/>
      <c r="AI615" s="37"/>
      <c r="AJ615" s="555"/>
      <c r="AK615" s="37"/>
      <c r="AL615" s="37"/>
      <c r="AM615" s="37"/>
      <c r="AN615" s="37"/>
      <c r="AO615" s="38"/>
      <c r="AP615" s="38"/>
      <c r="AQ615" s="37"/>
      <c r="AR615" s="37"/>
      <c r="AS615" s="37"/>
      <c r="AT615" s="38"/>
    </row>
    <row r="616" spans="1:46" ht="12.75"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c r="AA616" s="37"/>
      <c r="AB616" s="37"/>
      <c r="AC616" s="49"/>
      <c r="AD616" s="37"/>
      <c r="AE616" s="37"/>
      <c r="AF616" s="37"/>
      <c r="AG616" s="37"/>
      <c r="AH616" s="37"/>
      <c r="AI616" s="37"/>
      <c r="AJ616" s="555"/>
      <c r="AK616" s="37"/>
      <c r="AL616" s="37"/>
      <c r="AM616" s="37"/>
      <c r="AN616" s="37"/>
      <c r="AO616" s="38"/>
      <c r="AP616" s="38"/>
      <c r="AQ616" s="37"/>
      <c r="AR616" s="37"/>
      <c r="AS616" s="37"/>
      <c r="AT616" s="38"/>
    </row>
    <row r="617" spans="1:46" ht="12.75"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c r="AA617" s="37"/>
      <c r="AB617" s="37"/>
      <c r="AC617" s="49"/>
      <c r="AD617" s="37"/>
      <c r="AE617" s="37"/>
      <c r="AF617" s="37"/>
      <c r="AG617" s="37"/>
      <c r="AH617" s="37"/>
      <c r="AI617" s="37"/>
      <c r="AJ617" s="555"/>
      <c r="AK617" s="37"/>
      <c r="AL617" s="37"/>
      <c r="AM617" s="37"/>
      <c r="AN617" s="37"/>
      <c r="AO617" s="38"/>
      <c r="AP617" s="38"/>
      <c r="AQ617" s="37"/>
      <c r="AR617" s="37"/>
      <c r="AS617" s="37"/>
      <c r="AT617" s="38"/>
    </row>
    <row r="618" spans="1:46" ht="12.75"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c r="AA618" s="37"/>
      <c r="AB618" s="37"/>
      <c r="AC618" s="49"/>
      <c r="AD618" s="37"/>
      <c r="AE618" s="37"/>
      <c r="AF618" s="37"/>
      <c r="AG618" s="37"/>
      <c r="AH618" s="37"/>
      <c r="AI618" s="37"/>
      <c r="AJ618" s="555"/>
      <c r="AK618" s="37"/>
      <c r="AL618" s="37"/>
      <c r="AM618" s="37"/>
      <c r="AN618" s="37"/>
      <c r="AO618" s="38"/>
      <c r="AP618" s="38"/>
      <c r="AQ618" s="37"/>
      <c r="AR618" s="37"/>
      <c r="AS618" s="37"/>
      <c r="AT618" s="38"/>
    </row>
    <row r="619" spans="1:46" ht="12.75"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c r="AA619" s="37"/>
      <c r="AB619" s="37"/>
      <c r="AC619" s="49"/>
      <c r="AD619" s="37"/>
      <c r="AE619" s="37"/>
      <c r="AF619" s="37"/>
      <c r="AG619" s="37"/>
      <c r="AH619" s="37"/>
      <c r="AI619" s="37"/>
      <c r="AJ619" s="555"/>
      <c r="AK619" s="37"/>
      <c r="AL619" s="37"/>
      <c r="AM619" s="37"/>
      <c r="AN619" s="37"/>
      <c r="AO619" s="38"/>
      <c r="AP619" s="38"/>
      <c r="AQ619" s="37"/>
      <c r="AR619" s="37"/>
      <c r="AS619" s="37"/>
      <c r="AT619" s="38"/>
    </row>
    <row r="620" spans="1:46" ht="12.75"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c r="AA620" s="37"/>
      <c r="AB620" s="37"/>
      <c r="AC620" s="49"/>
      <c r="AD620" s="37"/>
      <c r="AE620" s="37"/>
      <c r="AF620" s="37"/>
      <c r="AG620" s="37"/>
      <c r="AH620" s="37"/>
      <c r="AI620" s="37"/>
      <c r="AJ620" s="555"/>
      <c r="AK620" s="37"/>
      <c r="AL620" s="37"/>
      <c r="AM620" s="37"/>
      <c r="AN620" s="37"/>
      <c r="AO620" s="38"/>
      <c r="AP620" s="38"/>
      <c r="AQ620" s="37"/>
      <c r="AR620" s="37"/>
      <c r="AS620" s="37"/>
      <c r="AT620" s="38"/>
    </row>
    <row r="621" spans="1:46" ht="12.75"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c r="AA621" s="37"/>
      <c r="AB621" s="37"/>
      <c r="AC621" s="49"/>
      <c r="AD621" s="37"/>
      <c r="AE621" s="37"/>
      <c r="AF621" s="37"/>
      <c r="AG621" s="37"/>
      <c r="AH621" s="37"/>
      <c r="AI621" s="37"/>
      <c r="AJ621" s="555"/>
      <c r="AK621" s="37"/>
      <c r="AL621" s="37"/>
      <c r="AM621" s="37"/>
      <c r="AN621" s="37"/>
      <c r="AO621" s="38"/>
      <c r="AP621" s="38"/>
      <c r="AQ621" s="37"/>
      <c r="AR621" s="37"/>
      <c r="AS621" s="37"/>
      <c r="AT621" s="38"/>
    </row>
    <row r="622" spans="1:46" ht="12.75"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c r="AA622" s="37"/>
      <c r="AB622" s="37"/>
      <c r="AC622" s="49"/>
      <c r="AD622" s="37"/>
      <c r="AE622" s="37"/>
      <c r="AF622" s="37"/>
      <c r="AG622" s="37"/>
      <c r="AH622" s="37"/>
      <c r="AI622" s="37"/>
      <c r="AJ622" s="555"/>
      <c r="AK622" s="37"/>
      <c r="AL622" s="37"/>
      <c r="AM622" s="37"/>
      <c r="AN622" s="37"/>
      <c r="AO622" s="38"/>
      <c r="AP622" s="38"/>
      <c r="AQ622" s="37"/>
      <c r="AR622" s="37"/>
      <c r="AS622" s="37"/>
      <c r="AT622" s="38"/>
    </row>
    <row r="623" spans="1:46" ht="12.75"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c r="AA623" s="37"/>
      <c r="AB623" s="37"/>
      <c r="AC623" s="49"/>
      <c r="AD623" s="37"/>
      <c r="AE623" s="37"/>
      <c r="AF623" s="37"/>
      <c r="AG623" s="37"/>
      <c r="AH623" s="37"/>
      <c r="AI623" s="37"/>
      <c r="AJ623" s="555"/>
      <c r="AK623" s="37"/>
      <c r="AL623" s="37"/>
      <c r="AM623" s="37"/>
      <c r="AN623" s="37"/>
      <c r="AO623" s="38"/>
      <c r="AP623" s="38"/>
      <c r="AQ623" s="37"/>
      <c r="AR623" s="37"/>
      <c r="AS623" s="37"/>
      <c r="AT623" s="38"/>
    </row>
    <row r="624" spans="1:46" ht="12.75"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c r="AA624" s="37"/>
      <c r="AB624" s="37"/>
      <c r="AC624" s="49"/>
      <c r="AD624" s="37"/>
      <c r="AE624" s="37"/>
      <c r="AF624" s="37"/>
      <c r="AG624" s="37"/>
      <c r="AH624" s="37"/>
      <c r="AI624" s="37"/>
      <c r="AJ624" s="555"/>
      <c r="AK624" s="37"/>
      <c r="AL624" s="37"/>
      <c r="AM624" s="37"/>
      <c r="AN624" s="37"/>
      <c r="AO624" s="38"/>
      <c r="AP624" s="38"/>
      <c r="AQ624" s="37"/>
      <c r="AR624" s="37"/>
      <c r="AS624" s="37"/>
      <c r="AT624" s="38"/>
    </row>
    <row r="625" spans="1:46" ht="12.75"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c r="AA625" s="37"/>
      <c r="AB625" s="37"/>
      <c r="AC625" s="49"/>
      <c r="AD625" s="37"/>
      <c r="AE625" s="37"/>
      <c r="AF625" s="37"/>
      <c r="AG625" s="37"/>
      <c r="AH625" s="37"/>
      <c r="AI625" s="37"/>
      <c r="AJ625" s="555"/>
      <c r="AK625" s="37"/>
      <c r="AL625" s="37"/>
      <c r="AM625" s="37"/>
      <c r="AN625" s="37"/>
      <c r="AO625" s="38"/>
      <c r="AP625" s="38"/>
      <c r="AQ625" s="37"/>
      <c r="AR625" s="37"/>
      <c r="AS625" s="37"/>
      <c r="AT625" s="38"/>
    </row>
    <row r="626" spans="1:46" ht="12.75"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c r="AA626" s="37"/>
      <c r="AB626" s="37"/>
      <c r="AC626" s="49"/>
      <c r="AD626" s="37"/>
      <c r="AE626" s="37"/>
      <c r="AF626" s="37"/>
      <c r="AG626" s="37"/>
      <c r="AH626" s="37"/>
      <c r="AI626" s="37"/>
      <c r="AJ626" s="555"/>
      <c r="AK626" s="37"/>
      <c r="AL626" s="37"/>
      <c r="AM626" s="37"/>
      <c r="AN626" s="37"/>
      <c r="AO626" s="38"/>
      <c r="AP626" s="38"/>
      <c r="AQ626" s="37"/>
      <c r="AR626" s="37"/>
      <c r="AS626" s="37"/>
      <c r="AT626" s="38"/>
    </row>
    <row r="627" spans="1:46" ht="12.75"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c r="AA627" s="37"/>
      <c r="AB627" s="37"/>
      <c r="AC627" s="49"/>
      <c r="AD627" s="37"/>
      <c r="AE627" s="37"/>
      <c r="AF627" s="37"/>
      <c r="AG627" s="37"/>
      <c r="AH627" s="37"/>
      <c r="AI627" s="37"/>
      <c r="AJ627" s="555"/>
      <c r="AK627" s="37"/>
      <c r="AL627" s="37"/>
      <c r="AM627" s="37"/>
      <c r="AN627" s="37"/>
      <c r="AO627" s="38"/>
      <c r="AP627" s="38"/>
      <c r="AQ627" s="37"/>
      <c r="AR627" s="37"/>
      <c r="AS627" s="37"/>
      <c r="AT627" s="38"/>
    </row>
    <row r="628" spans="1:46" ht="12.75"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c r="AA628" s="37"/>
      <c r="AB628" s="37"/>
      <c r="AC628" s="49"/>
      <c r="AD628" s="37"/>
      <c r="AE628" s="37"/>
      <c r="AF628" s="37"/>
      <c r="AG628" s="37"/>
      <c r="AH628" s="37"/>
      <c r="AI628" s="37"/>
      <c r="AJ628" s="555"/>
      <c r="AK628" s="37"/>
      <c r="AL628" s="37"/>
      <c r="AM628" s="37"/>
      <c r="AN628" s="37"/>
      <c r="AO628" s="38"/>
      <c r="AP628" s="38"/>
      <c r="AQ628" s="37"/>
      <c r="AR628" s="37"/>
      <c r="AS628" s="37"/>
      <c r="AT628" s="38"/>
    </row>
    <row r="629" spans="1:46" ht="12.75"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c r="AA629" s="37"/>
      <c r="AB629" s="37"/>
      <c r="AC629" s="49"/>
      <c r="AD629" s="37"/>
      <c r="AE629" s="37"/>
      <c r="AF629" s="37"/>
      <c r="AG629" s="37"/>
      <c r="AH629" s="37"/>
      <c r="AI629" s="37"/>
      <c r="AJ629" s="555"/>
      <c r="AK629" s="37"/>
      <c r="AL629" s="37"/>
      <c r="AM629" s="37"/>
      <c r="AN629" s="37"/>
      <c r="AO629" s="38"/>
      <c r="AP629" s="38"/>
      <c r="AQ629" s="37"/>
      <c r="AR629" s="37"/>
      <c r="AS629" s="37"/>
      <c r="AT629" s="38"/>
    </row>
    <row r="630" spans="1:46" ht="12.75"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c r="AA630" s="37"/>
      <c r="AB630" s="37"/>
      <c r="AC630" s="49"/>
      <c r="AD630" s="37"/>
      <c r="AE630" s="37"/>
      <c r="AF630" s="37"/>
      <c r="AG630" s="37"/>
      <c r="AH630" s="37"/>
      <c r="AI630" s="37"/>
      <c r="AJ630" s="555"/>
      <c r="AK630" s="37"/>
      <c r="AL630" s="37"/>
      <c r="AM630" s="37"/>
      <c r="AN630" s="37"/>
      <c r="AO630" s="38"/>
      <c r="AP630" s="38"/>
      <c r="AQ630" s="37"/>
      <c r="AR630" s="37"/>
      <c r="AS630" s="37"/>
      <c r="AT630" s="38"/>
    </row>
    <row r="631" spans="1:46" ht="12.75"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c r="AA631" s="37"/>
      <c r="AB631" s="37"/>
      <c r="AC631" s="49"/>
      <c r="AD631" s="37"/>
      <c r="AE631" s="37"/>
      <c r="AF631" s="37"/>
      <c r="AG631" s="37"/>
      <c r="AH631" s="37"/>
      <c r="AI631" s="37"/>
      <c r="AJ631" s="555"/>
      <c r="AK631" s="37"/>
      <c r="AL631" s="37"/>
      <c r="AM631" s="37"/>
      <c r="AN631" s="37"/>
      <c r="AO631" s="38"/>
      <c r="AP631" s="38"/>
      <c r="AQ631" s="37"/>
      <c r="AR631" s="37"/>
      <c r="AS631" s="37"/>
      <c r="AT631" s="38"/>
    </row>
    <row r="632" spans="1:46" ht="12.75"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c r="AA632" s="37"/>
      <c r="AB632" s="37"/>
      <c r="AC632" s="49"/>
      <c r="AD632" s="37"/>
      <c r="AE632" s="37"/>
      <c r="AF632" s="37"/>
      <c r="AG632" s="37"/>
      <c r="AH632" s="37"/>
      <c r="AI632" s="37"/>
      <c r="AJ632" s="555"/>
      <c r="AK632" s="37"/>
      <c r="AL632" s="37"/>
      <c r="AM632" s="37"/>
      <c r="AN632" s="37"/>
      <c r="AO632" s="38"/>
      <c r="AP632" s="38"/>
      <c r="AQ632" s="37"/>
      <c r="AR632" s="37"/>
      <c r="AS632" s="37"/>
      <c r="AT632" s="38"/>
    </row>
    <row r="633" spans="1:46" ht="12.75"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c r="AA633" s="37"/>
      <c r="AB633" s="37"/>
      <c r="AC633" s="49"/>
      <c r="AD633" s="37"/>
      <c r="AE633" s="37"/>
      <c r="AF633" s="37"/>
      <c r="AG633" s="37"/>
      <c r="AH633" s="37"/>
      <c r="AI633" s="37"/>
      <c r="AJ633" s="555"/>
      <c r="AK633" s="37"/>
      <c r="AL633" s="37"/>
      <c r="AM633" s="37"/>
      <c r="AN633" s="37"/>
      <c r="AO633" s="38"/>
      <c r="AP633" s="38"/>
      <c r="AQ633" s="37"/>
      <c r="AR633" s="37"/>
      <c r="AS633" s="37"/>
      <c r="AT633" s="38"/>
    </row>
    <row r="634" spans="1:46" ht="12.75"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c r="AA634" s="37"/>
      <c r="AB634" s="37"/>
      <c r="AC634" s="49"/>
      <c r="AD634" s="37"/>
      <c r="AE634" s="37"/>
      <c r="AF634" s="37"/>
      <c r="AG634" s="37"/>
      <c r="AH634" s="37"/>
      <c r="AI634" s="37"/>
      <c r="AJ634" s="555"/>
      <c r="AK634" s="37"/>
      <c r="AL634" s="37"/>
      <c r="AM634" s="37"/>
      <c r="AN634" s="37"/>
      <c r="AO634" s="38"/>
      <c r="AP634" s="38"/>
      <c r="AQ634" s="37"/>
      <c r="AR634" s="37"/>
      <c r="AS634" s="37"/>
      <c r="AT634" s="38"/>
    </row>
    <row r="635" spans="1:46" ht="12.75"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c r="AA635" s="37"/>
      <c r="AB635" s="37"/>
      <c r="AC635" s="49"/>
      <c r="AD635" s="37"/>
      <c r="AE635" s="37"/>
      <c r="AF635" s="37"/>
      <c r="AG635" s="37"/>
      <c r="AH635" s="37"/>
      <c r="AI635" s="37"/>
      <c r="AJ635" s="555"/>
      <c r="AK635" s="37"/>
      <c r="AL635" s="37"/>
      <c r="AM635" s="37"/>
      <c r="AN635" s="37"/>
      <c r="AO635" s="38"/>
      <c r="AP635" s="38"/>
      <c r="AQ635" s="37"/>
      <c r="AR635" s="37"/>
      <c r="AS635" s="37"/>
      <c r="AT635" s="38"/>
    </row>
    <row r="636" spans="1:46" ht="12.75"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c r="AA636" s="37"/>
      <c r="AB636" s="37"/>
      <c r="AC636" s="49"/>
      <c r="AD636" s="37"/>
      <c r="AE636" s="37"/>
      <c r="AF636" s="37"/>
      <c r="AG636" s="37"/>
      <c r="AH636" s="37"/>
      <c r="AI636" s="37"/>
      <c r="AJ636" s="555"/>
      <c r="AK636" s="37"/>
      <c r="AL636" s="37"/>
      <c r="AM636" s="37"/>
      <c r="AN636" s="37"/>
      <c r="AO636" s="38"/>
      <c r="AP636" s="38"/>
      <c r="AQ636" s="37"/>
      <c r="AR636" s="37"/>
      <c r="AS636" s="37"/>
      <c r="AT636" s="38"/>
    </row>
    <row r="637" spans="1:46" ht="12.75"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c r="AA637" s="37"/>
      <c r="AB637" s="37"/>
      <c r="AC637" s="49"/>
      <c r="AD637" s="37"/>
      <c r="AE637" s="37"/>
      <c r="AF637" s="37"/>
      <c r="AG637" s="37"/>
      <c r="AH637" s="37"/>
      <c r="AI637" s="37"/>
      <c r="AJ637" s="555"/>
      <c r="AK637" s="37"/>
      <c r="AL637" s="37"/>
      <c r="AM637" s="37"/>
      <c r="AN637" s="37"/>
      <c r="AO637" s="38"/>
      <c r="AP637" s="38"/>
      <c r="AQ637" s="37"/>
      <c r="AR637" s="37"/>
      <c r="AS637" s="37"/>
      <c r="AT637" s="38"/>
    </row>
    <row r="638" spans="1:46" ht="12.75"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c r="AA638" s="37"/>
      <c r="AB638" s="37"/>
      <c r="AC638" s="49"/>
      <c r="AD638" s="37"/>
      <c r="AE638" s="37"/>
      <c r="AF638" s="37"/>
      <c r="AG638" s="37"/>
      <c r="AH638" s="37"/>
      <c r="AI638" s="37"/>
      <c r="AJ638" s="555"/>
      <c r="AK638" s="37"/>
      <c r="AL638" s="37"/>
      <c r="AM638" s="37"/>
      <c r="AN638" s="37"/>
      <c r="AO638" s="38"/>
      <c r="AP638" s="38"/>
      <c r="AQ638" s="37"/>
      <c r="AR638" s="37"/>
      <c r="AS638" s="37"/>
      <c r="AT638" s="38"/>
    </row>
    <row r="639" spans="1:46" ht="12.75"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c r="AA639" s="37"/>
      <c r="AB639" s="37"/>
      <c r="AC639" s="49"/>
      <c r="AD639" s="37"/>
      <c r="AE639" s="37"/>
      <c r="AF639" s="37"/>
      <c r="AG639" s="37"/>
      <c r="AH639" s="37"/>
      <c r="AI639" s="37"/>
      <c r="AJ639" s="555"/>
      <c r="AK639" s="37"/>
      <c r="AL639" s="37"/>
      <c r="AM639" s="37"/>
      <c r="AN639" s="37"/>
      <c r="AO639" s="38"/>
      <c r="AP639" s="38"/>
      <c r="AQ639" s="37"/>
      <c r="AR639" s="37"/>
      <c r="AS639" s="37"/>
      <c r="AT639" s="38"/>
    </row>
    <row r="640" spans="1:46" ht="12.75"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c r="AA640" s="37"/>
      <c r="AB640" s="37"/>
      <c r="AC640" s="49"/>
      <c r="AD640" s="37"/>
      <c r="AE640" s="37"/>
      <c r="AF640" s="37"/>
      <c r="AG640" s="37"/>
      <c r="AH640" s="37"/>
      <c r="AI640" s="37"/>
      <c r="AJ640" s="555"/>
      <c r="AK640" s="37"/>
      <c r="AL640" s="37"/>
      <c r="AM640" s="37"/>
      <c r="AN640" s="37"/>
      <c r="AO640" s="38"/>
      <c r="AP640" s="38"/>
      <c r="AQ640" s="37"/>
      <c r="AR640" s="37"/>
      <c r="AS640" s="37"/>
      <c r="AT640" s="38"/>
    </row>
    <row r="641" spans="1:46" ht="12.75"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c r="AA641" s="37"/>
      <c r="AB641" s="37"/>
      <c r="AC641" s="49"/>
      <c r="AD641" s="37"/>
      <c r="AE641" s="37"/>
      <c r="AF641" s="37"/>
      <c r="AG641" s="37"/>
      <c r="AH641" s="37"/>
      <c r="AI641" s="37"/>
      <c r="AJ641" s="555"/>
      <c r="AK641" s="37"/>
      <c r="AL641" s="37"/>
      <c r="AM641" s="37"/>
      <c r="AN641" s="37"/>
      <c r="AO641" s="38"/>
      <c r="AP641" s="38"/>
      <c r="AQ641" s="37"/>
      <c r="AR641" s="37"/>
      <c r="AS641" s="37"/>
      <c r="AT641" s="38"/>
    </row>
    <row r="642" spans="1:46" ht="12.75"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c r="AA642" s="37"/>
      <c r="AB642" s="37"/>
      <c r="AC642" s="49"/>
      <c r="AD642" s="37"/>
      <c r="AE642" s="37"/>
      <c r="AF642" s="37"/>
      <c r="AG642" s="37"/>
      <c r="AH642" s="37"/>
      <c r="AI642" s="37"/>
      <c r="AJ642" s="555"/>
      <c r="AK642" s="37"/>
      <c r="AL642" s="37"/>
      <c r="AM642" s="37"/>
      <c r="AN642" s="37"/>
      <c r="AO642" s="38"/>
      <c r="AP642" s="38"/>
      <c r="AQ642" s="37"/>
      <c r="AR642" s="37"/>
      <c r="AS642" s="37"/>
      <c r="AT642" s="38"/>
    </row>
    <row r="643" spans="1:46" ht="12.75"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c r="AB643" s="37"/>
      <c r="AC643" s="49"/>
      <c r="AD643" s="37"/>
      <c r="AE643" s="37"/>
      <c r="AF643" s="37"/>
      <c r="AG643" s="37"/>
      <c r="AH643" s="37"/>
      <c r="AI643" s="37"/>
      <c r="AJ643" s="555"/>
      <c r="AK643" s="37"/>
      <c r="AL643" s="37"/>
      <c r="AM643" s="37"/>
      <c r="AN643" s="37"/>
      <c r="AO643" s="38"/>
      <c r="AP643" s="38"/>
      <c r="AQ643" s="37"/>
      <c r="AR643" s="37"/>
      <c r="AS643" s="37"/>
      <c r="AT643" s="38"/>
    </row>
    <row r="644" spans="1:46" ht="12.75"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c r="AA644" s="37"/>
      <c r="AB644" s="37"/>
      <c r="AC644" s="49"/>
      <c r="AD644" s="37"/>
      <c r="AE644" s="37"/>
      <c r="AF644" s="37"/>
      <c r="AG644" s="37"/>
      <c r="AH644" s="37"/>
      <c r="AI644" s="37"/>
      <c r="AJ644" s="555"/>
      <c r="AK644" s="37"/>
      <c r="AL644" s="37"/>
      <c r="AM644" s="37"/>
      <c r="AN644" s="37"/>
      <c r="AO644" s="38"/>
      <c r="AP644" s="38"/>
      <c r="AQ644" s="37"/>
      <c r="AR644" s="37"/>
      <c r="AS644" s="37"/>
      <c r="AT644" s="38"/>
    </row>
    <row r="645" spans="1:46" ht="12.75"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c r="AB645" s="37"/>
      <c r="AC645" s="49"/>
      <c r="AD645" s="37"/>
      <c r="AE645" s="37"/>
      <c r="AF645" s="37"/>
      <c r="AG645" s="37"/>
      <c r="AH645" s="37"/>
      <c r="AI645" s="37"/>
      <c r="AJ645" s="555"/>
      <c r="AK645" s="37"/>
      <c r="AL645" s="37"/>
      <c r="AM645" s="37"/>
      <c r="AN645" s="37"/>
      <c r="AO645" s="38"/>
      <c r="AP645" s="38"/>
      <c r="AQ645" s="37"/>
      <c r="AR645" s="37"/>
      <c r="AS645" s="37"/>
      <c r="AT645" s="38"/>
    </row>
    <row r="646" spans="1:46" ht="12.75"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c r="AA646" s="37"/>
      <c r="AB646" s="37"/>
      <c r="AC646" s="49"/>
      <c r="AD646" s="37"/>
      <c r="AE646" s="37"/>
      <c r="AF646" s="37"/>
      <c r="AG646" s="37"/>
      <c r="AH646" s="37"/>
      <c r="AI646" s="37"/>
      <c r="AJ646" s="555"/>
      <c r="AK646" s="37"/>
      <c r="AL646" s="37"/>
      <c r="AM646" s="37"/>
      <c r="AN646" s="37"/>
      <c r="AO646" s="38"/>
      <c r="AP646" s="38"/>
      <c r="AQ646" s="37"/>
      <c r="AR646" s="37"/>
      <c r="AS646" s="37"/>
      <c r="AT646" s="38"/>
    </row>
    <row r="647" spans="1:46" ht="12.75"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c r="AA647" s="37"/>
      <c r="AB647" s="37"/>
      <c r="AC647" s="49"/>
      <c r="AD647" s="37"/>
      <c r="AE647" s="37"/>
      <c r="AF647" s="37"/>
      <c r="AG647" s="37"/>
      <c r="AH647" s="37"/>
      <c r="AI647" s="37"/>
      <c r="AJ647" s="555"/>
      <c r="AK647" s="37"/>
      <c r="AL647" s="37"/>
      <c r="AM647" s="37"/>
      <c r="AN647" s="37"/>
      <c r="AO647" s="38"/>
      <c r="AP647" s="38"/>
      <c r="AQ647" s="37"/>
      <c r="AR647" s="37"/>
      <c r="AS647" s="37"/>
      <c r="AT647" s="38"/>
    </row>
    <row r="648" spans="1:46" ht="12.75"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c r="AA648" s="37"/>
      <c r="AB648" s="37"/>
      <c r="AC648" s="49"/>
      <c r="AD648" s="37"/>
      <c r="AE648" s="37"/>
      <c r="AF648" s="37"/>
      <c r="AG648" s="37"/>
      <c r="AH648" s="37"/>
      <c r="AI648" s="37"/>
      <c r="AJ648" s="555"/>
      <c r="AK648" s="37"/>
      <c r="AL648" s="37"/>
      <c r="AM648" s="37"/>
      <c r="AN648" s="37"/>
      <c r="AO648" s="38"/>
      <c r="AP648" s="38"/>
      <c r="AQ648" s="37"/>
      <c r="AR648" s="37"/>
      <c r="AS648" s="37"/>
      <c r="AT648" s="38"/>
    </row>
    <row r="649" spans="1:46" ht="12.75"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c r="AA649" s="37"/>
      <c r="AB649" s="37"/>
      <c r="AC649" s="49"/>
      <c r="AD649" s="37"/>
      <c r="AE649" s="37"/>
      <c r="AF649" s="37"/>
      <c r="AG649" s="37"/>
      <c r="AH649" s="37"/>
      <c r="AI649" s="37"/>
      <c r="AJ649" s="555"/>
      <c r="AK649" s="37"/>
      <c r="AL649" s="37"/>
      <c r="AM649" s="37"/>
      <c r="AN649" s="37"/>
      <c r="AO649" s="38"/>
      <c r="AP649" s="38"/>
      <c r="AQ649" s="37"/>
      <c r="AR649" s="37"/>
      <c r="AS649" s="37"/>
      <c r="AT649" s="38"/>
    </row>
    <row r="650" spans="1:46" ht="12.75"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c r="AA650" s="37"/>
      <c r="AB650" s="37"/>
      <c r="AC650" s="49"/>
      <c r="AD650" s="37"/>
      <c r="AE650" s="37"/>
      <c r="AF650" s="37"/>
      <c r="AG650" s="37"/>
      <c r="AH650" s="37"/>
      <c r="AI650" s="37"/>
      <c r="AJ650" s="555"/>
      <c r="AK650" s="37"/>
      <c r="AL650" s="37"/>
      <c r="AM650" s="37"/>
      <c r="AN650" s="37"/>
      <c r="AO650" s="38"/>
      <c r="AP650" s="38"/>
      <c r="AQ650" s="37"/>
      <c r="AR650" s="37"/>
      <c r="AS650" s="37"/>
      <c r="AT650" s="38"/>
    </row>
    <row r="651" spans="1:46" ht="12.75"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c r="AA651" s="37"/>
      <c r="AB651" s="37"/>
      <c r="AC651" s="49"/>
      <c r="AD651" s="37"/>
      <c r="AE651" s="37"/>
      <c r="AF651" s="37"/>
      <c r="AG651" s="37"/>
      <c r="AH651" s="37"/>
      <c r="AI651" s="37"/>
      <c r="AJ651" s="555"/>
      <c r="AK651" s="37"/>
      <c r="AL651" s="37"/>
      <c r="AM651" s="37"/>
      <c r="AN651" s="37"/>
      <c r="AO651" s="38"/>
      <c r="AP651" s="38"/>
      <c r="AQ651" s="37"/>
      <c r="AR651" s="37"/>
      <c r="AS651" s="37"/>
      <c r="AT651" s="38"/>
    </row>
    <row r="652" spans="1:46" ht="12.75"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c r="AA652" s="37"/>
      <c r="AB652" s="37"/>
      <c r="AC652" s="49"/>
      <c r="AD652" s="37"/>
      <c r="AE652" s="37"/>
      <c r="AF652" s="37"/>
      <c r="AG652" s="37"/>
      <c r="AH652" s="37"/>
      <c r="AI652" s="37"/>
      <c r="AJ652" s="555"/>
      <c r="AK652" s="37"/>
      <c r="AL652" s="37"/>
      <c r="AM652" s="37"/>
      <c r="AN652" s="37"/>
      <c r="AO652" s="38"/>
      <c r="AP652" s="38"/>
      <c r="AQ652" s="37"/>
      <c r="AR652" s="37"/>
      <c r="AS652" s="37"/>
      <c r="AT652" s="38"/>
    </row>
    <row r="653" spans="1:46" ht="12.75"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c r="AA653" s="37"/>
      <c r="AB653" s="37"/>
      <c r="AC653" s="49"/>
      <c r="AD653" s="37"/>
      <c r="AE653" s="37"/>
      <c r="AF653" s="37"/>
      <c r="AG653" s="37"/>
      <c r="AH653" s="37"/>
      <c r="AI653" s="37"/>
      <c r="AJ653" s="555"/>
      <c r="AK653" s="37"/>
      <c r="AL653" s="37"/>
      <c r="AM653" s="37"/>
      <c r="AN653" s="37"/>
      <c r="AO653" s="38"/>
      <c r="AP653" s="38"/>
      <c r="AQ653" s="37"/>
      <c r="AR653" s="37"/>
      <c r="AS653" s="37"/>
      <c r="AT653" s="38"/>
    </row>
    <row r="654" spans="1:46" ht="12.75"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c r="AA654" s="37"/>
      <c r="AB654" s="37"/>
      <c r="AC654" s="49"/>
      <c r="AD654" s="37"/>
      <c r="AE654" s="37"/>
      <c r="AF654" s="37"/>
      <c r="AG654" s="37"/>
      <c r="AH654" s="37"/>
      <c r="AI654" s="37"/>
      <c r="AJ654" s="555"/>
      <c r="AK654" s="37"/>
      <c r="AL654" s="37"/>
      <c r="AM654" s="37"/>
      <c r="AN654" s="37"/>
      <c r="AO654" s="38"/>
      <c r="AP654" s="38"/>
      <c r="AQ654" s="37"/>
      <c r="AR654" s="37"/>
      <c r="AS654" s="37"/>
      <c r="AT654" s="38"/>
    </row>
    <row r="655" spans="1:46" ht="12.75"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c r="AA655" s="37"/>
      <c r="AB655" s="37"/>
      <c r="AC655" s="49"/>
      <c r="AD655" s="37"/>
      <c r="AE655" s="37"/>
      <c r="AF655" s="37"/>
      <c r="AG655" s="37"/>
      <c r="AH655" s="37"/>
      <c r="AI655" s="37"/>
      <c r="AJ655" s="555"/>
      <c r="AK655" s="37"/>
      <c r="AL655" s="37"/>
      <c r="AM655" s="37"/>
      <c r="AN655" s="37"/>
      <c r="AO655" s="38"/>
      <c r="AP655" s="38"/>
      <c r="AQ655" s="37"/>
      <c r="AR655" s="37"/>
      <c r="AS655" s="37"/>
      <c r="AT655" s="38"/>
    </row>
    <row r="656" spans="1:46" ht="12.75"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c r="AA656" s="37"/>
      <c r="AB656" s="37"/>
      <c r="AC656" s="49"/>
      <c r="AD656" s="37"/>
      <c r="AE656" s="37"/>
      <c r="AF656" s="37"/>
      <c r="AG656" s="37"/>
      <c r="AH656" s="37"/>
      <c r="AI656" s="37"/>
      <c r="AJ656" s="555"/>
      <c r="AK656" s="37"/>
      <c r="AL656" s="37"/>
      <c r="AM656" s="37"/>
      <c r="AN656" s="37"/>
      <c r="AO656" s="38"/>
      <c r="AP656" s="38"/>
      <c r="AQ656" s="37"/>
      <c r="AR656" s="37"/>
      <c r="AS656" s="37"/>
      <c r="AT656" s="38"/>
    </row>
    <row r="657" spans="1:46" ht="12.75"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c r="AA657" s="37"/>
      <c r="AB657" s="37"/>
      <c r="AC657" s="49"/>
      <c r="AD657" s="37"/>
      <c r="AE657" s="37"/>
      <c r="AF657" s="37"/>
      <c r="AG657" s="37"/>
      <c r="AH657" s="37"/>
      <c r="AI657" s="37"/>
      <c r="AJ657" s="555"/>
      <c r="AK657" s="37"/>
      <c r="AL657" s="37"/>
      <c r="AM657" s="37"/>
      <c r="AN657" s="37"/>
      <c r="AO657" s="38"/>
      <c r="AP657" s="38"/>
      <c r="AQ657" s="37"/>
      <c r="AR657" s="37"/>
      <c r="AS657" s="37"/>
      <c r="AT657" s="38"/>
    </row>
    <row r="658" spans="1:46" ht="12.75"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c r="AA658" s="37"/>
      <c r="AB658" s="37"/>
      <c r="AC658" s="49"/>
      <c r="AD658" s="37"/>
      <c r="AE658" s="37"/>
      <c r="AF658" s="37"/>
      <c r="AG658" s="37"/>
      <c r="AH658" s="37"/>
      <c r="AI658" s="37"/>
      <c r="AJ658" s="555"/>
      <c r="AK658" s="37"/>
      <c r="AL658" s="37"/>
      <c r="AM658" s="37"/>
      <c r="AN658" s="37"/>
      <c r="AO658" s="38"/>
      <c r="AP658" s="38"/>
      <c r="AQ658" s="37"/>
      <c r="AR658" s="37"/>
      <c r="AS658" s="37"/>
      <c r="AT658" s="38"/>
    </row>
    <row r="659" spans="1:46" ht="12.75"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c r="AA659" s="37"/>
      <c r="AB659" s="37"/>
      <c r="AC659" s="49"/>
      <c r="AD659" s="37"/>
      <c r="AE659" s="37"/>
      <c r="AF659" s="37"/>
      <c r="AG659" s="37"/>
      <c r="AH659" s="37"/>
      <c r="AI659" s="37"/>
      <c r="AJ659" s="555"/>
      <c r="AK659" s="37"/>
      <c r="AL659" s="37"/>
      <c r="AM659" s="37"/>
      <c r="AN659" s="37"/>
      <c r="AO659" s="38"/>
      <c r="AP659" s="38"/>
      <c r="AQ659" s="37"/>
      <c r="AR659" s="37"/>
      <c r="AS659" s="37"/>
      <c r="AT659" s="38"/>
    </row>
    <row r="660" spans="1:46" ht="12.75"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c r="AA660" s="37"/>
      <c r="AB660" s="37"/>
      <c r="AC660" s="49"/>
      <c r="AD660" s="37"/>
      <c r="AE660" s="37"/>
      <c r="AF660" s="37"/>
      <c r="AG660" s="37"/>
      <c r="AH660" s="37"/>
      <c r="AI660" s="37"/>
      <c r="AJ660" s="555"/>
      <c r="AK660" s="37"/>
      <c r="AL660" s="37"/>
      <c r="AM660" s="37"/>
      <c r="AN660" s="37"/>
      <c r="AO660" s="38"/>
      <c r="AP660" s="38"/>
      <c r="AQ660" s="37"/>
      <c r="AR660" s="37"/>
      <c r="AS660" s="37"/>
      <c r="AT660" s="38"/>
    </row>
    <row r="661" spans="1:46" ht="12.75"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c r="AA661" s="37"/>
      <c r="AB661" s="37"/>
      <c r="AC661" s="49"/>
      <c r="AD661" s="37"/>
      <c r="AE661" s="37"/>
      <c r="AF661" s="37"/>
      <c r="AG661" s="37"/>
      <c r="AH661" s="37"/>
      <c r="AI661" s="37"/>
      <c r="AJ661" s="555"/>
      <c r="AK661" s="37"/>
      <c r="AL661" s="37"/>
      <c r="AM661" s="37"/>
      <c r="AN661" s="37"/>
      <c r="AO661" s="38"/>
      <c r="AP661" s="38"/>
      <c r="AQ661" s="37"/>
      <c r="AR661" s="37"/>
      <c r="AS661" s="37"/>
      <c r="AT661" s="38"/>
    </row>
    <row r="662" spans="1:46" ht="12.75"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c r="AA662" s="37"/>
      <c r="AB662" s="37"/>
      <c r="AC662" s="49"/>
      <c r="AD662" s="37"/>
      <c r="AE662" s="37"/>
      <c r="AF662" s="37"/>
      <c r="AG662" s="37"/>
      <c r="AH662" s="37"/>
      <c r="AI662" s="37"/>
      <c r="AJ662" s="555"/>
      <c r="AK662" s="37"/>
      <c r="AL662" s="37"/>
      <c r="AM662" s="37"/>
      <c r="AN662" s="37"/>
      <c r="AO662" s="38"/>
      <c r="AP662" s="38"/>
      <c r="AQ662" s="37"/>
      <c r="AR662" s="37"/>
      <c r="AS662" s="37"/>
      <c r="AT662" s="38"/>
    </row>
    <row r="663" spans="1:46" ht="12.75"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c r="AA663" s="37"/>
      <c r="AB663" s="37"/>
      <c r="AC663" s="49"/>
      <c r="AD663" s="37"/>
      <c r="AE663" s="37"/>
      <c r="AF663" s="37"/>
      <c r="AG663" s="37"/>
      <c r="AH663" s="37"/>
      <c r="AI663" s="37"/>
      <c r="AJ663" s="555"/>
      <c r="AK663" s="37"/>
      <c r="AL663" s="37"/>
      <c r="AM663" s="37"/>
      <c r="AN663" s="37"/>
      <c r="AO663" s="38"/>
      <c r="AP663" s="38"/>
      <c r="AQ663" s="37"/>
      <c r="AR663" s="37"/>
      <c r="AS663" s="37"/>
      <c r="AT663" s="38"/>
    </row>
    <row r="664" spans="1:46" ht="12.75"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c r="AA664" s="37"/>
      <c r="AB664" s="37"/>
      <c r="AC664" s="49"/>
      <c r="AD664" s="37"/>
      <c r="AE664" s="37"/>
      <c r="AF664" s="37"/>
      <c r="AG664" s="37"/>
      <c r="AH664" s="37"/>
      <c r="AI664" s="37"/>
      <c r="AJ664" s="555"/>
      <c r="AK664" s="37"/>
      <c r="AL664" s="37"/>
      <c r="AM664" s="37"/>
      <c r="AN664" s="37"/>
      <c r="AO664" s="38"/>
      <c r="AP664" s="38"/>
      <c r="AQ664" s="37"/>
      <c r="AR664" s="37"/>
      <c r="AS664" s="37"/>
      <c r="AT664" s="38"/>
    </row>
    <row r="665" spans="1:46" ht="12.75"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c r="AA665" s="37"/>
      <c r="AB665" s="37"/>
      <c r="AC665" s="49"/>
      <c r="AD665" s="37"/>
      <c r="AE665" s="37"/>
      <c r="AF665" s="37"/>
      <c r="AG665" s="37"/>
      <c r="AH665" s="37"/>
      <c r="AI665" s="37"/>
      <c r="AJ665" s="555"/>
      <c r="AK665" s="37"/>
      <c r="AL665" s="37"/>
      <c r="AM665" s="37"/>
      <c r="AN665" s="37"/>
      <c r="AO665" s="38"/>
      <c r="AP665" s="38"/>
      <c r="AQ665" s="37"/>
      <c r="AR665" s="37"/>
      <c r="AS665" s="37"/>
      <c r="AT665" s="38"/>
    </row>
    <row r="666" spans="1:46" ht="12.75"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c r="AA666" s="37"/>
      <c r="AB666" s="37"/>
      <c r="AC666" s="49"/>
      <c r="AD666" s="37"/>
      <c r="AE666" s="37"/>
      <c r="AF666" s="37"/>
      <c r="AG666" s="37"/>
      <c r="AH666" s="37"/>
      <c r="AI666" s="37"/>
      <c r="AJ666" s="555"/>
      <c r="AK666" s="37"/>
      <c r="AL666" s="37"/>
      <c r="AM666" s="37"/>
      <c r="AN666" s="37"/>
      <c r="AO666" s="38"/>
      <c r="AP666" s="38"/>
      <c r="AQ666" s="37"/>
      <c r="AR666" s="37"/>
      <c r="AS666" s="37"/>
      <c r="AT666" s="38"/>
    </row>
    <row r="667" spans="1:46" ht="12.75"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c r="AA667" s="37"/>
      <c r="AB667" s="37"/>
      <c r="AC667" s="49"/>
      <c r="AD667" s="37"/>
      <c r="AE667" s="37"/>
      <c r="AF667" s="37"/>
      <c r="AG667" s="37"/>
      <c r="AH667" s="37"/>
      <c r="AI667" s="37"/>
      <c r="AJ667" s="555"/>
      <c r="AK667" s="37"/>
      <c r="AL667" s="37"/>
      <c r="AM667" s="37"/>
      <c r="AN667" s="37"/>
      <c r="AO667" s="38"/>
      <c r="AP667" s="38"/>
      <c r="AQ667" s="37"/>
      <c r="AR667" s="37"/>
      <c r="AS667" s="37"/>
      <c r="AT667" s="38"/>
    </row>
    <row r="668" spans="1:46" ht="12.75"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c r="AA668" s="37"/>
      <c r="AB668" s="37"/>
      <c r="AC668" s="49"/>
      <c r="AD668" s="37"/>
      <c r="AE668" s="37"/>
      <c r="AF668" s="37"/>
      <c r="AG668" s="37"/>
      <c r="AH668" s="37"/>
      <c r="AI668" s="37"/>
      <c r="AJ668" s="555"/>
      <c r="AK668" s="37"/>
      <c r="AL668" s="37"/>
      <c r="AM668" s="37"/>
      <c r="AN668" s="37"/>
      <c r="AO668" s="38"/>
      <c r="AP668" s="38"/>
      <c r="AQ668" s="37"/>
      <c r="AR668" s="37"/>
      <c r="AS668" s="37"/>
      <c r="AT668" s="38"/>
    </row>
    <row r="669" spans="1:46" ht="12.75"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c r="AA669" s="37"/>
      <c r="AB669" s="37"/>
      <c r="AC669" s="49"/>
      <c r="AD669" s="37"/>
      <c r="AE669" s="37"/>
      <c r="AF669" s="37"/>
      <c r="AG669" s="37"/>
      <c r="AH669" s="37"/>
      <c r="AI669" s="37"/>
      <c r="AJ669" s="555"/>
      <c r="AK669" s="37"/>
      <c r="AL669" s="37"/>
      <c r="AM669" s="37"/>
      <c r="AN669" s="37"/>
      <c r="AO669" s="38"/>
      <c r="AP669" s="38"/>
      <c r="AQ669" s="37"/>
      <c r="AR669" s="37"/>
      <c r="AS669" s="37"/>
      <c r="AT669" s="38"/>
    </row>
    <row r="670" spans="1:46" ht="12.75"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c r="AA670" s="37"/>
      <c r="AB670" s="37"/>
      <c r="AC670" s="49"/>
      <c r="AD670" s="37"/>
      <c r="AE670" s="37"/>
      <c r="AF670" s="37"/>
      <c r="AG670" s="37"/>
      <c r="AH670" s="37"/>
      <c r="AI670" s="37"/>
      <c r="AJ670" s="555"/>
      <c r="AK670" s="37"/>
      <c r="AL670" s="37"/>
      <c r="AM670" s="37"/>
      <c r="AN670" s="37"/>
      <c r="AO670" s="38"/>
      <c r="AP670" s="38"/>
      <c r="AQ670" s="37"/>
      <c r="AR670" s="37"/>
      <c r="AS670" s="37"/>
      <c r="AT670" s="38"/>
    </row>
    <row r="671" spans="1:46" ht="12.75"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c r="AA671" s="37"/>
      <c r="AB671" s="37"/>
      <c r="AC671" s="49"/>
      <c r="AD671" s="37"/>
      <c r="AE671" s="37"/>
      <c r="AF671" s="37"/>
      <c r="AG671" s="37"/>
      <c r="AH671" s="37"/>
      <c r="AI671" s="37"/>
      <c r="AJ671" s="555"/>
      <c r="AK671" s="37"/>
      <c r="AL671" s="37"/>
      <c r="AM671" s="37"/>
      <c r="AN671" s="37"/>
      <c r="AO671" s="38"/>
      <c r="AP671" s="38"/>
      <c r="AQ671" s="37"/>
      <c r="AR671" s="37"/>
      <c r="AS671" s="37"/>
      <c r="AT671" s="38"/>
    </row>
    <row r="672" spans="1:46" ht="12.75"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c r="AA672" s="37"/>
      <c r="AB672" s="37"/>
      <c r="AC672" s="49"/>
      <c r="AD672" s="37"/>
      <c r="AE672" s="37"/>
      <c r="AF672" s="37"/>
      <c r="AG672" s="37"/>
      <c r="AH672" s="37"/>
      <c r="AI672" s="37"/>
      <c r="AJ672" s="555"/>
      <c r="AK672" s="37"/>
      <c r="AL672" s="37"/>
      <c r="AM672" s="37"/>
      <c r="AN672" s="37"/>
      <c r="AO672" s="38"/>
      <c r="AP672" s="38"/>
      <c r="AQ672" s="37"/>
      <c r="AR672" s="37"/>
      <c r="AS672" s="37"/>
      <c r="AT672" s="38"/>
    </row>
    <row r="673" spans="1:46" ht="12.75"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c r="AA673" s="37"/>
      <c r="AB673" s="37"/>
      <c r="AC673" s="49"/>
      <c r="AD673" s="37"/>
      <c r="AE673" s="37"/>
      <c r="AF673" s="37"/>
      <c r="AG673" s="37"/>
      <c r="AH673" s="37"/>
      <c r="AI673" s="37"/>
      <c r="AJ673" s="555"/>
      <c r="AK673" s="37"/>
      <c r="AL673" s="37"/>
      <c r="AM673" s="37"/>
      <c r="AN673" s="37"/>
      <c r="AO673" s="38"/>
      <c r="AP673" s="38"/>
      <c r="AQ673" s="37"/>
      <c r="AR673" s="37"/>
      <c r="AS673" s="37"/>
      <c r="AT673" s="38"/>
    </row>
    <row r="674" spans="1:46" ht="12.75"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c r="AA674" s="37"/>
      <c r="AB674" s="37"/>
      <c r="AC674" s="49"/>
      <c r="AD674" s="37"/>
      <c r="AE674" s="37"/>
      <c r="AF674" s="37"/>
      <c r="AG674" s="37"/>
      <c r="AH674" s="37"/>
      <c r="AI674" s="37"/>
      <c r="AJ674" s="555"/>
      <c r="AK674" s="37"/>
      <c r="AL674" s="37"/>
      <c r="AM674" s="37"/>
      <c r="AN674" s="37"/>
      <c r="AO674" s="38"/>
      <c r="AP674" s="38"/>
      <c r="AQ674" s="37"/>
      <c r="AR674" s="37"/>
      <c r="AS674" s="37"/>
      <c r="AT674" s="38"/>
    </row>
    <row r="675" spans="1:46" ht="12.75"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c r="AA675" s="37"/>
      <c r="AB675" s="37"/>
      <c r="AC675" s="49"/>
      <c r="AD675" s="37"/>
      <c r="AE675" s="37"/>
      <c r="AF675" s="37"/>
      <c r="AG675" s="37"/>
      <c r="AH675" s="37"/>
      <c r="AI675" s="37"/>
      <c r="AJ675" s="555"/>
      <c r="AK675" s="37"/>
      <c r="AL675" s="37"/>
      <c r="AM675" s="37"/>
      <c r="AN675" s="37"/>
      <c r="AO675" s="38"/>
      <c r="AP675" s="38"/>
      <c r="AQ675" s="37"/>
      <c r="AR675" s="37"/>
      <c r="AS675" s="37"/>
      <c r="AT675" s="38"/>
    </row>
    <row r="676" spans="1:46" ht="12.75"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c r="AA676" s="37"/>
      <c r="AB676" s="37"/>
      <c r="AC676" s="49"/>
      <c r="AD676" s="37"/>
      <c r="AE676" s="37"/>
      <c r="AF676" s="37"/>
      <c r="AG676" s="37"/>
      <c r="AH676" s="37"/>
      <c r="AI676" s="37"/>
      <c r="AJ676" s="555"/>
      <c r="AK676" s="37"/>
      <c r="AL676" s="37"/>
      <c r="AM676" s="37"/>
      <c r="AN676" s="37"/>
      <c r="AO676" s="38"/>
      <c r="AP676" s="38"/>
      <c r="AQ676" s="37"/>
      <c r="AR676" s="37"/>
      <c r="AS676" s="37"/>
      <c r="AT676" s="38"/>
    </row>
    <row r="677" spans="1:46" ht="12.75"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c r="AA677" s="37"/>
      <c r="AB677" s="37"/>
      <c r="AC677" s="49"/>
      <c r="AD677" s="37"/>
      <c r="AE677" s="37"/>
      <c r="AF677" s="37"/>
      <c r="AG677" s="37"/>
      <c r="AH677" s="37"/>
      <c r="AI677" s="37"/>
      <c r="AJ677" s="555"/>
      <c r="AK677" s="37"/>
      <c r="AL677" s="37"/>
      <c r="AM677" s="37"/>
      <c r="AN677" s="37"/>
      <c r="AO677" s="38"/>
      <c r="AP677" s="38"/>
      <c r="AQ677" s="37"/>
      <c r="AR677" s="37"/>
      <c r="AS677" s="37"/>
      <c r="AT677" s="38"/>
    </row>
    <row r="678" spans="1:46" ht="12.75"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c r="AA678" s="37"/>
      <c r="AB678" s="37"/>
      <c r="AC678" s="49"/>
      <c r="AD678" s="37"/>
      <c r="AE678" s="37"/>
      <c r="AF678" s="37"/>
      <c r="AG678" s="37"/>
      <c r="AH678" s="37"/>
      <c r="AI678" s="37"/>
      <c r="AJ678" s="555"/>
      <c r="AK678" s="37"/>
      <c r="AL678" s="37"/>
      <c r="AM678" s="37"/>
      <c r="AN678" s="37"/>
      <c r="AO678" s="38"/>
      <c r="AP678" s="38"/>
      <c r="AQ678" s="37"/>
      <c r="AR678" s="37"/>
      <c r="AS678" s="37"/>
      <c r="AT678" s="38"/>
    </row>
    <row r="679" spans="1:46" ht="12.75"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c r="AA679" s="37"/>
      <c r="AB679" s="37"/>
      <c r="AC679" s="49"/>
      <c r="AD679" s="37"/>
      <c r="AE679" s="37"/>
      <c r="AF679" s="37"/>
      <c r="AG679" s="37"/>
      <c r="AH679" s="37"/>
      <c r="AI679" s="37"/>
      <c r="AJ679" s="555"/>
      <c r="AK679" s="37"/>
      <c r="AL679" s="37"/>
      <c r="AM679" s="37"/>
      <c r="AN679" s="37"/>
      <c r="AO679" s="38"/>
      <c r="AP679" s="38"/>
      <c r="AQ679" s="37"/>
      <c r="AR679" s="37"/>
      <c r="AS679" s="37"/>
      <c r="AT679" s="38"/>
    </row>
    <row r="680" spans="1:46" ht="12.75"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c r="AA680" s="37"/>
      <c r="AB680" s="37"/>
      <c r="AC680" s="49"/>
      <c r="AD680" s="37"/>
      <c r="AE680" s="37"/>
      <c r="AF680" s="37"/>
      <c r="AG680" s="37"/>
      <c r="AH680" s="37"/>
      <c r="AI680" s="37"/>
      <c r="AJ680" s="555"/>
      <c r="AK680" s="37"/>
      <c r="AL680" s="37"/>
      <c r="AM680" s="37"/>
      <c r="AN680" s="37"/>
      <c r="AO680" s="38"/>
      <c r="AP680" s="38"/>
      <c r="AQ680" s="37"/>
      <c r="AR680" s="37"/>
      <c r="AS680" s="37"/>
      <c r="AT680" s="38"/>
    </row>
    <row r="681" spans="1:46" ht="12.75"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c r="AA681" s="37"/>
      <c r="AB681" s="37"/>
      <c r="AC681" s="49"/>
      <c r="AD681" s="37"/>
      <c r="AE681" s="37"/>
      <c r="AF681" s="37"/>
      <c r="AG681" s="37"/>
      <c r="AH681" s="37"/>
      <c r="AI681" s="37"/>
      <c r="AJ681" s="555"/>
      <c r="AK681" s="37"/>
      <c r="AL681" s="37"/>
      <c r="AM681" s="37"/>
      <c r="AN681" s="37"/>
      <c r="AO681" s="38"/>
      <c r="AP681" s="38"/>
      <c r="AQ681" s="37"/>
      <c r="AR681" s="37"/>
      <c r="AS681" s="37"/>
      <c r="AT681" s="38"/>
    </row>
    <row r="682" spans="1:46" ht="12.75"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c r="AA682" s="37"/>
      <c r="AB682" s="37"/>
      <c r="AC682" s="49"/>
      <c r="AD682" s="37"/>
      <c r="AE682" s="37"/>
      <c r="AF682" s="37"/>
      <c r="AG682" s="37"/>
      <c r="AH682" s="37"/>
      <c r="AI682" s="37"/>
      <c r="AJ682" s="555"/>
      <c r="AK682" s="37"/>
      <c r="AL682" s="37"/>
      <c r="AM682" s="37"/>
      <c r="AN682" s="37"/>
      <c r="AO682" s="38"/>
      <c r="AP682" s="38"/>
      <c r="AQ682" s="37"/>
      <c r="AR682" s="37"/>
      <c r="AS682" s="37"/>
      <c r="AT682" s="38"/>
    </row>
    <row r="683" spans="1:46" ht="12.75"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c r="AA683" s="37"/>
      <c r="AB683" s="37"/>
      <c r="AC683" s="49"/>
      <c r="AD683" s="37"/>
      <c r="AE683" s="37"/>
      <c r="AF683" s="37"/>
      <c r="AG683" s="37"/>
      <c r="AH683" s="37"/>
      <c r="AI683" s="37"/>
      <c r="AJ683" s="555"/>
      <c r="AK683" s="37"/>
      <c r="AL683" s="37"/>
      <c r="AM683" s="37"/>
      <c r="AN683" s="37"/>
      <c r="AO683" s="38"/>
      <c r="AP683" s="38"/>
      <c r="AQ683" s="37"/>
      <c r="AR683" s="37"/>
      <c r="AS683" s="37"/>
      <c r="AT683" s="38"/>
    </row>
    <row r="684" spans="1:46" ht="12.75"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c r="AA684" s="37"/>
      <c r="AB684" s="37"/>
      <c r="AC684" s="49"/>
      <c r="AD684" s="37"/>
      <c r="AE684" s="37"/>
      <c r="AF684" s="37"/>
      <c r="AG684" s="37"/>
      <c r="AH684" s="37"/>
      <c r="AI684" s="37"/>
      <c r="AJ684" s="555"/>
      <c r="AK684" s="37"/>
      <c r="AL684" s="37"/>
      <c r="AM684" s="37"/>
      <c r="AN684" s="37"/>
      <c r="AO684" s="38"/>
      <c r="AP684" s="38"/>
      <c r="AQ684" s="37"/>
      <c r="AR684" s="37"/>
      <c r="AS684" s="37"/>
      <c r="AT684" s="38"/>
    </row>
    <row r="685" spans="1:46" ht="12.75"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c r="AA685" s="37"/>
      <c r="AB685" s="37"/>
      <c r="AC685" s="49"/>
      <c r="AD685" s="37"/>
      <c r="AE685" s="37"/>
      <c r="AF685" s="37"/>
      <c r="AG685" s="37"/>
      <c r="AH685" s="37"/>
      <c r="AI685" s="37"/>
      <c r="AJ685" s="555"/>
      <c r="AK685" s="37"/>
      <c r="AL685" s="37"/>
      <c r="AM685" s="37"/>
      <c r="AN685" s="37"/>
      <c r="AO685" s="38"/>
      <c r="AP685" s="38"/>
      <c r="AQ685" s="37"/>
      <c r="AR685" s="37"/>
      <c r="AS685" s="37"/>
      <c r="AT685" s="38"/>
    </row>
    <row r="686" spans="1:46" ht="12.75"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c r="AA686" s="37"/>
      <c r="AB686" s="37"/>
      <c r="AC686" s="49"/>
      <c r="AD686" s="37"/>
      <c r="AE686" s="37"/>
      <c r="AF686" s="37"/>
      <c r="AG686" s="37"/>
      <c r="AH686" s="37"/>
      <c r="AI686" s="37"/>
      <c r="AJ686" s="555"/>
      <c r="AK686" s="37"/>
      <c r="AL686" s="37"/>
      <c r="AM686" s="37"/>
      <c r="AN686" s="37"/>
      <c r="AO686" s="38"/>
      <c r="AP686" s="38"/>
      <c r="AQ686" s="37"/>
      <c r="AR686" s="37"/>
      <c r="AS686" s="37"/>
      <c r="AT686" s="38"/>
    </row>
    <row r="687" spans="1:46" ht="12.75"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c r="AA687" s="37"/>
      <c r="AB687" s="37"/>
      <c r="AC687" s="49"/>
      <c r="AD687" s="37"/>
      <c r="AE687" s="37"/>
      <c r="AF687" s="37"/>
      <c r="AG687" s="37"/>
      <c r="AH687" s="37"/>
      <c r="AI687" s="37"/>
      <c r="AJ687" s="555"/>
      <c r="AK687" s="37"/>
      <c r="AL687" s="37"/>
      <c r="AM687" s="37"/>
      <c r="AN687" s="37"/>
      <c r="AO687" s="38"/>
      <c r="AP687" s="38"/>
      <c r="AQ687" s="37"/>
      <c r="AR687" s="37"/>
      <c r="AS687" s="37"/>
      <c r="AT687" s="38"/>
    </row>
    <row r="688" spans="1:46" ht="12.75"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c r="AA688" s="37"/>
      <c r="AB688" s="37"/>
      <c r="AC688" s="49"/>
      <c r="AD688" s="37"/>
      <c r="AE688" s="37"/>
      <c r="AF688" s="37"/>
      <c r="AG688" s="37"/>
      <c r="AH688" s="37"/>
      <c r="AI688" s="37"/>
      <c r="AJ688" s="555"/>
      <c r="AK688" s="37"/>
      <c r="AL688" s="37"/>
      <c r="AM688" s="37"/>
      <c r="AN688" s="37"/>
      <c r="AO688" s="38"/>
      <c r="AP688" s="38"/>
      <c r="AQ688" s="37"/>
      <c r="AR688" s="37"/>
      <c r="AS688" s="37"/>
      <c r="AT688" s="38"/>
    </row>
    <row r="689" spans="1:46" ht="12.75"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c r="AA689" s="37"/>
      <c r="AB689" s="37"/>
      <c r="AC689" s="49"/>
      <c r="AD689" s="37"/>
      <c r="AE689" s="37"/>
      <c r="AF689" s="37"/>
      <c r="AG689" s="37"/>
      <c r="AH689" s="37"/>
      <c r="AI689" s="37"/>
      <c r="AJ689" s="555"/>
      <c r="AK689" s="37"/>
      <c r="AL689" s="37"/>
      <c r="AM689" s="37"/>
      <c r="AN689" s="37"/>
      <c r="AO689" s="38"/>
      <c r="AP689" s="38"/>
      <c r="AQ689" s="37"/>
      <c r="AR689" s="37"/>
      <c r="AS689" s="37"/>
      <c r="AT689" s="38"/>
    </row>
    <row r="690" spans="1:46" ht="12.75"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c r="AA690" s="37"/>
      <c r="AB690" s="37"/>
      <c r="AC690" s="49"/>
      <c r="AD690" s="37"/>
      <c r="AE690" s="37"/>
      <c r="AF690" s="37"/>
      <c r="AG690" s="37"/>
      <c r="AH690" s="37"/>
      <c r="AI690" s="37"/>
      <c r="AJ690" s="555"/>
      <c r="AK690" s="37"/>
      <c r="AL690" s="37"/>
      <c r="AM690" s="37"/>
      <c r="AN690" s="37"/>
      <c r="AO690" s="38"/>
      <c r="AP690" s="38"/>
      <c r="AQ690" s="37"/>
      <c r="AR690" s="37"/>
      <c r="AS690" s="37"/>
      <c r="AT690" s="38"/>
    </row>
    <row r="691" spans="1:46" ht="12.75"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c r="AA691" s="37"/>
      <c r="AB691" s="37"/>
      <c r="AC691" s="49"/>
      <c r="AD691" s="37"/>
      <c r="AE691" s="37"/>
      <c r="AF691" s="37"/>
      <c r="AG691" s="37"/>
      <c r="AH691" s="37"/>
      <c r="AI691" s="37"/>
      <c r="AJ691" s="555"/>
      <c r="AK691" s="37"/>
      <c r="AL691" s="37"/>
      <c r="AM691" s="37"/>
      <c r="AN691" s="37"/>
      <c r="AO691" s="38"/>
      <c r="AP691" s="38"/>
      <c r="AQ691" s="37"/>
      <c r="AR691" s="37"/>
      <c r="AS691" s="37"/>
      <c r="AT691" s="38"/>
    </row>
    <row r="692" spans="1:46" ht="12.75"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c r="AA692" s="37"/>
      <c r="AB692" s="37"/>
      <c r="AC692" s="49"/>
      <c r="AD692" s="37"/>
      <c r="AE692" s="37"/>
      <c r="AF692" s="37"/>
      <c r="AG692" s="37"/>
      <c r="AH692" s="37"/>
      <c r="AI692" s="37"/>
      <c r="AJ692" s="555"/>
      <c r="AK692" s="37"/>
      <c r="AL692" s="37"/>
      <c r="AM692" s="37"/>
      <c r="AN692" s="37"/>
      <c r="AO692" s="38"/>
      <c r="AP692" s="38"/>
      <c r="AQ692" s="37"/>
      <c r="AR692" s="37"/>
      <c r="AS692" s="37"/>
      <c r="AT692" s="38"/>
    </row>
    <row r="693" spans="1:46" ht="12.75"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c r="AA693" s="37"/>
      <c r="AB693" s="37"/>
      <c r="AC693" s="49"/>
      <c r="AD693" s="37"/>
      <c r="AE693" s="37"/>
      <c r="AF693" s="37"/>
      <c r="AG693" s="37"/>
      <c r="AH693" s="37"/>
      <c r="AI693" s="37"/>
      <c r="AJ693" s="555"/>
      <c r="AK693" s="37"/>
      <c r="AL693" s="37"/>
      <c r="AM693" s="37"/>
      <c r="AN693" s="37"/>
      <c r="AO693" s="38"/>
      <c r="AP693" s="38"/>
      <c r="AQ693" s="37"/>
      <c r="AR693" s="37"/>
      <c r="AS693" s="37"/>
      <c r="AT693" s="38"/>
    </row>
    <row r="694" spans="1:46" ht="12.75"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c r="AA694" s="37"/>
      <c r="AB694" s="37"/>
      <c r="AC694" s="49"/>
      <c r="AD694" s="37"/>
      <c r="AE694" s="37"/>
      <c r="AF694" s="37"/>
      <c r="AG694" s="37"/>
      <c r="AH694" s="37"/>
      <c r="AI694" s="37"/>
      <c r="AJ694" s="555"/>
      <c r="AK694" s="37"/>
      <c r="AL694" s="37"/>
      <c r="AM694" s="37"/>
      <c r="AN694" s="37"/>
      <c r="AO694" s="38"/>
      <c r="AP694" s="38"/>
      <c r="AQ694" s="37"/>
      <c r="AR694" s="37"/>
      <c r="AS694" s="37"/>
      <c r="AT694" s="38"/>
    </row>
    <row r="695" spans="1:46" ht="12.75"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c r="AA695" s="37"/>
      <c r="AB695" s="37"/>
      <c r="AC695" s="49"/>
      <c r="AD695" s="37"/>
      <c r="AE695" s="37"/>
      <c r="AF695" s="37"/>
      <c r="AG695" s="37"/>
      <c r="AH695" s="37"/>
      <c r="AI695" s="37"/>
      <c r="AJ695" s="555"/>
      <c r="AK695" s="37"/>
      <c r="AL695" s="37"/>
      <c r="AM695" s="37"/>
      <c r="AN695" s="37"/>
      <c r="AO695" s="38"/>
      <c r="AP695" s="38"/>
      <c r="AQ695" s="37"/>
      <c r="AR695" s="37"/>
      <c r="AS695" s="37"/>
      <c r="AT695" s="38"/>
    </row>
    <row r="696" spans="1:46" ht="12.75"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c r="AA696" s="37"/>
      <c r="AB696" s="37"/>
      <c r="AC696" s="49"/>
      <c r="AD696" s="37"/>
      <c r="AE696" s="37"/>
      <c r="AF696" s="37"/>
      <c r="AG696" s="37"/>
      <c r="AH696" s="37"/>
      <c r="AI696" s="37"/>
      <c r="AJ696" s="555"/>
      <c r="AK696" s="37"/>
      <c r="AL696" s="37"/>
      <c r="AM696" s="37"/>
      <c r="AN696" s="37"/>
      <c r="AO696" s="38"/>
      <c r="AP696" s="38"/>
      <c r="AQ696" s="37"/>
      <c r="AR696" s="37"/>
      <c r="AS696" s="37"/>
      <c r="AT696" s="38"/>
    </row>
    <row r="697" spans="1:46" ht="12.75"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c r="AA697" s="37"/>
      <c r="AB697" s="37"/>
      <c r="AC697" s="49"/>
      <c r="AD697" s="37"/>
      <c r="AE697" s="37"/>
      <c r="AF697" s="37"/>
      <c r="AG697" s="37"/>
      <c r="AH697" s="37"/>
      <c r="AI697" s="37"/>
      <c r="AJ697" s="555"/>
      <c r="AK697" s="37"/>
      <c r="AL697" s="37"/>
      <c r="AM697" s="37"/>
      <c r="AN697" s="37"/>
      <c r="AO697" s="38"/>
      <c r="AP697" s="38"/>
      <c r="AQ697" s="37"/>
      <c r="AR697" s="37"/>
      <c r="AS697" s="37"/>
      <c r="AT697" s="38"/>
    </row>
    <row r="698" spans="1:46" ht="12.75"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c r="AA698" s="37"/>
      <c r="AB698" s="37"/>
      <c r="AC698" s="49"/>
      <c r="AD698" s="37"/>
      <c r="AE698" s="37"/>
      <c r="AF698" s="37"/>
      <c r="AG698" s="37"/>
      <c r="AH698" s="37"/>
      <c r="AI698" s="37"/>
      <c r="AJ698" s="555"/>
      <c r="AK698" s="37"/>
      <c r="AL698" s="37"/>
      <c r="AM698" s="37"/>
      <c r="AN698" s="37"/>
      <c r="AO698" s="38"/>
      <c r="AP698" s="38"/>
      <c r="AQ698" s="37"/>
      <c r="AR698" s="37"/>
      <c r="AS698" s="37"/>
      <c r="AT698" s="38"/>
    </row>
    <row r="699" spans="1:46" ht="12.75"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c r="AA699" s="37"/>
      <c r="AB699" s="37"/>
      <c r="AC699" s="49"/>
      <c r="AD699" s="37"/>
      <c r="AE699" s="37"/>
      <c r="AF699" s="37"/>
      <c r="AG699" s="37"/>
      <c r="AH699" s="37"/>
      <c r="AI699" s="37"/>
      <c r="AJ699" s="555"/>
      <c r="AK699" s="37"/>
      <c r="AL699" s="37"/>
      <c r="AM699" s="37"/>
      <c r="AN699" s="37"/>
      <c r="AO699" s="38"/>
      <c r="AP699" s="38"/>
      <c r="AQ699" s="37"/>
      <c r="AR699" s="37"/>
      <c r="AS699" s="37"/>
      <c r="AT699" s="38"/>
    </row>
    <row r="700" spans="1:46" ht="12.75"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c r="AA700" s="37"/>
      <c r="AB700" s="37"/>
      <c r="AC700" s="49"/>
      <c r="AD700" s="37"/>
      <c r="AE700" s="37"/>
      <c r="AF700" s="37"/>
      <c r="AG700" s="37"/>
      <c r="AH700" s="37"/>
      <c r="AI700" s="37"/>
      <c r="AJ700" s="555"/>
      <c r="AK700" s="37"/>
      <c r="AL700" s="37"/>
      <c r="AM700" s="37"/>
      <c r="AN700" s="37"/>
      <c r="AO700" s="38"/>
      <c r="AP700" s="38"/>
      <c r="AQ700" s="37"/>
      <c r="AR700" s="37"/>
      <c r="AS700" s="37"/>
      <c r="AT700" s="38"/>
    </row>
    <row r="701" spans="1:46" ht="12.75"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c r="AA701" s="37"/>
      <c r="AB701" s="37"/>
      <c r="AC701" s="49"/>
      <c r="AD701" s="37"/>
      <c r="AE701" s="37"/>
      <c r="AF701" s="37"/>
      <c r="AG701" s="37"/>
      <c r="AH701" s="37"/>
      <c r="AI701" s="37"/>
      <c r="AJ701" s="555"/>
      <c r="AK701" s="37"/>
      <c r="AL701" s="37"/>
      <c r="AM701" s="37"/>
      <c r="AN701" s="37"/>
      <c r="AO701" s="38"/>
      <c r="AP701" s="38"/>
      <c r="AQ701" s="37"/>
      <c r="AR701" s="37"/>
      <c r="AS701" s="37"/>
      <c r="AT701" s="38"/>
    </row>
    <row r="702" spans="1:46" ht="12.75"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c r="AA702" s="37"/>
      <c r="AB702" s="37"/>
      <c r="AC702" s="49"/>
      <c r="AD702" s="37"/>
      <c r="AE702" s="37"/>
      <c r="AF702" s="37"/>
      <c r="AG702" s="37"/>
      <c r="AH702" s="37"/>
      <c r="AI702" s="37"/>
      <c r="AJ702" s="555"/>
      <c r="AK702" s="37"/>
      <c r="AL702" s="37"/>
      <c r="AM702" s="37"/>
      <c r="AN702" s="37"/>
      <c r="AO702" s="38"/>
      <c r="AP702" s="38"/>
      <c r="AQ702" s="37"/>
      <c r="AR702" s="37"/>
      <c r="AS702" s="37"/>
      <c r="AT702" s="38"/>
    </row>
    <row r="703" spans="1:46" ht="12.75"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c r="AA703" s="37"/>
      <c r="AB703" s="37"/>
      <c r="AC703" s="49"/>
      <c r="AD703" s="37"/>
      <c r="AE703" s="37"/>
      <c r="AF703" s="37"/>
      <c r="AG703" s="37"/>
      <c r="AH703" s="37"/>
      <c r="AI703" s="37"/>
      <c r="AJ703" s="555"/>
      <c r="AK703" s="37"/>
      <c r="AL703" s="37"/>
      <c r="AM703" s="37"/>
      <c r="AN703" s="37"/>
      <c r="AO703" s="38"/>
      <c r="AP703" s="38"/>
      <c r="AQ703" s="37"/>
      <c r="AR703" s="37"/>
      <c r="AS703" s="37"/>
      <c r="AT703" s="38"/>
    </row>
    <row r="704" spans="1:46" ht="12.75"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c r="AA704" s="37"/>
      <c r="AB704" s="37"/>
      <c r="AC704" s="49"/>
      <c r="AD704" s="37"/>
      <c r="AE704" s="37"/>
      <c r="AF704" s="37"/>
      <c r="AG704" s="37"/>
      <c r="AH704" s="37"/>
      <c r="AI704" s="37"/>
      <c r="AJ704" s="555"/>
      <c r="AK704" s="37"/>
      <c r="AL704" s="37"/>
      <c r="AM704" s="37"/>
      <c r="AN704" s="37"/>
      <c r="AO704" s="38"/>
      <c r="AP704" s="38"/>
      <c r="AQ704" s="37"/>
      <c r="AR704" s="37"/>
      <c r="AS704" s="37"/>
      <c r="AT704" s="38"/>
    </row>
    <row r="705" spans="1:46" ht="12.75"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c r="AA705" s="37"/>
      <c r="AB705" s="37"/>
      <c r="AC705" s="49"/>
      <c r="AD705" s="37"/>
      <c r="AE705" s="37"/>
      <c r="AF705" s="37"/>
      <c r="AG705" s="37"/>
      <c r="AH705" s="37"/>
      <c r="AI705" s="37"/>
      <c r="AJ705" s="555"/>
      <c r="AK705" s="37"/>
      <c r="AL705" s="37"/>
      <c r="AM705" s="37"/>
      <c r="AN705" s="37"/>
      <c r="AO705" s="38"/>
      <c r="AP705" s="38"/>
      <c r="AQ705" s="37"/>
      <c r="AR705" s="37"/>
      <c r="AS705" s="37"/>
      <c r="AT705" s="38"/>
    </row>
    <row r="706" spans="1:46" ht="12.75"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c r="AA706" s="37"/>
      <c r="AB706" s="37"/>
      <c r="AC706" s="49"/>
      <c r="AD706" s="37"/>
      <c r="AE706" s="37"/>
      <c r="AF706" s="37"/>
      <c r="AG706" s="37"/>
      <c r="AH706" s="37"/>
      <c r="AI706" s="37"/>
      <c r="AJ706" s="555"/>
      <c r="AK706" s="37"/>
      <c r="AL706" s="37"/>
      <c r="AM706" s="37"/>
      <c r="AN706" s="37"/>
      <c r="AO706" s="38"/>
      <c r="AP706" s="38"/>
      <c r="AQ706" s="37"/>
      <c r="AR706" s="37"/>
      <c r="AS706" s="37"/>
      <c r="AT706" s="38"/>
    </row>
    <row r="707" spans="1:46" ht="12.75"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c r="AA707" s="37"/>
      <c r="AB707" s="37"/>
      <c r="AC707" s="49"/>
      <c r="AD707" s="37"/>
      <c r="AE707" s="37"/>
      <c r="AF707" s="37"/>
      <c r="AG707" s="37"/>
      <c r="AH707" s="37"/>
      <c r="AI707" s="37"/>
      <c r="AJ707" s="555"/>
      <c r="AK707" s="37"/>
      <c r="AL707" s="37"/>
      <c r="AM707" s="37"/>
      <c r="AN707" s="37"/>
      <c r="AO707" s="38"/>
      <c r="AP707" s="38"/>
      <c r="AQ707" s="37"/>
      <c r="AR707" s="37"/>
      <c r="AS707" s="37"/>
      <c r="AT707" s="38"/>
    </row>
    <row r="708" spans="1:46" ht="12.75"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c r="AA708" s="37"/>
      <c r="AB708" s="37"/>
      <c r="AC708" s="49"/>
      <c r="AD708" s="37"/>
      <c r="AE708" s="37"/>
      <c r="AF708" s="37"/>
      <c r="AG708" s="37"/>
      <c r="AH708" s="37"/>
      <c r="AI708" s="37"/>
      <c r="AJ708" s="555"/>
      <c r="AK708" s="37"/>
      <c r="AL708" s="37"/>
      <c r="AM708" s="37"/>
      <c r="AN708" s="37"/>
      <c r="AO708" s="38"/>
      <c r="AP708" s="38"/>
      <c r="AQ708" s="37"/>
      <c r="AR708" s="37"/>
      <c r="AS708" s="37"/>
      <c r="AT708" s="38"/>
    </row>
    <row r="709" spans="1:46" ht="12.75"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c r="AA709" s="37"/>
      <c r="AB709" s="37"/>
      <c r="AC709" s="49"/>
      <c r="AD709" s="37"/>
      <c r="AE709" s="37"/>
      <c r="AF709" s="37"/>
      <c r="AG709" s="37"/>
      <c r="AH709" s="37"/>
      <c r="AI709" s="37"/>
      <c r="AJ709" s="555"/>
      <c r="AK709" s="37"/>
      <c r="AL709" s="37"/>
      <c r="AM709" s="37"/>
      <c r="AN709" s="37"/>
      <c r="AO709" s="38"/>
      <c r="AP709" s="38"/>
      <c r="AQ709" s="37"/>
      <c r="AR709" s="37"/>
      <c r="AS709" s="37"/>
      <c r="AT709" s="38"/>
    </row>
    <row r="710" spans="1:46" ht="12.75"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c r="AA710" s="37"/>
      <c r="AB710" s="37"/>
      <c r="AC710" s="49"/>
      <c r="AD710" s="37"/>
      <c r="AE710" s="37"/>
      <c r="AF710" s="37"/>
      <c r="AG710" s="37"/>
      <c r="AH710" s="37"/>
      <c r="AI710" s="37"/>
      <c r="AJ710" s="555"/>
      <c r="AK710" s="37"/>
      <c r="AL710" s="37"/>
      <c r="AM710" s="37"/>
      <c r="AN710" s="37"/>
      <c r="AO710" s="38"/>
      <c r="AP710" s="38"/>
      <c r="AQ710" s="37"/>
      <c r="AR710" s="37"/>
      <c r="AS710" s="37"/>
      <c r="AT710" s="38"/>
    </row>
    <row r="711" spans="1:46" ht="12.75"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c r="AA711" s="37"/>
      <c r="AB711" s="37"/>
      <c r="AC711" s="49"/>
      <c r="AD711" s="37"/>
      <c r="AE711" s="37"/>
      <c r="AF711" s="37"/>
      <c r="AG711" s="37"/>
      <c r="AH711" s="37"/>
      <c r="AI711" s="37"/>
      <c r="AJ711" s="555"/>
      <c r="AK711" s="37"/>
      <c r="AL711" s="37"/>
      <c r="AM711" s="37"/>
      <c r="AN711" s="37"/>
      <c r="AO711" s="38"/>
      <c r="AP711" s="38"/>
      <c r="AQ711" s="37"/>
      <c r="AR711" s="37"/>
      <c r="AS711" s="37"/>
      <c r="AT711" s="38"/>
    </row>
    <row r="712" spans="1:46" ht="12.75"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c r="AA712" s="37"/>
      <c r="AB712" s="37"/>
      <c r="AC712" s="49"/>
      <c r="AD712" s="37"/>
      <c r="AE712" s="37"/>
      <c r="AF712" s="37"/>
      <c r="AG712" s="37"/>
      <c r="AH712" s="37"/>
      <c r="AI712" s="37"/>
      <c r="AJ712" s="555"/>
      <c r="AK712" s="37"/>
      <c r="AL712" s="37"/>
      <c r="AM712" s="37"/>
      <c r="AN712" s="37"/>
      <c r="AO712" s="38"/>
      <c r="AP712" s="38"/>
      <c r="AQ712" s="37"/>
      <c r="AR712" s="37"/>
      <c r="AS712" s="37"/>
      <c r="AT712" s="38"/>
    </row>
    <row r="713" spans="1:46" ht="12.75"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c r="AA713" s="37"/>
      <c r="AB713" s="37"/>
      <c r="AC713" s="49"/>
      <c r="AD713" s="37"/>
      <c r="AE713" s="37"/>
      <c r="AF713" s="37"/>
      <c r="AG713" s="37"/>
      <c r="AH713" s="37"/>
      <c r="AI713" s="37"/>
      <c r="AJ713" s="555"/>
      <c r="AK713" s="37"/>
      <c r="AL713" s="37"/>
      <c r="AM713" s="37"/>
      <c r="AN713" s="37"/>
      <c r="AO713" s="38"/>
      <c r="AP713" s="38"/>
      <c r="AQ713" s="37"/>
      <c r="AR713" s="37"/>
      <c r="AS713" s="37"/>
      <c r="AT713" s="38"/>
    </row>
    <row r="714" spans="1:46" ht="12.75"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c r="AA714" s="37"/>
      <c r="AB714" s="37"/>
      <c r="AC714" s="49"/>
      <c r="AD714" s="37"/>
      <c r="AE714" s="37"/>
      <c r="AF714" s="37"/>
      <c r="AG714" s="37"/>
      <c r="AH714" s="37"/>
      <c r="AI714" s="37"/>
      <c r="AJ714" s="555"/>
      <c r="AK714" s="37"/>
      <c r="AL714" s="37"/>
      <c r="AM714" s="37"/>
      <c r="AN714" s="37"/>
      <c r="AO714" s="38"/>
      <c r="AP714" s="38"/>
      <c r="AQ714" s="37"/>
      <c r="AR714" s="37"/>
      <c r="AS714" s="37"/>
      <c r="AT714" s="38"/>
    </row>
    <row r="715" spans="1:46" ht="12.75"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c r="AA715" s="37"/>
      <c r="AB715" s="37"/>
      <c r="AC715" s="49"/>
      <c r="AD715" s="37"/>
      <c r="AE715" s="37"/>
      <c r="AF715" s="37"/>
      <c r="AG715" s="37"/>
      <c r="AH715" s="37"/>
      <c r="AI715" s="37"/>
      <c r="AJ715" s="555"/>
      <c r="AK715" s="37"/>
      <c r="AL715" s="37"/>
      <c r="AM715" s="37"/>
      <c r="AN715" s="37"/>
      <c r="AO715" s="38"/>
      <c r="AP715" s="38"/>
      <c r="AQ715" s="37"/>
      <c r="AR715" s="37"/>
      <c r="AS715" s="37"/>
      <c r="AT715" s="38"/>
    </row>
    <row r="716" spans="1:46" ht="12.75"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c r="AA716" s="37"/>
      <c r="AB716" s="37"/>
      <c r="AC716" s="49"/>
      <c r="AD716" s="37"/>
      <c r="AE716" s="37"/>
      <c r="AF716" s="37"/>
      <c r="AG716" s="37"/>
      <c r="AH716" s="37"/>
      <c r="AI716" s="37"/>
      <c r="AJ716" s="555"/>
      <c r="AK716" s="37"/>
      <c r="AL716" s="37"/>
      <c r="AM716" s="37"/>
      <c r="AN716" s="37"/>
      <c r="AO716" s="38"/>
      <c r="AP716" s="38"/>
      <c r="AQ716" s="37"/>
      <c r="AR716" s="37"/>
      <c r="AS716" s="37"/>
      <c r="AT716" s="38"/>
    </row>
    <row r="717" spans="1:46" ht="12.75"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c r="AA717" s="37"/>
      <c r="AB717" s="37"/>
      <c r="AC717" s="49"/>
      <c r="AD717" s="37"/>
      <c r="AE717" s="37"/>
      <c r="AF717" s="37"/>
      <c r="AG717" s="37"/>
      <c r="AH717" s="37"/>
      <c r="AI717" s="37"/>
      <c r="AJ717" s="555"/>
      <c r="AK717" s="37"/>
      <c r="AL717" s="37"/>
      <c r="AM717" s="37"/>
      <c r="AN717" s="37"/>
      <c r="AO717" s="38"/>
      <c r="AP717" s="38"/>
      <c r="AQ717" s="37"/>
      <c r="AR717" s="37"/>
      <c r="AS717" s="37"/>
      <c r="AT717" s="38"/>
    </row>
    <row r="718" spans="1:46" ht="12.75"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c r="AA718" s="37"/>
      <c r="AB718" s="37"/>
      <c r="AC718" s="49"/>
      <c r="AD718" s="37"/>
      <c r="AE718" s="37"/>
      <c r="AF718" s="37"/>
      <c r="AG718" s="37"/>
      <c r="AH718" s="37"/>
      <c r="AI718" s="37"/>
      <c r="AJ718" s="555"/>
      <c r="AK718" s="37"/>
      <c r="AL718" s="37"/>
      <c r="AM718" s="37"/>
      <c r="AN718" s="37"/>
      <c r="AO718" s="38"/>
      <c r="AP718" s="38"/>
      <c r="AQ718" s="37"/>
      <c r="AR718" s="37"/>
      <c r="AS718" s="37"/>
      <c r="AT718" s="38"/>
    </row>
    <row r="719" spans="1:46" ht="12.75"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c r="AA719" s="37"/>
      <c r="AB719" s="37"/>
      <c r="AC719" s="49"/>
      <c r="AD719" s="37"/>
      <c r="AE719" s="37"/>
      <c r="AF719" s="37"/>
      <c r="AG719" s="37"/>
      <c r="AH719" s="37"/>
      <c r="AI719" s="37"/>
      <c r="AJ719" s="555"/>
      <c r="AK719" s="37"/>
      <c r="AL719" s="37"/>
      <c r="AM719" s="37"/>
      <c r="AN719" s="37"/>
      <c r="AO719" s="38"/>
      <c r="AP719" s="38"/>
      <c r="AQ719" s="37"/>
      <c r="AR719" s="37"/>
      <c r="AS719" s="37"/>
      <c r="AT719" s="38"/>
    </row>
    <row r="720" spans="1:46" ht="12.75"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c r="AA720" s="37"/>
      <c r="AB720" s="37"/>
      <c r="AC720" s="49"/>
      <c r="AD720" s="37"/>
      <c r="AE720" s="37"/>
      <c r="AF720" s="37"/>
      <c r="AG720" s="37"/>
      <c r="AH720" s="37"/>
      <c r="AI720" s="37"/>
      <c r="AJ720" s="555"/>
      <c r="AK720" s="37"/>
      <c r="AL720" s="37"/>
      <c r="AM720" s="37"/>
      <c r="AN720" s="37"/>
      <c r="AO720" s="38"/>
      <c r="AP720" s="38"/>
      <c r="AQ720" s="37"/>
      <c r="AR720" s="37"/>
      <c r="AS720" s="37"/>
      <c r="AT720" s="38"/>
    </row>
    <row r="721" spans="1:46" ht="12.75"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c r="AA721" s="37"/>
      <c r="AB721" s="37"/>
      <c r="AC721" s="49"/>
      <c r="AD721" s="37"/>
      <c r="AE721" s="37"/>
      <c r="AF721" s="37"/>
      <c r="AG721" s="37"/>
      <c r="AH721" s="37"/>
      <c r="AI721" s="37"/>
      <c r="AJ721" s="555"/>
      <c r="AK721" s="37"/>
      <c r="AL721" s="37"/>
      <c r="AM721" s="37"/>
      <c r="AN721" s="37"/>
      <c r="AO721" s="38"/>
      <c r="AP721" s="38"/>
      <c r="AQ721" s="37"/>
      <c r="AR721" s="37"/>
      <c r="AS721" s="37"/>
      <c r="AT721" s="38"/>
    </row>
    <row r="722" spans="1:46" ht="12.75"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c r="AA722" s="37"/>
      <c r="AB722" s="37"/>
      <c r="AC722" s="49"/>
      <c r="AD722" s="37"/>
      <c r="AE722" s="37"/>
      <c r="AF722" s="37"/>
      <c r="AG722" s="37"/>
      <c r="AH722" s="37"/>
      <c r="AI722" s="37"/>
      <c r="AJ722" s="555"/>
      <c r="AK722" s="37"/>
      <c r="AL722" s="37"/>
      <c r="AM722" s="37"/>
      <c r="AN722" s="37"/>
      <c r="AO722" s="38"/>
      <c r="AP722" s="38"/>
      <c r="AQ722" s="37"/>
      <c r="AR722" s="37"/>
      <c r="AS722" s="37"/>
      <c r="AT722" s="38"/>
    </row>
    <row r="723" spans="1:46" ht="12.75"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c r="AA723" s="37"/>
      <c r="AB723" s="37"/>
      <c r="AC723" s="49"/>
      <c r="AD723" s="37"/>
      <c r="AE723" s="37"/>
      <c r="AF723" s="37"/>
      <c r="AG723" s="37"/>
      <c r="AH723" s="37"/>
      <c r="AI723" s="37"/>
      <c r="AJ723" s="555"/>
      <c r="AK723" s="37"/>
      <c r="AL723" s="37"/>
      <c r="AM723" s="37"/>
      <c r="AN723" s="37"/>
      <c r="AO723" s="38"/>
      <c r="AP723" s="38"/>
      <c r="AQ723" s="37"/>
      <c r="AR723" s="37"/>
      <c r="AS723" s="37"/>
      <c r="AT723" s="38"/>
    </row>
    <row r="724" spans="1:46" ht="12.75"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c r="AA724" s="37"/>
      <c r="AB724" s="37"/>
      <c r="AC724" s="49"/>
      <c r="AD724" s="37"/>
      <c r="AE724" s="37"/>
      <c r="AF724" s="37"/>
      <c r="AG724" s="37"/>
      <c r="AH724" s="37"/>
      <c r="AI724" s="37"/>
      <c r="AJ724" s="555"/>
      <c r="AK724" s="37"/>
      <c r="AL724" s="37"/>
      <c r="AM724" s="37"/>
      <c r="AN724" s="37"/>
      <c r="AO724" s="38"/>
      <c r="AP724" s="38"/>
      <c r="AQ724" s="37"/>
      <c r="AR724" s="37"/>
      <c r="AS724" s="37"/>
      <c r="AT724" s="38"/>
    </row>
    <row r="725" spans="1:46" ht="12.75"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c r="AA725" s="37"/>
      <c r="AB725" s="37"/>
      <c r="AC725" s="49"/>
      <c r="AD725" s="37"/>
      <c r="AE725" s="37"/>
      <c r="AF725" s="37"/>
      <c r="AG725" s="37"/>
      <c r="AH725" s="37"/>
      <c r="AI725" s="37"/>
      <c r="AJ725" s="555"/>
      <c r="AK725" s="37"/>
      <c r="AL725" s="37"/>
      <c r="AM725" s="37"/>
      <c r="AN725" s="37"/>
      <c r="AO725" s="38"/>
      <c r="AP725" s="38"/>
      <c r="AQ725" s="37"/>
      <c r="AR725" s="37"/>
      <c r="AS725" s="37"/>
      <c r="AT725" s="38"/>
    </row>
    <row r="726" spans="1:46" ht="12.75"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c r="AA726" s="37"/>
      <c r="AB726" s="37"/>
      <c r="AC726" s="49"/>
      <c r="AD726" s="37"/>
      <c r="AE726" s="37"/>
      <c r="AF726" s="37"/>
      <c r="AG726" s="37"/>
      <c r="AH726" s="37"/>
      <c r="AI726" s="37"/>
      <c r="AJ726" s="555"/>
      <c r="AK726" s="37"/>
      <c r="AL726" s="37"/>
      <c r="AM726" s="37"/>
      <c r="AN726" s="37"/>
      <c r="AO726" s="38"/>
      <c r="AP726" s="38"/>
      <c r="AQ726" s="37"/>
      <c r="AR726" s="37"/>
      <c r="AS726" s="37"/>
      <c r="AT726" s="38"/>
    </row>
    <row r="727" spans="1:46" ht="12.75"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c r="AA727" s="37"/>
      <c r="AB727" s="37"/>
      <c r="AC727" s="49"/>
      <c r="AD727" s="37"/>
      <c r="AE727" s="37"/>
      <c r="AF727" s="37"/>
      <c r="AG727" s="37"/>
      <c r="AH727" s="37"/>
      <c r="AI727" s="37"/>
      <c r="AJ727" s="555"/>
      <c r="AK727" s="37"/>
      <c r="AL727" s="37"/>
      <c r="AM727" s="37"/>
      <c r="AN727" s="37"/>
      <c r="AO727" s="38"/>
      <c r="AP727" s="38"/>
      <c r="AQ727" s="37"/>
      <c r="AR727" s="37"/>
      <c r="AS727" s="37"/>
      <c r="AT727" s="38"/>
    </row>
    <row r="728" spans="1:46" ht="12.75"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c r="AA728" s="37"/>
      <c r="AB728" s="37"/>
      <c r="AC728" s="49"/>
      <c r="AD728" s="37"/>
      <c r="AE728" s="37"/>
      <c r="AF728" s="37"/>
      <c r="AG728" s="37"/>
      <c r="AH728" s="37"/>
      <c r="AI728" s="37"/>
      <c r="AJ728" s="555"/>
      <c r="AK728" s="37"/>
      <c r="AL728" s="37"/>
      <c r="AM728" s="37"/>
      <c r="AN728" s="37"/>
      <c r="AO728" s="38"/>
      <c r="AP728" s="38"/>
      <c r="AQ728" s="37"/>
      <c r="AR728" s="37"/>
      <c r="AS728" s="37"/>
      <c r="AT728" s="38"/>
    </row>
    <row r="729" spans="1:46" ht="12.75"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c r="AA729" s="37"/>
      <c r="AB729" s="37"/>
      <c r="AC729" s="49"/>
      <c r="AD729" s="37"/>
      <c r="AE729" s="37"/>
      <c r="AF729" s="37"/>
      <c r="AG729" s="37"/>
      <c r="AH729" s="37"/>
      <c r="AI729" s="37"/>
      <c r="AJ729" s="555"/>
      <c r="AK729" s="37"/>
      <c r="AL729" s="37"/>
      <c r="AM729" s="37"/>
      <c r="AN729" s="37"/>
      <c r="AO729" s="38"/>
      <c r="AP729" s="38"/>
      <c r="AQ729" s="37"/>
      <c r="AR729" s="37"/>
      <c r="AS729" s="37"/>
      <c r="AT729" s="38"/>
    </row>
    <row r="730" spans="1:46" ht="12.75"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c r="AA730" s="37"/>
      <c r="AB730" s="37"/>
      <c r="AC730" s="49"/>
      <c r="AD730" s="37"/>
      <c r="AE730" s="37"/>
      <c r="AF730" s="37"/>
      <c r="AG730" s="37"/>
      <c r="AH730" s="37"/>
      <c r="AI730" s="37"/>
      <c r="AJ730" s="555"/>
      <c r="AK730" s="37"/>
      <c r="AL730" s="37"/>
      <c r="AM730" s="37"/>
      <c r="AN730" s="37"/>
      <c r="AO730" s="38"/>
      <c r="AP730" s="38"/>
      <c r="AQ730" s="37"/>
      <c r="AR730" s="37"/>
      <c r="AS730" s="37"/>
      <c r="AT730" s="38"/>
    </row>
    <row r="731" spans="1:46" ht="12.75"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c r="AA731" s="37"/>
      <c r="AB731" s="37"/>
      <c r="AC731" s="49"/>
      <c r="AD731" s="37"/>
      <c r="AE731" s="37"/>
      <c r="AF731" s="37"/>
      <c r="AG731" s="37"/>
      <c r="AH731" s="37"/>
      <c r="AI731" s="37"/>
      <c r="AJ731" s="555"/>
      <c r="AK731" s="37"/>
      <c r="AL731" s="37"/>
      <c r="AM731" s="37"/>
      <c r="AN731" s="37"/>
      <c r="AO731" s="38"/>
      <c r="AP731" s="38"/>
      <c r="AQ731" s="37"/>
      <c r="AR731" s="37"/>
      <c r="AS731" s="37"/>
      <c r="AT731" s="38"/>
    </row>
    <row r="732" spans="1:46" ht="12.75"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c r="AA732" s="37"/>
      <c r="AB732" s="37"/>
      <c r="AC732" s="49"/>
      <c r="AD732" s="37"/>
      <c r="AE732" s="37"/>
      <c r="AF732" s="37"/>
      <c r="AG732" s="37"/>
      <c r="AH732" s="37"/>
      <c r="AI732" s="37"/>
      <c r="AJ732" s="555"/>
      <c r="AK732" s="37"/>
      <c r="AL732" s="37"/>
      <c r="AM732" s="37"/>
      <c r="AN732" s="37"/>
      <c r="AO732" s="38"/>
      <c r="AP732" s="38"/>
      <c r="AQ732" s="37"/>
      <c r="AR732" s="37"/>
      <c r="AS732" s="37"/>
      <c r="AT732" s="38"/>
    </row>
    <row r="733" spans="1:46" ht="12.75"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c r="AA733" s="37"/>
      <c r="AB733" s="37"/>
      <c r="AC733" s="49"/>
      <c r="AD733" s="37"/>
      <c r="AE733" s="37"/>
      <c r="AF733" s="37"/>
      <c r="AG733" s="37"/>
      <c r="AH733" s="37"/>
      <c r="AI733" s="37"/>
      <c r="AJ733" s="555"/>
      <c r="AK733" s="37"/>
      <c r="AL733" s="37"/>
      <c r="AM733" s="37"/>
      <c r="AN733" s="37"/>
      <c r="AO733" s="38"/>
      <c r="AP733" s="38"/>
      <c r="AQ733" s="37"/>
      <c r="AR733" s="37"/>
      <c r="AS733" s="37"/>
      <c r="AT733" s="38"/>
    </row>
    <row r="734" spans="1:46" ht="12.75"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c r="AA734" s="37"/>
      <c r="AB734" s="37"/>
      <c r="AC734" s="49"/>
      <c r="AD734" s="37"/>
      <c r="AE734" s="37"/>
      <c r="AF734" s="37"/>
      <c r="AG734" s="37"/>
      <c r="AH734" s="37"/>
      <c r="AI734" s="37"/>
      <c r="AJ734" s="555"/>
      <c r="AK734" s="37"/>
      <c r="AL734" s="37"/>
      <c r="AM734" s="37"/>
      <c r="AN734" s="37"/>
      <c r="AO734" s="38"/>
      <c r="AP734" s="38"/>
      <c r="AQ734" s="37"/>
      <c r="AR734" s="37"/>
      <c r="AS734" s="37"/>
      <c r="AT734" s="38"/>
    </row>
    <row r="735" spans="1:46" ht="12.75"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c r="AA735" s="37"/>
      <c r="AB735" s="37"/>
      <c r="AC735" s="49"/>
      <c r="AD735" s="37"/>
      <c r="AE735" s="37"/>
      <c r="AF735" s="37"/>
      <c r="AG735" s="37"/>
      <c r="AH735" s="37"/>
      <c r="AI735" s="37"/>
      <c r="AJ735" s="555"/>
      <c r="AK735" s="37"/>
      <c r="AL735" s="37"/>
      <c r="AM735" s="37"/>
      <c r="AN735" s="37"/>
      <c r="AO735" s="38"/>
      <c r="AP735" s="38"/>
      <c r="AQ735" s="37"/>
      <c r="AR735" s="37"/>
      <c r="AS735" s="37"/>
      <c r="AT735" s="38"/>
    </row>
    <row r="736" spans="1:46" ht="12.75"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c r="AA736" s="37"/>
      <c r="AB736" s="37"/>
      <c r="AC736" s="49"/>
      <c r="AD736" s="37"/>
      <c r="AE736" s="37"/>
      <c r="AF736" s="37"/>
      <c r="AG736" s="37"/>
      <c r="AH736" s="37"/>
      <c r="AI736" s="37"/>
      <c r="AJ736" s="555"/>
      <c r="AK736" s="37"/>
      <c r="AL736" s="37"/>
      <c r="AM736" s="37"/>
      <c r="AN736" s="37"/>
      <c r="AO736" s="38"/>
      <c r="AP736" s="38"/>
      <c r="AQ736" s="37"/>
      <c r="AR736" s="37"/>
      <c r="AS736" s="37"/>
      <c r="AT736" s="38"/>
    </row>
    <row r="737" spans="1:46" ht="12.75"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c r="AA737" s="37"/>
      <c r="AB737" s="37"/>
      <c r="AC737" s="49"/>
      <c r="AD737" s="37"/>
      <c r="AE737" s="37"/>
      <c r="AF737" s="37"/>
      <c r="AG737" s="37"/>
      <c r="AH737" s="37"/>
      <c r="AI737" s="37"/>
      <c r="AJ737" s="555"/>
      <c r="AK737" s="37"/>
      <c r="AL737" s="37"/>
      <c r="AM737" s="37"/>
      <c r="AN737" s="37"/>
      <c r="AO737" s="38"/>
      <c r="AP737" s="38"/>
      <c r="AQ737" s="37"/>
      <c r="AR737" s="37"/>
      <c r="AS737" s="37"/>
      <c r="AT737" s="38"/>
    </row>
    <row r="738" spans="1:46" ht="12.75"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c r="AA738" s="37"/>
      <c r="AB738" s="37"/>
      <c r="AC738" s="49"/>
      <c r="AD738" s="37"/>
      <c r="AE738" s="37"/>
      <c r="AF738" s="37"/>
      <c r="AG738" s="37"/>
      <c r="AH738" s="37"/>
      <c r="AI738" s="37"/>
      <c r="AJ738" s="555"/>
      <c r="AK738" s="37"/>
      <c r="AL738" s="37"/>
      <c r="AM738" s="37"/>
      <c r="AN738" s="37"/>
      <c r="AO738" s="38"/>
      <c r="AP738" s="38"/>
      <c r="AQ738" s="37"/>
      <c r="AR738" s="37"/>
      <c r="AS738" s="37"/>
      <c r="AT738" s="38"/>
    </row>
    <row r="739" spans="1:46" ht="12.75"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c r="AA739" s="37"/>
      <c r="AB739" s="37"/>
      <c r="AC739" s="49"/>
      <c r="AD739" s="37"/>
      <c r="AE739" s="37"/>
      <c r="AF739" s="37"/>
      <c r="AG739" s="37"/>
      <c r="AH739" s="37"/>
      <c r="AI739" s="37"/>
      <c r="AJ739" s="555"/>
      <c r="AK739" s="37"/>
      <c r="AL739" s="37"/>
      <c r="AM739" s="37"/>
      <c r="AN739" s="37"/>
      <c r="AO739" s="38"/>
      <c r="AP739" s="38"/>
      <c r="AQ739" s="37"/>
      <c r="AR739" s="37"/>
      <c r="AS739" s="37"/>
      <c r="AT739" s="38"/>
    </row>
    <row r="740" spans="1:46" ht="12.75"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c r="AA740" s="37"/>
      <c r="AB740" s="37"/>
      <c r="AC740" s="49"/>
      <c r="AD740" s="37"/>
      <c r="AE740" s="37"/>
      <c r="AF740" s="37"/>
      <c r="AG740" s="37"/>
      <c r="AH740" s="37"/>
      <c r="AI740" s="37"/>
      <c r="AJ740" s="555"/>
      <c r="AK740" s="37"/>
      <c r="AL740" s="37"/>
      <c r="AM740" s="37"/>
      <c r="AN740" s="37"/>
      <c r="AO740" s="38"/>
      <c r="AP740" s="38"/>
      <c r="AQ740" s="37"/>
      <c r="AR740" s="37"/>
      <c r="AS740" s="37"/>
      <c r="AT740" s="38"/>
    </row>
    <row r="741" spans="1:46" ht="12.75"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c r="AA741" s="37"/>
      <c r="AB741" s="37"/>
      <c r="AC741" s="49"/>
      <c r="AD741" s="37"/>
      <c r="AE741" s="37"/>
      <c r="AF741" s="37"/>
      <c r="AG741" s="37"/>
      <c r="AH741" s="37"/>
      <c r="AI741" s="37"/>
      <c r="AJ741" s="555"/>
      <c r="AK741" s="37"/>
      <c r="AL741" s="37"/>
      <c r="AM741" s="37"/>
      <c r="AN741" s="37"/>
      <c r="AO741" s="38"/>
      <c r="AP741" s="38"/>
      <c r="AQ741" s="37"/>
      <c r="AR741" s="37"/>
      <c r="AS741" s="37"/>
      <c r="AT741" s="38"/>
    </row>
    <row r="742" spans="1:46" ht="12.75"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c r="AA742" s="37"/>
      <c r="AB742" s="37"/>
      <c r="AC742" s="49"/>
      <c r="AD742" s="37"/>
      <c r="AE742" s="37"/>
      <c r="AF742" s="37"/>
      <c r="AG742" s="37"/>
      <c r="AH742" s="37"/>
      <c r="AI742" s="37"/>
      <c r="AJ742" s="555"/>
      <c r="AK742" s="37"/>
      <c r="AL742" s="37"/>
      <c r="AM742" s="37"/>
      <c r="AN742" s="37"/>
      <c r="AO742" s="38"/>
      <c r="AP742" s="38"/>
      <c r="AQ742" s="37"/>
      <c r="AR742" s="37"/>
      <c r="AS742" s="37"/>
      <c r="AT742" s="38"/>
    </row>
    <row r="743" spans="1:46" ht="12.75"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c r="AA743" s="37"/>
      <c r="AB743" s="37"/>
      <c r="AC743" s="49"/>
      <c r="AD743" s="37"/>
      <c r="AE743" s="37"/>
      <c r="AF743" s="37"/>
      <c r="AG743" s="37"/>
      <c r="AH743" s="37"/>
      <c r="AI743" s="37"/>
      <c r="AJ743" s="555"/>
      <c r="AK743" s="37"/>
      <c r="AL743" s="37"/>
      <c r="AM743" s="37"/>
      <c r="AN743" s="37"/>
      <c r="AO743" s="38"/>
      <c r="AP743" s="38"/>
      <c r="AQ743" s="37"/>
      <c r="AR743" s="37"/>
      <c r="AS743" s="37"/>
      <c r="AT743" s="38"/>
    </row>
    <row r="744" spans="1:46" ht="12.75"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c r="AA744" s="37"/>
      <c r="AB744" s="37"/>
      <c r="AC744" s="49"/>
      <c r="AD744" s="37"/>
      <c r="AE744" s="37"/>
      <c r="AF744" s="37"/>
      <c r="AG744" s="37"/>
      <c r="AH744" s="37"/>
      <c r="AI744" s="37"/>
      <c r="AJ744" s="555"/>
      <c r="AK744" s="37"/>
      <c r="AL744" s="37"/>
      <c r="AM744" s="37"/>
      <c r="AN744" s="37"/>
      <c r="AO744" s="38"/>
      <c r="AP744" s="38"/>
      <c r="AQ744" s="37"/>
      <c r="AR744" s="37"/>
      <c r="AS744" s="37"/>
      <c r="AT744" s="38"/>
    </row>
    <row r="745" spans="1:46" ht="12.75"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c r="AA745" s="37"/>
      <c r="AB745" s="37"/>
      <c r="AC745" s="49"/>
      <c r="AD745" s="37"/>
      <c r="AE745" s="37"/>
      <c r="AF745" s="37"/>
      <c r="AG745" s="37"/>
      <c r="AH745" s="37"/>
      <c r="AI745" s="37"/>
      <c r="AJ745" s="555"/>
      <c r="AK745" s="37"/>
      <c r="AL745" s="37"/>
      <c r="AM745" s="37"/>
      <c r="AN745" s="37"/>
      <c r="AO745" s="38"/>
      <c r="AP745" s="38"/>
      <c r="AQ745" s="37"/>
      <c r="AR745" s="37"/>
      <c r="AS745" s="37"/>
      <c r="AT745" s="38"/>
    </row>
    <row r="746" spans="1:46" ht="12.75"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c r="AA746" s="37"/>
      <c r="AB746" s="37"/>
      <c r="AC746" s="49"/>
      <c r="AD746" s="37"/>
      <c r="AE746" s="37"/>
      <c r="AF746" s="37"/>
      <c r="AG746" s="37"/>
      <c r="AH746" s="37"/>
      <c r="AI746" s="37"/>
      <c r="AJ746" s="555"/>
      <c r="AK746" s="37"/>
      <c r="AL746" s="37"/>
      <c r="AM746" s="37"/>
      <c r="AN746" s="37"/>
      <c r="AO746" s="38"/>
      <c r="AP746" s="38"/>
      <c r="AQ746" s="37"/>
      <c r="AR746" s="37"/>
      <c r="AS746" s="37"/>
      <c r="AT746" s="38"/>
    </row>
    <row r="747" spans="1:46" ht="12.75"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c r="AA747" s="37"/>
      <c r="AB747" s="37"/>
      <c r="AC747" s="49"/>
      <c r="AD747" s="37"/>
      <c r="AE747" s="37"/>
      <c r="AF747" s="37"/>
      <c r="AG747" s="37"/>
      <c r="AH747" s="37"/>
      <c r="AI747" s="37"/>
      <c r="AJ747" s="555"/>
      <c r="AK747" s="37"/>
      <c r="AL747" s="37"/>
      <c r="AM747" s="37"/>
      <c r="AN747" s="37"/>
      <c r="AO747" s="38"/>
      <c r="AP747" s="38"/>
      <c r="AQ747" s="37"/>
      <c r="AR747" s="37"/>
      <c r="AS747" s="37"/>
      <c r="AT747" s="38"/>
    </row>
    <row r="748" spans="1:46" ht="12.75"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c r="AA748" s="37"/>
      <c r="AB748" s="37"/>
      <c r="AC748" s="49"/>
      <c r="AD748" s="37"/>
      <c r="AE748" s="37"/>
      <c r="AF748" s="37"/>
      <c r="AG748" s="37"/>
      <c r="AH748" s="37"/>
      <c r="AI748" s="37"/>
      <c r="AJ748" s="555"/>
      <c r="AK748" s="37"/>
      <c r="AL748" s="37"/>
      <c r="AM748" s="37"/>
      <c r="AN748" s="37"/>
      <c r="AO748" s="38"/>
      <c r="AP748" s="38"/>
      <c r="AQ748" s="37"/>
      <c r="AR748" s="37"/>
      <c r="AS748" s="37"/>
      <c r="AT748" s="38"/>
    </row>
    <row r="749" spans="1:46" ht="12.75"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c r="AA749" s="37"/>
      <c r="AB749" s="37"/>
      <c r="AC749" s="49"/>
      <c r="AD749" s="37"/>
      <c r="AE749" s="37"/>
      <c r="AF749" s="37"/>
      <c r="AG749" s="37"/>
      <c r="AH749" s="37"/>
      <c r="AI749" s="37"/>
      <c r="AJ749" s="555"/>
      <c r="AK749" s="37"/>
      <c r="AL749" s="37"/>
      <c r="AM749" s="37"/>
      <c r="AN749" s="37"/>
      <c r="AO749" s="38"/>
      <c r="AP749" s="38"/>
      <c r="AQ749" s="37"/>
      <c r="AR749" s="37"/>
      <c r="AS749" s="37"/>
      <c r="AT749" s="38"/>
    </row>
    <row r="750" spans="1:46" ht="12.75"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c r="AA750" s="37"/>
      <c r="AB750" s="37"/>
      <c r="AC750" s="49"/>
      <c r="AD750" s="37"/>
      <c r="AE750" s="37"/>
      <c r="AF750" s="37"/>
      <c r="AG750" s="37"/>
      <c r="AH750" s="37"/>
      <c r="AI750" s="37"/>
      <c r="AJ750" s="555"/>
      <c r="AK750" s="37"/>
      <c r="AL750" s="37"/>
      <c r="AM750" s="37"/>
      <c r="AN750" s="37"/>
      <c r="AO750" s="38"/>
      <c r="AP750" s="38"/>
      <c r="AQ750" s="37"/>
      <c r="AR750" s="37"/>
      <c r="AS750" s="37"/>
      <c r="AT750" s="38"/>
    </row>
    <row r="751" spans="1:46" ht="12.75"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c r="AA751" s="37"/>
      <c r="AB751" s="37"/>
      <c r="AC751" s="49"/>
      <c r="AD751" s="37"/>
      <c r="AE751" s="37"/>
      <c r="AF751" s="37"/>
      <c r="AG751" s="37"/>
      <c r="AH751" s="37"/>
      <c r="AI751" s="37"/>
      <c r="AJ751" s="555"/>
      <c r="AK751" s="37"/>
      <c r="AL751" s="37"/>
      <c r="AM751" s="37"/>
      <c r="AN751" s="37"/>
      <c r="AO751" s="38"/>
      <c r="AP751" s="38"/>
      <c r="AQ751" s="37"/>
      <c r="AR751" s="37"/>
      <c r="AS751" s="37"/>
      <c r="AT751" s="38"/>
    </row>
    <row r="752" spans="1:46" ht="12.75"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c r="AA752" s="37"/>
      <c r="AB752" s="37"/>
      <c r="AC752" s="49"/>
      <c r="AD752" s="37"/>
      <c r="AE752" s="37"/>
      <c r="AF752" s="37"/>
      <c r="AG752" s="37"/>
      <c r="AH752" s="37"/>
      <c r="AI752" s="37"/>
      <c r="AJ752" s="555"/>
      <c r="AK752" s="37"/>
      <c r="AL752" s="37"/>
      <c r="AM752" s="37"/>
      <c r="AN752" s="37"/>
      <c r="AO752" s="38"/>
      <c r="AP752" s="38"/>
      <c r="AQ752" s="37"/>
      <c r="AR752" s="37"/>
      <c r="AS752" s="37"/>
      <c r="AT752" s="38"/>
    </row>
    <row r="753" spans="1:46" ht="12.75"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c r="AA753" s="37"/>
      <c r="AB753" s="37"/>
      <c r="AC753" s="49"/>
      <c r="AD753" s="37"/>
      <c r="AE753" s="37"/>
      <c r="AF753" s="37"/>
      <c r="AG753" s="37"/>
      <c r="AH753" s="37"/>
      <c r="AI753" s="37"/>
      <c r="AJ753" s="555"/>
      <c r="AK753" s="37"/>
      <c r="AL753" s="37"/>
      <c r="AM753" s="37"/>
      <c r="AN753" s="37"/>
      <c r="AO753" s="38"/>
      <c r="AP753" s="38"/>
      <c r="AQ753" s="37"/>
      <c r="AR753" s="37"/>
      <c r="AS753" s="37"/>
      <c r="AT753" s="38"/>
    </row>
    <row r="754" spans="1:46" ht="12.75"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c r="AA754" s="37"/>
      <c r="AB754" s="37"/>
      <c r="AC754" s="49"/>
      <c r="AD754" s="37"/>
      <c r="AE754" s="37"/>
      <c r="AF754" s="37"/>
      <c r="AG754" s="37"/>
      <c r="AH754" s="37"/>
      <c r="AI754" s="37"/>
      <c r="AJ754" s="555"/>
      <c r="AK754" s="37"/>
      <c r="AL754" s="37"/>
      <c r="AM754" s="37"/>
      <c r="AN754" s="37"/>
      <c r="AO754" s="38"/>
      <c r="AP754" s="38"/>
      <c r="AQ754" s="37"/>
      <c r="AR754" s="37"/>
      <c r="AS754" s="37"/>
      <c r="AT754" s="38"/>
    </row>
    <row r="755" spans="1:46" ht="12.75"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c r="AA755" s="37"/>
      <c r="AB755" s="37"/>
      <c r="AC755" s="49"/>
      <c r="AD755" s="37"/>
      <c r="AE755" s="37"/>
      <c r="AF755" s="37"/>
      <c r="AG755" s="37"/>
      <c r="AH755" s="37"/>
      <c r="AI755" s="37"/>
      <c r="AJ755" s="555"/>
      <c r="AK755" s="37"/>
      <c r="AL755" s="37"/>
      <c r="AM755" s="37"/>
      <c r="AN755" s="37"/>
      <c r="AO755" s="38"/>
      <c r="AP755" s="38"/>
      <c r="AQ755" s="37"/>
      <c r="AR755" s="37"/>
      <c r="AS755" s="37"/>
      <c r="AT755" s="38"/>
    </row>
    <row r="756" spans="1:46" ht="12.75"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c r="AA756" s="37"/>
      <c r="AB756" s="37"/>
      <c r="AC756" s="49"/>
      <c r="AD756" s="37"/>
      <c r="AE756" s="37"/>
      <c r="AF756" s="37"/>
      <c r="AG756" s="37"/>
      <c r="AH756" s="37"/>
      <c r="AI756" s="37"/>
      <c r="AJ756" s="555"/>
      <c r="AK756" s="37"/>
      <c r="AL756" s="37"/>
      <c r="AM756" s="37"/>
      <c r="AN756" s="37"/>
      <c r="AO756" s="38"/>
      <c r="AP756" s="38"/>
      <c r="AQ756" s="37"/>
      <c r="AR756" s="37"/>
      <c r="AS756" s="37"/>
      <c r="AT756" s="38"/>
    </row>
    <row r="757" spans="1:46" ht="12.75"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c r="AA757" s="37"/>
      <c r="AB757" s="37"/>
      <c r="AC757" s="49"/>
      <c r="AD757" s="37"/>
      <c r="AE757" s="37"/>
      <c r="AF757" s="37"/>
      <c r="AG757" s="37"/>
      <c r="AH757" s="37"/>
      <c r="AI757" s="37"/>
      <c r="AJ757" s="555"/>
      <c r="AK757" s="37"/>
      <c r="AL757" s="37"/>
      <c r="AM757" s="37"/>
      <c r="AN757" s="37"/>
      <c r="AO757" s="38"/>
      <c r="AP757" s="38"/>
      <c r="AQ757" s="37"/>
      <c r="AR757" s="37"/>
      <c r="AS757" s="37"/>
      <c r="AT757" s="38"/>
    </row>
    <row r="758" spans="1:46" ht="12.75"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c r="AA758" s="37"/>
      <c r="AB758" s="37"/>
      <c r="AC758" s="49"/>
      <c r="AD758" s="37"/>
      <c r="AE758" s="37"/>
      <c r="AF758" s="37"/>
      <c r="AG758" s="37"/>
      <c r="AH758" s="37"/>
      <c r="AI758" s="37"/>
      <c r="AJ758" s="555"/>
      <c r="AK758" s="37"/>
      <c r="AL758" s="37"/>
      <c r="AM758" s="37"/>
      <c r="AN758" s="37"/>
      <c r="AO758" s="38"/>
      <c r="AP758" s="38"/>
      <c r="AQ758" s="37"/>
      <c r="AR758" s="37"/>
      <c r="AS758" s="37"/>
      <c r="AT758" s="38"/>
    </row>
    <row r="759" spans="1:46" ht="12.75"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c r="AA759" s="37"/>
      <c r="AB759" s="37"/>
      <c r="AC759" s="49"/>
      <c r="AD759" s="37"/>
      <c r="AE759" s="37"/>
      <c r="AF759" s="37"/>
      <c r="AG759" s="37"/>
      <c r="AH759" s="37"/>
      <c r="AI759" s="37"/>
      <c r="AJ759" s="555"/>
      <c r="AK759" s="37"/>
      <c r="AL759" s="37"/>
      <c r="AM759" s="37"/>
      <c r="AN759" s="37"/>
      <c r="AO759" s="38"/>
      <c r="AP759" s="38"/>
      <c r="AQ759" s="37"/>
      <c r="AR759" s="37"/>
      <c r="AS759" s="37"/>
      <c r="AT759" s="38"/>
    </row>
    <row r="760" spans="1:46" ht="12.75"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c r="AA760" s="37"/>
      <c r="AB760" s="37"/>
      <c r="AC760" s="49"/>
      <c r="AD760" s="37"/>
      <c r="AE760" s="37"/>
      <c r="AF760" s="37"/>
      <c r="AG760" s="37"/>
      <c r="AH760" s="37"/>
      <c r="AI760" s="37"/>
      <c r="AJ760" s="555"/>
      <c r="AK760" s="37"/>
      <c r="AL760" s="37"/>
      <c r="AM760" s="37"/>
      <c r="AN760" s="37"/>
      <c r="AO760" s="38"/>
      <c r="AP760" s="38"/>
      <c r="AQ760" s="37"/>
      <c r="AR760" s="37"/>
      <c r="AS760" s="37"/>
      <c r="AT760" s="38"/>
    </row>
    <row r="761" spans="1:46" ht="12.75"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c r="AA761" s="37"/>
      <c r="AB761" s="37"/>
      <c r="AC761" s="49"/>
      <c r="AD761" s="37"/>
      <c r="AE761" s="37"/>
      <c r="AF761" s="37"/>
      <c r="AG761" s="37"/>
      <c r="AH761" s="37"/>
      <c r="AI761" s="37"/>
      <c r="AJ761" s="555"/>
      <c r="AK761" s="37"/>
      <c r="AL761" s="37"/>
      <c r="AM761" s="37"/>
      <c r="AN761" s="37"/>
      <c r="AO761" s="38"/>
      <c r="AP761" s="38"/>
      <c r="AQ761" s="37"/>
      <c r="AR761" s="37"/>
      <c r="AS761" s="37"/>
      <c r="AT761" s="38"/>
    </row>
    <row r="762" spans="1:46" ht="12.75"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c r="AA762" s="37"/>
      <c r="AB762" s="37"/>
      <c r="AC762" s="49"/>
      <c r="AD762" s="37"/>
      <c r="AE762" s="37"/>
      <c r="AF762" s="37"/>
      <c r="AG762" s="37"/>
      <c r="AH762" s="37"/>
      <c r="AI762" s="37"/>
      <c r="AJ762" s="555"/>
      <c r="AK762" s="37"/>
      <c r="AL762" s="37"/>
      <c r="AM762" s="37"/>
      <c r="AN762" s="37"/>
      <c r="AO762" s="38"/>
      <c r="AP762" s="38"/>
      <c r="AQ762" s="37"/>
      <c r="AR762" s="37"/>
      <c r="AS762" s="37"/>
      <c r="AT762" s="38"/>
    </row>
    <row r="763" spans="1:46" ht="12.75"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c r="AA763" s="37"/>
      <c r="AB763" s="37"/>
      <c r="AC763" s="49"/>
      <c r="AD763" s="37"/>
      <c r="AE763" s="37"/>
      <c r="AF763" s="37"/>
      <c r="AG763" s="37"/>
      <c r="AH763" s="37"/>
      <c r="AI763" s="37"/>
      <c r="AJ763" s="555"/>
      <c r="AK763" s="37"/>
      <c r="AL763" s="37"/>
      <c r="AM763" s="37"/>
      <c r="AN763" s="37"/>
      <c r="AO763" s="38"/>
      <c r="AP763" s="38"/>
      <c r="AQ763" s="37"/>
      <c r="AR763" s="37"/>
      <c r="AS763" s="37"/>
      <c r="AT763" s="38"/>
    </row>
    <row r="764" spans="1:46" ht="12.75"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c r="AA764" s="37"/>
      <c r="AB764" s="37"/>
      <c r="AC764" s="49"/>
      <c r="AD764" s="37"/>
      <c r="AE764" s="37"/>
      <c r="AF764" s="37"/>
      <c r="AG764" s="37"/>
      <c r="AH764" s="37"/>
      <c r="AI764" s="37"/>
      <c r="AJ764" s="555"/>
      <c r="AK764" s="37"/>
      <c r="AL764" s="37"/>
      <c r="AM764" s="37"/>
      <c r="AN764" s="37"/>
      <c r="AO764" s="38"/>
      <c r="AP764" s="38"/>
      <c r="AQ764" s="37"/>
      <c r="AR764" s="37"/>
      <c r="AS764" s="37"/>
      <c r="AT764" s="38"/>
    </row>
    <row r="765" spans="1:46" ht="12.75"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c r="AA765" s="37"/>
      <c r="AB765" s="37"/>
      <c r="AC765" s="49"/>
      <c r="AD765" s="37"/>
      <c r="AE765" s="37"/>
      <c r="AF765" s="37"/>
      <c r="AG765" s="37"/>
      <c r="AH765" s="37"/>
      <c r="AI765" s="37"/>
      <c r="AJ765" s="555"/>
      <c r="AK765" s="37"/>
      <c r="AL765" s="37"/>
      <c r="AM765" s="37"/>
      <c r="AN765" s="37"/>
      <c r="AO765" s="38"/>
      <c r="AP765" s="38"/>
      <c r="AQ765" s="37"/>
      <c r="AR765" s="37"/>
      <c r="AS765" s="37"/>
      <c r="AT765" s="38"/>
    </row>
    <row r="766" spans="1:46" ht="12.75"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c r="AA766" s="37"/>
      <c r="AB766" s="37"/>
      <c r="AC766" s="49"/>
      <c r="AD766" s="37"/>
      <c r="AE766" s="37"/>
      <c r="AF766" s="37"/>
      <c r="AG766" s="37"/>
      <c r="AH766" s="37"/>
      <c r="AI766" s="37"/>
      <c r="AJ766" s="555"/>
      <c r="AK766" s="37"/>
      <c r="AL766" s="37"/>
      <c r="AM766" s="37"/>
      <c r="AN766" s="37"/>
      <c r="AO766" s="38"/>
      <c r="AP766" s="38"/>
      <c r="AQ766" s="37"/>
      <c r="AR766" s="37"/>
      <c r="AS766" s="37"/>
      <c r="AT766" s="38"/>
    </row>
    <row r="767" spans="1:46" ht="12.75"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c r="AA767" s="37"/>
      <c r="AB767" s="37"/>
      <c r="AC767" s="49"/>
      <c r="AD767" s="37"/>
      <c r="AE767" s="37"/>
      <c r="AF767" s="37"/>
      <c r="AG767" s="37"/>
      <c r="AH767" s="37"/>
      <c r="AI767" s="37"/>
      <c r="AJ767" s="555"/>
      <c r="AK767" s="37"/>
      <c r="AL767" s="37"/>
      <c r="AM767" s="37"/>
      <c r="AN767" s="37"/>
      <c r="AO767" s="38"/>
      <c r="AP767" s="38"/>
      <c r="AQ767" s="37"/>
      <c r="AR767" s="37"/>
      <c r="AS767" s="37"/>
      <c r="AT767" s="38"/>
    </row>
    <row r="768" spans="1:46" ht="12.75"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c r="AA768" s="37"/>
      <c r="AB768" s="37"/>
      <c r="AC768" s="49"/>
      <c r="AD768" s="37"/>
      <c r="AE768" s="37"/>
      <c r="AF768" s="37"/>
      <c r="AG768" s="37"/>
      <c r="AH768" s="37"/>
      <c r="AI768" s="37"/>
      <c r="AJ768" s="555"/>
      <c r="AK768" s="37"/>
      <c r="AL768" s="37"/>
      <c r="AM768" s="37"/>
      <c r="AN768" s="37"/>
      <c r="AO768" s="38"/>
      <c r="AP768" s="38"/>
      <c r="AQ768" s="37"/>
      <c r="AR768" s="37"/>
      <c r="AS768" s="37"/>
      <c r="AT768" s="38"/>
    </row>
    <row r="769" spans="1:46" ht="12.75"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c r="AA769" s="37"/>
      <c r="AB769" s="37"/>
      <c r="AC769" s="49"/>
      <c r="AD769" s="37"/>
      <c r="AE769" s="37"/>
      <c r="AF769" s="37"/>
      <c r="AG769" s="37"/>
      <c r="AH769" s="37"/>
      <c r="AI769" s="37"/>
      <c r="AJ769" s="555"/>
      <c r="AK769" s="37"/>
      <c r="AL769" s="37"/>
      <c r="AM769" s="37"/>
      <c r="AN769" s="37"/>
      <c r="AO769" s="38"/>
      <c r="AP769" s="38"/>
      <c r="AQ769" s="37"/>
      <c r="AR769" s="37"/>
      <c r="AS769" s="37"/>
      <c r="AT769" s="38"/>
    </row>
    <row r="770" spans="1:46" ht="12.75"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c r="AA770" s="37"/>
      <c r="AB770" s="37"/>
      <c r="AC770" s="49"/>
      <c r="AD770" s="37"/>
      <c r="AE770" s="37"/>
      <c r="AF770" s="37"/>
      <c r="AG770" s="37"/>
      <c r="AH770" s="37"/>
      <c r="AI770" s="37"/>
      <c r="AJ770" s="555"/>
      <c r="AK770" s="37"/>
      <c r="AL770" s="37"/>
      <c r="AM770" s="37"/>
      <c r="AN770" s="37"/>
      <c r="AO770" s="38"/>
      <c r="AP770" s="38"/>
      <c r="AQ770" s="37"/>
      <c r="AR770" s="37"/>
      <c r="AS770" s="37"/>
      <c r="AT770" s="38"/>
    </row>
    <row r="771" spans="1:46" ht="12.75"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c r="AA771" s="37"/>
      <c r="AB771" s="37"/>
      <c r="AC771" s="49"/>
      <c r="AD771" s="37"/>
      <c r="AE771" s="37"/>
      <c r="AF771" s="37"/>
      <c r="AG771" s="37"/>
      <c r="AH771" s="37"/>
      <c r="AI771" s="37"/>
      <c r="AJ771" s="555"/>
      <c r="AK771" s="37"/>
      <c r="AL771" s="37"/>
      <c r="AM771" s="37"/>
      <c r="AN771" s="37"/>
      <c r="AO771" s="38"/>
      <c r="AP771" s="38"/>
      <c r="AQ771" s="37"/>
      <c r="AR771" s="37"/>
      <c r="AS771" s="37"/>
      <c r="AT771" s="38"/>
    </row>
    <row r="772" spans="1:46" ht="12.75"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c r="AA772" s="37"/>
      <c r="AB772" s="37"/>
      <c r="AC772" s="49"/>
      <c r="AD772" s="37"/>
      <c r="AE772" s="37"/>
      <c r="AF772" s="37"/>
      <c r="AG772" s="37"/>
      <c r="AH772" s="37"/>
      <c r="AI772" s="37"/>
      <c r="AJ772" s="555"/>
      <c r="AK772" s="37"/>
      <c r="AL772" s="37"/>
      <c r="AM772" s="37"/>
      <c r="AN772" s="37"/>
      <c r="AO772" s="38"/>
      <c r="AP772" s="38"/>
      <c r="AQ772" s="37"/>
      <c r="AR772" s="37"/>
      <c r="AS772" s="37"/>
      <c r="AT772" s="38"/>
    </row>
    <row r="773" spans="1:46" ht="12.75"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c r="AA773" s="37"/>
      <c r="AB773" s="37"/>
      <c r="AC773" s="49"/>
      <c r="AD773" s="37"/>
      <c r="AE773" s="37"/>
      <c r="AF773" s="37"/>
      <c r="AG773" s="37"/>
      <c r="AH773" s="37"/>
      <c r="AI773" s="37"/>
      <c r="AJ773" s="555"/>
      <c r="AK773" s="37"/>
      <c r="AL773" s="37"/>
      <c r="AM773" s="37"/>
      <c r="AN773" s="37"/>
      <c r="AO773" s="38"/>
      <c r="AP773" s="38"/>
      <c r="AQ773" s="37"/>
      <c r="AR773" s="37"/>
      <c r="AS773" s="37"/>
      <c r="AT773" s="38"/>
    </row>
    <row r="774" spans="1:46" ht="12.75"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c r="AA774" s="37"/>
      <c r="AB774" s="37"/>
      <c r="AC774" s="49"/>
      <c r="AD774" s="37"/>
      <c r="AE774" s="37"/>
      <c r="AF774" s="37"/>
      <c r="AG774" s="37"/>
      <c r="AH774" s="37"/>
      <c r="AI774" s="37"/>
      <c r="AJ774" s="555"/>
      <c r="AK774" s="37"/>
      <c r="AL774" s="37"/>
      <c r="AM774" s="37"/>
      <c r="AN774" s="37"/>
      <c r="AO774" s="38"/>
      <c r="AP774" s="38"/>
      <c r="AQ774" s="37"/>
      <c r="AR774" s="37"/>
      <c r="AS774" s="37"/>
      <c r="AT774" s="38"/>
    </row>
    <row r="775" spans="1:46" ht="12.75"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c r="AA775" s="37"/>
      <c r="AB775" s="37"/>
      <c r="AC775" s="49"/>
      <c r="AD775" s="37"/>
      <c r="AE775" s="37"/>
      <c r="AF775" s="37"/>
      <c r="AG775" s="37"/>
      <c r="AH775" s="37"/>
      <c r="AI775" s="37"/>
      <c r="AJ775" s="555"/>
      <c r="AK775" s="37"/>
      <c r="AL775" s="37"/>
      <c r="AM775" s="37"/>
      <c r="AN775" s="37"/>
      <c r="AO775" s="38"/>
      <c r="AP775" s="38"/>
      <c r="AQ775" s="37"/>
      <c r="AR775" s="37"/>
      <c r="AS775" s="37"/>
      <c r="AT775" s="38"/>
    </row>
    <row r="776" spans="1:46" ht="12.75"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c r="AA776" s="37"/>
      <c r="AB776" s="37"/>
      <c r="AC776" s="49"/>
      <c r="AD776" s="37"/>
      <c r="AE776" s="37"/>
      <c r="AF776" s="37"/>
      <c r="AG776" s="37"/>
      <c r="AH776" s="37"/>
      <c r="AI776" s="37"/>
      <c r="AJ776" s="555"/>
      <c r="AK776" s="37"/>
      <c r="AL776" s="37"/>
      <c r="AM776" s="37"/>
      <c r="AN776" s="37"/>
      <c r="AO776" s="38"/>
      <c r="AP776" s="38"/>
      <c r="AQ776" s="37"/>
      <c r="AR776" s="37"/>
      <c r="AS776" s="37"/>
      <c r="AT776" s="38"/>
    </row>
    <row r="777" spans="1:46" ht="12.75"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c r="AA777" s="37"/>
      <c r="AB777" s="37"/>
      <c r="AC777" s="49"/>
      <c r="AD777" s="37"/>
      <c r="AE777" s="37"/>
      <c r="AF777" s="37"/>
      <c r="AG777" s="37"/>
      <c r="AH777" s="37"/>
      <c r="AI777" s="37"/>
      <c r="AJ777" s="555"/>
      <c r="AK777" s="37"/>
      <c r="AL777" s="37"/>
      <c r="AM777" s="37"/>
      <c r="AN777" s="37"/>
      <c r="AO777" s="38"/>
      <c r="AP777" s="38"/>
      <c r="AQ777" s="37"/>
      <c r="AR777" s="37"/>
      <c r="AS777" s="37"/>
      <c r="AT777" s="38"/>
    </row>
    <row r="778" spans="1:46" ht="12.75"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c r="AA778" s="37"/>
      <c r="AB778" s="37"/>
      <c r="AC778" s="49"/>
      <c r="AD778" s="37"/>
      <c r="AE778" s="37"/>
      <c r="AF778" s="37"/>
      <c r="AG778" s="37"/>
      <c r="AH778" s="37"/>
      <c r="AI778" s="37"/>
      <c r="AJ778" s="555"/>
      <c r="AK778" s="37"/>
      <c r="AL778" s="37"/>
      <c r="AM778" s="37"/>
      <c r="AN778" s="37"/>
      <c r="AO778" s="38"/>
      <c r="AP778" s="38"/>
      <c r="AQ778" s="37"/>
      <c r="AR778" s="37"/>
      <c r="AS778" s="37"/>
      <c r="AT778" s="38"/>
    </row>
    <row r="779" spans="1:46" ht="12.75"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c r="AA779" s="37"/>
      <c r="AB779" s="37"/>
      <c r="AC779" s="49"/>
      <c r="AD779" s="37"/>
      <c r="AE779" s="37"/>
      <c r="AF779" s="37"/>
      <c r="AG779" s="37"/>
      <c r="AH779" s="37"/>
      <c r="AI779" s="37"/>
      <c r="AJ779" s="555"/>
      <c r="AK779" s="37"/>
      <c r="AL779" s="37"/>
      <c r="AM779" s="37"/>
      <c r="AN779" s="37"/>
      <c r="AO779" s="38"/>
      <c r="AP779" s="38"/>
      <c r="AQ779" s="37"/>
      <c r="AR779" s="37"/>
      <c r="AS779" s="37"/>
      <c r="AT779" s="38"/>
    </row>
    <row r="780" spans="1:46" ht="12.75"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c r="AA780" s="37"/>
      <c r="AB780" s="37"/>
      <c r="AC780" s="49"/>
      <c r="AD780" s="37"/>
      <c r="AE780" s="37"/>
      <c r="AF780" s="37"/>
      <c r="AG780" s="37"/>
      <c r="AH780" s="37"/>
      <c r="AI780" s="37"/>
      <c r="AJ780" s="555"/>
      <c r="AK780" s="37"/>
      <c r="AL780" s="37"/>
      <c r="AM780" s="37"/>
      <c r="AN780" s="37"/>
      <c r="AO780" s="38"/>
      <c r="AP780" s="38"/>
      <c r="AQ780" s="37"/>
      <c r="AR780" s="37"/>
      <c r="AS780" s="37"/>
      <c r="AT780" s="38"/>
    </row>
    <row r="781" spans="1:46" ht="12.75"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c r="AA781" s="37"/>
      <c r="AB781" s="37"/>
      <c r="AC781" s="49"/>
      <c r="AD781" s="37"/>
      <c r="AE781" s="37"/>
      <c r="AF781" s="37"/>
      <c r="AG781" s="37"/>
      <c r="AH781" s="37"/>
      <c r="AI781" s="37"/>
      <c r="AJ781" s="555"/>
      <c r="AK781" s="37"/>
      <c r="AL781" s="37"/>
      <c r="AM781" s="37"/>
      <c r="AN781" s="37"/>
      <c r="AO781" s="38"/>
      <c r="AP781" s="38"/>
      <c r="AQ781" s="37"/>
      <c r="AR781" s="37"/>
      <c r="AS781" s="37"/>
      <c r="AT781" s="38"/>
    </row>
    <row r="782" spans="1:46" ht="12.75"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c r="AA782" s="37"/>
      <c r="AB782" s="37"/>
      <c r="AC782" s="49"/>
      <c r="AD782" s="37"/>
      <c r="AE782" s="37"/>
      <c r="AF782" s="37"/>
      <c r="AG782" s="37"/>
      <c r="AH782" s="37"/>
      <c r="AI782" s="37"/>
      <c r="AJ782" s="555"/>
      <c r="AK782" s="37"/>
      <c r="AL782" s="37"/>
      <c r="AM782" s="37"/>
      <c r="AN782" s="37"/>
      <c r="AO782" s="38"/>
      <c r="AP782" s="38"/>
      <c r="AQ782" s="37"/>
      <c r="AR782" s="37"/>
      <c r="AS782" s="37"/>
      <c r="AT782" s="38"/>
    </row>
    <row r="783" spans="1:46" ht="12.75"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c r="AA783" s="37"/>
      <c r="AB783" s="37"/>
      <c r="AC783" s="49"/>
      <c r="AD783" s="37"/>
      <c r="AE783" s="37"/>
      <c r="AF783" s="37"/>
      <c r="AG783" s="37"/>
      <c r="AH783" s="37"/>
      <c r="AI783" s="37"/>
      <c r="AJ783" s="555"/>
      <c r="AK783" s="37"/>
      <c r="AL783" s="37"/>
      <c r="AM783" s="37"/>
      <c r="AN783" s="37"/>
      <c r="AO783" s="38"/>
      <c r="AP783" s="38"/>
      <c r="AQ783" s="37"/>
      <c r="AR783" s="37"/>
      <c r="AS783" s="37"/>
      <c r="AT783" s="38"/>
    </row>
    <row r="784" spans="1:46" ht="12.75"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c r="AA784" s="37"/>
      <c r="AB784" s="37"/>
      <c r="AC784" s="49"/>
      <c r="AD784" s="37"/>
      <c r="AE784" s="37"/>
      <c r="AF784" s="37"/>
      <c r="AG784" s="37"/>
      <c r="AH784" s="37"/>
      <c r="AI784" s="37"/>
      <c r="AJ784" s="555"/>
      <c r="AK784" s="37"/>
      <c r="AL784" s="37"/>
      <c r="AM784" s="37"/>
      <c r="AN784" s="37"/>
      <c r="AO784" s="38"/>
      <c r="AP784" s="38"/>
      <c r="AQ784" s="37"/>
      <c r="AR784" s="37"/>
      <c r="AS784" s="37"/>
      <c r="AT784" s="38"/>
    </row>
    <row r="785" spans="1:46" ht="12.75"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c r="AA785" s="37"/>
      <c r="AB785" s="37"/>
      <c r="AC785" s="49"/>
      <c r="AD785" s="37"/>
      <c r="AE785" s="37"/>
      <c r="AF785" s="37"/>
      <c r="AG785" s="37"/>
      <c r="AH785" s="37"/>
      <c r="AI785" s="37"/>
      <c r="AJ785" s="555"/>
      <c r="AK785" s="37"/>
      <c r="AL785" s="37"/>
      <c r="AM785" s="37"/>
      <c r="AN785" s="37"/>
      <c r="AO785" s="38"/>
      <c r="AP785" s="38"/>
      <c r="AQ785" s="37"/>
      <c r="AR785" s="37"/>
      <c r="AS785" s="37"/>
      <c r="AT785" s="38"/>
    </row>
    <row r="786" spans="1:46" ht="12.75"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c r="AA786" s="37"/>
      <c r="AB786" s="37"/>
      <c r="AC786" s="49"/>
      <c r="AD786" s="37"/>
      <c r="AE786" s="37"/>
      <c r="AF786" s="37"/>
      <c r="AG786" s="37"/>
      <c r="AH786" s="37"/>
      <c r="AI786" s="37"/>
      <c r="AJ786" s="555"/>
      <c r="AK786" s="37"/>
      <c r="AL786" s="37"/>
      <c r="AM786" s="37"/>
      <c r="AN786" s="37"/>
      <c r="AO786" s="38"/>
      <c r="AP786" s="38"/>
      <c r="AQ786" s="37"/>
      <c r="AR786" s="37"/>
      <c r="AS786" s="37"/>
      <c r="AT786" s="38"/>
    </row>
    <row r="787" spans="1:46" ht="12.75"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c r="AA787" s="37"/>
      <c r="AB787" s="37"/>
      <c r="AC787" s="49"/>
      <c r="AD787" s="37"/>
      <c r="AE787" s="37"/>
      <c r="AF787" s="37"/>
      <c r="AG787" s="37"/>
      <c r="AH787" s="37"/>
      <c r="AI787" s="37"/>
      <c r="AJ787" s="555"/>
      <c r="AK787" s="37"/>
      <c r="AL787" s="37"/>
      <c r="AM787" s="37"/>
      <c r="AN787" s="37"/>
      <c r="AO787" s="38"/>
      <c r="AP787" s="38"/>
      <c r="AQ787" s="37"/>
      <c r="AR787" s="37"/>
      <c r="AS787" s="37"/>
      <c r="AT787" s="38"/>
    </row>
    <row r="788" spans="1:46" ht="12.75"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c r="AA788" s="37"/>
      <c r="AB788" s="37"/>
      <c r="AC788" s="49"/>
      <c r="AD788" s="37"/>
      <c r="AE788" s="37"/>
      <c r="AF788" s="37"/>
      <c r="AG788" s="37"/>
      <c r="AH788" s="37"/>
      <c r="AI788" s="37"/>
      <c r="AJ788" s="555"/>
      <c r="AK788" s="37"/>
      <c r="AL788" s="37"/>
      <c r="AM788" s="37"/>
      <c r="AN788" s="37"/>
      <c r="AO788" s="38"/>
      <c r="AP788" s="38"/>
      <c r="AQ788" s="37"/>
      <c r="AR788" s="37"/>
      <c r="AS788" s="37"/>
      <c r="AT788" s="38"/>
    </row>
    <row r="789" spans="1:46" ht="12.75"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c r="AA789" s="37"/>
      <c r="AB789" s="37"/>
      <c r="AC789" s="49"/>
      <c r="AD789" s="37"/>
      <c r="AE789" s="37"/>
      <c r="AF789" s="37"/>
      <c r="AG789" s="37"/>
      <c r="AH789" s="37"/>
      <c r="AI789" s="37"/>
      <c r="AJ789" s="555"/>
      <c r="AK789" s="37"/>
      <c r="AL789" s="37"/>
      <c r="AM789" s="37"/>
      <c r="AN789" s="37"/>
      <c r="AO789" s="38"/>
      <c r="AP789" s="38"/>
      <c r="AQ789" s="37"/>
      <c r="AR789" s="37"/>
      <c r="AS789" s="37"/>
      <c r="AT789" s="38"/>
    </row>
    <row r="790" spans="1:46" ht="12.75"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c r="AA790" s="37"/>
      <c r="AB790" s="37"/>
      <c r="AC790" s="49"/>
      <c r="AD790" s="37"/>
      <c r="AE790" s="37"/>
      <c r="AF790" s="37"/>
      <c r="AG790" s="37"/>
      <c r="AH790" s="37"/>
      <c r="AI790" s="37"/>
      <c r="AJ790" s="555"/>
      <c r="AK790" s="37"/>
      <c r="AL790" s="37"/>
      <c r="AM790" s="37"/>
      <c r="AN790" s="37"/>
      <c r="AO790" s="38"/>
      <c r="AP790" s="38"/>
      <c r="AQ790" s="37"/>
      <c r="AR790" s="37"/>
      <c r="AS790" s="37"/>
      <c r="AT790" s="38"/>
    </row>
    <row r="791" spans="1:46" ht="12.75"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c r="AA791" s="37"/>
      <c r="AB791" s="37"/>
      <c r="AC791" s="49"/>
      <c r="AD791" s="37"/>
      <c r="AE791" s="37"/>
      <c r="AF791" s="37"/>
      <c r="AG791" s="37"/>
      <c r="AH791" s="37"/>
      <c r="AI791" s="37"/>
      <c r="AJ791" s="555"/>
      <c r="AK791" s="37"/>
      <c r="AL791" s="37"/>
      <c r="AM791" s="37"/>
      <c r="AN791" s="37"/>
      <c r="AO791" s="38"/>
      <c r="AP791" s="38"/>
      <c r="AQ791" s="37"/>
      <c r="AR791" s="37"/>
      <c r="AS791" s="37"/>
      <c r="AT791" s="38"/>
    </row>
    <row r="792" spans="1:46" ht="12.75"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c r="AA792" s="37"/>
      <c r="AB792" s="37"/>
      <c r="AC792" s="49"/>
      <c r="AD792" s="37"/>
      <c r="AE792" s="37"/>
      <c r="AF792" s="37"/>
      <c r="AG792" s="37"/>
      <c r="AH792" s="37"/>
      <c r="AI792" s="37"/>
      <c r="AJ792" s="555"/>
      <c r="AK792" s="37"/>
      <c r="AL792" s="37"/>
      <c r="AM792" s="37"/>
      <c r="AN792" s="37"/>
      <c r="AO792" s="38"/>
      <c r="AP792" s="38"/>
      <c r="AQ792" s="37"/>
      <c r="AR792" s="37"/>
      <c r="AS792" s="37"/>
      <c r="AT792" s="38"/>
    </row>
    <row r="793" spans="1:46" ht="12.75"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c r="AA793" s="37"/>
      <c r="AB793" s="37"/>
      <c r="AC793" s="49"/>
      <c r="AD793" s="37"/>
      <c r="AE793" s="37"/>
      <c r="AF793" s="37"/>
      <c r="AG793" s="37"/>
      <c r="AH793" s="37"/>
      <c r="AI793" s="37"/>
      <c r="AJ793" s="555"/>
      <c r="AK793" s="37"/>
      <c r="AL793" s="37"/>
      <c r="AM793" s="37"/>
      <c r="AN793" s="37"/>
      <c r="AO793" s="38"/>
      <c r="AP793" s="38"/>
      <c r="AQ793" s="37"/>
      <c r="AR793" s="37"/>
      <c r="AS793" s="37"/>
      <c r="AT793" s="38"/>
    </row>
    <row r="794" spans="1:46" ht="12.75"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c r="AA794" s="37"/>
      <c r="AB794" s="37"/>
      <c r="AC794" s="49"/>
      <c r="AD794" s="37"/>
      <c r="AE794" s="37"/>
      <c r="AF794" s="37"/>
      <c r="AG794" s="37"/>
      <c r="AH794" s="37"/>
      <c r="AI794" s="37"/>
      <c r="AJ794" s="555"/>
      <c r="AK794" s="37"/>
      <c r="AL794" s="37"/>
      <c r="AM794" s="37"/>
      <c r="AN794" s="37"/>
      <c r="AO794" s="38"/>
      <c r="AP794" s="38"/>
      <c r="AQ794" s="37"/>
      <c r="AR794" s="37"/>
      <c r="AS794" s="37"/>
      <c r="AT794" s="38"/>
    </row>
    <row r="795" spans="1:46" ht="12.75"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c r="AA795" s="37"/>
      <c r="AB795" s="37"/>
      <c r="AC795" s="49"/>
      <c r="AD795" s="37"/>
      <c r="AE795" s="37"/>
      <c r="AF795" s="37"/>
      <c r="AG795" s="37"/>
      <c r="AH795" s="37"/>
      <c r="AI795" s="37"/>
      <c r="AJ795" s="555"/>
      <c r="AK795" s="37"/>
      <c r="AL795" s="37"/>
      <c r="AM795" s="37"/>
      <c r="AN795" s="37"/>
      <c r="AO795" s="38"/>
      <c r="AP795" s="38"/>
      <c r="AQ795" s="37"/>
      <c r="AR795" s="37"/>
      <c r="AS795" s="37"/>
      <c r="AT795" s="38"/>
    </row>
    <row r="796" spans="1:46" ht="12.75"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c r="AA796" s="37"/>
      <c r="AB796" s="37"/>
      <c r="AC796" s="49"/>
      <c r="AD796" s="37"/>
      <c r="AE796" s="37"/>
      <c r="AF796" s="37"/>
      <c r="AG796" s="37"/>
      <c r="AH796" s="37"/>
      <c r="AI796" s="37"/>
      <c r="AJ796" s="555"/>
      <c r="AK796" s="37"/>
      <c r="AL796" s="37"/>
      <c r="AM796" s="37"/>
      <c r="AN796" s="37"/>
      <c r="AO796" s="38"/>
      <c r="AP796" s="38"/>
      <c r="AQ796" s="37"/>
      <c r="AR796" s="37"/>
      <c r="AS796" s="37"/>
      <c r="AT796" s="38"/>
    </row>
    <row r="797" spans="1:46" ht="12.75"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c r="AA797" s="37"/>
      <c r="AB797" s="37"/>
      <c r="AC797" s="49"/>
      <c r="AD797" s="37"/>
      <c r="AE797" s="37"/>
      <c r="AF797" s="37"/>
      <c r="AG797" s="37"/>
      <c r="AH797" s="37"/>
      <c r="AI797" s="37"/>
      <c r="AJ797" s="555"/>
      <c r="AK797" s="37"/>
      <c r="AL797" s="37"/>
      <c r="AM797" s="37"/>
      <c r="AN797" s="37"/>
      <c r="AO797" s="38"/>
      <c r="AP797" s="38"/>
      <c r="AQ797" s="37"/>
      <c r="AR797" s="37"/>
      <c r="AS797" s="37"/>
      <c r="AT797" s="38"/>
    </row>
    <row r="798" spans="1:46" ht="12.75"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c r="AA798" s="37"/>
      <c r="AB798" s="37"/>
      <c r="AC798" s="49"/>
      <c r="AD798" s="37"/>
      <c r="AE798" s="37"/>
      <c r="AF798" s="37"/>
      <c r="AG798" s="37"/>
      <c r="AH798" s="37"/>
      <c r="AI798" s="37"/>
      <c r="AJ798" s="555"/>
      <c r="AK798" s="37"/>
      <c r="AL798" s="37"/>
      <c r="AM798" s="37"/>
      <c r="AN798" s="37"/>
      <c r="AO798" s="38"/>
      <c r="AP798" s="38"/>
      <c r="AQ798" s="37"/>
      <c r="AR798" s="37"/>
      <c r="AS798" s="37"/>
      <c r="AT798" s="38"/>
    </row>
    <row r="799" spans="1:46" ht="12.75"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c r="AA799" s="37"/>
      <c r="AB799" s="37"/>
      <c r="AC799" s="49"/>
      <c r="AD799" s="37"/>
      <c r="AE799" s="37"/>
      <c r="AF799" s="37"/>
      <c r="AG799" s="37"/>
      <c r="AH799" s="37"/>
      <c r="AI799" s="37"/>
      <c r="AJ799" s="555"/>
      <c r="AK799" s="37"/>
      <c r="AL799" s="37"/>
      <c r="AM799" s="37"/>
      <c r="AN799" s="37"/>
      <c r="AO799" s="38"/>
      <c r="AP799" s="38"/>
      <c r="AQ799" s="37"/>
      <c r="AR799" s="37"/>
      <c r="AS799" s="37"/>
      <c r="AT799" s="38"/>
    </row>
    <row r="800" spans="1:46" ht="12.75"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c r="AA800" s="37"/>
      <c r="AB800" s="37"/>
      <c r="AC800" s="49"/>
      <c r="AD800" s="37"/>
      <c r="AE800" s="37"/>
      <c r="AF800" s="37"/>
      <c r="AG800" s="37"/>
      <c r="AH800" s="37"/>
      <c r="AI800" s="37"/>
      <c r="AJ800" s="555"/>
      <c r="AK800" s="37"/>
      <c r="AL800" s="37"/>
      <c r="AM800" s="37"/>
      <c r="AN800" s="37"/>
      <c r="AO800" s="38"/>
      <c r="AP800" s="38"/>
      <c r="AQ800" s="37"/>
      <c r="AR800" s="37"/>
      <c r="AS800" s="37"/>
      <c r="AT800" s="38"/>
    </row>
    <row r="801" spans="1:46" ht="12.75"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c r="AA801" s="37"/>
      <c r="AB801" s="37"/>
      <c r="AC801" s="49"/>
      <c r="AD801" s="37"/>
      <c r="AE801" s="37"/>
      <c r="AF801" s="37"/>
      <c r="AG801" s="37"/>
      <c r="AH801" s="37"/>
      <c r="AI801" s="37"/>
      <c r="AJ801" s="555"/>
      <c r="AK801" s="37"/>
      <c r="AL801" s="37"/>
      <c r="AM801" s="37"/>
      <c r="AN801" s="37"/>
      <c r="AO801" s="38"/>
      <c r="AP801" s="38"/>
      <c r="AQ801" s="37"/>
      <c r="AR801" s="37"/>
      <c r="AS801" s="37"/>
      <c r="AT801" s="38"/>
    </row>
    <row r="802" spans="1:46" ht="12.75"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c r="AA802" s="37"/>
      <c r="AB802" s="37"/>
      <c r="AC802" s="49"/>
      <c r="AD802" s="37"/>
      <c r="AE802" s="37"/>
      <c r="AF802" s="37"/>
      <c r="AG802" s="37"/>
      <c r="AH802" s="37"/>
      <c r="AI802" s="37"/>
      <c r="AJ802" s="555"/>
      <c r="AK802" s="37"/>
      <c r="AL802" s="37"/>
      <c r="AM802" s="37"/>
      <c r="AN802" s="37"/>
      <c r="AO802" s="38"/>
      <c r="AP802" s="38"/>
      <c r="AQ802" s="37"/>
      <c r="AR802" s="37"/>
      <c r="AS802" s="37"/>
      <c r="AT802" s="38"/>
    </row>
    <row r="803" spans="1:46" ht="12.75"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c r="AA803" s="37"/>
      <c r="AB803" s="37"/>
      <c r="AC803" s="49"/>
      <c r="AD803" s="37"/>
      <c r="AE803" s="37"/>
      <c r="AF803" s="37"/>
      <c r="AG803" s="37"/>
      <c r="AH803" s="37"/>
      <c r="AI803" s="37"/>
      <c r="AJ803" s="555"/>
      <c r="AK803" s="37"/>
      <c r="AL803" s="37"/>
      <c r="AM803" s="37"/>
      <c r="AN803" s="37"/>
      <c r="AO803" s="38"/>
      <c r="AP803" s="38"/>
      <c r="AQ803" s="37"/>
      <c r="AR803" s="37"/>
      <c r="AS803" s="37"/>
      <c r="AT803" s="38"/>
    </row>
    <row r="804" spans="1:46" ht="12.75"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c r="AA804" s="37"/>
      <c r="AB804" s="37"/>
      <c r="AC804" s="49"/>
      <c r="AD804" s="37"/>
      <c r="AE804" s="37"/>
      <c r="AF804" s="37"/>
      <c r="AG804" s="37"/>
      <c r="AH804" s="37"/>
      <c r="AI804" s="37"/>
      <c r="AJ804" s="555"/>
      <c r="AK804" s="37"/>
      <c r="AL804" s="37"/>
      <c r="AM804" s="37"/>
      <c r="AN804" s="37"/>
      <c r="AO804" s="38"/>
      <c r="AP804" s="38"/>
      <c r="AQ804" s="37"/>
      <c r="AR804" s="37"/>
      <c r="AS804" s="37"/>
      <c r="AT804" s="38"/>
    </row>
    <row r="805" spans="1:46" ht="12.75"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c r="AA805" s="37"/>
      <c r="AB805" s="37"/>
      <c r="AC805" s="49"/>
      <c r="AD805" s="37"/>
      <c r="AE805" s="37"/>
      <c r="AF805" s="37"/>
      <c r="AG805" s="37"/>
      <c r="AH805" s="37"/>
      <c r="AI805" s="37"/>
      <c r="AJ805" s="555"/>
      <c r="AK805" s="37"/>
      <c r="AL805" s="37"/>
      <c r="AM805" s="37"/>
      <c r="AN805" s="37"/>
      <c r="AO805" s="38"/>
      <c r="AP805" s="38"/>
      <c r="AQ805" s="37"/>
      <c r="AR805" s="37"/>
      <c r="AS805" s="37"/>
      <c r="AT805" s="38"/>
    </row>
    <row r="806" spans="1:46" ht="12.75"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c r="AA806" s="37"/>
      <c r="AB806" s="37"/>
      <c r="AC806" s="49"/>
      <c r="AD806" s="37"/>
      <c r="AE806" s="37"/>
      <c r="AF806" s="37"/>
      <c r="AG806" s="37"/>
      <c r="AH806" s="37"/>
      <c r="AI806" s="37"/>
      <c r="AJ806" s="555"/>
      <c r="AK806" s="37"/>
      <c r="AL806" s="37"/>
      <c r="AM806" s="37"/>
      <c r="AN806" s="37"/>
      <c r="AO806" s="38"/>
      <c r="AP806" s="38"/>
      <c r="AQ806" s="37"/>
      <c r="AR806" s="37"/>
      <c r="AS806" s="37"/>
      <c r="AT806" s="38"/>
    </row>
    <row r="807" spans="1:46" ht="12.75"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c r="AA807" s="37"/>
      <c r="AB807" s="37"/>
      <c r="AC807" s="49"/>
      <c r="AD807" s="37"/>
      <c r="AE807" s="37"/>
      <c r="AF807" s="37"/>
      <c r="AG807" s="37"/>
      <c r="AH807" s="37"/>
      <c r="AI807" s="37"/>
      <c r="AJ807" s="555"/>
      <c r="AK807" s="37"/>
      <c r="AL807" s="37"/>
      <c r="AM807" s="37"/>
      <c r="AN807" s="37"/>
      <c r="AO807" s="38"/>
      <c r="AP807" s="38"/>
      <c r="AQ807" s="37"/>
      <c r="AR807" s="37"/>
      <c r="AS807" s="37"/>
      <c r="AT807" s="38"/>
    </row>
    <row r="808" spans="1:46" ht="12.75"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c r="AA808" s="37"/>
      <c r="AB808" s="37"/>
      <c r="AC808" s="49"/>
      <c r="AD808" s="37"/>
      <c r="AE808" s="37"/>
      <c r="AF808" s="37"/>
      <c r="AG808" s="37"/>
      <c r="AH808" s="37"/>
      <c r="AI808" s="37"/>
      <c r="AJ808" s="555"/>
      <c r="AK808" s="37"/>
      <c r="AL808" s="37"/>
      <c r="AM808" s="37"/>
      <c r="AN808" s="37"/>
      <c r="AO808" s="38"/>
      <c r="AP808" s="38"/>
      <c r="AQ808" s="37"/>
      <c r="AR808" s="37"/>
      <c r="AS808" s="37"/>
      <c r="AT808" s="38"/>
    </row>
    <row r="809" spans="1:46" ht="12.75"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c r="AA809" s="37"/>
      <c r="AB809" s="37"/>
      <c r="AC809" s="49"/>
      <c r="AD809" s="37"/>
      <c r="AE809" s="37"/>
      <c r="AF809" s="37"/>
      <c r="AG809" s="37"/>
      <c r="AH809" s="37"/>
      <c r="AI809" s="37"/>
      <c r="AJ809" s="555"/>
      <c r="AK809" s="37"/>
      <c r="AL809" s="37"/>
      <c r="AM809" s="37"/>
      <c r="AN809" s="37"/>
      <c r="AO809" s="38"/>
      <c r="AP809" s="38"/>
      <c r="AQ809" s="37"/>
      <c r="AR809" s="37"/>
      <c r="AS809" s="37"/>
      <c r="AT809" s="38"/>
    </row>
    <row r="810" spans="1:46" ht="12.75"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c r="AA810" s="37"/>
      <c r="AB810" s="37"/>
      <c r="AC810" s="49"/>
      <c r="AD810" s="37"/>
      <c r="AE810" s="37"/>
      <c r="AF810" s="37"/>
      <c r="AG810" s="37"/>
      <c r="AH810" s="37"/>
      <c r="AI810" s="37"/>
      <c r="AJ810" s="555"/>
      <c r="AK810" s="37"/>
      <c r="AL810" s="37"/>
      <c r="AM810" s="37"/>
      <c r="AN810" s="37"/>
      <c r="AO810" s="38"/>
      <c r="AP810" s="38"/>
      <c r="AQ810" s="37"/>
      <c r="AR810" s="37"/>
      <c r="AS810" s="37"/>
      <c r="AT810" s="38"/>
    </row>
    <row r="811" spans="1:46" ht="12.75"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c r="AA811" s="37"/>
      <c r="AB811" s="37"/>
      <c r="AC811" s="49"/>
      <c r="AD811" s="37"/>
      <c r="AE811" s="37"/>
      <c r="AF811" s="37"/>
      <c r="AG811" s="37"/>
      <c r="AH811" s="37"/>
      <c r="AI811" s="37"/>
      <c r="AJ811" s="555"/>
      <c r="AK811" s="37"/>
      <c r="AL811" s="37"/>
      <c r="AM811" s="37"/>
      <c r="AN811" s="37"/>
      <c r="AO811" s="38"/>
      <c r="AP811" s="38"/>
      <c r="AQ811" s="37"/>
      <c r="AR811" s="37"/>
      <c r="AS811" s="37"/>
      <c r="AT811" s="38"/>
    </row>
    <row r="812" spans="1:46" ht="12.75"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c r="AA812" s="37"/>
      <c r="AB812" s="37"/>
      <c r="AC812" s="49"/>
      <c r="AD812" s="37"/>
      <c r="AE812" s="37"/>
      <c r="AF812" s="37"/>
      <c r="AG812" s="37"/>
      <c r="AH812" s="37"/>
      <c r="AI812" s="37"/>
      <c r="AJ812" s="555"/>
      <c r="AK812" s="37"/>
      <c r="AL812" s="37"/>
      <c r="AM812" s="37"/>
      <c r="AN812" s="37"/>
      <c r="AO812" s="38"/>
      <c r="AP812" s="38"/>
      <c r="AQ812" s="37"/>
      <c r="AR812" s="37"/>
      <c r="AS812" s="37"/>
      <c r="AT812" s="38"/>
    </row>
    <row r="813" spans="1:46" ht="12.75"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c r="AA813" s="37"/>
      <c r="AB813" s="37"/>
      <c r="AC813" s="49"/>
      <c r="AD813" s="37"/>
      <c r="AE813" s="37"/>
      <c r="AF813" s="37"/>
      <c r="AG813" s="37"/>
      <c r="AH813" s="37"/>
      <c r="AI813" s="37"/>
      <c r="AJ813" s="555"/>
      <c r="AK813" s="37"/>
      <c r="AL813" s="37"/>
      <c r="AM813" s="37"/>
      <c r="AN813" s="37"/>
      <c r="AO813" s="38"/>
      <c r="AP813" s="38"/>
      <c r="AQ813" s="37"/>
      <c r="AR813" s="37"/>
      <c r="AS813" s="37"/>
      <c r="AT813" s="38"/>
    </row>
    <row r="814" spans="1:46" ht="12.75"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c r="AA814" s="37"/>
      <c r="AB814" s="37"/>
      <c r="AC814" s="49"/>
      <c r="AD814" s="37"/>
      <c r="AE814" s="37"/>
      <c r="AF814" s="37"/>
      <c r="AG814" s="37"/>
      <c r="AH814" s="37"/>
      <c r="AI814" s="37"/>
      <c r="AJ814" s="555"/>
      <c r="AK814" s="37"/>
      <c r="AL814" s="37"/>
      <c r="AM814" s="37"/>
      <c r="AN814" s="37"/>
      <c r="AO814" s="38"/>
      <c r="AP814" s="38"/>
      <c r="AQ814" s="37"/>
      <c r="AR814" s="37"/>
      <c r="AS814" s="37"/>
      <c r="AT814" s="38"/>
    </row>
    <row r="815" spans="1:46" ht="12.75"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c r="AA815" s="37"/>
      <c r="AB815" s="37"/>
      <c r="AC815" s="49"/>
      <c r="AD815" s="37"/>
      <c r="AE815" s="37"/>
      <c r="AF815" s="37"/>
      <c r="AG815" s="37"/>
      <c r="AH815" s="37"/>
      <c r="AI815" s="37"/>
      <c r="AJ815" s="555"/>
      <c r="AK815" s="37"/>
      <c r="AL815" s="37"/>
      <c r="AM815" s="37"/>
      <c r="AN815" s="37"/>
      <c r="AO815" s="38"/>
      <c r="AP815" s="38"/>
      <c r="AQ815" s="37"/>
      <c r="AR815" s="37"/>
      <c r="AS815" s="37"/>
      <c r="AT815" s="38"/>
    </row>
    <row r="816" spans="1:46" ht="12.75"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c r="AA816" s="37"/>
      <c r="AB816" s="37"/>
      <c r="AC816" s="49"/>
      <c r="AD816" s="37"/>
      <c r="AE816" s="37"/>
      <c r="AF816" s="37"/>
      <c r="AG816" s="37"/>
      <c r="AH816" s="37"/>
      <c r="AI816" s="37"/>
      <c r="AJ816" s="555"/>
      <c r="AK816" s="37"/>
      <c r="AL816" s="37"/>
      <c r="AM816" s="37"/>
      <c r="AN816" s="37"/>
      <c r="AO816" s="38"/>
      <c r="AP816" s="38"/>
      <c r="AQ816" s="37"/>
      <c r="AR816" s="37"/>
      <c r="AS816" s="37"/>
      <c r="AT816" s="38"/>
    </row>
    <row r="817" spans="1:46" ht="12.75"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c r="AB817" s="37"/>
      <c r="AC817" s="49"/>
      <c r="AD817" s="37"/>
      <c r="AE817" s="37"/>
      <c r="AF817" s="37"/>
      <c r="AG817" s="37"/>
      <c r="AH817" s="37"/>
      <c r="AI817" s="37"/>
      <c r="AJ817" s="555"/>
      <c r="AK817" s="37"/>
      <c r="AL817" s="37"/>
      <c r="AM817" s="37"/>
      <c r="AN817" s="37"/>
      <c r="AO817" s="38"/>
      <c r="AP817" s="38"/>
      <c r="AQ817" s="37"/>
      <c r="AR817" s="37"/>
      <c r="AS817" s="37"/>
      <c r="AT817" s="38"/>
    </row>
    <row r="818" spans="1:46" ht="12.75"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c r="AA818" s="37"/>
      <c r="AB818" s="37"/>
      <c r="AC818" s="49"/>
      <c r="AD818" s="37"/>
      <c r="AE818" s="37"/>
      <c r="AF818" s="37"/>
      <c r="AG818" s="37"/>
      <c r="AH818" s="37"/>
      <c r="AI818" s="37"/>
      <c r="AJ818" s="555"/>
      <c r="AK818" s="37"/>
      <c r="AL818" s="37"/>
      <c r="AM818" s="37"/>
      <c r="AN818" s="37"/>
      <c r="AO818" s="38"/>
      <c r="AP818" s="38"/>
      <c r="AQ818" s="37"/>
      <c r="AR818" s="37"/>
      <c r="AS818" s="37"/>
      <c r="AT818" s="38"/>
    </row>
    <row r="819" spans="1:46" ht="12.75"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c r="AA819" s="37"/>
      <c r="AB819" s="37"/>
      <c r="AC819" s="49"/>
      <c r="AD819" s="37"/>
      <c r="AE819" s="37"/>
      <c r="AF819" s="37"/>
      <c r="AG819" s="37"/>
      <c r="AH819" s="37"/>
      <c r="AI819" s="37"/>
      <c r="AJ819" s="555"/>
      <c r="AK819" s="37"/>
      <c r="AL819" s="37"/>
      <c r="AM819" s="37"/>
      <c r="AN819" s="37"/>
      <c r="AO819" s="38"/>
      <c r="AP819" s="38"/>
      <c r="AQ819" s="37"/>
      <c r="AR819" s="37"/>
      <c r="AS819" s="37"/>
      <c r="AT819" s="38"/>
    </row>
    <row r="820" spans="1:46" ht="12.75"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c r="AA820" s="37"/>
      <c r="AB820" s="37"/>
      <c r="AC820" s="49"/>
      <c r="AD820" s="37"/>
      <c r="AE820" s="37"/>
      <c r="AF820" s="37"/>
      <c r="AG820" s="37"/>
      <c r="AH820" s="37"/>
      <c r="AI820" s="37"/>
      <c r="AJ820" s="555"/>
      <c r="AK820" s="37"/>
      <c r="AL820" s="37"/>
      <c r="AM820" s="37"/>
      <c r="AN820" s="37"/>
      <c r="AO820" s="38"/>
      <c r="AP820" s="38"/>
      <c r="AQ820" s="37"/>
      <c r="AR820" s="37"/>
      <c r="AS820" s="37"/>
      <c r="AT820" s="38"/>
    </row>
    <row r="821" spans="1:46" ht="12.75"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c r="AA821" s="37"/>
      <c r="AB821" s="37"/>
      <c r="AC821" s="49"/>
      <c r="AD821" s="37"/>
      <c r="AE821" s="37"/>
      <c r="AF821" s="37"/>
      <c r="AG821" s="37"/>
      <c r="AH821" s="37"/>
      <c r="AI821" s="37"/>
      <c r="AJ821" s="555"/>
      <c r="AK821" s="37"/>
      <c r="AL821" s="37"/>
      <c r="AM821" s="37"/>
      <c r="AN821" s="37"/>
      <c r="AO821" s="38"/>
      <c r="AP821" s="38"/>
      <c r="AQ821" s="37"/>
      <c r="AR821" s="37"/>
      <c r="AS821" s="37"/>
      <c r="AT821" s="38"/>
    </row>
    <row r="822" spans="1:46" ht="12.75"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c r="AA822" s="37"/>
      <c r="AB822" s="37"/>
      <c r="AC822" s="49"/>
      <c r="AD822" s="37"/>
      <c r="AE822" s="37"/>
      <c r="AF822" s="37"/>
      <c r="AG822" s="37"/>
      <c r="AH822" s="37"/>
      <c r="AI822" s="37"/>
      <c r="AJ822" s="555"/>
      <c r="AK822" s="37"/>
      <c r="AL822" s="37"/>
      <c r="AM822" s="37"/>
      <c r="AN822" s="37"/>
      <c r="AO822" s="38"/>
      <c r="AP822" s="38"/>
      <c r="AQ822" s="37"/>
      <c r="AR822" s="37"/>
      <c r="AS822" s="37"/>
      <c r="AT822" s="38"/>
    </row>
    <row r="823" spans="1:46" ht="12.75"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c r="AA823" s="37"/>
      <c r="AB823" s="37"/>
      <c r="AC823" s="49"/>
      <c r="AD823" s="37"/>
      <c r="AE823" s="37"/>
      <c r="AF823" s="37"/>
      <c r="AG823" s="37"/>
      <c r="AH823" s="37"/>
      <c r="AI823" s="37"/>
      <c r="AJ823" s="555"/>
      <c r="AK823" s="37"/>
      <c r="AL823" s="37"/>
      <c r="AM823" s="37"/>
      <c r="AN823" s="37"/>
      <c r="AO823" s="38"/>
      <c r="AP823" s="38"/>
      <c r="AQ823" s="37"/>
      <c r="AR823" s="37"/>
      <c r="AS823" s="37"/>
      <c r="AT823" s="38"/>
    </row>
    <row r="824" spans="1:46" ht="12.75"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c r="AA824" s="37"/>
      <c r="AB824" s="37"/>
      <c r="AC824" s="49"/>
      <c r="AD824" s="37"/>
      <c r="AE824" s="37"/>
      <c r="AF824" s="37"/>
      <c r="AG824" s="37"/>
      <c r="AH824" s="37"/>
      <c r="AI824" s="37"/>
      <c r="AJ824" s="555"/>
      <c r="AK824" s="37"/>
      <c r="AL824" s="37"/>
      <c r="AM824" s="37"/>
      <c r="AN824" s="37"/>
      <c r="AO824" s="38"/>
      <c r="AP824" s="38"/>
      <c r="AQ824" s="37"/>
      <c r="AR824" s="37"/>
      <c r="AS824" s="37"/>
      <c r="AT824" s="38"/>
    </row>
    <row r="825" spans="1:46" ht="12.75"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49"/>
      <c r="AD825" s="37"/>
      <c r="AE825" s="37"/>
      <c r="AF825" s="37"/>
      <c r="AG825" s="37"/>
      <c r="AH825" s="37"/>
      <c r="AI825" s="37"/>
      <c r="AJ825" s="555"/>
      <c r="AK825" s="37"/>
      <c r="AL825" s="37"/>
      <c r="AM825" s="37"/>
      <c r="AN825" s="37"/>
      <c r="AO825" s="38"/>
      <c r="AP825" s="38"/>
      <c r="AQ825" s="37"/>
      <c r="AR825" s="37"/>
      <c r="AS825" s="37"/>
      <c r="AT825" s="38"/>
    </row>
    <row r="826" spans="1:46" ht="12.75"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c r="AA826" s="37"/>
      <c r="AB826" s="37"/>
      <c r="AC826" s="49"/>
      <c r="AD826" s="37"/>
      <c r="AE826" s="37"/>
      <c r="AF826" s="37"/>
      <c r="AG826" s="37"/>
      <c r="AH826" s="37"/>
      <c r="AI826" s="37"/>
      <c r="AJ826" s="555"/>
      <c r="AK826" s="37"/>
      <c r="AL826" s="37"/>
      <c r="AM826" s="37"/>
      <c r="AN826" s="37"/>
      <c r="AO826" s="38"/>
      <c r="AP826" s="38"/>
      <c r="AQ826" s="37"/>
      <c r="AR826" s="37"/>
      <c r="AS826" s="37"/>
      <c r="AT826" s="38"/>
    </row>
    <row r="827" spans="1:46" ht="12.75"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c r="AA827" s="37"/>
      <c r="AB827" s="37"/>
      <c r="AC827" s="49"/>
      <c r="AD827" s="37"/>
      <c r="AE827" s="37"/>
      <c r="AF827" s="37"/>
      <c r="AG827" s="37"/>
      <c r="AH827" s="37"/>
      <c r="AI827" s="37"/>
      <c r="AJ827" s="555"/>
      <c r="AK827" s="37"/>
      <c r="AL827" s="37"/>
      <c r="AM827" s="37"/>
      <c r="AN827" s="37"/>
      <c r="AO827" s="38"/>
      <c r="AP827" s="38"/>
      <c r="AQ827" s="37"/>
      <c r="AR827" s="37"/>
      <c r="AS827" s="37"/>
      <c r="AT827" s="38"/>
    </row>
    <row r="828" spans="1:46" ht="12.75"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c r="AA828" s="37"/>
      <c r="AB828" s="37"/>
      <c r="AC828" s="49"/>
      <c r="AD828" s="37"/>
      <c r="AE828" s="37"/>
      <c r="AF828" s="37"/>
      <c r="AG828" s="37"/>
      <c r="AH828" s="37"/>
      <c r="AI828" s="37"/>
      <c r="AJ828" s="555"/>
      <c r="AK828" s="37"/>
      <c r="AL828" s="37"/>
      <c r="AM828" s="37"/>
      <c r="AN828" s="37"/>
      <c r="AO828" s="38"/>
      <c r="AP828" s="38"/>
      <c r="AQ828" s="37"/>
      <c r="AR828" s="37"/>
      <c r="AS828" s="37"/>
      <c r="AT828" s="38"/>
    </row>
    <row r="829" spans="1:46" ht="12.75"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c r="AA829" s="37"/>
      <c r="AB829" s="37"/>
      <c r="AC829" s="49"/>
      <c r="AD829" s="37"/>
      <c r="AE829" s="37"/>
      <c r="AF829" s="37"/>
      <c r="AG829" s="37"/>
      <c r="AH829" s="37"/>
      <c r="AI829" s="37"/>
      <c r="AJ829" s="555"/>
      <c r="AK829" s="37"/>
      <c r="AL829" s="37"/>
      <c r="AM829" s="37"/>
      <c r="AN829" s="37"/>
      <c r="AO829" s="38"/>
      <c r="AP829" s="38"/>
      <c r="AQ829" s="37"/>
      <c r="AR829" s="37"/>
      <c r="AS829" s="37"/>
      <c r="AT829" s="38"/>
    </row>
    <row r="830" spans="1:46" ht="12.75"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c r="AA830" s="37"/>
      <c r="AB830" s="37"/>
      <c r="AC830" s="49"/>
      <c r="AD830" s="37"/>
      <c r="AE830" s="37"/>
      <c r="AF830" s="37"/>
      <c r="AG830" s="37"/>
      <c r="AH830" s="37"/>
      <c r="AI830" s="37"/>
      <c r="AJ830" s="555"/>
      <c r="AK830" s="37"/>
      <c r="AL830" s="37"/>
      <c r="AM830" s="37"/>
      <c r="AN830" s="37"/>
      <c r="AO830" s="38"/>
      <c r="AP830" s="38"/>
      <c r="AQ830" s="37"/>
      <c r="AR830" s="37"/>
      <c r="AS830" s="37"/>
      <c r="AT830" s="38"/>
    </row>
    <row r="831" spans="1:46" ht="12.75"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c r="AA831" s="37"/>
      <c r="AB831" s="37"/>
      <c r="AC831" s="49"/>
      <c r="AD831" s="37"/>
      <c r="AE831" s="37"/>
      <c r="AF831" s="37"/>
      <c r="AG831" s="37"/>
      <c r="AH831" s="37"/>
      <c r="AI831" s="37"/>
      <c r="AJ831" s="555"/>
      <c r="AK831" s="37"/>
      <c r="AL831" s="37"/>
      <c r="AM831" s="37"/>
      <c r="AN831" s="37"/>
      <c r="AO831" s="38"/>
      <c r="AP831" s="38"/>
      <c r="AQ831" s="37"/>
      <c r="AR831" s="37"/>
      <c r="AS831" s="37"/>
      <c r="AT831" s="38"/>
    </row>
    <row r="832" spans="1:46" ht="12.75"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c r="AA832" s="37"/>
      <c r="AB832" s="37"/>
      <c r="AC832" s="49"/>
      <c r="AD832" s="37"/>
      <c r="AE832" s="37"/>
      <c r="AF832" s="37"/>
      <c r="AG832" s="37"/>
      <c r="AH832" s="37"/>
      <c r="AI832" s="37"/>
      <c r="AJ832" s="555"/>
      <c r="AK832" s="37"/>
      <c r="AL832" s="37"/>
      <c r="AM832" s="37"/>
      <c r="AN832" s="37"/>
      <c r="AO832" s="38"/>
      <c r="AP832" s="38"/>
      <c r="AQ832" s="37"/>
      <c r="AR832" s="37"/>
      <c r="AS832" s="37"/>
      <c r="AT832" s="38"/>
    </row>
    <row r="833" spans="1:46" ht="12.75"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c r="AA833" s="37"/>
      <c r="AB833" s="37"/>
      <c r="AC833" s="49"/>
      <c r="AD833" s="37"/>
      <c r="AE833" s="37"/>
      <c r="AF833" s="37"/>
      <c r="AG833" s="37"/>
      <c r="AH833" s="37"/>
      <c r="AI833" s="37"/>
      <c r="AJ833" s="555"/>
      <c r="AK833" s="37"/>
      <c r="AL833" s="37"/>
      <c r="AM833" s="37"/>
      <c r="AN833" s="37"/>
      <c r="AO833" s="38"/>
      <c r="AP833" s="38"/>
      <c r="AQ833" s="37"/>
      <c r="AR833" s="37"/>
      <c r="AS833" s="37"/>
      <c r="AT833" s="38"/>
    </row>
    <row r="834" spans="1:46" ht="12.75"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c r="AA834" s="37"/>
      <c r="AB834" s="37"/>
      <c r="AC834" s="49"/>
      <c r="AD834" s="37"/>
      <c r="AE834" s="37"/>
      <c r="AF834" s="37"/>
      <c r="AG834" s="37"/>
      <c r="AH834" s="37"/>
      <c r="AI834" s="37"/>
      <c r="AJ834" s="555"/>
      <c r="AK834" s="37"/>
      <c r="AL834" s="37"/>
      <c r="AM834" s="37"/>
      <c r="AN834" s="37"/>
      <c r="AO834" s="38"/>
      <c r="AP834" s="38"/>
      <c r="AQ834" s="37"/>
      <c r="AR834" s="37"/>
      <c r="AS834" s="37"/>
      <c r="AT834" s="38"/>
    </row>
    <row r="835" spans="1:46" ht="12.75"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c r="AA835" s="37"/>
      <c r="AB835" s="37"/>
      <c r="AC835" s="49"/>
      <c r="AD835" s="37"/>
      <c r="AE835" s="37"/>
      <c r="AF835" s="37"/>
      <c r="AG835" s="37"/>
      <c r="AH835" s="37"/>
      <c r="AI835" s="37"/>
      <c r="AJ835" s="555"/>
      <c r="AK835" s="37"/>
      <c r="AL835" s="37"/>
      <c r="AM835" s="37"/>
      <c r="AN835" s="37"/>
      <c r="AO835" s="38"/>
      <c r="AP835" s="38"/>
      <c r="AQ835" s="37"/>
      <c r="AR835" s="37"/>
      <c r="AS835" s="37"/>
      <c r="AT835" s="38"/>
    </row>
    <row r="836" spans="1:46" ht="12.75"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c r="AA836" s="37"/>
      <c r="AB836" s="37"/>
      <c r="AC836" s="49"/>
      <c r="AD836" s="37"/>
      <c r="AE836" s="37"/>
      <c r="AF836" s="37"/>
      <c r="AG836" s="37"/>
      <c r="AH836" s="37"/>
      <c r="AI836" s="37"/>
      <c r="AJ836" s="555"/>
      <c r="AK836" s="37"/>
      <c r="AL836" s="37"/>
      <c r="AM836" s="37"/>
      <c r="AN836" s="37"/>
      <c r="AO836" s="38"/>
      <c r="AP836" s="38"/>
      <c r="AQ836" s="37"/>
      <c r="AR836" s="37"/>
      <c r="AS836" s="37"/>
      <c r="AT836" s="38"/>
    </row>
    <row r="837" spans="1:46" ht="12.75"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c r="AA837" s="37"/>
      <c r="AB837" s="37"/>
      <c r="AC837" s="49"/>
      <c r="AD837" s="37"/>
      <c r="AE837" s="37"/>
      <c r="AF837" s="37"/>
      <c r="AG837" s="37"/>
      <c r="AH837" s="37"/>
      <c r="AI837" s="37"/>
      <c r="AJ837" s="555"/>
      <c r="AK837" s="37"/>
      <c r="AL837" s="37"/>
      <c r="AM837" s="37"/>
      <c r="AN837" s="37"/>
      <c r="AO837" s="38"/>
      <c r="AP837" s="38"/>
      <c r="AQ837" s="37"/>
      <c r="AR837" s="37"/>
      <c r="AS837" s="37"/>
      <c r="AT837" s="38"/>
    </row>
    <row r="838" spans="1:46" ht="12.75"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c r="AA838" s="37"/>
      <c r="AB838" s="37"/>
      <c r="AC838" s="49"/>
      <c r="AD838" s="37"/>
      <c r="AE838" s="37"/>
      <c r="AF838" s="37"/>
      <c r="AG838" s="37"/>
      <c r="AH838" s="37"/>
      <c r="AI838" s="37"/>
      <c r="AJ838" s="555"/>
      <c r="AK838" s="37"/>
      <c r="AL838" s="37"/>
      <c r="AM838" s="37"/>
      <c r="AN838" s="37"/>
      <c r="AO838" s="38"/>
      <c r="AP838" s="38"/>
      <c r="AQ838" s="37"/>
      <c r="AR838" s="37"/>
      <c r="AS838" s="37"/>
      <c r="AT838" s="38"/>
    </row>
    <row r="839" spans="1:46" ht="12.75"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c r="AA839" s="37"/>
      <c r="AB839" s="37"/>
      <c r="AC839" s="49"/>
      <c r="AD839" s="37"/>
      <c r="AE839" s="37"/>
      <c r="AF839" s="37"/>
      <c r="AG839" s="37"/>
      <c r="AH839" s="37"/>
      <c r="AI839" s="37"/>
      <c r="AJ839" s="555"/>
      <c r="AK839" s="37"/>
      <c r="AL839" s="37"/>
      <c r="AM839" s="37"/>
      <c r="AN839" s="37"/>
      <c r="AO839" s="38"/>
      <c r="AP839" s="38"/>
      <c r="AQ839" s="37"/>
      <c r="AR839" s="37"/>
      <c r="AS839" s="37"/>
      <c r="AT839" s="38"/>
    </row>
    <row r="840" spans="1:46" ht="12.75"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c r="AA840" s="37"/>
      <c r="AB840" s="37"/>
      <c r="AC840" s="49"/>
      <c r="AD840" s="37"/>
      <c r="AE840" s="37"/>
      <c r="AF840" s="37"/>
      <c r="AG840" s="37"/>
      <c r="AH840" s="37"/>
      <c r="AI840" s="37"/>
      <c r="AJ840" s="555"/>
      <c r="AK840" s="37"/>
      <c r="AL840" s="37"/>
      <c r="AM840" s="37"/>
      <c r="AN840" s="37"/>
      <c r="AO840" s="38"/>
      <c r="AP840" s="38"/>
      <c r="AQ840" s="37"/>
      <c r="AR840" s="37"/>
      <c r="AS840" s="37"/>
      <c r="AT840" s="38"/>
    </row>
    <row r="841" spans="1:46" ht="12.75"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c r="AA841" s="37"/>
      <c r="AB841" s="37"/>
      <c r="AC841" s="49"/>
      <c r="AD841" s="37"/>
      <c r="AE841" s="37"/>
      <c r="AF841" s="37"/>
      <c r="AG841" s="37"/>
      <c r="AH841" s="37"/>
      <c r="AI841" s="37"/>
      <c r="AJ841" s="555"/>
      <c r="AK841" s="37"/>
      <c r="AL841" s="37"/>
      <c r="AM841" s="37"/>
      <c r="AN841" s="37"/>
      <c r="AO841" s="38"/>
      <c r="AP841" s="38"/>
      <c r="AQ841" s="37"/>
      <c r="AR841" s="37"/>
      <c r="AS841" s="37"/>
      <c r="AT841" s="38"/>
    </row>
    <row r="842" spans="1:46" ht="12.75"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c r="AA842" s="37"/>
      <c r="AB842" s="37"/>
      <c r="AC842" s="49"/>
      <c r="AD842" s="37"/>
      <c r="AE842" s="37"/>
      <c r="AF842" s="37"/>
      <c r="AG842" s="37"/>
      <c r="AH842" s="37"/>
      <c r="AI842" s="37"/>
      <c r="AJ842" s="555"/>
      <c r="AK842" s="37"/>
      <c r="AL842" s="37"/>
      <c r="AM842" s="37"/>
      <c r="AN842" s="37"/>
      <c r="AO842" s="38"/>
      <c r="AP842" s="38"/>
      <c r="AQ842" s="37"/>
      <c r="AR842" s="37"/>
      <c r="AS842" s="37"/>
      <c r="AT842" s="38"/>
    </row>
    <row r="843" spans="1:46" ht="12.75"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c r="AA843" s="37"/>
      <c r="AB843" s="37"/>
      <c r="AC843" s="49"/>
      <c r="AD843" s="37"/>
      <c r="AE843" s="37"/>
      <c r="AF843" s="37"/>
      <c r="AG843" s="37"/>
      <c r="AH843" s="37"/>
      <c r="AI843" s="37"/>
      <c r="AJ843" s="555"/>
      <c r="AK843" s="37"/>
      <c r="AL843" s="37"/>
      <c r="AM843" s="37"/>
      <c r="AN843" s="37"/>
      <c r="AO843" s="38"/>
      <c r="AP843" s="38"/>
      <c r="AQ843" s="37"/>
      <c r="AR843" s="37"/>
      <c r="AS843" s="37"/>
      <c r="AT843" s="38"/>
    </row>
    <row r="844" spans="1:46" ht="12.75"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c r="AA844" s="37"/>
      <c r="AB844" s="37"/>
      <c r="AC844" s="49"/>
      <c r="AD844" s="37"/>
      <c r="AE844" s="37"/>
      <c r="AF844" s="37"/>
      <c r="AG844" s="37"/>
      <c r="AH844" s="37"/>
      <c r="AI844" s="37"/>
      <c r="AJ844" s="555"/>
      <c r="AK844" s="37"/>
      <c r="AL844" s="37"/>
      <c r="AM844" s="37"/>
      <c r="AN844" s="37"/>
      <c r="AO844" s="38"/>
      <c r="AP844" s="38"/>
      <c r="AQ844" s="37"/>
      <c r="AR844" s="37"/>
      <c r="AS844" s="37"/>
      <c r="AT844" s="38"/>
    </row>
    <row r="845" spans="1:46" ht="12.75"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c r="AA845" s="37"/>
      <c r="AB845" s="37"/>
      <c r="AC845" s="49"/>
      <c r="AD845" s="37"/>
      <c r="AE845" s="37"/>
      <c r="AF845" s="37"/>
      <c r="AG845" s="37"/>
      <c r="AH845" s="37"/>
      <c r="AI845" s="37"/>
      <c r="AJ845" s="555"/>
      <c r="AK845" s="37"/>
      <c r="AL845" s="37"/>
      <c r="AM845" s="37"/>
      <c r="AN845" s="37"/>
      <c r="AO845" s="38"/>
      <c r="AP845" s="38"/>
      <c r="AQ845" s="37"/>
      <c r="AR845" s="37"/>
      <c r="AS845" s="37"/>
      <c r="AT845" s="38"/>
    </row>
    <row r="846" spans="1:46" ht="12.75"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c r="AA846" s="37"/>
      <c r="AB846" s="37"/>
      <c r="AC846" s="49"/>
      <c r="AD846" s="37"/>
      <c r="AE846" s="37"/>
      <c r="AF846" s="37"/>
      <c r="AG846" s="37"/>
      <c r="AH846" s="37"/>
      <c r="AI846" s="37"/>
      <c r="AJ846" s="555"/>
      <c r="AK846" s="37"/>
      <c r="AL846" s="37"/>
      <c r="AM846" s="37"/>
      <c r="AN846" s="37"/>
      <c r="AO846" s="38"/>
      <c r="AP846" s="38"/>
      <c r="AQ846" s="37"/>
      <c r="AR846" s="37"/>
      <c r="AS846" s="37"/>
      <c r="AT846" s="38"/>
    </row>
    <row r="847" spans="1:46" ht="12.75"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c r="AA847" s="37"/>
      <c r="AB847" s="37"/>
      <c r="AC847" s="49"/>
      <c r="AD847" s="37"/>
      <c r="AE847" s="37"/>
      <c r="AF847" s="37"/>
      <c r="AG847" s="37"/>
      <c r="AH847" s="37"/>
      <c r="AI847" s="37"/>
      <c r="AJ847" s="555"/>
      <c r="AK847" s="37"/>
      <c r="AL847" s="37"/>
      <c r="AM847" s="37"/>
      <c r="AN847" s="37"/>
      <c r="AO847" s="38"/>
      <c r="AP847" s="38"/>
      <c r="AQ847" s="37"/>
      <c r="AR847" s="37"/>
      <c r="AS847" s="37"/>
      <c r="AT847" s="38"/>
    </row>
    <row r="848" spans="1:46" ht="12.75"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c r="AA848" s="37"/>
      <c r="AB848" s="37"/>
      <c r="AC848" s="49"/>
      <c r="AD848" s="37"/>
      <c r="AE848" s="37"/>
      <c r="AF848" s="37"/>
      <c r="AG848" s="37"/>
      <c r="AH848" s="37"/>
      <c r="AI848" s="37"/>
      <c r="AJ848" s="555"/>
      <c r="AK848" s="37"/>
      <c r="AL848" s="37"/>
      <c r="AM848" s="37"/>
      <c r="AN848" s="37"/>
      <c r="AO848" s="38"/>
      <c r="AP848" s="38"/>
      <c r="AQ848" s="37"/>
      <c r="AR848" s="37"/>
      <c r="AS848" s="37"/>
      <c r="AT848" s="38"/>
    </row>
    <row r="849" spans="1:46" ht="12.75"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c r="AA849" s="37"/>
      <c r="AB849" s="37"/>
      <c r="AC849" s="49"/>
      <c r="AD849" s="37"/>
      <c r="AE849" s="37"/>
      <c r="AF849" s="37"/>
      <c r="AG849" s="37"/>
      <c r="AH849" s="37"/>
      <c r="AI849" s="37"/>
      <c r="AJ849" s="555"/>
      <c r="AK849" s="37"/>
      <c r="AL849" s="37"/>
      <c r="AM849" s="37"/>
      <c r="AN849" s="37"/>
      <c r="AO849" s="38"/>
      <c r="AP849" s="38"/>
      <c r="AQ849" s="37"/>
      <c r="AR849" s="37"/>
      <c r="AS849" s="37"/>
      <c r="AT849" s="38"/>
    </row>
    <row r="850" spans="1:46" ht="12.75"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c r="AA850" s="37"/>
      <c r="AB850" s="37"/>
      <c r="AC850" s="49"/>
      <c r="AD850" s="37"/>
      <c r="AE850" s="37"/>
      <c r="AF850" s="37"/>
      <c r="AG850" s="37"/>
      <c r="AH850" s="37"/>
      <c r="AI850" s="37"/>
      <c r="AJ850" s="555"/>
      <c r="AK850" s="37"/>
      <c r="AL850" s="37"/>
      <c r="AM850" s="37"/>
      <c r="AN850" s="37"/>
      <c r="AO850" s="38"/>
      <c r="AP850" s="38"/>
      <c r="AQ850" s="37"/>
      <c r="AR850" s="37"/>
      <c r="AS850" s="37"/>
      <c r="AT850" s="38"/>
    </row>
    <row r="851" spans="1:46" ht="12.75"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c r="AA851" s="37"/>
      <c r="AB851" s="37"/>
      <c r="AC851" s="49"/>
      <c r="AD851" s="37"/>
      <c r="AE851" s="37"/>
      <c r="AF851" s="37"/>
      <c r="AG851" s="37"/>
      <c r="AH851" s="37"/>
      <c r="AI851" s="37"/>
      <c r="AJ851" s="555"/>
      <c r="AK851" s="37"/>
      <c r="AL851" s="37"/>
      <c r="AM851" s="37"/>
      <c r="AN851" s="37"/>
      <c r="AO851" s="38"/>
      <c r="AP851" s="38"/>
      <c r="AQ851" s="37"/>
      <c r="AR851" s="37"/>
      <c r="AS851" s="37"/>
      <c r="AT851" s="38"/>
    </row>
    <row r="852" spans="1:46" ht="12.75"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c r="AA852" s="37"/>
      <c r="AB852" s="37"/>
      <c r="AC852" s="49"/>
      <c r="AD852" s="37"/>
      <c r="AE852" s="37"/>
      <c r="AF852" s="37"/>
      <c r="AG852" s="37"/>
      <c r="AH852" s="37"/>
      <c r="AI852" s="37"/>
      <c r="AJ852" s="555"/>
      <c r="AK852" s="37"/>
      <c r="AL852" s="37"/>
      <c r="AM852" s="37"/>
      <c r="AN852" s="37"/>
      <c r="AO852" s="38"/>
      <c r="AP852" s="38"/>
      <c r="AQ852" s="37"/>
      <c r="AR852" s="37"/>
      <c r="AS852" s="37"/>
      <c r="AT852" s="38"/>
    </row>
    <row r="853" spans="1:46" ht="12.75"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c r="AA853" s="37"/>
      <c r="AB853" s="37"/>
      <c r="AC853" s="49"/>
      <c r="AD853" s="37"/>
      <c r="AE853" s="37"/>
      <c r="AF853" s="37"/>
      <c r="AG853" s="37"/>
      <c r="AH853" s="37"/>
      <c r="AI853" s="37"/>
      <c r="AJ853" s="555"/>
      <c r="AK853" s="37"/>
      <c r="AL853" s="37"/>
      <c r="AM853" s="37"/>
      <c r="AN853" s="37"/>
      <c r="AO853" s="38"/>
      <c r="AP853" s="38"/>
      <c r="AQ853" s="37"/>
      <c r="AR853" s="37"/>
      <c r="AS853" s="37"/>
      <c r="AT853" s="38"/>
    </row>
    <row r="854" spans="1:46" ht="12.75"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c r="AA854" s="37"/>
      <c r="AB854" s="37"/>
      <c r="AC854" s="49"/>
      <c r="AD854" s="37"/>
      <c r="AE854" s="37"/>
      <c r="AF854" s="37"/>
      <c r="AG854" s="37"/>
      <c r="AH854" s="37"/>
      <c r="AI854" s="37"/>
      <c r="AJ854" s="555"/>
      <c r="AK854" s="37"/>
      <c r="AL854" s="37"/>
      <c r="AM854" s="37"/>
      <c r="AN854" s="37"/>
      <c r="AO854" s="38"/>
      <c r="AP854" s="38"/>
      <c r="AQ854" s="37"/>
      <c r="AR854" s="37"/>
      <c r="AS854" s="37"/>
      <c r="AT854" s="38"/>
    </row>
    <row r="855" spans="1:46" ht="12.75"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c r="AA855" s="37"/>
      <c r="AB855" s="37"/>
      <c r="AC855" s="49"/>
      <c r="AD855" s="37"/>
      <c r="AE855" s="37"/>
      <c r="AF855" s="37"/>
      <c r="AG855" s="37"/>
      <c r="AH855" s="37"/>
      <c r="AI855" s="37"/>
      <c r="AJ855" s="555"/>
      <c r="AK855" s="37"/>
      <c r="AL855" s="37"/>
      <c r="AM855" s="37"/>
      <c r="AN855" s="37"/>
      <c r="AO855" s="38"/>
      <c r="AP855" s="38"/>
      <c r="AQ855" s="37"/>
      <c r="AR855" s="37"/>
      <c r="AS855" s="37"/>
      <c r="AT855" s="38"/>
    </row>
    <row r="856" spans="1:46" ht="12.75"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c r="AA856" s="37"/>
      <c r="AB856" s="37"/>
      <c r="AC856" s="49"/>
      <c r="AD856" s="37"/>
      <c r="AE856" s="37"/>
      <c r="AF856" s="37"/>
      <c r="AG856" s="37"/>
      <c r="AH856" s="37"/>
      <c r="AI856" s="37"/>
      <c r="AJ856" s="555"/>
      <c r="AK856" s="37"/>
      <c r="AL856" s="37"/>
      <c r="AM856" s="37"/>
      <c r="AN856" s="37"/>
      <c r="AO856" s="38"/>
      <c r="AP856" s="38"/>
      <c r="AQ856" s="37"/>
      <c r="AR856" s="37"/>
      <c r="AS856" s="37"/>
      <c r="AT856" s="38"/>
    </row>
    <row r="857" spans="1:46" ht="12.75"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c r="AA857" s="37"/>
      <c r="AB857" s="37"/>
      <c r="AC857" s="49"/>
      <c r="AD857" s="37"/>
      <c r="AE857" s="37"/>
      <c r="AF857" s="37"/>
      <c r="AG857" s="37"/>
      <c r="AH857" s="37"/>
      <c r="AI857" s="37"/>
      <c r="AJ857" s="555"/>
      <c r="AK857" s="37"/>
      <c r="AL857" s="37"/>
      <c r="AM857" s="37"/>
      <c r="AN857" s="37"/>
      <c r="AO857" s="38"/>
      <c r="AP857" s="38"/>
      <c r="AQ857" s="37"/>
      <c r="AR857" s="37"/>
      <c r="AS857" s="37"/>
      <c r="AT857" s="38"/>
    </row>
    <row r="858" spans="1:46" ht="12.75"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c r="AA858" s="37"/>
      <c r="AB858" s="37"/>
      <c r="AC858" s="49"/>
      <c r="AD858" s="37"/>
      <c r="AE858" s="37"/>
      <c r="AF858" s="37"/>
      <c r="AG858" s="37"/>
      <c r="AH858" s="37"/>
      <c r="AI858" s="37"/>
      <c r="AJ858" s="555"/>
      <c r="AK858" s="37"/>
      <c r="AL858" s="37"/>
      <c r="AM858" s="37"/>
      <c r="AN858" s="37"/>
      <c r="AO858" s="38"/>
      <c r="AP858" s="38"/>
      <c r="AQ858" s="37"/>
      <c r="AR858" s="37"/>
      <c r="AS858" s="37"/>
      <c r="AT858" s="38"/>
    </row>
    <row r="859" spans="1:46" ht="12.75"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c r="AA859" s="37"/>
      <c r="AB859" s="37"/>
      <c r="AC859" s="49"/>
      <c r="AD859" s="37"/>
      <c r="AE859" s="37"/>
      <c r="AF859" s="37"/>
      <c r="AG859" s="37"/>
      <c r="AH859" s="37"/>
      <c r="AI859" s="37"/>
      <c r="AJ859" s="555"/>
      <c r="AK859" s="37"/>
      <c r="AL859" s="37"/>
      <c r="AM859" s="37"/>
      <c r="AN859" s="37"/>
      <c r="AO859" s="38"/>
      <c r="AP859" s="38"/>
      <c r="AQ859" s="37"/>
      <c r="AR859" s="37"/>
      <c r="AS859" s="37"/>
      <c r="AT859" s="38"/>
    </row>
    <row r="860" spans="1:46" ht="12.75"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c r="AA860" s="37"/>
      <c r="AB860" s="37"/>
      <c r="AC860" s="49"/>
      <c r="AD860" s="37"/>
      <c r="AE860" s="37"/>
      <c r="AF860" s="37"/>
      <c r="AG860" s="37"/>
      <c r="AH860" s="37"/>
      <c r="AI860" s="37"/>
      <c r="AJ860" s="555"/>
      <c r="AK860" s="37"/>
      <c r="AL860" s="37"/>
      <c r="AM860" s="37"/>
      <c r="AN860" s="37"/>
      <c r="AO860" s="38"/>
      <c r="AP860" s="38"/>
      <c r="AQ860" s="37"/>
      <c r="AR860" s="37"/>
      <c r="AS860" s="37"/>
      <c r="AT860" s="38"/>
    </row>
    <row r="861" spans="1:46" ht="12.75"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c r="AA861" s="37"/>
      <c r="AB861" s="37"/>
      <c r="AC861" s="49"/>
      <c r="AD861" s="37"/>
      <c r="AE861" s="37"/>
      <c r="AF861" s="37"/>
      <c r="AG861" s="37"/>
      <c r="AH861" s="37"/>
      <c r="AI861" s="37"/>
      <c r="AJ861" s="555"/>
      <c r="AK861" s="37"/>
      <c r="AL861" s="37"/>
      <c r="AM861" s="37"/>
      <c r="AN861" s="37"/>
      <c r="AO861" s="38"/>
      <c r="AP861" s="38"/>
      <c r="AQ861" s="37"/>
      <c r="AR861" s="37"/>
      <c r="AS861" s="37"/>
      <c r="AT861" s="38"/>
    </row>
    <row r="862" spans="1:46" ht="12.75"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c r="AA862" s="37"/>
      <c r="AB862" s="37"/>
      <c r="AC862" s="49"/>
      <c r="AD862" s="37"/>
      <c r="AE862" s="37"/>
      <c r="AF862" s="37"/>
      <c r="AG862" s="37"/>
      <c r="AH862" s="37"/>
      <c r="AI862" s="37"/>
      <c r="AJ862" s="555"/>
      <c r="AK862" s="37"/>
      <c r="AL862" s="37"/>
      <c r="AM862" s="37"/>
      <c r="AN862" s="37"/>
      <c r="AO862" s="38"/>
      <c r="AP862" s="38"/>
      <c r="AQ862" s="37"/>
      <c r="AR862" s="37"/>
      <c r="AS862" s="37"/>
      <c r="AT862" s="38"/>
    </row>
    <row r="863" spans="1:46" ht="12.75"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c r="AA863" s="37"/>
      <c r="AB863" s="37"/>
      <c r="AC863" s="49"/>
      <c r="AD863" s="37"/>
      <c r="AE863" s="37"/>
      <c r="AF863" s="37"/>
      <c r="AG863" s="37"/>
      <c r="AH863" s="37"/>
      <c r="AI863" s="37"/>
      <c r="AJ863" s="555"/>
      <c r="AK863" s="37"/>
      <c r="AL863" s="37"/>
      <c r="AM863" s="37"/>
      <c r="AN863" s="37"/>
      <c r="AO863" s="38"/>
      <c r="AP863" s="38"/>
      <c r="AQ863" s="37"/>
      <c r="AR863" s="37"/>
      <c r="AS863" s="37"/>
      <c r="AT863" s="38"/>
    </row>
    <row r="864" spans="1:46" ht="12.75"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c r="AA864" s="37"/>
      <c r="AB864" s="37"/>
      <c r="AC864" s="49"/>
      <c r="AD864" s="37"/>
      <c r="AE864" s="37"/>
      <c r="AF864" s="37"/>
      <c r="AG864" s="37"/>
      <c r="AH864" s="37"/>
      <c r="AI864" s="37"/>
      <c r="AJ864" s="555"/>
      <c r="AK864" s="37"/>
      <c r="AL864" s="37"/>
      <c r="AM864" s="37"/>
      <c r="AN864" s="37"/>
      <c r="AO864" s="38"/>
      <c r="AP864" s="38"/>
      <c r="AQ864" s="37"/>
      <c r="AR864" s="37"/>
      <c r="AS864" s="37"/>
      <c r="AT864" s="38"/>
    </row>
    <row r="865" spans="1:46" ht="12.75"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c r="AA865" s="37"/>
      <c r="AB865" s="37"/>
      <c r="AC865" s="49"/>
      <c r="AD865" s="37"/>
      <c r="AE865" s="37"/>
      <c r="AF865" s="37"/>
      <c r="AG865" s="37"/>
      <c r="AH865" s="37"/>
      <c r="AI865" s="37"/>
      <c r="AJ865" s="555"/>
      <c r="AK865" s="37"/>
      <c r="AL865" s="37"/>
      <c r="AM865" s="37"/>
      <c r="AN865" s="37"/>
      <c r="AO865" s="38"/>
      <c r="AP865" s="38"/>
      <c r="AQ865" s="37"/>
      <c r="AR865" s="37"/>
      <c r="AS865" s="37"/>
      <c r="AT865" s="38"/>
    </row>
    <row r="866" spans="1:46" ht="12.75"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c r="AA866" s="37"/>
      <c r="AB866" s="37"/>
      <c r="AC866" s="49"/>
      <c r="AD866" s="37"/>
      <c r="AE866" s="37"/>
      <c r="AF866" s="37"/>
      <c r="AG866" s="37"/>
      <c r="AH866" s="37"/>
      <c r="AI866" s="37"/>
      <c r="AJ866" s="555"/>
      <c r="AK866" s="37"/>
      <c r="AL866" s="37"/>
      <c r="AM866" s="37"/>
      <c r="AN866" s="37"/>
      <c r="AO866" s="38"/>
      <c r="AP866" s="38"/>
      <c r="AQ866" s="37"/>
      <c r="AR866" s="37"/>
      <c r="AS866" s="37"/>
      <c r="AT866" s="38"/>
    </row>
    <row r="867" spans="1:46" ht="12.75"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c r="AA867" s="37"/>
      <c r="AB867" s="37"/>
      <c r="AC867" s="49"/>
      <c r="AD867" s="37"/>
      <c r="AE867" s="37"/>
      <c r="AF867" s="37"/>
      <c r="AG867" s="37"/>
      <c r="AH867" s="37"/>
      <c r="AI867" s="37"/>
      <c r="AJ867" s="555"/>
      <c r="AK867" s="37"/>
      <c r="AL867" s="37"/>
      <c r="AM867" s="37"/>
      <c r="AN867" s="37"/>
      <c r="AO867" s="38"/>
      <c r="AP867" s="38"/>
      <c r="AQ867" s="37"/>
      <c r="AR867" s="37"/>
      <c r="AS867" s="37"/>
      <c r="AT867" s="38"/>
    </row>
    <row r="868" spans="1:46" ht="12.75"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c r="AA868" s="37"/>
      <c r="AB868" s="37"/>
      <c r="AC868" s="49"/>
      <c r="AD868" s="37"/>
      <c r="AE868" s="37"/>
      <c r="AF868" s="37"/>
      <c r="AG868" s="37"/>
      <c r="AH868" s="37"/>
      <c r="AI868" s="37"/>
      <c r="AJ868" s="555"/>
      <c r="AK868" s="37"/>
      <c r="AL868" s="37"/>
      <c r="AM868" s="37"/>
      <c r="AN868" s="37"/>
      <c r="AO868" s="38"/>
      <c r="AP868" s="38"/>
      <c r="AQ868" s="37"/>
      <c r="AR868" s="37"/>
      <c r="AS868" s="37"/>
      <c r="AT868" s="38"/>
    </row>
    <row r="869" spans="1:46" ht="12.75"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c r="AA869" s="37"/>
      <c r="AB869" s="37"/>
      <c r="AC869" s="49"/>
      <c r="AD869" s="37"/>
      <c r="AE869" s="37"/>
      <c r="AF869" s="37"/>
      <c r="AG869" s="37"/>
      <c r="AH869" s="37"/>
      <c r="AI869" s="37"/>
      <c r="AJ869" s="555"/>
      <c r="AK869" s="37"/>
      <c r="AL869" s="37"/>
      <c r="AM869" s="37"/>
      <c r="AN869" s="37"/>
      <c r="AO869" s="38"/>
      <c r="AP869" s="38"/>
      <c r="AQ869" s="37"/>
      <c r="AR869" s="37"/>
      <c r="AS869" s="37"/>
      <c r="AT869" s="38"/>
    </row>
    <row r="870" spans="1:46" ht="12.75"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c r="AA870" s="37"/>
      <c r="AB870" s="37"/>
      <c r="AC870" s="49"/>
      <c r="AD870" s="37"/>
      <c r="AE870" s="37"/>
      <c r="AF870" s="37"/>
      <c r="AG870" s="37"/>
      <c r="AH870" s="37"/>
      <c r="AI870" s="37"/>
      <c r="AJ870" s="555"/>
      <c r="AK870" s="37"/>
      <c r="AL870" s="37"/>
      <c r="AM870" s="37"/>
      <c r="AN870" s="37"/>
      <c r="AO870" s="38"/>
      <c r="AP870" s="38"/>
      <c r="AQ870" s="37"/>
      <c r="AR870" s="37"/>
      <c r="AS870" s="37"/>
      <c r="AT870" s="38"/>
    </row>
    <row r="871" spans="1:46" ht="12.75"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c r="AA871" s="37"/>
      <c r="AB871" s="37"/>
      <c r="AC871" s="49"/>
      <c r="AD871" s="37"/>
      <c r="AE871" s="37"/>
      <c r="AF871" s="37"/>
      <c r="AG871" s="37"/>
      <c r="AH871" s="37"/>
      <c r="AI871" s="37"/>
      <c r="AJ871" s="555"/>
      <c r="AK871" s="37"/>
      <c r="AL871" s="37"/>
      <c r="AM871" s="37"/>
      <c r="AN871" s="37"/>
      <c r="AO871" s="38"/>
      <c r="AP871" s="38"/>
      <c r="AQ871" s="37"/>
      <c r="AR871" s="37"/>
      <c r="AS871" s="37"/>
      <c r="AT871" s="38"/>
    </row>
    <row r="872" spans="1:46" ht="12.75"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c r="AA872" s="37"/>
      <c r="AB872" s="37"/>
      <c r="AC872" s="49"/>
      <c r="AD872" s="37"/>
      <c r="AE872" s="37"/>
      <c r="AF872" s="37"/>
      <c r="AG872" s="37"/>
      <c r="AH872" s="37"/>
      <c r="AI872" s="37"/>
      <c r="AJ872" s="555"/>
      <c r="AK872" s="37"/>
      <c r="AL872" s="37"/>
      <c r="AM872" s="37"/>
      <c r="AN872" s="37"/>
      <c r="AO872" s="38"/>
      <c r="AP872" s="38"/>
      <c r="AQ872" s="37"/>
      <c r="AR872" s="37"/>
      <c r="AS872" s="37"/>
      <c r="AT872" s="38"/>
    </row>
    <row r="873" spans="1:46" ht="12.75"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c r="AA873" s="37"/>
      <c r="AB873" s="37"/>
      <c r="AC873" s="49"/>
      <c r="AD873" s="37"/>
      <c r="AE873" s="37"/>
      <c r="AF873" s="37"/>
      <c r="AG873" s="37"/>
      <c r="AH873" s="37"/>
      <c r="AI873" s="37"/>
      <c r="AJ873" s="555"/>
      <c r="AK873" s="37"/>
      <c r="AL873" s="37"/>
      <c r="AM873" s="37"/>
      <c r="AN873" s="37"/>
      <c r="AO873" s="38"/>
      <c r="AP873" s="38"/>
      <c r="AQ873" s="37"/>
      <c r="AR873" s="37"/>
      <c r="AS873" s="37"/>
      <c r="AT873" s="38"/>
    </row>
    <row r="874" spans="1:46" ht="12.75"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c r="AA874" s="37"/>
      <c r="AB874" s="37"/>
      <c r="AC874" s="49"/>
      <c r="AD874" s="37"/>
      <c r="AE874" s="37"/>
      <c r="AF874" s="37"/>
      <c r="AG874" s="37"/>
      <c r="AH874" s="37"/>
      <c r="AI874" s="37"/>
      <c r="AJ874" s="555"/>
      <c r="AK874" s="37"/>
      <c r="AL874" s="37"/>
      <c r="AM874" s="37"/>
      <c r="AN874" s="37"/>
      <c r="AO874" s="38"/>
      <c r="AP874" s="38"/>
      <c r="AQ874" s="37"/>
      <c r="AR874" s="37"/>
      <c r="AS874" s="37"/>
      <c r="AT874" s="38"/>
    </row>
    <row r="875" spans="1:46" ht="12.75"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c r="AA875" s="37"/>
      <c r="AB875" s="37"/>
      <c r="AC875" s="49"/>
      <c r="AD875" s="37"/>
      <c r="AE875" s="37"/>
      <c r="AF875" s="37"/>
      <c r="AG875" s="37"/>
      <c r="AH875" s="37"/>
      <c r="AI875" s="37"/>
      <c r="AJ875" s="555"/>
      <c r="AK875" s="37"/>
      <c r="AL875" s="37"/>
      <c r="AM875" s="37"/>
      <c r="AN875" s="37"/>
      <c r="AO875" s="38"/>
      <c r="AP875" s="38"/>
      <c r="AQ875" s="37"/>
      <c r="AR875" s="37"/>
      <c r="AS875" s="37"/>
      <c r="AT875" s="38"/>
    </row>
    <row r="876" spans="1:46" ht="12.75"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c r="AA876" s="37"/>
      <c r="AB876" s="37"/>
      <c r="AC876" s="49"/>
      <c r="AD876" s="37"/>
      <c r="AE876" s="37"/>
      <c r="AF876" s="37"/>
      <c r="AG876" s="37"/>
      <c r="AH876" s="37"/>
      <c r="AI876" s="37"/>
      <c r="AJ876" s="555"/>
      <c r="AK876" s="37"/>
      <c r="AL876" s="37"/>
      <c r="AM876" s="37"/>
      <c r="AN876" s="37"/>
      <c r="AO876" s="38"/>
      <c r="AP876" s="38"/>
      <c r="AQ876" s="37"/>
      <c r="AR876" s="37"/>
      <c r="AS876" s="37"/>
      <c r="AT876" s="38"/>
    </row>
    <row r="877" spans="1:46" ht="12.75"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c r="AA877" s="37"/>
      <c r="AB877" s="37"/>
      <c r="AC877" s="49"/>
      <c r="AD877" s="37"/>
      <c r="AE877" s="37"/>
      <c r="AF877" s="37"/>
      <c r="AG877" s="37"/>
      <c r="AH877" s="37"/>
      <c r="AI877" s="37"/>
      <c r="AJ877" s="555"/>
      <c r="AK877" s="37"/>
      <c r="AL877" s="37"/>
      <c r="AM877" s="37"/>
      <c r="AN877" s="37"/>
      <c r="AO877" s="38"/>
      <c r="AP877" s="38"/>
      <c r="AQ877" s="37"/>
      <c r="AR877" s="37"/>
      <c r="AS877" s="37"/>
      <c r="AT877" s="38"/>
    </row>
    <row r="878" spans="1:46" ht="12.75"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c r="AA878" s="37"/>
      <c r="AB878" s="37"/>
      <c r="AC878" s="49"/>
      <c r="AD878" s="37"/>
      <c r="AE878" s="37"/>
      <c r="AF878" s="37"/>
      <c r="AG878" s="37"/>
      <c r="AH878" s="37"/>
      <c r="AI878" s="37"/>
      <c r="AJ878" s="555"/>
      <c r="AK878" s="37"/>
      <c r="AL878" s="37"/>
      <c r="AM878" s="37"/>
      <c r="AN878" s="37"/>
      <c r="AO878" s="38"/>
      <c r="AP878" s="38"/>
      <c r="AQ878" s="37"/>
      <c r="AR878" s="37"/>
      <c r="AS878" s="37"/>
      <c r="AT878" s="38"/>
    </row>
    <row r="879" spans="1:46" ht="12.75"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c r="AA879" s="37"/>
      <c r="AB879" s="37"/>
      <c r="AC879" s="49"/>
      <c r="AD879" s="37"/>
      <c r="AE879" s="37"/>
      <c r="AF879" s="37"/>
      <c r="AG879" s="37"/>
      <c r="AH879" s="37"/>
      <c r="AI879" s="37"/>
      <c r="AJ879" s="555"/>
      <c r="AK879" s="37"/>
      <c r="AL879" s="37"/>
      <c r="AM879" s="37"/>
      <c r="AN879" s="37"/>
      <c r="AO879" s="38"/>
      <c r="AP879" s="38"/>
      <c r="AQ879" s="37"/>
      <c r="AR879" s="37"/>
      <c r="AS879" s="37"/>
      <c r="AT879" s="38"/>
    </row>
    <row r="880" spans="1:46" ht="12.75"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c r="AA880" s="37"/>
      <c r="AB880" s="37"/>
      <c r="AC880" s="49"/>
      <c r="AD880" s="37"/>
      <c r="AE880" s="37"/>
      <c r="AF880" s="37"/>
      <c r="AG880" s="37"/>
      <c r="AH880" s="37"/>
      <c r="AI880" s="37"/>
      <c r="AJ880" s="555"/>
      <c r="AK880" s="37"/>
      <c r="AL880" s="37"/>
      <c r="AM880" s="37"/>
      <c r="AN880" s="37"/>
      <c r="AO880" s="38"/>
      <c r="AP880" s="38"/>
      <c r="AQ880" s="37"/>
      <c r="AR880" s="37"/>
      <c r="AS880" s="37"/>
      <c r="AT880" s="38"/>
    </row>
    <row r="881" spans="1:46" ht="12.75"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c r="AA881" s="37"/>
      <c r="AB881" s="37"/>
      <c r="AC881" s="49"/>
      <c r="AD881" s="37"/>
      <c r="AE881" s="37"/>
      <c r="AF881" s="37"/>
      <c r="AG881" s="37"/>
      <c r="AH881" s="37"/>
      <c r="AI881" s="37"/>
      <c r="AJ881" s="555"/>
      <c r="AK881" s="37"/>
      <c r="AL881" s="37"/>
      <c r="AM881" s="37"/>
      <c r="AN881" s="37"/>
      <c r="AO881" s="38"/>
      <c r="AP881" s="38"/>
      <c r="AQ881" s="37"/>
      <c r="AR881" s="37"/>
      <c r="AS881" s="37"/>
      <c r="AT881" s="38"/>
    </row>
    <row r="882" spans="1:46" ht="12.75"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c r="AA882" s="37"/>
      <c r="AB882" s="37"/>
      <c r="AC882" s="49"/>
      <c r="AD882" s="37"/>
      <c r="AE882" s="37"/>
      <c r="AF882" s="37"/>
      <c r="AG882" s="37"/>
      <c r="AH882" s="37"/>
      <c r="AI882" s="37"/>
      <c r="AJ882" s="555"/>
      <c r="AK882" s="37"/>
      <c r="AL882" s="37"/>
      <c r="AM882" s="37"/>
      <c r="AN882" s="37"/>
      <c r="AO882" s="38"/>
      <c r="AP882" s="38"/>
      <c r="AQ882" s="37"/>
      <c r="AR882" s="37"/>
      <c r="AS882" s="37"/>
      <c r="AT882" s="38"/>
    </row>
    <row r="883" spans="1:46" ht="12.75"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c r="AA883" s="37"/>
      <c r="AB883" s="37"/>
      <c r="AC883" s="49"/>
      <c r="AD883" s="37"/>
      <c r="AE883" s="37"/>
      <c r="AF883" s="37"/>
      <c r="AG883" s="37"/>
      <c r="AH883" s="37"/>
      <c r="AI883" s="37"/>
      <c r="AJ883" s="555"/>
      <c r="AK883" s="37"/>
      <c r="AL883" s="37"/>
      <c r="AM883" s="37"/>
      <c r="AN883" s="37"/>
      <c r="AO883" s="38"/>
      <c r="AP883" s="38"/>
      <c r="AQ883" s="37"/>
      <c r="AR883" s="37"/>
      <c r="AS883" s="37"/>
      <c r="AT883" s="38"/>
    </row>
    <row r="884" spans="1:46" ht="12.75"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c r="AA884" s="37"/>
      <c r="AB884" s="37"/>
      <c r="AC884" s="49"/>
      <c r="AD884" s="37"/>
      <c r="AE884" s="37"/>
      <c r="AF884" s="37"/>
      <c r="AG884" s="37"/>
      <c r="AH884" s="37"/>
      <c r="AI884" s="37"/>
      <c r="AJ884" s="555"/>
      <c r="AK884" s="37"/>
      <c r="AL884" s="37"/>
      <c r="AM884" s="37"/>
      <c r="AN884" s="37"/>
      <c r="AO884" s="38"/>
      <c r="AP884" s="38"/>
      <c r="AQ884" s="37"/>
      <c r="AR884" s="37"/>
      <c r="AS884" s="37"/>
      <c r="AT884" s="38"/>
    </row>
    <row r="885" spans="1:46" ht="12.75"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c r="AA885" s="37"/>
      <c r="AB885" s="37"/>
      <c r="AC885" s="49"/>
      <c r="AD885" s="37"/>
      <c r="AE885" s="37"/>
      <c r="AF885" s="37"/>
      <c r="AG885" s="37"/>
      <c r="AH885" s="37"/>
      <c r="AI885" s="37"/>
      <c r="AJ885" s="555"/>
      <c r="AK885" s="37"/>
      <c r="AL885" s="37"/>
      <c r="AM885" s="37"/>
      <c r="AN885" s="37"/>
      <c r="AO885" s="38"/>
      <c r="AP885" s="38"/>
      <c r="AQ885" s="37"/>
      <c r="AR885" s="37"/>
      <c r="AS885" s="37"/>
      <c r="AT885" s="38"/>
    </row>
    <row r="886" spans="1:46" ht="12.75"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c r="AA886" s="37"/>
      <c r="AB886" s="37"/>
      <c r="AC886" s="49"/>
      <c r="AD886" s="37"/>
      <c r="AE886" s="37"/>
      <c r="AF886" s="37"/>
      <c r="AG886" s="37"/>
      <c r="AH886" s="37"/>
      <c r="AI886" s="37"/>
      <c r="AJ886" s="555"/>
      <c r="AK886" s="37"/>
      <c r="AL886" s="37"/>
      <c r="AM886" s="37"/>
      <c r="AN886" s="37"/>
      <c r="AO886" s="38"/>
      <c r="AP886" s="38"/>
      <c r="AQ886" s="37"/>
      <c r="AR886" s="37"/>
      <c r="AS886" s="37"/>
      <c r="AT886" s="38"/>
    </row>
    <row r="887" spans="1:46" ht="12.75"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c r="AA887" s="37"/>
      <c r="AB887" s="37"/>
      <c r="AC887" s="49"/>
      <c r="AD887" s="37"/>
      <c r="AE887" s="37"/>
      <c r="AF887" s="37"/>
      <c r="AG887" s="37"/>
      <c r="AH887" s="37"/>
      <c r="AI887" s="37"/>
      <c r="AJ887" s="555"/>
      <c r="AK887" s="37"/>
      <c r="AL887" s="37"/>
      <c r="AM887" s="37"/>
      <c r="AN887" s="37"/>
      <c r="AO887" s="38"/>
      <c r="AP887" s="38"/>
      <c r="AQ887" s="37"/>
      <c r="AR887" s="37"/>
      <c r="AS887" s="37"/>
      <c r="AT887" s="38"/>
    </row>
    <row r="888" spans="1:46" ht="12.75"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c r="AA888" s="37"/>
      <c r="AB888" s="37"/>
      <c r="AC888" s="49"/>
      <c r="AD888" s="37"/>
      <c r="AE888" s="37"/>
      <c r="AF888" s="37"/>
      <c r="AG888" s="37"/>
      <c r="AH888" s="37"/>
      <c r="AI888" s="37"/>
      <c r="AJ888" s="555"/>
      <c r="AK888" s="37"/>
      <c r="AL888" s="37"/>
      <c r="AM888" s="37"/>
      <c r="AN888" s="37"/>
      <c r="AO888" s="38"/>
      <c r="AP888" s="38"/>
      <c r="AQ888" s="37"/>
      <c r="AR888" s="37"/>
      <c r="AS888" s="37"/>
      <c r="AT888" s="38"/>
    </row>
    <row r="889" spans="1:46" ht="12.75"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c r="AA889" s="37"/>
      <c r="AB889" s="37"/>
      <c r="AC889" s="49"/>
      <c r="AD889" s="37"/>
      <c r="AE889" s="37"/>
      <c r="AF889" s="37"/>
      <c r="AG889" s="37"/>
      <c r="AH889" s="37"/>
      <c r="AI889" s="37"/>
      <c r="AJ889" s="555"/>
      <c r="AK889" s="37"/>
      <c r="AL889" s="37"/>
      <c r="AM889" s="37"/>
      <c r="AN889" s="37"/>
      <c r="AO889" s="38"/>
      <c r="AP889" s="38"/>
      <c r="AQ889" s="37"/>
      <c r="AR889" s="37"/>
      <c r="AS889" s="37"/>
      <c r="AT889" s="38"/>
    </row>
    <row r="890" spans="1:46" ht="12.75"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c r="AA890" s="37"/>
      <c r="AB890" s="37"/>
      <c r="AC890" s="49"/>
      <c r="AD890" s="37"/>
      <c r="AE890" s="37"/>
      <c r="AF890" s="37"/>
      <c r="AG890" s="37"/>
      <c r="AH890" s="37"/>
      <c r="AI890" s="37"/>
      <c r="AJ890" s="555"/>
      <c r="AK890" s="37"/>
      <c r="AL890" s="37"/>
      <c r="AM890" s="37"/>
      <c r="AN890" s="37"/>
      <c r="AO890" s="38"/>
      <c r="AP890" s="38"/>
      <c r="AQ890" s="37"/>
      <c r="AR890" s="37"/>
      <c r="AS890" s="37"/>
      <c r="AT890" s="38"/>
    </row>
    <row r="891" spans="1:46" ht="12.75"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c r="AA891" s="37"/>
      <c r="AB891" s="37"/>
      <c r="AC891" s="49"/>
      <c r="AD891" s="37"/>
      <c r="AE891" s="37"/>
      <c r="AF891" s="37"/>
      <c r="AG891" s="37"/>
      <c r="AH891" s="37"/>
      <c r="AI891" s="37"/>
      <c r="AJ891" s="555"/>
      <c r="AK891" s="37"/>
      <c r="AL891" s="37"/>
      <c r="AM891" s="37"/>
      <c r="AN891" s="37"/>
      <c r="AO891" s="38"/>
      <c r="AP891" s="38"/>
      <c r="AQ891" s="37"/>
      <c r="AR891" s="37"/>
      <c r="AS891" s="37"/>
      <c r="AT891" s="38"/>
    </row>
    <row r="892" spans="1:46" ht="12.75"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c r="AA892" s="37"/>
      <c r="AB892" s="37"/>
      <c r="AC892" s="49"/>
      <c r="AD892" s="37"/>
      <c r="AE892" s="37"/>
      <c r="AF892" s="37"/>
      <c r="AG892" s="37"/>
      <c r="AH892" s="37"/>
      <c r="AI892" s="37"/>
      <c r="AJ892" s="555"/>
      <c r="AK892" s="37"/>
      <c r="AL892" s="37"/>
      <c r="AM892" s="37"/>
      <c r="AN892" s="37"/>
      <c r="AO892" s="38"/>
      <c r="AP892" s="38"/>
      <c r="AQ892" s="37"/>
      <c r="AR892" s="37"/>
      <c r="AS892" s="37"/>
      <c r="AT892" s="38"/>
    </row>
    <row r="893" spans="1:46" ht="12.75"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c r="AA893" s="37"/>
      <c r="AB893" s="37"/>
      <c r="AC893" s="49"/>
      <c r="AD893" s="37"/>
      <c r="AE893" s="37"/>
      <c r="AF893" s="37"/>
      <c r="AG893" s="37"/>
      <c r="AH893" s="37"/>
      <c r="AI893" s="37"/>
      <c r="AJ893" s="555"/>
      <c r="AK893" s="37"/>
      <c r="AL893" s="37"/>
      <c r="AM893" s="37"/>
      <c r="AN893" s="37"/>
      <c r="AO893" s="38"/>
      <c r="AP893" s="38"/>
      <c r="AQ893" s="37"/>
      <c r="AR893" s="37"/>
      <c r="AS893" s="37"/>
      <c r="AT893" s="38"/>
    </row>
    <row r="894" spans="1:46" ht="12.75"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c r="AA894" s="37"/>
      <c r="AB894" s="37"/>
      <c r="AC894" s="49"/>
      <c r="AD894" s="37"/>
      <c r="AE894" s="37"/>
      <c r="AF894" s="37"/>
      <c r="AG894" s="37"/>
      <c r="AH894" s="37"/>
      <c r="AI894" s="37"/>
      <c r="AJ894" s="555"/>
      <c r="AK894" s="37"/>
      <c r="AL894" s="37"/>
      <c r="AM894" s="37"/>
      <c r="AN894" s="37"/>
      <c r="AO894" s="38"/>
      <c r="AP894" s="38"/>
      <c r="AQ894" s="37"/>
      <c r="AR894" s="37"/>
      <c r="AS894" s="37"/>
      <c r="AT894" s="38"/>
    </row>
    <row r="895" spans="1:46" ht="12.75"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c r="AA895" s="37"/>
      <c r="AB895" s="37"/>
      <c r="AC895" s="49"/>
      <c r="AD895" s="37"/>
      <c r="AE895" s="37"/>
      <c r="AF895" s="37"/>
      <c r="AG895" s="37"/>
      <c r="AH895" s="37"/>
      <c r="AI895" s="37"/>
      <c r="AJ895" s="555"/>
      <c r="AK895" s="37"/>
      <c r="AL895" s="37"/>
      <c r="AM895" s="37"/>
      <c r="AN895" s="37"/>
      <c r="AO895" s="38"/>
      <c r="AP895" s="38"/>
      <c r="AQ895" s="37"/>
      <c r="AR895" s="37"/>
      <c r="AS895" s="37"/>
      <c r="AT895" s="38"/>
    </row>
    <row r="896" spans="1:46" ht="12.75"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c r="AA896" s="37"/>
      <c r="AB896" s="37"/>
      <c r="AC896" s="49"/>
      <c r="AD896" s="37"/>
      <c r="AE896" s="37"/>
      <c r="AF896" s="37"/>
      <c r="AG896" s="37"/>
      <c r="AH896" s="37"/>
      <c r="AI896" s="37"/>
      <c r="AJ896" s="555"/>
      <c r="AK896" s="37"/>
      <c r="AL896" s="37"/>
      <c r="AM896" s="37"/>
      <c r="AN896" s="37"/>
      <c r="AO896" s="38"/>
      <c r="AP896" s="38"/>
      <c r="AQ896" s="37"/>
      <c r="AR896" s="37"/>
      <c r="AS896" s="37"/>
      <c r="AT896" s="38"/>
    </row>
    <row r="897" spans="1:46" ht="12.75"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c r="AA897" s="37"/>
      <c r="AB897" s="37"/>
      <c r="AC897" s="49"/>
      <c r="AD897" s="37"/>
      <c r="AE897" s="37"/>
      <c r="AF897" s="37"/>
      <c r="AG897" s="37"/>
      <c r="AH897" s="37"/>
      <c r="AI897" s="37"/>
      <c r="AJ897" s="555"/>
      <c r="AK897" s="37"/>
      <c r="AL897" s="37"/>
      <c r="AM897" s="37"/>
      <c r="AN897" s="37"/>
      <c r="AO897" s="38"/>
      <c r="AP897" s="38"/>
      <c r="AQ897" s="37"/>
      <c r="AR897" s="37"/>
      <c r="AS897" s="37"/>
      <c r="AT897" s="38"/>
    </row>
    <row r="898" spans="1:46" ht="12.75"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c r="AA898" s="37"/>
      <c r="AB898" s="37"/>
      <c r="AC898" s="49"/>
      <c r="AD898" s="37"/>
      <c r="AE898" s="37"/>
      <c r="AF898" s="37"/>
      <c r="AG898" s="37"/>
      <c r="AH898" s="37"/>
      <c r="AI898" s="37"/>
      <c r="AJ898" s="555"/>
      <c r="AK898" s="37"/>
      <c r="AL898" s="37"/>
      <c r="AM898" s="37"/>
      <c r="AN898" s="37"/>
      <c r="AO898" s="38"/>
      <c r="AP898" s="38"/>
      <c r="AQ898" s="37"/>
      <c r="AR898" s="37"/>
      <c r="AS898" s="37"/>
      <c r="AT898" s="38"/>
    </row>
    <row r="899" spans="1:46" ht="12.75"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c r="AA899" s="37"/>
      <c r="AB899" s="37"/>
      <c r="AC899" s="49"/>
      <c r="AD899" s="37"/>
      <c r="AE899" s="37"/>
      <c r="AF899" s="37"/>
      <c r="AG899" s="37"/>
      <c r="AH899" s="37"/>
      <c r="AI899" s="37"/>
      <c r="AJ899" s="555"/>
      <c r="AK899" s="37"/>
      <c r="AL899" s="37"/>
      <c r="AM899" s="37"/>
      <c r="AN899" s="37"/>
      <c r="AO899" s="38"/>
      <c r="AP899" s="38"/>
      <c r="AQ899" s="37"/>
      <c r="AR899" s="37"/>
      <c r="AS899" s="37"/>
      <c r="AT899" s="38"/>
    </row>
    <row r="900" spans="1:46" ht="12.75"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c r="AA900" s="37"/>
      <c r="AB900" s="37"/>
      <c r="AC900" s="49"/>
      <c r="AD900" s="37"/>
      <c r="AE900" s="37"/>
      <c r="AF900" s="37"/>
      <c r="AG900" s="37"/>
      <c r="AH900" s="37"/>
      <c r="AI900" s="37"/>
      <c r="AJ900" s="555"/>
      <c r="AK900" s="37"/>
      <c r="AL900" s="37"/>
      <c r="AM900" s="37"/>
      <c r="AN900" s="37"/>
      <c r="AO900" s="38"/>
      <c r="AP900" s="38"/>
      <c r="AQ900" s="37"/>
      <c r="AR900" s="37"/>
      <c r="AS900" s="37"/>
      <c r="AT900" s="38"/>
    </row>
    <row r="901" spans="1:46" ht="12.75"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c r="AA901" s="37"/>
      <c r="AB901" s="37"/>
      <c r="AC901" s="49"/>
      <c r="AD901" s="37"/>
      <c r="AE901" s="37"/>
      <c r="AF901" s="37"/>
      <c r="AG901" s="37"/>
      <c r="AH901" s="37"/>
      <c r="AI901" s="37"/>
      <c r="AJ901" s="555"/>
      <c r="AK901" s="37"/>
      <c r="AL901" s="37"/>
      <c r="AM901" s="37"/>
      <c r="AN901" s="37"/>
      <c r="AO901" s="38"/>
      <c r="AP901" s="38"/>
      <c r="AQ901" s="37"/>
      <c r="AR901" s="37"/>
      <c r="AS901" s="37"/>
      <c r="AT901" s="38"/>
    </row>
    <row r="902" spans="1:46" ht="12.75"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c r="AA902" s="37"/>
      <c r="AB902" s="37"/>
      <c r="AC902" s="49"/>
      <c r="AD902" s="37"/>
      <c r="AE902" s="37"/>
      <c r="AF902" s="37"/>
      <c r="AG902" s="37"/>
      <c r="AH902" s="37"/>
      <c r="AI902" s="37"/>
      <c r="AJ902" s="555"/>
      <c r="AK902" s="37"/>
      <c r="AL902" s="37"/>
      <c r="AM902" s="37"/>
      <c r="AN902" s="37"/>
      <c r="AO902" s="38"/>
      <c r="AP902" s="38"/>
      <c r="AQ902" s="37"/>
      <c r="AR902" s="37"/>
      <c r="AS902" s="37"/>
      <c r="AT902" s="38"/>
    </row>
    <row r="903" spans="1:46" ht="12.75"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c r="AA903" s="37"/>
      <c r="AB903" s="37"/>
      <c r="AC903" s="49"/>
      <c r="AD903" s="37"/>
      <c r="AE903" s="37"/>
      <c r="AF903" s="37"/>
      <c r="AG903" s="37"/>
      <c r="AH903" s="37"/>
      <c r="AI903" s="37"/>
      <c r="AJ903" s="555"/>
      <c r="AK903" s="37"/>
      <c r="AL903" s="37"/>
      <c r="AM903" s="37"/>
      <c r="AN903" s="37"/>
      <c r="AO903" s="38"/>
      <c r="AP903" s="38"/>
      <c r="AQ903" s="37"/>
      <c r="AR903" s="37"/>
      <c r="AS903" s="37"/>
      <c r="AT903" s="38"/>
    </row>
    <row r="904" spans="1:46" ht="12.75"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c r="AA904" s="37"/>
      <c r="AB904" s="37"/>
      <c r="AC904" s="49"/>
      <c r="AD904" s="37"/>
      <c r="AE904" s="37"/>
      <c r="AF904" s="37"/>
      <c r="AG904" s="37"/>
      <c r="AH904" s="37"/>
      <c r="AI904" s="37"/>
      <c r="AJ904" s="555"/>
      <c r="AK904" s="37"/>
      <c r="AL904" s="37"/>
      <c r="AM904" s="37"/>
      <c r="AN904" s="37"/>
      <c r="AO904" s="38"/>
      <c r="AP904" s="38"/>
      <c r="AQ904" s="37"/>
      <c r="AR904" s="37"/>
      <c r="AS904" s="37"/>
      <c r="AT904" s="38"/>
    </row>
    <row r="905" spans="1:46" ht="12.75"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c r="AA905" s="37"/>
      <c r="AB905" s="37"/>
      <c r="AC905" s="49"/>
      <c r="AD905" s="37"/>
      <c r="AE905" s="37"/>
      <c r="AF905" s="37"/>
      <c r="AG905" s="37"/>
      <c r="AH905" s="37"/>
      <c r="AI905" s="37"/>
      <c r="AJ905" s="555"/>
      <c r="AK905" s="37"/>
      <c r="AL905" s="37"/>
      <c r="AM905" s="37"/>
      <c r="AN905" s="37"/>
      <c r="AO905" s="38"/>
      <c r="AP905" s="38"/>
      <c r="AQ905" s="37"/>
      <c r="AR905" s="37"/>
      <c r="AS905" s="37"/>
      <c r="AT905" s="38"/>
    </row>
    <row r="906" spans="1:46" ht="12.75"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c r="AA906" s="37"/>
      <c r="AB906" s="37"/>
      <c r="AC906" s="49"/>
      <c r="AD906" s="37"/>
      <c r="AE906" s="37"/>
      <c r="AF906" s="37"/>
      <c r="AG906" s="37"/>
      <c r="AH906" s="37"/>
      <c r="AI906" s="37"/>
      <c r="AJ906" s="555"/>
      <c r="AK906" s="37"/>
      <c r="AL906" s="37"/>
      <c r="AM906" s="37"/>
      <c r="AN906" s="37"/>
      <c r="AO906" s="38"/>
      <c r="AP906" s="38"/>
      <c r="AQ906" s="37"/>
      <c r="AR906" s="37"/>
      <c r="AS906" s="37"/>
      <c r="AT906" s="38"/>
    </row>
    <row r="907" spans="1:46" ht="12.75"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c r="AA907" s="37"/>
      <c r="AB907" s="37"/>
      <c r="AC907" s="49"/>
      <c r="AD907" s="37"/>
      <c r="AE907" s="37"/>
      <c r="AF907" s="37"/>
      <c r="AG907" s="37"/>
      <c r="AH907" s="37"/>
      <c r="AI907" s="37"/>
      <c r="AJ907" s="555"/>
      <c r="AK907" s="37"/>
      <c r="AL907" s="37"/>
      <c r="AM907" s="37"/>
      <c r="AN907" s="37"/>
      <c r="AO907" s="38"/>
      <c r="AP907" s="38"/>
      <c r="AQ907" s="37"/>
      <c r="AR907" s="37"/>
      <c r="AS907" s="37"/>
      <c r="AT907" s="38"/>
    </row>
    <row r="908" spans="1:46" ht="12.75"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c r="AA908" s="37"/>
      <c r="AB908" s="37"/>
      <c r="AC908" s="49"/>
      <c r="AD908" s="37"/>
      <c r="AE908" s="37"/>
      <c r="AF908" s="37"/>
      <c r="AG908" s="37"/>
      <c r="AH908" s="37"/>
      <c r="AI908" s="37"/>
      <c r="AJ908" s="555"/>
      <c r="AK908" s="37"/>
      <c r="AL908" s="37"/>
      <c r="AM908" s="37"/>
      <c r="AN908" s="37"/>
      <c r="AO908" s="38"/>
      <c r="AP908" s="38"/>
      <c r="AQ908" s="37"/>
      <c r="AR908" s="37"/>
      <c r="AS908" s="37"/>
      <c r="AT908" s="38"/>
    </row>
    <row r="909" spans="1:46" ht="12.75"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c r="AA909" s="37"/>
      <c r="AB909" s="37"/>
      <c r="AC909" s="49"/>
      <c r="AD909" s="37"/>
      <c r="AE909" s="37"/>
      <c r="AF909" s="37"/>
      <c r="AG909" s="37"/>
      <c r="AH909" s="37"/>
      <c r="AI909" s="37"/>
      <c r="AJ909" s="555"/>
      <c r="AK909" s="37"/>
      <c r="AL909" s="37"/>
      <c r="AM909" s="37"/>
      <c r="AN909" s="37"/>
      <c r="AO909" s="38"/>
      <c r="AP909" s="38"/>
      <c r="AQ909" s="37"/>
      <c r="AR909" s="37"/>
      <c r="AS909" s="37"/>
      <c r="AT909" s="38"/>
    </row>
    <row r="910" spans="1:46" ht="12.75"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c r="AA910" s="37"/>
      <c r="AB910" s="37"/>
      <c r="AC910" s="49"/>
      <c r="AD910" s="37"/>
      <c r="AE910" s="37"/>
      <c r="AF910" s="37"/>
      <c r="AG910" s="37"/>
      <c r="AH910" s="37"/>
      <c r="AI910" s="37"/>
      <c r="AJ910" s="555"/>
      <c r="AK910" s="37"/>
      <c r="AL910" s="37"/>
      <c r="AM910" s="37"/>
      <c r="AN910" s="37"/>
      <c r="AO910" s="38"/>
      <c r="AP910" s="38"/>
      <c r="AQ910" s="37"/>
      <c r="AR910" s="37"/>
      <c r="AS910" s="37"/>
      <c r="AT910" s="38"/>
    </row>
    <row r="911" spans="1:46" ht="12.75" customHeight="1">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c r="AA911" s="37"/>
      <c r="AB911" s="37"/>
      <c r="AC911" s="49"/>
      <c r="AD911" s="37"/>
      <c r="AE911" s="37"/>
      <c r="AF911" s="37"/>
      <c r="AG911" s="37"/>
      <c r="AH911" s="37"/>
      <c r="AI911" s="37"/>
      <c r="AJ911" s="555"/>
      <c r="AK911" s="37"/>
      <c r="AL911" s="37"/>
      <c r="AM911" s="37"/>
      <c r="AN911" s="37"/>
      <c r="AO911" s="38"/>
      <c r="AP911" s="38"/>
      <c r="AQ911" s="37"/>
      <c r="AR911" s="37"/>
      <c r="AS911" s="37"/>
      <c r="AT911" s="38"/>
    </row>
    <row r="912" spans="1:46" ht="12.75" customHeight="1">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c r="AA912" s="37"/>
      <c r="AB912" s="37"/>
      <c r="AC912" s="49"/>
      <c r="AD912" s="37"/>
      <c r="AE912" s="37"/>
      <c r="AF912" s="37"/>
      <c r="AG912" s="37"/>
      <c r="AI912" s="37"/>
      <c r="AJ912" s="555"/>
      <c r="AK912" s="37"/>
      <c r="AL912" s="37"/>
      <c r="AM912" s="37"/>
      <c r="AN912" s="37"/>
      <c r="AO912" s="38"/>
      <c r="AP912" s="38"/>
      <c r="AQ912" s="37"/>
      <c r="AR912" s="37"/>
      <c r="AS912" s="37"/>
      <c r="AT912" s="38"/>
    </row>
    <row r="913" spans="1:36" ht="12.75" customHeight="1">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c r="AA913" s="37"/>
      <c r="AB913" s="37"/>
      <c r="AC913" s="49"/>
      <c r="AD913" s="37"/>
      <c r="AE913" s="37"/>
      <c r="AF913" s="37"/>
      <c r="AG913" s="37"/>
      <c r="AI913" s="37"/>
      <c r="AJ913" s="555"/>
    </row>
    <row r="914" spans="1:36" ht="12.75" customHeight="1">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c r="AA914" s="37"/>
      <c r="AB914" s="37"/>
      <c r="AC914" s="49"/>
      <c r="AD914" s="37"/>
      <c r="AE914" s="37"/>
      <c r="AF914" s="37"/>
      <c r="AG914" s="37"/>
    </row>
  </sheetData>
  <mergeCells count="117">
    <mergeCell ref="Z44:AT44"/>
    <mergeCell ref="A5:AS5"/>
    <mergeCell ref="A6:AS6"/>
    <mergeCell ref="A9:AS9"/>
    <mergeCell ref="A8:AS8"/>
    <mergeCell ref="F16:F33"/>
    <mergeCell ref="G16:G33"/>
    <mergeCell ref="H16:H33"/>
    <mergeCell ref="I16:I33"/>
    <mergeCell ref="J16:J33"/>
    <mergeCell ref="K16:K33"/>
    <mergeCell ref="L16:L33"/>
    <mergeCell ref="M16:M33"/>
    <mergeCell ref="N16:N33"/>
    <mergeCell ref="O16:O33"/>
    <mergeCell ref="P16:P33"/>
    <mergeCell ref="Q16:Q33"/>
    <mergeCell ref="R16:R33"/>
    <mergeCell ref="S16:S33"/>
    <mergeCell ref="AB14:AO14"/>
    <mergeCell ref="A16:A33"/>
    <mergeCell ref="B16:B33"/>
    <mergeCell ref="J14:P14"/>
    <mergeCell ref="C14:I14"/>
    <mergeCell ref="Q14:V14"/>
    <mergeCell ref="C16:C33"/>
    <mergeCell ref="D16:D33"/>
    <mergeCell ref="E16:E33"/>
    <mergeCell ref="T38:T42"/>
    <mergeCell ref="U38:U42"/>
    <mergeCell ref="V38:V42"/>
    <mergeCell ref="W38:W42"/>
    <mergeCell ref="X38:X42"/>
    <mergeCell ref="T16:T33"/>
    <mergeCell ref="U16:U33"/>
    <mergeCell ref="V16:V33"/>
    <mergeCell ref="W16:W33"/>
    <mergeCell ref="X16:X33"/>
    <mergeCell ref="Y16:Y33"/>
    <mergeCell ref="M35:M36"/>
    <mergeCell ref="N35:N36"/>
    <mergeCell ref="O35:O36"/>
    <mergeCell ref="P35:P36"/>
    <mergeCell ref="Q35:Q36"/>
    <mergeCell ref="R35:R36"/>
    <mergeCell ref="Z38:Z42"/>
    <mergeCell ref="AA38:AA42"/>
    <mergeCell ref="S35:S36"/>
    <mergeCell ref="T35:T36"/>
    <mergeCell ref="U35:U36"/>
    <mergeCell ref="V35:V36"/>
    <mergeCell ref="W35:W36"/>
    <mergeCell ref="X35:X36"/>
    <mergeCell ref="Y35:Y36"/>
    <mergeCell ref="Z35:Z36"/>
    <mergeCell ref="AA35:AA36"/>
    <mergeCell ref="Y38:Y42"/>
    <mergeCell ref="Z16:Z33"/>
    <mergeCell ref="AA16:AA33"/>
    <mergeCell ref="AN16:AN33"/>
    <mergeCell ref="AO16:AO33"/>
    <mergeCell ref="AR16:AR33"/>
    <mergeCell ref="AS16:AS33"/>
    <mergeCell ref="AT16:AT33"/>
    <mergeCell ref="AB25:AB26"/>
    <mergeCell ref="AC25:AC26"/>
    <mergeCell ref="AD25:AD26"/>
    <mergeCell ref="AE25:AE26"/>
    <mergeCell ref="AF25:AF26"/>
    <mergeCell ref="AG25:AG26"/>
    <mergeCell ref="AH25:AH26"/>
    <mergeCell ref="AI25:AI26"/>
    <mergeCell ref="AJ25:AJ26"/>
    <mergeCell ref="AP25:AP26"/>
    <mergeCell ref="AQ25:AQ26"/>
    <mergeCell ref="A35:A36"/>
    <mergeCell ref="B35:B36"/>
    <mergeCell ref="C35:C36"/>
    <mergeCell ref="D35:D36"/>
    <mergeCell ref="E35:E36"/>
    <mergeCell ref="F35:F36"/>
    <mergeCell ref="G35:G36"/>
    <mergeCell ref="H35:H36"/>
    <mergeCell ref="I35:I36"/>
    <mergeCell ref="A38:A42"/>
    <mergeCell ref="B38:B42"/>
    <mergeCell ref="C38:C42"/>
    <mergeCell ref="D38:D42"/>
    <mergeCell ref="E38:E42"/>
    <mergeCell ref="F38:F42"/>
    <mergeCell ref="G38:G42"/>
    <mergeCell ref="H38:H42"/>
    <mergeCell ref="I38:I42"/>
    <mergeCell ref="AN38:AN41"/>
    <mergeCell ref="AO38:AO41"/>
    <mergeCell ref="AR38:AR41"/>
    <mergeCell ref="AS38:AS41"/>
    <mergeCell ref="AT38:AT41"/>
    <mergeCell ref="AC42:AT42"/>
    <mergeCell ref="C11:F11"/>
    <mergeCell ref="AN35:AN36"/>
    <mergeCell ref="AO35:AO36"/>
    <mergeCell ref="AS35:AS36"/>
    <mergeCell ref="AT35:AT36"/>
    <mergeCell ref="J38:J42"/>
    <mergeCell ref="K38:K42"/>
    <mergeCell ref="L38:L42"/>
    <mergeCell ref="M38:M42"/>
    <mergeCell ref="N38:N42"/>
    <mergeCell ref="O38:O42"/>
    <mergeCell ref="P38:P42"/>
    <mergeCell ref="Q38:Q42"/>
    <mergeCell ref="R38:R42"/>
    <mergeCell ref="S38:S42"/>
    <mergeCell ref="J35:J36"/>
    <mergeCell ref="K35:K36"/>
    <mergeCell ref="L35:L36"/>
  </mergeCells>
  <pageMargins left="0.25" right="0.25" top="0.75" bottom="0.75" header="0" footer="0"/>
  <pageSetup scale="16" fitToHeight="0" orientation="landscape" r:id="rId1"/>
  <drawing r:id="rId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5:AD48"/>
  <sheetViews>
    <sheetView showGridLines="0" topLeftCell="T16" zoomScale="71" zoomScaleNormal="100" workbookViewId="0">
      <selection activeCell="AC38" sqref="AC38"/>
    </sheetView>
  </sheetViews>
  <sheetFormatPr baseColWidth="10" defaultColWidth="11.42578125" defaultRowHeight="12.75"/>
  <cols>
    <col min="1" max="1" width="2.85546875" style="440" customWidth="1"/>
    <col min="2" max="2" width="10.140625" style="440" customWidth="1"/>
    <col min="3" max="3" width="12.7109375" style="440" customWidth="1"/>
    <col min="4" max="6" width="17" style="440" customWidth="1"/>
    <col min="7" max="7" width="41.7109375" style="440" customWidth="1"/>
    <col min="8" max="8" width="23" style="440" customWidth="1"/>
    <col min="9" max="11" width="38.140625" style="440" customWidth="1"/>
    <col min="12" max="12" width="19.140625" style="440" customWidth="1"/>
    <col min="13" max="13" width="18.7109375" style="440" customWidth="1"/>
    <col min="14" max="17" width="18.5703125" style="440" customWidth="1"/>
    <col min="18" max="18" width="32.85546875" style="440" customWidth="1"/>
    <col min="19" max="20" width="26.42578125" style="440" customWidth="1"/>
    <col min="21" max="21" width="28.5703125" style="440" hidden="1" customWidth="1"/>
    <col min="22" max="22" width="38.42578125" style="440" customWidth="1"/>
    <col min="23" max="23" width="11.42578125" style="440"/>
    <col min="24" max="24" width="21.28515625" style="440" bestFit="1" customWidth="1"/>
    <col min="25" max="25" width="37.5703125" style="440" customWidth="1"/>
    <col min="26" max="26" width="16.5703125" style="440" customWidth="1"/>
    <col min="27" max="27" width="21.28515625" style="440" bestFit="1" customWidth="1"/>
    <col min="28" max="28" width="20.85546875" style="440" customWidth="1"/>
    <col min="29" max="29" width="25.140625" style="440" customWidth="1"/>
    <col min="30" max="30" width="21.28515625" style="440" customWidth="1"/>
    <col min="31" max="16384" width="11.42578125" style="440"/>
  </cols>
  <sheetData>
    <row r="5" spans="2:30" s="387" customFormat="1" ht="18" customHeight="1">
      <c r="B5" s="1088"/>
      <c r="C5" s="1088"/>
      <c r="D5" s="1088"/>
      <c r="E5" s="1088"/>
      <c r="F5" s="1088"/>
      <c r="G5" s="1088"/>
      <c r="H5" s="1088"/>
      <c r="I5" s="1088"/>
      <c r="J5" s="1088"/>
      <c r="K5" s="1088"/>
      <c r="L5" s="1088"/>
      <c r="M5" s="1088"/>
      <c r="N5" s="1088"/>
      <c r="O5" s="1088"/>
      <c r="P5" s="1088"/>
      <c r="Q5" s="1088"/>
      <c r="R5" s="1088"/>
      <c r="S5" s="1088"/>
      <c r="T5" s="1088"/>
      <c r="U5" s="1088"/>
    </row>
    <row r="6" spans="2:30" s="387" customFormat="1">
      <c r="B6" s="1088"/>
      <c r="C6" s="1088"/>
      <c r="D6" s="1088"/>
      <c r="E6" s="1088"/>
      <c r="F6" s="1088"/>
      <c r="G6" s="1088"/>
      <c r="H6" s="1088"/>
      <c r="I6" s="1088"/>
      <c r="J6" s="1088"/>
      <c r="K6" s="1088"/>
      <c r="L6" s="1088"/>
      <c r="M6" s="1088"/>
      <c r="N6" s="1088"/>
      <c r="O6" s="1088"/>
      <c r="P6" s="1088"/>
      <c r="Q6" s="1088"/>
      <c r="R6" s="1088"/>
      <c r="S6" s="1088"/>
      <c r="T6" s="1088"/>
      <c r="U6" s="1088"/>
    </row>
    <row r="7" spans="2:30" s="387" customFormat="1">
      <c r="B7" s="1088"/>
      <c r="C7" s="1088"/>
      <c r="D7" s="1088"/>
      <c r="E7" s="1088"/>
      <c r="F7" s="1088"/>
      <c r="G7" s="1088"/>
      <c r="H7" s="1088"/>
      <c r="I7" s="1088"/>
      <c r="J7" s="1088"/>
      <c r="K7" s="1088"/>
      <c r="L7" s="1088"/>
      <c r="M7" s="1088"/>
      <c r="N7" s="1088"/>
      <c r="O7" s="1088"/>
      <c r="P7" s="1088"/>
      <c r="Q7" s="1088"/>
      <c r="R7" s="1088"/>
      <c r="S7" s="1088"/>
      <c r="T7" s="1088"/>
      <c r="U7" s="1088"/>
    </row>
    <row r="8" spans="2:30" s="387" customFormat="1" ht="21" customHeight="1">
      <c r="B8" s="1088"/>
      <c r="C8" s="1088"/>
      <c r="D8" s="1088"/>
      <c r="E8" s="1088"/>
      <c r="F8" s="1088"/>
      <c r="G8" s="1088"/>
      <c r="H8" s="1088"/>
      <c r="I8" s="1088"/>
      <c r="J8" s="1088"/>
      <c r="K8" s="1088"/>
      <c r="L8" s="1088"/>
      <c r="M8" s="1088"/>
      <c r="N8" s="1088"/>
      <c r="O8" s="1088"/>
      <c r="P8" s="1088"/>
      <c r="Q8" s="1088"/>
      <c r="R8" s="1088"/>
      <c r="S8" s="1088"/>
      <c r="T8" s="1088"/>
      <c r="U8" s="1088"/>
    </row>
    <row r="9" spans="2:30" s="387" customFormat="1" ht="6" customHeight="1">
      <c r="B9" s="1310"/>
      <c r="C9" s="1310"/>
      <c r="D9" s="1310"/>
      <c r="E9" s="1310"/>
      <c r="F9" s="1310"/>
      <c r="G9" s="1310"/>
      <c r="H9" s="1310"/>
      <c r="I9" s="1310"/>
      <c r="J9" s="1310"/>
      <c r="K9" s="1310"/>
      <c r="L9" s="1310"/>
      <c r="M9" s="1310"/>
      <c r="N9" s="1310"/>
      <c r="O9" s="1310"/>
      <c r="P9" s="1310"/>
      <c r="Q9" s="1310"/>
      <c r="R9" s="1310"/>
      <c r="S9" s="1310"/>
      <c r="T9" s="1310"/>
      <c r="U9" s="1310"/>
    </row>
    <row r="10" spans="2:30" s="387" customFormat="1">
      <c r="B10" s="1310"/>
      <c r="C10" s="1311"/>
      <c r="D10" s="1311"/>
      <c r="E10" s="1311"/>
      <c r="F10" s="1311"/>
      <c r="G10" s="1311"/>
      <c r="H10" s="1311"/>
      <c r="I10" s="1311"/>
      <c r="J10" s="1311"/>
      <c r="K10" s="1311"/>
      <c r="L10" s="1311"/>
      <c r="M10" s="1311"/>
      <c r="N10" s="1311"/>
      <c r="O10" s="1311"/>
      <c r="P10" s="1311"/>
      <c r="Q10" s="1311"/>
      <c r="R10" s="1311"/>
      <c r="S10" s="1311"/>
      <c r="T10" s="1311"/>
      <c r="U10" s="1311"/>
    </row>
    <row r="11" spans="2:30" s="387" customFormat="1">
      <c r="B11" s="388"/>
      <c r="C11" s="389"/>
      <c r="D11" s="389"/>
      <c r="E11" s="389"/>
      <c r="F11" s="389"/>
      <c r="G11" s="389"/>
      <c r="H11" s="389"/>
      <c r="I11" s="389"/>
      <c r="J11" s="389"/>
      <c r="K11" s="389"/>
      <c r="L11" s="389"/>
      <c r="M11" s="389"/>
      <c r="N11" s="389"/>
      <c r="O11" s="389"/>
      <c r="P11" s="389"/>
      <c r="Q11" s="389"/>
      <c r="R11" s="389"/>
      <c r="S11" s="389"/>
      <c r="T11" s="389"/>
      <c r="U11" s="389"/>
    </row>
    <row r="12" spans="2:30" s="387" customFormat="1">
      <c r="B12" s="388"/>
      <c r="C12" s="389"/>
      <c r="D12" s="389"/>
      <c r="E12" s="389"/>
      <c r="F12" s="389"/>
      <c r="G12" s="389"/>
      <c r="H12" s="389"/>
      <c r="I12" s="389"/>
      <c r="J12" s="389"/>
      <c r="K12" s="389"/>
      <c r="L12" s="389"/>
      <c r="M12" s="389"/>
      <c r="N12" s="389"/>
      <c r="O12" s="389"/>
      <c r="P12" s="389"/>
      <c r="Q12" s="389"/>
      <c r="R12" s="389"/>
      <c r="S12" s="389"/>
      <c r="T12" s="389"/>
      <c r="U12" s="389"/>
    </row>
    <row r="13" spans="2:30" s="387" customFormat="1">
      <c r="B13" s="390"/>
      <c r="C13" s="389"/>
      <c r="D13" s="389"/>
      <c r="E13" s="389"/>
      <c r="F13" s="389"/>
      <c r="G13" s="389"/>
      <c r="H13" s="389"/>
      <c r="I13" s="389"/>
      <c r="J13" s="389"/>
      <c r="K13" s="389"/>
      <c r="L13" s="389"/>
      <c r="M13" s="389"/>
      <c r="N13" s="389"/>
      <c r="O13" s="389"/>
      <c r="P13" s="389"/>
      <c r="Q13" s="389"/>
      <c r="R13" s="389"/>
      <c r="S13" s="389"/>
      <c r="T13" s="389"/>
      <c r="U13" s="389"/>
    </row>
    <row r="14" spans="2:30" s="387" customFormat="1" ht="13.5" thickBot="1">
      <c r="C14" s="389"/>
      <c r="D14" s="389"/>
      <c r="E14" s="389"/>
      <c r="F14" s="389"/>
      <c r="G14" s="389"/>
      <c r="H14" s="391"/>
      <c r="I14" s="392"/>
      <c r="J14" s="392"/>
      <c r="K14" s="392"/>
      <c r="L14" s="392"/>
      <c r="M14" s="392"/>
      <c r="N14" s="392"/>
      <c r="O14" s="392"/>
      <c r="P14" s="392"/>
      <c r="Q14" s="392"/>
      <c r="R14" s="392"/>
      <c r="S14" s="392"/>
      <c r="T14" s="392"/>
      <c r="U14" s="392"/>
      <c r="V14" s="392"/>
    </row>
    <row r="15" spans="2:30" s="387" customFormat="1" ht="15" customHeight="1">
      <c r="B15" s="388"/>
      <c r="C15" s="389"/>
      <c r="D15" s="389"/>
      <c r="E15" s="392"/>
      <c r="F15" s="389"/>
      <c r="G15" s="389"/>
      <c r="J15" s="1308"/>
      <c r="K15" s="1309"/>
      <c r="L15" s="393"/>
      <c r="R15" s="394"/>
      <c r="S15" s="1306"/>
      <c r="T15" s="1306"/>
      <c r="U15" s="1306"/>
    </row>
    <row r="16" spans="2:30" s="387" customFormat="1" ht="208.9" customHeight="1">
      <c r="B16" s="395"/>
      <c r="C16" s="395"/>
      <c r="D16" s="395"/>
      <c r="E16" s="396"/>
      <c r="F16" s="396"/>
      <c r="G16" s="395"/>
      <c r="H16" s="395"/>
      <c r="I16" s="395"/>
      <c r="J16" s="397"/>
      <c r="K16" s="398"/>
      <c r="L16" s="399"/>
      <c r="M16" s="399"/>
      <c r="N16" s="400"/>
      <c r="O16" s="401"/>
      <c r="P16" s="401"/>
      <c r="Q16" s="402"/>
      <c r="R16" s="399"/>
      <c r="S16" s="399"/>
      <c r="T16" s="399"/>
      <c r="U16" s="403"/>
      <c r="V16" s="404"/>
      <c r="W16" s="405"/>
      <c r="X16" s="405"/>
      <c r="Y16" s="405"/>
      <c r="Z16" s="405"/>
      <c r="AA16" s="405"/>
      <c r="AB16" s="405"/>
      <c r="AC16" s="405"/>
      <c r="AD16" s="405"/>
    </row>
    <row r="17" spans="2:30" s="387" customFormat="1" ht="15">
      <c r="B17" s="382"/>
      <c r="C17" s="406"/>
      <c r="D17" s="406"/>
      <c r="E17" s="382"/>
      <c r="F17" s="382"/>
      <c r="G17" s="382"/>
      <c r="H17" s="382"/>
      <c r="I17" s="382"/>
      <c r="J17" s="382"/>
      <c r="K17" s="382"/>
      <c r="L17" s="407"/>
      <c r="M17" s="406"/>
      <c r="N17" s="382"/>
      <c r="O17" s="408"/>
      <c r="P17" s="381"/>
      <c r="Q17" s="382"/>
      <c r="R17" s="409"/>
      <c r="S17" s="410"/>
      <c r="T17" s="411"/>
      <c r="U17" s="412"/>
      <c r="V17" s="382"/>
      <c r="W17" s="235"/>
      <c r="X17" s="413"/>
      <c r="Y17" s="413"/>
      <c r="Z17" s="414"/>
      <c r="AA17" s="413"/>
      <c r="AB17" s="414"/>
      <c r="AC17" s="413"/>
      <c r="AD17" s="383"/>
    </row>
    <row r="18" spans="2:30" s="417" customFormat="1" ht="15">
      <c r="B18" s="382"/>
      <c r="C18" s="406"/>
      <c r="D18" s="406"/>
      <c r="E18" s="382"/>
      <c r="F18" s="382"/>
      <c r="G18" s="382"/>
      <c r="H18" s="382"/>
      <c r="I18" s="382"/>
      <c r="J18" s="382"/>
      <c r="K18" s="382"/>
      <c r="L18" s="407"/>
      <c r="M18" s="382"/>
      <c r="N18" s="382"/>
      <c r="O18" s="408"/>
      <c r="P18" s="381"/>
      <c r="Q18" s="381"/>
      <c r="R18" s="415"/>
      <c r="S18" s="410"/>
      <c r="T18" s="382"/>
      <c r="U18" s="416"/>
      <c r="V18" s="382"/>
      <c r="W18" s="235"/>
      <c r="X18" s="413"/>
      <c r="Y18" s="413"/>
      <c r="Z18" s="414"/>
      <c r="AA18" s="413"/>
      <c r="AB18" s="414"/>
      <c r="AC18" s="413"/>
      <c r="AD18" s="383"/>
    </row>
    <row r="19" spans="2:30" s="417" customFormat="1" ht="15">
      <c r="B19" s="418"/>
      <c r="C19" s="406"/>
      <c r="D19" s="406"/>
      <c r="E19" s="406"/>
      <c r="F19" s="406"/>
      <c r="G19" s="382"/>
      <c r="H19" s="406"/>
      <c r="I19" s="382"/>
      <c r="J19" s="382"/>
      <c r="K19" s="382"/>
      <c r="L19" s="419"/>
      <c r="M19" s="406"/>
      <c r="N19" s="406"/>
      <c r="O19" s="415"/>
      <c r="P19" s="381"/>
      <c r="Q19" s="420"/>
      <c r="R19" s="409"/>
      <c r="S19" s="410"/>
      <c r="T19" s="421"/>
      <c r="U19" s="416"/>
      <c r="V19" s="383"/>
      <c r="W19" s="235"/>
      <c r="X19" s="413"/>
      <c r="Y19" s="413"/>
      <c r="Z19" s="414"/>
      <c r="AA19" s="413"/>
      <c r="AB19" s="414"/>
      <c r="AC19" s="413"/>
      <c r="AD19" s="383"/>
    </row>
    <row r="20" spans="2:30" s="387" customFormat="1" ht="15.75" thickBot="1">
      <c r="B20" s="388"/>
      <c r="C20" s="389"/>
      <c r="D20" s="389"/>
      <c r="E20" s="389"/>
      <c r="F20" s="389"/>
      <c r="G20" s="389"/>
      <c r="H20" s="389"/>
      <c r="I20" s="389"/>
      <c r="J20" s="389"/>
      <c r="K20" s="389"/>
      <c r="L20" s="389"/>
      <c r="M20" s="389"/>
      <c r="N20" s="389"/>
      <c r="O20" s="389"/>
      <c r="P20" s="389"/>
      <c r="Q20" s="389"/>
      <c r="R20" s="389"/>
      <c r="T20" s="97"/>
      <c r="U20" s="389"/>
      <c r="AA20" s="1301"/>
      <c r="AB20" s="1301"/>
      <c r="AC20" s="422"/>
    </row>
    <row r="21" spans="2:30" s="387" customFormat="1" ht="15">
      <c r="B21" s="388"/>
      <c r="C21" s="389"/>
      <c r="D21" s="389"/>
      <c r="E21" s="389"/>
      <c r="F21" s="389"/>
      <c r="G21" s="389"/>
      <c r="H21" s="389"/>
      <c r="I21" s="389"/>
      <c r="J21" s="389"/>
      <c r="K21" s="389"/>
      <c r="L21" s="389"/>
      <c r="M21" s="389"/>
      <c r="N21" s="389"/>
      <c r="O21" s="389"/>
      <c r="P21" s="389"/>
      <c r="Q21" s="389"/>
      <c r="R21" s="423"/>
      <c r="S21" s="424"/>
      <c r="T21" s="424"/>
      <c r="U21" s="424"/>
      <c r="V21" s="1303"/>
      <c r="AA21" s="1302"/>
      <c r="AB21" s="1302"/>
      <c r="AC21" s="425"/>
    </row>
    <row r="22" spans="2:30" s="387" customFormat="1" ht="12.75" customHeight="1">
      <c r="B22" s="388"/>
      <c r="C22" s="389"/>
      <c r="D22" s="389"/>
      <c r="E22" s="389"/>
      <c r="F22" s="389"/>
      <c r="G22" s="389"/>
      <c r="H22" s="389"/>
      <c r="I22" s="389"/>
      <c r="J22" s="389"/>
      <c r="K22" s="389"/>
      <c r="L22" s="389"/>
      <c r="M22" s="389"/>
      <c r="N22" s="389"/>
      <c r="O22" s="389"/>
      <c r="P22" s="389"/>
      <c r="Q22" s="389"/>
      <c r="R22" s="190"/>
      <c r="S22" s="426"/>
      <c r="T22" s="427"/>
      <c r="U22" s="428"/>
      <c r="V22" s="1304"/>
    </row>
    <row r="23" spans="2:30" s="387" customFormat="1" ht="15" customHeight="1">
      <c r="B23" s="388"/>
      <c r="C23" s="389"/>
      <c r="I23" s="389"/>
      <c r="J23" s="389"/>
      <c r="K23" s="389"/>
      <c r="L23" s="389"/>
      <c r="M23" s="389"/>
      <c r="N23" s="389"/>
      <c r="O23" s="389"/>
      <c r="P23" s="389"/>
      <c r="Q23" s="389"/>
      <c r="R23" s="191"/>
      <c r="S23" s="426"/>
      <c r="T23" s="429"/>
      <c r="U23" s="430"/>
      <c r="V23" s="1304"/>
    </row>
    <row r="24" spans="2:30" s="387" customFormat="1" ht="15" customHeight="1">
      <c r="B24" s="388"/>
      <c r="C24" s="389"/>
      <c r="I24" s="389"/>
      <c r="J24" s="389"/>
      <c r="K24" s="389"/>
      <c r="L24" s="389"/>
      <c r="M24" s="389"/>
      <c r="N24" s="389"/>
      <c r="O24" s="389"/>
      <c r="P24" s="389"/>
      <c r="Q24" s="389"/>
      <c r="R24" s="191"/>
      <c r="S24" s="426"/>
      <c r="T24" s="429"/>
      <c r="U24" s="430"/>
      <c r="V24" s="1304"/>
    </row>
    <row r="25" spans="2:30" s="387" customFormat="1" ht="15" customHeight="1">
      <c r="B25" s="388"/>
      <c r="C25" s="389"/>
      <c r="I25" s="389"/>
      <c r="J25" s="389"/>
      <c r="K25" s="389"/>
      <c r="L25" s="389"/>
      <c r="M25" s="389"/>
      <c r="N25" s="389"/>
      <c r="O25" s="389"/>
      <c r="P25" s="389"/>
      <c r="Q25" s="389"/>
      <c r="R25" s="191"/>
      <c r="S25" s="426"/>
      <c r="T25" s="429"/>
      <c r="U25" s="430"/>
      <c r="V25" s="1304"/>
    </row>
    <row r="26" spans="2:30" s="387" customFormat="1" ht="27" customHeight="1">
      <c r="B26" s="388"/>
      <c r="C26" s="389"/>
      <c r="I26" s="389"/>
      <c r="J26" s="389"/>
      <c r="K26" s="389"/>
      <c r="L26" s="389"/>
      <c r="M26" s="389"/>
      <c r="N26" s="389"/>
      <c r="O26" s="389"/>
      <c r="P26" s="389"/>
      <c r="R26" s="431"/>
      <c r="S26" s="432"/>
      <c r="T26" s="433"/>
      <c r="U26" s="430"/>
      <c r="V26" s="1304"/>
    </row>
    <row r="27" spans="2:30" s="387" customFormat="1" ht="15">
      <c r="B27" s="388"/>
      <c r="C27" s="389"/>
      <c r="I27" s="389"/>
      <c r="J27" s="389"/>
      <c r="K27" s="389"/>
      <c r="L27" s="389"/>
      <c r="M27" s="389"/>
      <c r="N27" s="389"/>
      <c r="O27" s="389"/>
      <c r="P27" s="389"/>
      <c r="Q27" s="389"/>
      <c r="R27" s="190"/>
      <c r="S27" s="382"/>
      <c r="T27" s="198"/>
      <c r="U27" s="428"/>
      <c r="V27" s="1304"/>
    </row>
    <row r="28" spans="2:30" s="387" customFormat="1" ht="16.5" customHeight="1">
      <c r="B28" s="388"/>
      <c r="C28" s="389"/>
      <c r="I28" s="389"/>
      <c r="J28" s="389"/>
      <c r="K28" s="389"/>
      <c r="L28" s="389"/>
      <c r="M28" s="389"/>
      <c r="N28" s="389"/>
      <c r="O28" s="389"/>
      <c r="P28" s="389"/>
      <c r="Q28" s="183"/>
      <c r="R28" s="434"/>
      <c r="S28" s="184"/>
      <c r="T28" s="184"/>
      <c r="U28" s="428"/>
      <c r="V28" s="1304"/>
    </row>
    <row r="29" spans="2:30" s="387" customFormat="1" ht="16.5" customHeight="1">
      <c r="B29" s="388"/>
      <c r="C29" s="389"/>
      <c r="I29" s="389"/>
      <c r="J29" s="389"/>
      <c r="K29" s="389"/>
      <c r="L29" s="389"/>
      <c r="M29" s="389"/>
      <c r="N29" s="98"/>
      <c r="O29" s="98"/>
      <c r="P29" s="98"/>
      <c r="R29" s="194"/>
      <c r="S29" s="184"/>
      <c r="T29" s="184"/>
      <c r="U29" s="428"/>
      <c r="V29" s="1304"/>
    </row>
    <row r="30" spans="2:30" s="387" customFormat="1" ht="16.5" customHeight="1">
      <c r="B30" s="388"/>
      <c r="C30" s="389"/>
      <c r="D30" s="389"/>
      <c r="E30" s="389"/>
      <c r="F30" s="389"/>
      <c r="G30" s="389"/>
      <c r="H30" s="389"/>
      <c r="I30" s="389"/>
      <c r="J30" s="389"/>
      <c r="K30" s="389"/>
      <c r="L30" s="389"/>
      <c r="M30" s="389"/>
      <c r="N30" s="98"/>
      <c r="O30" s="98"/>
      <c r="P30" s="98"/>
      <c r="R30" s="194"/>
      <c r="S30" s="184"/>
      <c r="T30" s="184"/>
      <c r="U30" s="428"/>
      <c r="V30" s="1304"/>
    </row>
    <row r="31" spans="2:30" s="387" customFormat="1" ht="16.5" customHeight="1">
      <c r="B31" s="388"/>
      <c r="C31" s="389"/>
      <c r="D31" s="389"/>
      <c r="E31" s="389"/>
      <c r="F31" s="389"/>
      <c r="G31" s="389"/>
      <c r="H31" s="389"/>
      <c r="I31" s="389"/>
      <c r="J31" s="389"/>
      <c r="K31" s="389"/>
      <c r="L31" s="389"/>
      <c r="M31" s="389"/>
      <c r="N31" s="98"/>
      <c r="O31" s="98"/>
      <c r="P31" s="98"/>
      <c r="R31" s="194"/>
      <c r="S31" s="184"/>
      <c r="T31" s="184"/>
      <c r="U31" s="428"/>
      <c r="V31" s="1304"/>
    </row>
    <row r="32" spans="2:30" s="387" customFormat="1" ht="16.5" customHeight="1">
      <c r="B32" s="388"/>
      <c r="C32" s="389"/>
      <c r="D32" s="389"/>
      <c r="E32" s="389"/>
      <c r="F32" s="389"/>
      <c r="G32" s="1307"/>
      <c r="H32" s="1307"/>
      <c r="I32" s="1307"/>
      <c r="J32" s="435"/>
      <c r="K32" s="435"/>
      <c r="L32" s="1307"/>
      <c r="M32" s="389"/>
      <c r="N32" s="389"/>
      <c r="O32" s="389"/>
      <c r="P32" s="389"/>
      <c r="R32" s="195"/>
      <c r="S32" s="184"/>
      <c r="T32" s="184"/>
      <c r="U32" s="428"/>
      <c r="V32" s="1304"/>
    </row>
    <row r="33" spans="2:22" s="387" customFormat="1" ht="16.5" customHeight="1" thickBot="1">
      <c r="B33" s="388"/>
      <c r="C33" s="389"/>
      <c r="D33" s="389"/>
      <c r="E33" s="389"/>
      <c r="F33" s="389"/>
      <c r="G33" s="1307"/>
      <c r="H33" s="1307"/>
      <c r="I33" s="1307"/>
      <c r="J33" s="435"/>
      <c r="K33" s="435"/>
      <c r="L33" s="1307"/>
      <c r="M33" s="389"/>
      <c r="N33" s="389"/>
      <c r="O33" s="389"/>
      <c r="P33" s="389"/>
      <c r="Q33" s="183"/>
      <c r="R33" s="436"/>
      <c r="S33" s="437"/>
      <c r="T33" s="437"/>
      <c r="U33" s="438"/>
      <c r="V33" s="1305"/>
    </row>
    <row r="34" spans="2:22" s="387" customFormat="1">
      <c r="B34" s="388"/>
      <c r="C34" s="389"/>
      <c r="D34" s="389"/>
      <c r="E34" s="389"/>
      <c r="F34" s="389"/>
      <c r="G34" s="1307"/>
      <c r="H34" s="1307"/>
      <c r="I34" s="1307"/>
      <c r="J34" s="435"/>
      <c r="K34" s="435"/>
      <c r="L34" s="1307"/>
      <c r="M34" s="389"/>
      <c r="N34" s="389"/>
      <c r="O34" s="389"/>
      <c r="P34" s="389"/>
      <c r="Q34" s="389"/>
      <c r="R34" s="389"/>
      <c r="S34" s="439"/>
      <c r="T34" s="389"/>
      <c r="U34" s="389"/>
    </row>
    <row r="35" spans="2:22" s="387" customFormat="1">
      <c r="B35" s="388"/>
      <c r="C35" s="389"/>
      <c r="D35" s="389"/>
      <c r="E35" s="389"/>
      <c r="F35" s="389"/>
      <c r="G35" s="1307"/>
      <c r="H35" s="1307"/>
      <c r="I35" s="1307"/>
      <c r="J35" s="435"/>
      <c r="K35" s="435"/>
      <c r="L35" s="1307"/>
      <c r="M35" s="389"/>
      <c r="N35" s="389"/>
      <c r="O35" s="389"/>
      <c r="P35" s="389"/>
      <c r="Q35" s="389"/>
      <c r="R35" s="389"/>
      <c r="S35" s="439"/>
      <c r="T35" s="389"/>
      <c r="U35" s="389"/>
    </row>
    <row r="36" spans="2:22">
      <c r="G36" s="1307"/>
      <c r="H36" s="1307"/>
      <c r="I36" s="1307"/>
      <c r="J36" s="435"/>
      <c r="K36" s="435"/>
      <c r="L36" s="1307"/>
    </row>
    <row r="37" spans="2:22">
      <c r="G37" s="1307"/>
      <c r="H37" s="1307"/>
      <c r="I37" s="1307"/>
      <c r="J37" s="435"/>
      <c r="K37" s="435"/>
      <c r="L37" s="1307"/>
    </row>
    <row r="38" spans="2:22" s="441" customFormat="1">
      <c r="G38" s="1307"/>
      <c r="H38" s="1307"/>
      <c r="I38" s="1307"/>
      <c r="J38" s="435"/>
      <c r="K38" s="435"/>
      <c r="L38" s="1307"/>
    </row>
    <row r="39" spans="2:22" s="442" customFormat="1" ht="18">
      <c r="C39" s="443"/>
      <c r="D39" s="443"/>
      <c r="E39" s="443"/>
      <c r="F39" s="443"/>
      <c r="G39" s="1307"/>
      <c r="H39" s="1307"/>
      <c r="I39" s="1307"/>
      <c r="J39" s="435"/>
      <c r="K39" s="435"/>
      <c r="L39" s="1307"/>
    </row>
    <row r="40" spans="2:22" s="442" customFormat="1" ht="18">
      <c r="C40" s="443"/>
      <c r="G40" s="1307"/>
      <c r="H40" s="1307"/>
      <c r="I40" s="1307"/>
      <c r="J40" s="435"/>
      <c r="K40" s="435"/>
      <c r="L40" s="444"/>
    </row>
    <row r="41" spans="2:22" s="442" customFormat="1" ht="18">
      <c r="C41" s="443"/>
      <c r="G41" s="1307"/>
      <c r="H41" s="1307"/>
      <c r="I41" s="1307"/>
      <c r="J41" s="435"/>
      <c r="K41" s="435"/>
      <c r="L41" s="444"/>
    </row>
    <row r="42" spans="2:22" s="442" customFormat="1" ht="18">
      <c r="C42" s="443"/>
      <c r="G42" s="1307"/>
      <c r="H42" s="1307"/>
      <c r="I42" s="1307"/>
      <c r="J42" s="435"/>
      <c r="K42" s="435"/>
      <c r="L42" s="444"/>
    </row>
    <row r="43" spans="2:22" s="442" customFormat="1" ht="18">
      <c r="C43" s="443"/>
      <c r="G43" s="1307"/>
      <c r="H43" s="1307"/>
      <c r="I43" s="1307"/>
      <c r="J43" s="435"/>
      <c r="K43" s="435"/>
      <c r="L43" s="444"/>
    </row>
    <row r="44" spans="2:22" s="442" customFormat="1" ht="18">
      <c r="C44" s="443"/>
      <c r="I44" s="443"/>
      <c r="J44" s="443"/>
      <c r="K44" s="443"/>
    </row>
    <row r="45" spans="2:22" s="442" customFormat="1" ht="18">
      <c r="C45" s="443"/>
      <c r="I45" s="443"/>
      <c r="J45" s="443"/>
      <c r="K45" s="443"/>
    </row>
    <row r="46" spans="2:22" s="442" customFormat="1" ht="18">
      <c r="C46" s="443"/>
      <c r="I46" s="443"/>
      <c r="J46" s="443"/>
      <c r="K46" s="443"/>
    </row>
    <row r="47" spans="2:22" s="442" customFormat="1" ht="18">
      <c r="C47" s="443"/>
      <c r="D47" s="443"/>
      <c r="E47" s="443"/>
      <c r="F47" s="443"/>
      <c r="G47" s="443"/>
      <c r="H47" s="443"/>
      <c r="I47" s="443"/>
      <c r="J47" s="443"/>
      <c r="K47" s="443"/>
    </row>
    <row r="48" spans="2:22" s="442" customFormat="1" ht="18">
      <c r="C48" s="443"/>
      <c r="D48" s="443"/>
      <c r="E48" s="443"/>
      <c r="F48" s="443"/>
      <c r="G48" s="443"/>
      <c r="H48" s="443"/>
      <c r="I48" s="443"/>
      <c r="J48" s="443"/>
      <c r="K48" s="443"/>
    </row>
  </sheetData>
  <mergeCells count="13">
    <mergeCell ref="B10:U10"/>
    <mergeCell ref="B5:U5"/>
    <mergeCell ref="B6:U6"/>
    <mergeCell ref="B7:U7"/>
    <mergeCell ref="B8:U8"/>
    <mergeCell ref="B9:U9"/>
    <mergeCell ref="AA20:AB20"/>
    <mergeCell ref="AA21:AB21"/>
    <mergeCell ref="V21:V33"/>
    <mergeCell ref="S15:U15"/>
    <mergeCell ref="G32:I43"/>
    <mergeCell ref="L32:L39"/>
    <mergeCell ref="J15:K15"/>
  </mergeCells>
  <conditionalFormatting sqref="W17:X17 AA18:AA19 AC17:AC19 Z17:AA17">
    <cfRule type="containsText" dxfId="115" priority="13" operator="containsText" text="NO">
      <formula>NOT(ISERROR(SEARCH(("NO"),(W17))))</formula>
    </cfRule>
  </conditionalFormatting>
  <conditionalFormatting sqref="W17:X17 AA18:AA19 AC17:AC19 Z17:AA17">
    <cfRule type="cellIs" dxfId="114" priority="14" operator="equal">
      <formula>"""no"""</formula>
    </cfRule>
  </conditionalFormatting>
  <conditionalFormatting sqref="AB17:AB19">
    <cfRule type="containsText" dxfId="113" priority="11" operator="containsText" text="NO">
      <formula>NOT(ISERROR(SEARCH(("NO"),(AB17))))</formula>
    </cfRule>
  </conditionalFormatting>
  <conditionalFormatting sqref="AB17:AB19">
    <cfRule type="cellIs" dxfId="112" priority="12" operator="equal">
      <formula>"""no"""</formula>
    </cfRule>
  </conditionalFormatting>
  <conditionalFormatting sqref="Z18:Z19">
    <cfRule type="containsText" dxfId="111" priority="9" operator="containsText" text="NO">
      <formula>NOT(ISERROR(SEARCH(("NO"),(Z18))))</formula>
    </cfRule>
  </conditionalFormatting>
  <conditionalFormatting sqref="Z18:Z19">
    <cfRule type="cellIs" dxfId="110" priority="10" operator="equal">
      <formula>"""no"""</formula>
    </cfRule>
  </conditionalFormatting>
  <conditionalFormatting sqref="W18:W19">
    <cfRule type="containsText" dxfId="109" priority="7" operator="containsText" text="NO">
      <formula>NOT(ISERROR(SEARCH(("NO"),(W18))))</formula>
    </cfRule>
  </conditionalFormatting>
  <conditionalFormatting sqref="W18:W19">
    <cfRule type="cellIs" dxfId="108" priority="8" operator="equal">
      <formula>"""no"""</formula>
    </cfRule>
  </conditionalFormatting>
  <conditionalFormatting sqref="X18:X19">
    <cfRule type="containsText" dxfId="107" priority="5" operator="containsText" text="NO">
      <formula>NOT(ISERROR(SEARCH(("NO"),(X18))))</formula>
    </cfRule>
  </conditionalFormatting>
  <conditionalFormatting sqref="X18:X19">
    <cfRule type="cellIs" dxfId="106" priority="6" operator="equal">
      <formula>"""no"""</formula>
    </cfRule>
  </conditionalFormatting>
  <conditionalFormatting sqref="Y17:Y19">
    <cfRule type="containsText" dxfId="105" priority="3" operator="containsText" text="NO">
      <formula>NOT(ISERROR(SEARCH(("NO"),(Y17))))</formula>
    </cfRule>
  </conditionalFormatting>
  <conditionalFormatting sqref="Y17:Y19">
    <cfRule type="cellIs" dxfId="104" priority="4" operator="equal">
      <formula>"""no"""</formula>
    </cfRule>
  </conditionalFormatting>
  <conditionalFormatting sqref="AC20:AC21">
    <cfRule type="containsText" dxfId="103" priority="1" operator="containsText" text="NO">
      <formula>NOT(ISERROR(SEARCH(("NO"),(AC20))))</formula>
    </cfRule>
  </conditionalFormatting>
  <conditionalFormatting sqref="AC20:AC21">
    <cfRule type="cellIs" dxfId="102" priority="2" operator="equal">
      <formula>"""no"""</formula>
    </cfRule>
  </conditionalFormatting>
  <printOptions horizontalCentered="1" verticalCentered="1"/>
  <pageMargins left="0.43307086614173229" right="0.35433070866141736" top="0.74803149606299213" bottom="0.74803149606299213" header="0" footer="0"/>
  <pageSetup scale="53" orientation="landscape" r:id="rId1"/>
  <drawing r:id="rId2"/>
  <legacy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993"/>
  <sheetViews>
    <sheetView zoomScale="70" zoomScaleNormal="70" workbookViewId="0">
      <selection activeCell="I25" sqref="I25"/>
    </sheetView>
  </sheetViews>
  <sheetFormatPr baseColWidth="10" defaultColWidth="14.42578125" defaultRowHeight="15" customHeight="1"/>
  <cols>
    <col min="1" max="1" width="15.28515625" style="105" customWidth="1"/>
    <col min="2" max="2" width="31.140625" style="19" customWidth="1"/>
    <col min="3" max="3" width="15.140625" style="19" customWidth="1"/>
    <col min="4" max="4" width="34.7109375" style="19" customWidth="1"/>
    <col min="5" max="5" width="34.28515625" style="19" customWidth="1"/>
    <col min="6" max="6" width="52" style="19" customWidth="1"/>
    <col min="7" max="7" width="16.5703125" style="19" customWidth="1"/>
    <col min="8" max="8" width="13.28515625" style="19" customWidth="1"/>
    <col min="9" max="9" width="13.85546875" style="19" customWidth="1"/>
    <col min="10" max="10" width="15.7109375" style="118" customWidth="1"/>
    <col min="11" max="11" width="22" style="19" customWidth="1"/>
    <col min="12" max="12" width="13.42578125" style="19" customWidth="1"/>
    <col min="13" max="13" width="40.7109375" style="19" customWidth="1"/>
    <col min="14" max="14" width="16.5703125" style="19" bestFit="1" customWidth="1"/>
    <col min="15" max="15" width="12.28515625" style="19" bestFit="1" customWidth="1"/>
    <col min="16" max="24" width="11.42578125" style="19" customWidth="1"/>
    <col min="25" max="16384" width="14.42578125" style="19"/>
  </cols>
  <sheetData>
    <row r="1" spans="1:24">
      <c r="A1" s="1043"/>
      <c r="B1" s="1042"/>
      <c r="C1" s="1042"/>
      <c r="D1" s="1042"/>
      <c r="E1" s="1042"/>
      <c r="F1" s="1042"/>
      <c r="G1" s="1042"/>
      <c r="H1" s="1042"/>
      <c r="I1" s="1042"/>
      <c r="J1" s="1042"/>
      <c r="K1" s="1042"/>
      <c r="L1" s="1042"/>
      <c r="M1" s="1042"/>
      <c r="N1" s="1042"/>
      <c r="O1" s="18"/>
      <c r="P1" s="18"/>
      <c r="Q1" s="18"/>
      <c r="R1" s="18"/>
      <c r="S1" s="18"/>
      <c r="T1" s="18"/>
      <c r="U1" s="18"/>
      <c r="V1" s="18"/>
      <c r="W1" s="18"/>
      <c r="X1" s="18"/>
    </row>
    <row r="2" spans="1:24">
      <c r="A2" s="1043"/>
      <c r="B2" s="1042"/>
      <c r="C2" s="1042"/>
      <c r="D2" s="1042"/>
      <c r="E2" s="1042"/>
      <c r="F2" s="1042"/>
      <c r="G2" s="1042"/>
      <c r="H2" s="1042"/>
      <c r="I2" s="1042"/>
      <c r="J2" s="1042"/>
      <c r="K2" s="1042"/>
      <c r="L2" s="1042"/>
      <c r="M2" s="1042"/>
      <c r="N2" s="1042"/>
      <c r="O2" s="18"/>
      <c r="P2" s="18"/>
      <c r="Q2" s="18"/>
      <c r="R2" s="18"/>
      <c r="S2" s="18"/>
      <c r="T2" s="18"/>
      <c r="U2" s="18"/>
      <c r="V2" s="18"/>
      <c r="W2" s="18"/>
      <c r="X2" s="18"/>
    </row>
    <row r="3" spans="1:24">
      <c r="A3" s="1043"/>
      <c r="B3" s="1042"/>
      <c r="C3" s="1042"/>
      <c r="D3" s="1042"/>
      <c r="E3" s="1042"/>
      <c r="F3" s="1042"/>
      <c r="G3" s="1042"/>
      <c r="H3" s="1042"/>
      <c r="I3" s="1042"/>
      <c r="J3" s="1042"/>
      <c r="K3" s="1042"/>
      <c r="L3" s="1042"/>
      <c r="M3" s="1042"/>
      <c r="N3" s="1042"/>
      <c r="O3" s="18"/>
      <c r="P3" s="18"/>
      <c r="Q3" s="18"/>
      <c r="R3" s="18"/>
      <c r="S3" s="18"/>
      <c r="T3" s="18"/>
      <c r="U3" s="18"/>
      <c r="V3" s="18"/>
      <c r="W3" s="18"/>
      <c r="X3" s="18"/>
    </row>
    <row r="4" spans="1:24">
      <c r="A4" s="1043"/>
      <c r="B4" s="1042"/>
      <c r="C4" s="1042"/>
      <c r="D4" s="1042"/>
      <c r="E4" s="1042"/>
      <c r="F4" s="1042"/>
      <c r="G4" s="1042"/>
      <c r="H4" s="1042"/>
      <c r="I4" s="1042"/>
      <c r="J4" s="1042"/>
      <c r="K4" s="1042"/>
      <c r="L4" s="1042"/>
      <c r="M4" s="1042"/>
      <c r="N4" s="1042"/>
      <c r="O4" s="18"/>
      <c r="P4" s="18"/>
      <c r="Q4" s="18"/>
      <c r="R4" s="18"/>
      <c r="S4" s="18"/>
      <c r="T4" s="18"/>
      <c r="U4" s="18"/>
      <c r="V4" s="18"/>
      <c r="W4" s="18"/>
      <c r="X4" s="18"/>
    </row>
    <row r="5" spans="1:24">
      <c r="A5" s="1043"/>
      <c r="B5" s="1042"/>
      <c r="C5" s="1042"/>
      <c r="D5" s="1042"/>
      <c r="E5" s="1042"/>
      <c r="F5" s="1042"/>
      <c r="G5" s="1042"/>
      <c r="H5" s="1042"/>
      <c r="I5" s="1042"/>
      <c r="J5" s="1042"/>
      <c r="K5" s="1042"/>
      <c r="L5" s="1042"/>
      <c r="M5" s="1042"/>
      <c r="N5" s="1042"/>
      <c r="O5" s="18"/>
      <c r="P5" s="18"/>
      <c r="Q5" s="18"/>
      <c r="R5" s="18"/>
      <c r="S5" s="18"/>
      <c r="T5" s="18"/>
      <c r="U5" s="18"/>
      <c r="V5" s="18"/>
      <c r="W5" s="18"/>
      <c r="X5" s="18"/>
    </row>
    <row r="6" spans="1:24">
      <c r="A6" s="34"/>
      <c r="B6" s="35"/>
      <c r="C6" s="35"/>
      <c r="D6" s="35"/>
      <c r="E6" s="35"/>
      <c r="F6" s="35"/>
      <c r="G6" s="35"/>
      <c r="H6" s="35"/>
      <c r="I6" s="35"/>
      <c r="J6" s="120"/>
      <c r="K6" s="35"/>
      <c r="L6" s="35"/>
      <c r="M6" s="35"/>
      <c r="N6" s="35"/>
      <c r="O6" s="18"/>
      <c r="P6" s="18"/>
      <c r="Q6" s="18"/>
      <c r="R6" s="18"/>
      <c r="S6" s="18"/>
      <c r="T6" s="18"/>
      <c r="U6" s="18"/>
      <c r="V6" s="18"/>
      <c r="W6" s="18"/>
      <c r="X6" s="18"/>
    </row>
    <row r="7" spans="1:24" ht="15.75" thickBot="1">
      <c r="A7" s="1155"/>
      <c r="B7" s="1156"/>
      <c r="C7" s="1156"/>
      <c r="D7" s="1156"/>
      <c r="E7" s="1156"/>
      <c r="F7" s="1156"/>
      <c r="G7" s="1156"/>
      <c r="H7" s="1156"/>
      <c r="I7" s="1156"/>
      <c r="J7" s="1156"/>
      <c r="K7" s="1156"/>
      <c r="L7" s="1156"/>
      <c r="M7" s="1156"/>
      <c r="N7" s="1156"/>
      <c r="O7" s="18"/>
      <c r="P7" s="18"/>
      <c r="Q7" s="18"/>
      <c r="R7" s="18"/>
      <c r="S7" s="18"/>
      <c r="T7" s="18"/>
      <c r="U7" s="18"/>
      <c r="V7" s="18"/>
      <c r="W7" s="18"/>
      <c r="X7" s="18"/>
    </row>
    <row r="8" spans="1:24">
      <c r="A8" s="1103"/>
      <c r="B8" s="1104"/>
      <c r="C8" s="1104"/>
      <c r="D8" s="1104"/>
      <c r="E8" s="1104"/>
      <c r="F8" s="1104"/>
      <c r="G8" s="1104"/>
      <c r="H8" s="1104"/>
      <c r="I8" s="1104"/>
      <c r="J8" s="1104"/>
      <c r="K8" s="1104"/>
      <c r="L8" s="1104"/>
      <c r="M8" s="1104"/>
      <c r="N8" s="1104"/>
      <c r="O8" s="1105"/>
      <c r="P8" s="18"/>
      <c r="Q8" s="18"/>
      <c r="R8" s="18"/>
      <c r="S8" s="18"/>
      <c r="T8" s="18"/>
      <c r="U8" s="18"/>
      <c r="V8" s="18"/>
      <c r="W8" s="18"/>
      <c r="X8" s="18"/>
    </row>
    <row r="9" spans="1:24">
      <c r="A9" s="63"/>
      <c r="B9" s="63"/>
      <c r="C9" s="63"/>
      <c r="D9" s="63"/>
      <c r="E9" s="63"/>
      <c r="F9" s="63"/>
      <c r="G9" s="63"/>
      <c r="H9" s="63"/>
      <c r="I9" s="63"/>
      <c r="J9" s="63"/>
      <c r="K9" s="63"/>
      <c r="L9" s="63"/>
      <c r="M9" s="63"/>
      <c r="N9" s="63"/>
      <c r="O9" s="63"/>
      <c r="P9" s="18"/>
      <c r="Q9" s="18"/>
      <c r="R9" s="18"/>
      <c r="S9" s="18"/>
      <c r="T9" s="18"/>
      <c r="U9" s="18"/>
      <c r="V9" s="18"/>
      <c r="W9" s="18"/>
      <c r="X9" s="18"/>
    </row>
    <row r="10" spans="1:24" ht="15" customHeight="1">
      <c r="A10" s="1106"/>
      <c r="B10" s="1106"/>
      <c r="C10" s="1113"/>
      <c r="D10" s="1112"/>
      <c r="E10" s="1112"/>
      <c r="F10" s="1112"/>
      <c r="G10" s="1112"/>
      <c r="H10" s="1112"/>
      <c r="I10" s="1112"/>
      <c r="J10" s="1112"/>
      <c r="K10" s="1112"/>
      <c r="L10" s="1112"/>
      <c r="M10" s="1112"/>
      <c r="N10" s="1112"/>
      <c r="O10" s="1112"/>
      <c r="P10" s="18"/>
      <c r="Q10" s="18"/>
      <c r="R10" s="18"/>
      <c r="S10" s="18"/>
      <c r="T10" s="18"/>
      <c r="U10" s="18"/>
      <c r="V10" s="18"/>
      <c r="W10" s="18"/>
      <c r="X10" s="18"/>
    </row>
    <row r="11" spans="1:24">
      <c r="A11" s="1106"/>
      <c r="B11" s="1112"/>
      <c r="C11" s="52"/>
      <c r="D11" s="52"/>
      <c r="E11" s="52"/>
      <c r="F11" s="52"/>
      <c r="G11" s="52"/>
      <c r="H11" s="52"/>
      <c r="I11" s="52"/>
      <c r="J11" s="119"/>
      <c r="K11" s="52"/>
      <c r="L11" s="52"/>
      <c r="M11" s="52"/>
      <c r="N11" s="52"/>
      <c r="O11" s="52"/>
      <c r="P11" s="18"/>
      <c r="Q11" s="18"/>
      <c r="R11" s="18"/>
      <c r="S11" s="18"/>
      <c r="T11" s="18"/>
      <c r="U11" s="18"/>
      <c r="V11" s="18"/>
      <c r="W11" s="18"/>
      <c r="X11" s="18"/>
    </row>
    <row r="12" spans="1:24" ht="68.25" customHeight="1">
      <c r="A12" s="59"/>
      <c r="B12" s="23"/>
      <c r="C12" s="54"/>
      <c r="D12" s="21"/>
      <c r="E12" s="21"/>
      <c r="F12" s="21"/>
      <c r="G12" s="22"/>
      <c r="H12" s="22"/>
      <c r="I12" s="201"/>
      <c r="J12" s="116"/>
      <c r="K12" s="43"/>
      <c r="L12" s="201"/>
      <c r="M12" s="106"/>
      <c r="N12" s="205"/>
      <c r="O12" s="24"/>
      <c r="P12" s="18"/>
      <c r="Q12" s="20"/>
      <c r="R12" s="18"/>
      <c r="S12" s="18"/>
      <c r="T12" s="18"/>
      <c r="U12" s="18"/>
      <c r="V12" s="18"/>
      <c r="W12" s="18"/>
      <c r="X12" s="18"/>
    </row>
    <row r="13" spans="1:24">
      <c r="A13" s="59"/>
      <c r="B13" s="23"/>
      <c r="C13" s="54"/>
      <c r="D13" s="21"/>
      <c r="E13" s="21"/>
      <c r="F13" s="21"/>
      <c r="G13" s="22"/>
      <c r="H13" s="22"/>
      <c r="I13" s="201"/>
      <c r="J13" s="116"/>
      <c r="K13" s="43"/>
      <c r="L13" s="201"/>
      <c r="M13" s="23"/>
      <c r="N13" s="205"/>
      <c r="O13" s="24"/>
      <c r="P13" s="18"/>
      <c r="Q13" s="20"/>
      <c r="R13" s="18"/>
      <c r="S13" s="18"/>
      <c r="T13" s="18"/>
      <c r="U13" s="18"/>
      <c r="V13" s="18"/>
      <c r="W13" s="18"/>
      <c r="X13" s="18"/>
    </row>
    <row r="14" spans="1:24" ht="15.75" thickBot="1">
      <c r="A14" s="59"/>
      <c r="B14" s="53"/>
      <c r="C14" s="54"/>
      <c r="D14" s="21"/>
      <c r="E14" s="21"/>
      <c r="F14" s="42"/>
      <c r="G14" s="22"/>
      <c r="H14" s="22"/>
      <c r="I14" s="201"/>
      <c r="J14" s="116"/>
      <c r="K14" s="107"/>
      <c r="L14" s="201"/>
      <c r="M14" s="207"/>
      <c r="N14" s="208"/>
      <c r="O14" s="209"/>
      <c r="P14" s="18"/>
      <c r="Q14" s="20"/>
      <c r="R14" s="18"/>
      <c r="S14" s="18"/>
      <c r="T14" s="18"/>
      <c r="U14" s="18"/>
      <c r="V14" s="18"/>
      <c r="W14" s="18"/>
      <c r="X14" s="18"/>
    </row>
    <row r="15" spans="1:24" ht="15.75" customHeight="1" thickBot="1">
      <c r="A15" s="1149"/>
      <c r="B15" s="27"/>
      <c r="C15" s="28"/>
      <c r="D15" s="29"/>
      <c r="E15" s="28"/>
      <c r="F15" s="28"/>
      <c r="G15" s="28"/>
      <c r="H15" s="28"/>
      <c r="I15" s="30"/>
      <c r="J15" s="30"/>
      <c r="K15" s="206"/>
      <c r="M15" s="1151"/>
      <c r="N15" s="1152"/>
      <c r="O15" s="210"/>
      <c r="P15" s="18"/>
      <c r="Q15" s="18"/>
      <c r="R15" s="18"/>
      <c r="S15" s="18"/>
      <c r="T15" s="18"/>
      <c r="U15" s="18"/>
      <c r="V15" s="18"/>
      <c r="W15" s="18"/>
      <c r="X15" s="18"/>
    </row>
    <row r="16" spans="1:24">
      <c r="A16" s="1150"/>
      <c r="B16" s="27"/>
      <c r="C16" s="28"/>
      <c r="D16" s="29"/>
      <c r="E16" s="32"/>
      <c r="F16" s="32"/>
      <c r="G16" s="32"/>
      <c r="H16" s="32"/>
      <c r="I16" s="30"/>
      <c r="J16" s="30"/>
      <c r="K16" s="31"/>
      <c r="L16" s="30"/>
      <c r="M16" s="28"/>
      <c r="N16" s="28"/>
      <c r="O16" s="18"/>
      <c r="P16" s="18"/>
      <c r="Q16" s="18"/>
      <c r="R16" s="18"/>
      <c r="S16" s="18"/>
      <c r="T16" s="18"/>
      <c r="U16" s="18"/>
      <c r="V16" s="18"/>
      <c r="W16" s="18"/>
      <c r="X16" s="18"/>
    </row>
    <row r="17" spans="1:24">
      <c r="A17" s="33"/>
      <c r="B17" s="27"/>
      <c r="C17" s="28"/>
      <c r="D17" s="29"/>
      <c r="E17" s="32"/>
      <c r="F17" s="32"/>
      <c r="G17" s="32"/>
      <c r="H17" s="32"/>
      <c r="I17" s="30"/>
      <c r="J17" s="30"/>
      <c r="K17" s="31"/>
      <c r="L17" s="30"/>
      <c r="M17" s="28"/>
      <c r="N17" s="28"/>
      <c r="O17" s="18"/>
      <c r="P17" s="18"/>
      <c r="Q17" s="18"/>
      <c r="R17" s="18"/>
      <c r="S17" s="18"/>
      <c r="T17" s="18"/>
      <c r="U17" s="18"/>
      <c r="V17" s="18"/>
      <c r="W17" s="18"/>
      <c r="X17" s="18"/>
    </row>
    <row r="18" spans="1:24" ht="15.75" customHeight="1">
      <c r="A18" s="27"/>
      <c r="B18" s="27"/>
      <c r="C18" s="27"/>
      <c r="D18" s="27"/>
      <c r="E18" s="202"/>
      <c r="F18" s="202"/>
      <c r="G18" s="202"/>
      <c r="H18" s="32"/>
      <c r="I18" s="27"/>
      <c r="J18" s="27"/>
      <c r="K18" s="27"/>
      <c r="L18" s="27"/>
      <c r="M18" s="27"/>
      <c r="N18" s="27"/>
      <c r="O18" s="18"/>
      <c r="P18" s="18"/>
      <c r="Q18" s="18"/>
      <c r="R18" s="18"/>
      <c r="S18" s="18"/>
      <c r="T18" s="18"/>
      <c r="U18" s="18"/>
      <c r="V18" s="18"/>
      <c r="W18" s="18"/>
      <c r="X18" s="18"/>
    </row>
    <row r="19" spans="1:24" ht="15.75" customHeight="1">
      <c r="A19" s="27"/>
      <c r="B19" s="27"/>
      <c r="C19" s="27"/>
      <c r="D19" s="27"/>
      <c r="E19" s="1116"/>
      <c r="F19" s="203"/>
      <c r="G19" s="203"/>
      <c r="H19" s="32"/>
      <c r="I19" s="27"/>
      <c r="J19" s="27"/>
      <c r="K19" s="27"/>
      <c r="L19" s="27"/>
      <c r="M19" s="27"/>
      <c r="N19" s="27"/>
      <c r="O19" s="18"/>
      <c r="P19" s="18"/>
      <c r="Q19" s="18"/>
      <c r="R19" s="18"/>
      <c r="S19" s="18"/>
      <c r="T19" s="18"/>
      <c r="U19" s="18"/>
      <c r="V19" s="18"/>
      <c r="W19" s="18"/>
      <c r="X19" s="18"/>
    </row>
    <row r="20" spans="1:24" ht="15.75" customHeight="1">
      <c r="A20" s="18"/>
      <c r="B20" s="18"/>
      <c r="C20" s="18"/>
      <c r="D20" s="18"/>
      <c r="E20" s="1117"/>
      <c r="F20" s="203"/>
      <c r="G20" s="203"/>
      <c r="H20" s="32"/>
      <c r="I20" s="18"/>
      <c r="J20" s="18"/>
      <c r="K20" s="18"/>
      <c r="L20" s="18"/>
      <c r="M20" s="18"/>
      <c r="N20" s="18"/>
      <c r="O20" s="18"/>
      <c r="P20" s="18"/>
      <c r="Q20" s="18"/>
      <c r="R20" s="18"/>
      <c r="S20" s="18"/>
      <c r="T20" s="18"/>
      <c r="U20" s="18"/>
      <c r="V20" s="18"/>
      <c r="W20" s="18"/>
      <c r="X20" s="18"/>
    </row>
    <row r="21" spans="1:24" ht="15.75" customHeight="1">
      <c r="A21" s="18"/>
      <c r="B21" s="18"/>
      <c r="C21" s="18"/>
      <c r="D21" s="18"/>
      <c r="E21" s="1116"/>
      <c r="F21" s="203"/>
      <c r="G21" s="203"/>
      <c r="H21" s="32"/>
      <c r="I21" s="18"/>
      <c r="J21" s="18"/>
      <c r="K21" s="18"/>
      <c r="L21" s="18"/>
      <c r="M21" s="18"/>
      <c r="N21" s="18"/>
      <c r="O21" s="18"/>
      <c r="P21" s="18"/>
      <c r="Q21" s="18"/>
      <c r="R21" s="18"/>
      <c r="S21" s="18"/>
      <c r="T21" s="18"/>
      <c r="U21" s="18"/>
      <c r="V21" s="18"/>
      <c r="W21" s="18"/>
      <c r="X21" s="18"/>
    </row>
    <row r="22" spans="1:24" ht="15.75" customHeight="1">
      <c r="A22" s="18"/>
      <c r="B22" s="18"/>
      <c r="C22" s="18"/>
      <c r="D22" s="18"/>
      <c r="E22" s="1118"/>
      <c r="F22" s="203"/>
      <c r="G22" s="203"/>
      <c r="H22" s="32"/>
      <c r="I22" s="18"/>
      <c r="J22" s="18"/>
      <c r="K22" s="18"/>
      <c r="L22" s="18"/>
      <c r="M22" s="18"/>
      <c r="N22" s="18"/>
      <c r="O22" s="18"/>
      <c r="P22" s="18"/>
      <c r="Q22" s="18"/>
      <c r="R22" s="18"/>
      <c r="S22" s="18"/>
      <c r="T22" s="18"/>
      <c r="U22" s="18"/>
      <c r="V22" s="18"/>
      <c r="W22" s="18"/>
      <c r="X22" s="18"/>
    </row>
    <row r="23" spans="1:24" ht="15.75" customHeight="1">
      <c r="A23" s="18"/>
      <c r="B23" s="18"/>
      <c r="C23" s="18"/>
      <c r="D23" s="18"/>
      <c r="E23" s="1118"/>
      <c r="F23" s="203"/>
      <c r="G23" s="203"/>
      <c r="H23" s="32"/>
      <c r="I23" s="18"/>
      <c r="J23" s="18"/>
      <c r="K23" s="18"/>
      <c r="L23" s="18"/>
      <c r="M23" s="18"/>
      <c r="N23" s="18"/>
      <c r="O23" s="18"/>
      <c r="P23" s="18"/>
      <c r="Q23" s="18"/>
      <c r="R23" s="18"/>
      <c r="S23" s="18"/>
      <c r="T23" s="18"/>
      <c r="U23" s="18"/>
      <c r="V23" s="18"/>
      <c r="W23" s="18"/>
      <c r="X23" s="18"/>
    </row>
    <row r="24" spans="1:24" ht="15.75" customHeight="1">
      <c r="A24" s="18"/>
      <c r="B24" s="18"/>
      <c r="C24" s="18"/>
      <c r="D24" s="18"/>
      <c r="E24" s="1117"/>
      <c r="F24" s="204"/>
      <c r="G24" s="204"/>
      <c r="H24" s="18"/>
      <c r="I24" s="18"/>
      <c r="J24" s="18"/>
      <c r="K24" s="18"/>
      <c r="L24" s="18"/>
      <c r="M24" s="18"/>
      <c r="N24" s="18"/>
      <c r="O24" s="18"/>
      <c r="P24" s="18"/>
      <c r="Q24" s="18"/>
      <c r="R24" s="18"/>
      <c r="S24" s="18"/>
      <c r="T24" s="18"/>
      <c r="U24" s="18"/>
      <c r="V24" s="18"/>
      <c r="W24" s="18"/>
      <c r="X24" s="18"/>
    </row>
    <row r="25" spans="1:24" ht="15.75" customHeight="1">
      <c r="A25" s="18"/>
      <c r="B25" s="18"/>
      <c r="C25" s="18"/>
      <c r="D25" s="18"/>
      <c r="E25" s="1107"/>
      <c r="F25" s="203"/>
      <c r="G25" s="203"/>
      <c r="H25" s="18"/>
      <c r="I25" s="18"/>
      <c r="J25" s="18"/>
      <c r="K25" s="18"/>
      <c r="L25" s="18"/>
      <c r="M25" s="18"/>
      <c r="N25" s="18"/>
      <c r="O25" s="18"/>
      <c r="P25" s="18"/>
      <c r="Q25" s="18"/>
      <c r="R25" s="18"/>
      <c r="S25" s="18"/>
      <c r="T25" s="18"/>
      <c r="U25" s="18"/>
      <c r="V25" s="18"/>
      <c r="W25" s="18"/>
      <c r="X25" s="18"/>
    </row>
    <row r="26" spans="1:24" ht="15.75" customHeight="1">
      <c r="A26" s="18"/>
      <c r="B26" s="18"/>
      <c r="C26" s="18"/>
      <c r="D26" s="18"/>
      <c r="E26" s="1108"/>
      <c r="F26" s="203"/>
      <c r="G26" s="203"/>
      <c r="H26" s="18"/>
      <c r="I26" s="18"/>
      <c r="J26" s="18"/>
      <c r="K26" s="18"/>
      <c r="L26" s="18"/>
      <c r="M26" s="18"/>
      <c r="N26" s="18"/>
      <c r="O26" s="18"/>
      <c r="P26" s="18"/>
      <c r="Q26" s="18"/>
      <c r="R26" s="18"/>
      <c r="S26" s="18"/>
      <c r="T26" s="18"/>
      <c r="U26" s="18"/>
      <c r="V26" s="18"/>
      <c r="W26" s="18"/>
      <c r="X26" s="18"/>
    </row>
    <row r="27" spans="1:24" ht="15.75" customHeight="1">
      <c r="A27" s="18"/>
      <c r="B27" s="18"/>
      <c r="C27" s="18"/>
      <c r="D27" s="18"/>
      <c r="E27" s="1108"/>
      <c r="F27" s="203"/>
      <c r="G27" s="203"/>
      <c r="H27" s="18"/>
      <c r="I27" s="18"/>
      <c r="J27" s="18"/>
      <c r="K27" s="18"/>
      <c r="L27" s="18"/>
      <c r="M27" s="18"/>
      <c r="N27" s="18"/>
      <c r="O27" s="18"/>
      <c r="P27" s="18"/>
      <c r="Q27" s="18"/>
      <c r="R27" s="18"/>
      <c r="S27" s="18"/>
      <c r="T27" s="18"/>
      <c r="U27" s="18"/>
      <c r="V27" s="18"/>
      <c r="W27" s="18"/>
      <c r="X27" s="18"/>
    </row>
    <row r="28" spans="1:24" ht="15.75" customHeight="1">
      <c r="A28" s="18"/>
      <c r="B28" s="18"/>
      <c r="C28" s="18"/>
      <c r="D28" s="18"/>
      <c r="E28" s="1109"/>
      <c r="F28" s="204"/>
      <c r="G28" s="204"/>
      <c r="H28" s="18"/>
      <c r="I28" s="18"/>
      <c r="J28" s="18"/>
      <c r="K28" s="18"/>
      <c r="L28" s="18"/>
      <c r="M28" s="18"/>
      <c r="N28" s="18"/>
      <c r="O28" s="18"/>
      <c r="P28" s="18"/>
      <c r="Q28" s="18"/>
      <c r="R28" s="18"/>
      <c r="S28" s="18"/>
      <c r="T28" s="18"/>
      <c r="U28" s="18"/>
      <c r="V28" s="18"/>
      <c r="W28" s="18"/>
      <c r="X28" s="18"/>
    </row>
    <row r="29" spans="1:24" ht="15.75" customHeight="1">
      <c r="A29" s="18"/>
      <c r="B29" s="18"/>
      <c r="C29" s="18"/>
      <c r="D29" s="18"/>
      <c r="E29" s="18"/>
      <c r="F29" s="18"/>
      <c r="G29" s="18"/>
      <c r="H29" s="18"/>
      <c r="I29" s="18"/>
      <c r="J29" s="18"/>
      <c r="K29" s="18"/>
      <c r="L29" s="18"/>
      <c r="M29" s="18"/>
      <c r="N29" s="18"/>
      <c r="O29" s="18"/>
      <c r="P29" s="18"/>
      <c r="Q29" s="18"/>
      <c r="R29" s="18"/>
      <c r="S29" s="18"/>
      <c r="T29" s="18"/>
      <c r="U29" s="18"/>
      <c r="V29" s="18"/>
      <c r="W29" s="18"/>
      <c r="X29" s="18"/>
    </row>
    <row r="30" spans="1:24" ht="15.75" customHeight="1">
      <c r="A30" s="18"/>
      <c r="B30" s="18"/>
      <c r="C30" s="18"/>
      <c r="D30" s="18"/>
      <c r="E30" s="18"/>
      <c r="F30" s="18"/>
      <c r="G30" s="18"/>
      <c r="H30" s="18"/>
      <c r="I30" s="18"/>
      <c r="J30" s="18"/>
      <c r="K30" s="18"/>
      <c r="L30" s="18"/>
      <c r="M30" s="18"/>
      <c r="N30" s="18"/>
      <c r="O30" s="18"/>
      <c r="P30" s="18"/>
      <c r="Q30" s="18"/>
      <c r="R30" s="18"/>
      <c r="S30" s="18"/>
      <c r="T30" s="18"/>
      <c r="U30" s="18"/>
      <c r="V30" s="18"/>
      <c r="W30" s="18"/>
      <c r="X30" s="18"/>
    </row>
    <row r="31" spans="1:24" ht="15.75" customHeight="1">
      <c r="A31" s="18"/>
      <c r="B31" s="18"/>
      <c r="C31" s="18"/>
      <c r="D31" s="18"/>
      <c r="E31" s="18"/>
      <c r="F31" s="18"/>
      <c r="G31" s="18"/>
      <c r="H31" s="18"/>
      <c r="I31" s="18"/>
      <c r="J31" s="18"/>
      <c r="K31" s="18"/>
      <c r="L31" s="18"/>
      <c r="M31" s="18"/>
      <c r="N31" s="18"/>
      <c r="O31" s="18"/>
      <c r="P31" s="18"/>
      <c r="Q31" s="18"/>
      <c r="R31" s="18"/>
      <c r="S31" s="18"/>
      <c r="T31" s="18"/>
      <c r="U31" s="18"/>
      <c r="V31" s="18"/>
      <c r="W31" s="18"/>
      <c r="X31" s="18"/>
    </row>
    <row r="32" spans="1:24" ht="15.75" customHeight="1">
      <c r="A32" s="18"/>
      <c r="B32" s="18"/>
      <c r="C32" s="18"/>
      <c r="D32" s="18"/>
      <c r="E32" s="18"/>
      <c r="F32" s="18"/>
      <c r="G32" s="18"/>
      <c r="H32" s="18"/>
      <c r="I32" s="18"/>
      <c r="J32" s="18"/>
      <c r="K32" s="18"/>
      <c r="L32" s="18"/>
      <c r="M32" s="18"/>
      <c r="N32" s="18"/>
      <c r="O32" s="18"/>
      <c r="P32" s="18"/>
      <c r="Q32" s="18"/>
      <c r="R32" s="18"/>
      <c r="S32" s="18"/>
      <c r="T32" s="18"/>
      <c r="U32" s="18"/>
      <c r="V32" s="18"/>
      <c r="W32" s="18"/>
      <c r="X32" s="18"/>
    </row>
    <row r="33" spans="1:24" ht="15.75" customHeight="1">
      <c r="A33" s="18"/>
      <c r="B33" s="18"/>
      <c r="C33" s="18"/>
      <c r="D33" s="18"/>
      <c r="E33" s="18"/>
      <c r="F33" s="18"/>
      <c r="G33" s="18"/>
      <c r="H33" s="18"/>
      <c r="I33" s="18"/>
      <c r="J33" s="18"/>
      <c r="K33" s="18"/>
      <c r="L33" s="18"/>
      <c r="M33" s="18"/>
      <c r="N33" s="18"/>
      <c r="O33" s="18"/>
      <c r="P33" s="18"/>
      <c r="Q33" s="18"/>
      <c r="R33" s="18"/>
      <c r="S33" s="18"/>
      <c r="T33" s="18"/>
      <c r="U33" s="18"/>
      <c r="V33" s="18"/>
      <c r="W33" s="18"/>
      <c r="X33" s="18"/>
    </row>
    <row r="34" spans="1:24" ht="15.75" customHeight="1">
      <c r="A34" s="18"/>
      <c r="B34" s="18"/>
      <c r="C34" s="18"/>
      <c r="D34" s="18"/>
      <c r="E34" s="18"/>
      <c r="F34" s="18"/>
      <c r="G34" s="18"/>
      <c r="H34" s="18"/>
      <c r="I34" s="18"/>
      <c r="J34" s="18"/>
      <c r="K34" s="18"/>
      <c r="L34" s="18"/>
      <c r="M34" s="18"/>
      <c r="N34" s="18"/>
      <c r="O34" s="18"/>
      <c r="P34" s="18"/>
      <c r="Q34" s="18"/>
      <c r="R34" s="18"/>
      <c r="S34" s="18"/>
      <c r="T34" s="18"/>
      <c r="U34" s="18"/>
      <c r="V34" s="18"/>
      <c r="W34" s="18"/>
      <c r="X34" s="18"/>
    </row>
    <row r="35" spans="1:24" ht="15.75" customHeight="1">
      <c r="A35" s="18"/>
      <c r="B35" s="18"/>
      <c r="C35" s="18"/>
      <c r="D35" s="18"/>
      <c r="E35" s="18"/>
      <c r="F35" s="18"/>
      <c r="G35" s="18"/>
      <c r="H35" s="18"/>
      <c r="I35" s="18"/>
      <c r="J35" s="18"/>
      <c r="K35" s="18"/>
      <c r="L35" s="18"/>
      <c r="M35" s="18"/>
      <c r="N35" s="18"/>
      <c r="O35" s="18"/>
      <c r="P35" s="18"/>
      <c r="Q35" s="18"/>
      <c r="R35" s="18"/>
      <c r="S35" s="18"/>
      <c r="T35" s="18"/>
      <c r="U35" s="18"/>
      <c r="V35" s="18"/>
      <c r="W35" s="18"/>
      <c r="X35" s="18"/>
    </row>
    <row r="36" spans="1:24" ht="15.75" customHeight="1">
      <c r="A36" s="18"/>
      <c r="B36" s="18"/>
      <c r="C36" s="18"/>
      <c r="D36" s="18"/>
      <c r="E36" s="18"/>
      <c r="F36" s="18"/>
      <c r="G36" s="18"/>
      <c r="H36" s="18"/>
      <c r="I36" s="18"/>
      <c r="J36" s="18"/>
      <c r="K36" s="18"/>
      <c r="L36" s="18"/>
      <c r="M36" s="18"/>
      <c r="N36" s="18"/>
      <c r="O36" s="18"/>
      <c r="P36" s="18"/>
      <c r="Q36" s="18"/>
      <c r="R36" s="18"/>
      <c r="S36" s="18"/>
      <c r="T36" s="18"/>
      <c r="U36" s="18"/>
      <c r="V36" s="18"/>
      <c r="W36" s="18"/>
      <c r="X36" s="18"/>
    </row>
    <row r="37" spans="1:24" ht="15.75" customHeight="1">
      <c r="A37" s="18"/>
      <c r="B37" s="18"/>
      <c r="C37" s="18"/>
      <c r="D37" s="18"/>
      <c r="E37" s="18"/>
      <c r="F37" s="18"/>
      <c r="G37" s="18"/>
      <c r="H37" s="18"/>
      <c r="I37" s="18"/>
      <c r="J37" s="18"/>
      <c r="K37" s="18"/>
      <c r="L37" s="18"/>
      <c r="M37" s="18"/>
      <c r="N37" s="18"/>
      <c r="O37" s="18"/>
      <c r="P37" s="18"/>
      <c r="Q37" s="18"/>
      <c r="R37" s="18"/>
      <c r="S37" s="18"/>
      <c r="T37" s="18"/>
      <c r="U37" s="18"/>
      <c r="V37" s="18"/>
      <c r="W37" s="18"/>
      <c r="X37" s="18"/>
    </row>
    <row r="38" spans="1:24" ht="15.75" customHeight="1">
      <c r="A38" s="18"/>
      <c r="B38" s="18"/>
      <c r="C38" s="18"/>
      <c r="D38" s="18"/>
      <c r="E38" s="18"/>
      <c r="F38" s="18"/>
      <c r="G38" s="18"/>
      <c r="H38" s="18"/>
      <c r="I38" s="18"/>
      <c r="J38" s="18"/>
      <c r="K38" s="18"/>
      <c r="L38" s="18"/>
      <c r="M38" s="18"/>
      <c r="N38" s="18"/>
      <c r="O38" s="18"/>
      <c r="P38" s="18"/>
      <c r="Q38" s="18"/>
      <c r="R38" s="18"/>
      <c r="S38" s="18"/>
      <c r="T38" s="18"/>
      <c r="U38" s="18"/>
      <c r="V38" s="18"/>
      <c r="W38" s="18"/>
      <c r="X38" s="18"/>
    </row>
    <row r="39" spans="1:24" ht="15.75" customHeight="1">
      <c r="A39" s="18"/>
      <c r="B39" s="18"/>
      <c r="C39" s="18"/>
      <c r="D39" s="18"/>
      <c r="E39" s="18"/>
      <c r="F39" s="18"/>
      <c r="G39" s="18"/>
      <c r="H39" s="18"/>
      <c r="I39" s="18"/>
      <c r="J39" s="18"/>
      <c r="K39" s="18"/>
      <c r="L39" s="18"/>
      <c r="M39" s="18"/>
      <c r="N39" s="18"/>
      <c r="O39" s="18"/>
      <c r="P39" s="18"/>
      <c r="Q39" s="18"/>
      <c r="R39" s="18"/>
      <c r="S39" s="18"/>
      <c r="T39" s="18"/>
      <c r="U39" s="18"/>
      <c r="V39" s="18"/>
      <c r="W39" s="18"/>
      <c r="X39" s="18"/>
    </row>
    <row r="40" spans="1:24" ht="15.75" customHeight="1">
      <c r="A40" s="18"/>
      <c r="B40" s="18"/>
      <c r="C40" s="18"/>
      <c r="D40" s="18"/>
      <c r="E40" s="18"/>
      <c r="F40" s="18"/>
      <c r="G40" s="18"/>
      <c r="H40" s="18"/>
      <c r="I40" s="18"/>
      <c r="J40" s="18"/>
      <c r="K40" s="18"/>
      <c r="L40" s="18"/>
      <c r="M40" s="18"/>
      <c r="N40" s="18"/>
      <c r="O40" s="18"/>
      <c r="P40" s="18"/>
      <c r="Q40" s="18"/>
      <c r="R40" s="18"/>
      <c r="S40" s="18"/>
      <c r="T40" s="18"/>
      <c r="U40" s="18"/>
      <c r="V40" s="18"/>
      <c r="W40" s="18"/>
      <c r="X40" s="18"/>
    </row>
    <row r="41" spans="1:24" ht="15.75" customHeight="1">
      <c r="A41" s="18"/>
      <c r="B41" s="18"/>
      <c r="C41" s="18"/>
      <c r="D41" s="18"/>
      <c r="E41" s="18"/>
      <c r="F41" s="18"/>
      <c r="G41" s="18"/>
      <c r="H41" s="18"/>
      <c r="I41" s="18"/>
      <c r="J41" s="18"/>
      <c r="K41" s="18"/>
      <c r="L41" s="18"/>
      <c r="M41" s="18"/>
      <c r="N41" s="18"/>
      <c r="O41" s="18"/>
      <c r="P41" s="18"/>
      <c r="Q41" s="18"/>
      <c r="R41" s="18"/>
      <c r="S41" s="18"/>
      <c r="T41" s="18"/>
      <c r="U41" s="18"/>
      <c r="V41" s="18"/>
      <c r="W41" s="18"/>
      <c r="X41" s="18"/>
    </row>
    <row r="42" spans="1:24" ht="15.75" customHeight="1">
      <c r="A42" s="18"/>
      <c r="B42" s="18"/>
      <c r="C42" s="18"/>
      <c r="D42" s="18"/>
      <c r="E42" s="18"/>
      <c r="F42" s="18"/>
      <c r="G42" s="18"/>
      <c r="H42" s="18"/>
      <c r="I42" s="18"/>
      <c r="J42" s="18"/>
      <c r="K42" s="18"/>
      <c r="L42" s="18"/>
      <c r="M42" s="18"/>
      <c r="N42" s="18"/>
      <c r="O42" s="18"/>
      <c r="P42" s="18"/>
      <c r="Q42" s="18"/>
      <c r="R42" s="18"/>
      <c r="S42" s="18"/>
      <c r="T42" s="18"/>
      <c r="U42" s="18"/>
      <c r="V42" s="18"/>
      <c r="W42" s="18"/>
      <c r="X42" s="18"/>
    </row>
    <row r="43" spans="1:24" ht="15.75" customHeight="1">
      <c r="A43" s="18"/>
      <c r="B43" s="18"/>
      <c r="C43" s="18"/>
      <c r="D43" s="18"/>
      <c r="E43" s="18"/>
      <c r="F43" s="18"/>
      <c r="G43" s="18"/>
      <c r="H43" s="18"/>
      <c r="I43" s="18"/>
      <c r="J43" s="18"/>
      <c r="K43" s="18"/>
      <c r="L43" s="18"/>
      <c r="M43" s="18"/>
      <c r="N43" s="18"/>
      <c r="O43" s="18"/>
      <c r="P43" s="18"/>
      <c r="Q43" s="18"/>
      <c r="R43" s="18"/>
      <c r="S43" s="18"/>
      <c r="T43" s="18"/>
      <c r="U43" s="18"/>
      <c r="V43" s="18"/>
      <c r="W43" s="18"/>
      <c r="X43" s="18"/>
    </row>
    <row r="44" spans="1:24" ht="15.75" customHeight="1">
      <c r="A44" s="18"/>
      <c r="B44" s="18"/>
      <c r="C44" s="18"/>
      <c r="D44" s="18"/>
      <c r="E44" s="18"/>
      <c r="F44" s="18"/>
      <c r="G44" s="18"/>
      <c r="H44" s="18"/>
      <c r="I44" s="18"/>
      <c r="J44" s="18"/>
      <c r="K44" s="18"/>
      <c r="L44" s="18"/>
      <c r="M44" s="18"/>
      <c r="N44" s="18"/>
      <c r="O44" s="18"/>
      <c r="P44" s="18"/>
      <c r="Q44" s="18"/>
      <c r="R44" s="18"/>
      <c r="S44" s="18"/>
      <c r="T44" s="18"/>
      <c r="U44" s="18"/>
      <c r="V44" s="18"/>
      <c r="W44" s="18"/>
      <c r="X44" s="18"/>
    </row>
    <row r="45" spans="1:24" ht="15.75" customHeight="1">
      <c r="A45" s="18"/>
      <c r="B45" s="18"/>
      <c r="C45" s="18"/>
      <c r="D45" s="18"/>
      <c r="E45" s="18"/>
      <c r="F45" s="18"/>
      <c r="G45" s="18"/>
      <c r="H45" s="18"/>
      <c r="I45" s="18"/>
      <c r="J45" s="18"/>
      <c r="K45" s="18"/>
      <c r="L45" s="18"/>
      <c r="M45" s="18"/>
      <c r="N45" s="18"/>
      <c r="O45" s="18"/>
      <c r="P45" s="18"/>
      <c r="Q45" s="18"/>
      <c r="R45" s="18"/>
      <c r="S45" s="18"/>
      <c r="T45" s="18"/>
      <c r="U45" s="18"/>
      <c r="V45" s="18"/>
      <c r="W45" s="18"/>
      <c r="X45" s="18"/>
    </row>
    <row r="46" spans="1:24" ht="15.75" customHeight="1">
      <c r="A46" s="18"/>
      <c r="B46" s="18"/>
      <c r="C46" s="18"/>
      <c r="D46" s="18"/>
      <c r="E46" s="18"/>
      <c r="F46" s="18"/>
      <c r="G46" s="18"/>
      <c r="H46" s="18"/>
      <c r="I46" s="18"/>
      <c r="J46" s="18"/>
      <c r="K46" s="18"/>
      <c r="L46" s="18"/>
      <c r="M46" s="18"/>
      <c r="N46" s="18"/>
      <c r="O46" s="18"/>
      <c r="P46" s="18"/>
      <c r="Q46" s="18"/>
      <c r="R46" s="18"/>
      <c r="S46" s="18"/>
      <c r="T46" s="18"/>
      <c r="U46" s="18"/>
      <c r="V46" s="18"/>
      <c r="W46" s="18"/>
      <c r="X46" s="18"/>
    </row>
    <row r="47" spans="1:24" ht="15.75" customHeight="1">
      <c r="A47" s="18"/>
      <c r="B47" s="18"/>
      <c r="C47" s="18"/>
      <c r="D47" s="18"/>
      <c r="E47" s="18"/>
      <c r="F47" s="18"/>
      <c r="G47" s="18"/>
      <c r="H47" s="18"/>
      <c r="I47" s="18"/>
      <c r="J47" s="18"/>
      <c r="K47" s="18"/>
      <c r="L47" s="18"/>
      <c r="M47" s="18"/>
      <c r="N47" s="18"/>
      <c r="O47" s="18"/>
      <c r="P47" s="18"/>
      <c r="Q47" s="18"/>
      <c r="R47" s="18"/>
      <c r="S47" s="18"/>
      <c r="T47" s="18"/>
      <c r="U47" s="18"/>
      <c r="V47" s="18"/>
      <c r="W47" s="18"/>
      <c r="X47" s="18"/>
    </row>
    <row r="48" spans="1:24" ht="15.75" customHeight="1">
      <c r="A48" s="18"/>
      <c r="B48" s="18"/>
      <c r="C48" s="18"/>
      <c r="D48" s="18"/>
      <c r="E48" s="18"/>
      <c r="F48" s="18"/>
      <c r="G48" s="18"/>
      <c r="H48" s="18"/>
      <c r="I48" s="18"/>
      <c r="J48" s="18"/>
      <c r="K48" s="18"/>
      <c r="L48" s="18"/>
      <c r="M48" s="18"/>
      <c r="N48" s="18"/>
      <c r="O48" s="18"/>
      <c r="P48" s="18"/>
      <c r="Q48" s="18"/>
      <c r="R48" s="18"/>
      <c r="S48" s="18"/>
      <c r="T48" s="18"/>
      <c r="U48" s="18"/>
      <c r="V48" s="18"/>
      <c r="W48" s="18"/>
      <c r="X48" s="18"/>
    </row>
    <row r="49" spans="1:24" ht="15.75" customHeight="1">
      <c r="A49" s="18"/>
      <c r="B49" s="18"/>
      <c r="C49" s="18"/>
      <c r="D49" s="18"/>
      <c r="E49" s="18"/>
      <c r="F49" s="18"/>
      <c r="G49" s="18"/>
      <c r="H49" s="18"/>
      <c r="I49" s="18"/>
      <c r="J49" s="18"/>
      <c r="K49" s="18"/>
      <c r="L49" s="18"/>
      <c r="M49" s="18"/>
      <c r="N49" s="18"/>
      <c r="O49" s="18"/>
      <c r="P49" s="18"/>
      <c r="Q49" s="18"/>
      <c r="R49" s="18"/>
      <c r="S49" s="18"/>
      <c r="T49" s="18"/>
      <c r="U49" s="18"/>
      <c r="V49" s="18"/>
      <c r="W49" s="18"/>
      <c r="X49" s="18"/>
    </row>
    <row r="50" spans="1:24" ht="15.75" customHeight="1">
      <c r="A50" s="18"/>
      <c r="B50" s="18"/>
      <c r="C50" s="18"/>
      <c r="D50" s="18"/>
      <c r="E50" s="18"/>
      <c r="F50" s="18"/>
      <c r="G50" s="18"/>
      <c r="H50" s="18"/>
      <c r="I50" s="18"/>
      <c r="J50" s="18"/>
      <c r="K50" s="18"/>
      <c r="L50" s="18"/>
      <c r="M50" s="18"/>
      <c r="N50" s="18"/>
      <c r="O50" s="18"/>
      <c r="P50" s="18"/>
      <c r="Q50" s="18"/>
      <c r="R50" s="18"/>
      <c r="S50" s="18"/>
      <c r="T50" s="18"/>
      <c r="U50" s="18"/>
      <c r="V50" s="18"/>
      <c r="W50" s="18"/>
      <c r="X50" s="18"/>
    </row>
    <row r="51" spans="1:24" ht="15.75" customHeight="1">
      <c r="A51" s="18"/>
      <c r="B51" s="18"/>
      <c r="C51" s="18"/>
      <c r="D51" s="18"/>
      <c r="E51" s="18"/>
      <c r="F51" s="18"/>
      <c r="G51" s="18"/>
      <c r="H51" s="18"/>
      <c r="I51" s="18"/>
      <c r="J51" s="18"/>
      <c r="K51" s="18"/>
      <c r="L51" s="18"/>
      <c r="M51" s="18"/>
      <c r="N51" s="18"/>
      <c r="O51" s="18"/>
      <c r="P51" s="18"/>
      <c r="Q51" s="18"/>
      <c r="R51" s="18"/>
      <c r="S51" s="18"/>
      <c r="T51" s="18"/>
      <c r="U51" s="18"/>
      <c r="V51" s="18"/>
      <c r="W51" s="18"/>
      <c r="X51" s="18"/>
    </row>
    <row r="52" spans="1:24" ht="15.75" customHeight="1">
      <c r="A52" s="18"/>
      <c r="B52" s="18"/>
      <c r="C52" s="18"/>
      <c r="D52" s="18"/>
      <c r="E52" s="18"/>
      <c r="F52" s="18"/>
      <c r="G52" s="18"/>
      <c r="H52" s="18"/>
      <c r="I52" s="18"/>
      <c r="J52" s="18"/>
      <c r="K52" s="18"/>
      <c r="L52" s="18"/>
      <c r="M52" s="18"/>
      <c r="N52" s="18"/>
      <c r="O52" s="18"/>
      <c r="P52" s="18"/>
      <c r="Q52" s="18"/>
      <c r="R52" s="18"/>
      <c r="S52" s="18"/>
      <c r="T52" s="18"/>
      <c r="U52" s="18"/>
      <c r="V52" s="18"/>
      <c r="W52" s="18"/>
      <c r="X52" s="18"/>
    </row>
    <row r="53" spans="1:24" ht="15.75" customHeight="1">
      <c r="A53" s="18"/>
      <c r="B53" s="18"/>
      <c r="C53" s="18"/>
      <c r="D53" s="18"/>
      <c r="E53" s="18"/>
      <c r="F53" s="18"/>
      <c r="G53" s="18"/>
      <c r="H53" s="18"/>
      <c r="I53" s="18"/>
      <c r="J53" s="18"/>
      <c r="K53" s="18"/>
      <c r="L53" s="18"/>
      <c r="M53" s="18"/>
      <c r="N53" s="18"/>
      <c r="O53" s="18"/>
      <c r="P53" s="18"/>
      <c r="Q53" s="18"/>
      <c r="R53" s="18"/>
      <c r="S53" s="18"/>
      <c r="T53" s="18"/>
      <c r="U53" s="18"/>
      <c r="V53" s="18"/>
      <c r="W53" s="18"/>
      <c r="X53" s="18"/>
    </row>
    <row r="54" spans="1:24" ht="15.75" customHeight="1">
      <c r="A54" s="18"/>
      <c r="B54" s="18"/>
      <c r="C54" s="18"/>
      <c r="D54" s="18"/>
      <c r="E54" s="18"/>
      <c r="F54" s="18"/>
      <c r="G54" s="18"/>
      <c r="H54" s="18"/>
      <c r="I54" s="18"/>
      <c r="J54" s="18"/>
      <c r="K54" s="18"/>
      <c r="L54" s="18"/>
      <c r="M54" s="18"/>
      <c r="N54" s="18"/>
      <c r="O54" s="18"/>
      <c r="P54" s="18"/>
      <c r="Q54" s="18"/>
      <c r="R54" s="18"/>
      <c r="S54" s="18"/>
      <c r="T54" s="18"/>
      <c r="U54" s="18"/>
      <c r="V54" s="18"/>
      <c r="W54" s="18"/>
      <c r="X54" s="18"/>
    </row>
    <row r="55" spans="1:24" ht="15.75" customHeight="1">
      <c r="A55" s="18"/>
      <c r="B55" s="18"/>
      <c r="C55" s="18"/>
      <c r="D55" s="18"/>
      <c r="E55" s="18"/>
      <c r="F55" s="18"/>
      <c r="G55" s="18"/>
      <c r="H55" s="18"/>
      <c r="I55" s="18"/>
      <c r="J55" s="18"/>
      <c r="K55" s="18"/>
      <c r="L55" s="18"/>
      <c r="M55" s="18"/>
      <c r="N55" s="18"/>
      <c r="O55" s="18"/>
      <c r="P55" s="18"/>
      <c r="Q55" s="18"/>
      <c r="R55" s="18"/>
      <c r="S55" s="18"/>
      <c r="T55" s="18"/>
      <c r="U55" s="18"/>
      <c r="V55" s="18"/>
      <c r="W55" s="18"/>
      <c r="X55" s="18"/>
    </row>
    <row r="56" spans="1:24" ht="15.75" customHeight="1">
      <c r="A56" s="18"/>
      <c r="B56" s="18"/>
      <c r="C56" s="18"/>
      <c r="D56" s="18"/>
      <c r="E56" s="18"/>
      <c r="F56" s="18"/>
      <c r="G56" s="18"/>
      <c r="H56" s="18"/>
      <c r="I56" s="18"/>
      <c r="J56" s="18"/>
      <c r="K56" s="18"/>
      <c r="L56" s="18"/>
      <c r="M56" s="18"/>
      <c r="N56" s="18"/>
      <c r="O56" s="18"/>
      <c r="P56" s="18"/>
      <c r="Q56" s="18"/>
      <c r="R56" s="18"/>
      <c r="S56" s="18"/>
      <c r="T56" s="18"/>
      <c r="U56" s="18"/>
      <c r="V56" s="18"/>
      <c r="W56" s="18"/>
      <c r="X56" s="18"/>
    </row>
    <row r="57" spans="1:24" ht="15.75" customHeight="1">
      <c r="A57" s="18"/>
      <c r="B57" s="18"/>
      <c r="C57" s="18"/>
      <c r="D57" s="18"/>
      <c r="E57" s="18"/>
      <c r="F57" s="18"/>
      <c r="G57" s="18"/>
      <c r="H57" s="18"/>
      <c r="I57" s="18"/>
      <c r="J57" s="18"/>
      <c r="K57" s="18"/>
      <c r="L57" s="18"/>
      <c r="M57" s="18"/>
      <c r="N57" s="18"/>
      <c r="O57" s="18"/>
      <c r="P57" s="18"/>
      <c r="Q57" s="18"/>
      <c r="R57" s="18"/>
      <c r="S57" s="18"/>
      <c r="T57" s="18"/>
      <c r="U57" s="18"/>
      <c r="V57" s="18"/>
      <c r="W57" s="18"/>
      <c r="X57" s="18"/>
    </row>
    <row r="58" spans="1:24" ht="15.75" customHeight="1">
      <c r="A58" s="18"/>
      <c r="B58" s="18"/>
      <c r="C58" s="18"/>
      <c r="D58" s="18"/>
      <c r="E58" s="18"/>
      <c r="F58" s="18"/>
      <c r="G58" s="18"/>
      <c r="H58" s="18"/>
      <c r="I58" s="18"/>
      <c r="J58" s="18"/>
      <c r="K58" s="18"/>
      <c r="L58" s="18"/>
      <c r="M58" s="18"/>
      <c r="N58" s="18"/>
      <c r="O58" s="18"/>
      <c r="P58" s="18"/>
      <c r="Q58" s="18"/>
      <c r="R58" s="18"/>
      <c r="S58" s="18"/>
      <c r="T58" s="18"/>
      <c r="U58" s="18"/>
      <c r="V58" s="18"/>
      <c r="W58" s="18"/>
      <c r="X58" s="18"/>
    </row>
    <row r="59" spans="1:24" ht="15.75" customHeight="1">
      <c r="A59" s="18"/>
      <c r="B59" s="18"/>
      <c r="C59" s="18"/>
      <c r="D59" s="18"/>
      <c r="E59" s="18"/>
      <c r="F59" s="18"/>
      <c r="G59" s="18"/>
      <c r="H59" s="18"/>
      <c r="I59" s="18"/>
      <c r="J59" s="18"/>
      <c r="K59" s="18"/>
      <c r="L59" s="18"/>
      <c r="M59" s="18"/>
      <c r="N59" s="18"/>
      <c r="O59" s="18"/>
      <c r="P59" s="18"/>
      <c r="Q59" s="18"/>
      <c r="R59" s="18"/>
      <c r="S59" s="18"/>
      <c r="T59" s="18"/>
      <c r="U59" s="18"/>
      <c r="V59" s="18"/>
      <c r="W59" s="18"/>
      <c r="X59" s="18"/>
    </row>
    <row r="60" spans="1:24" ht="15.75" customHeight="1">
      <c r="A60" s="18"/>
      <c r="B60" s="18"/>
      <c r="C60" s="18"/>
      <c r="D60" s="18"/>
      <c r="E60" s="18"/>
      <c r="F60" s="18"/>
      <c r="G60" s="18"/>
      <c r="H60" s="18"/>
      <c r="I60" s="18"/>
      <c r="J60" s="18"/>
      <c r="K60" s="18"/>
      <c r="L60" s="18"/>
      <c r="M60" s="18"/>
      <c r="N60" s="18"/>
      <c r="O60" s="18"/>
      <c r="P60" s="18"/>
      <c r="Q60" s="18"/>
      <c r="R60" s="18"/>
      <c r="S60" s="18"/>
      <c r="T60" s="18"/>
      <c r="U60" s="18"/>
      <c r="V60" s="18"/>
      <c r="W60" s="18"/>
      <c r="X60" s="18"/>
    </row>
    <row r="61" spans="1:24" ht="15.75" customHeight="1">
      <c r="A61" s="18"/>
      <c r="B61" s="18"/>
      <c r="C61" s="18"/>
      <c r="D61" s="18"/>
      <c r="E61" s="18"/>
      <c r="F61" s="18"/>
      <c r="G61" s="18"/>
      <c r="H61" s="18"/>
      <c r="I61" s="18"/>
      <c r="J61" s="18"/>
      <c r="K61" s="18"/>
      <c r="L61" s="18"/>
      <c r="M61" s="18"/>
      <c r="N61" s="18"/>
      <c r="O61" s="18"/>
      <c r="P61" s="18"/>
      <c r="Q61" s="18"/>
      <c r="R61" s="18"/>
      <c r="S61" s="18"/>
      <c r="T61" s="18"/>
      <c r="U61" s="18"/>
      <c r="V61" s="18"/>
      <c r="W61" s="18"/>
      <c r="X61" s="18"/>
    </row>
    <row r="62" spans="1:24" ht="15.75" customHeight="1">
      <c r="A62" s="18"/>
      <c r="B62" s="18"/>
      <c r="C62" s="18"/>
      <c r="D62" s="18"/>
      <c r="E62" s="18"/>
      <c r="F62" s="18"/>
      <c r="G62" s="18"/>
      <c r="H62" s="18"/>
      <c r="I62" s="18"/>
      <c r="J62" s="18"/>
      <c r="K62" s="18"/>
      <c r="L62" s="18"/>
      <c r="M62" s="18"/>
      <c r="N62" s="18"/>
      <c r="O62" s="18"/>
      <c r="P62" s="18"/>
      <c r="Q62" s="18"/>
      <c r="R62" s="18"/>
      <c r="S62" s="18"/>
      <c r="T62" s="18"/>
      <c r="U62" s="18"/>
      <c r="V62" s="18"/>
      <c r="W62" s="18"/>
      <c r="X62" s="18"/>
    </row>
    <row r="63" spans="1:24" ht="15.75" customHeight="1">
      <c r="A63" s="18"/>
      <c r="B63" s="18"/>
      <c r="C63" s="18"/>
      <c r="D63" s="18"/>
      <c r="E63" s="18"/>
      <c r="F63" s="18"/>
      <c r="G63" s="18"/>
      <c r="H63" s="18"/>
      <c r="I63" s="18"/>
      <c r="J63" s="18"/>
      <c r="K63" s="18"/>
      <c r="L63" s="18"/>
      <c r="M63" s="18"/>
      <c r="N63" s="18"/>
      <c r="O63" s="18"/>
      <c r="P63" s="18"/>
      <c r="Q63" s="18"/>
      <c r="R63" s="18"/>
      <c r="S63" s="18"/>
      <c r="T63" s="18"/>
      <c r="U63" s="18"/>
      <c r="V63" s="18"/>
      <c r="W63" s="18"/>
      <c r="X63" s="18"/>
    </row>
    <row r="64" spans="1:24" ht="15.75" customHeight="1">
      <c r="A64" s="18"/>
      <c r="B64" s="18"/>
      <c r="C64" s="18"/>
      <c r="D64" s="18"/>
      <c r="E64" s="18"/>
      <c r="F64" s="18"/>
      <c r="G64" s="18"/>
      <c r="H64" s="18"/>
      <c r="I64" s="18"/>
      <c r="J64" s="18"/>
      <c r="K64" s="18"/>
      <c r="L64" s="18"/>
      <c r="M64" s="18"/>
      <c r="N64" s="18"/>
      <c r="O64" s="18"/>
      <c r="P64" s="18"/>
      <c r="Q64" s="18"/>
      <c r="R64" s="18"/>
      <c r="S64" s="18"/>
      <c r="T64" s="18"/>
      <c r="U64" s="18"/>
      <c r="V64" s="18"/>
      <c r="W64" s="18"/>
      <c r="X64" s="18"/>
    </row>
    <row r="65" spans="1:24" ht="15.75" customHeight="1">
      <c r="A65" s="18"/>
      <c r="B65" s="18"/>
      <c r="C65" s="18"/>
      <c r="D65" s="18"/>
      <c r="E65" s="18"/>
      <c r="F65" s="18"/>
      <c r="G65" s="18"/>
      <c r="H65" s="18"/>
      <c r="I65" s="18"/>
      <c r="J65" s="18"/>
      <c r="K65" s="18"/>
      <c r="L65" s="18"/>
      <c r="M65" s="18"/>
      <c r="N65" s="18"/>
      <c r="O65" s="18"/>
      <c r="P65" s="18"/>
      <c r="Q65" s="18"/>
      <c r="R65" s="18"/>
      <c r="S65" s="18"/>
      <c r="T65" s="18"/>
      <c r="U65" s="18"/>
      <c r="V65" s="18"/>
      <c r="W65" s="18"/>
      <c r="X65" s="18"/>
    </row>
    <row r="66" spans="1:24" ht="15.75" customHeight="1">
      <c r="A66" s="18"/>
      <c r="B66" s="18"/>
      <c r="C66" s="18"/>
      <c r="D66" s="18"/>
      <c r="E66" s="18"/>
      <c r="F66" s="18"/>
      <c r="G66" s="18"/>
      <c r="H66" s="18"/>
      <c r="I66" s="18"/>
      <c r="J66" s="18"/>
      <c r="K66" s="18"/>
      <c r="L66" s="18"/>
      <c r="M66" s="18"/>
      <c r="N66" s="18"/>
      <c r="O66" s="18"/>
      <c r="P66" s="18"/>
      <c r="Q66" s="18"/>
      <c r="R66" s="18"/>
      <c r="S66" s="18"/>
      <c r="T66" s="18"/>
      <c r="U66" s="18"/>
      <c r="V66" s="18"/>
      <c r="W66" s="18"/>
      <c r="X66" s="18"/>
    </row>
    <row r="67" spans="1:24" ht="15.75" customHeight="1">
      <c r="A67" s="18"/>
      <c r="B67" s="18"/>
      <c r="C67" s="18"/>
      <c r="D67" s="18"/>
      <c r="E67" s="18"/>
      <c r="F67" s="18"/>
      <c r="G67" s="18"/>
      <c r="H67" s="18"/>
      <c r="I67" s="18"/>
      <c r="J67" s="18"/>
      <c r="K67" s="18"/>
      <c r="L67" s="18"/>
      <c r="M67" s="18"/>
      <c r="N67" s="18"/>
      <c r="O67" s="18"/>
      <c r="P67" s="18"/>
      <c r="Q67" s="18"/>
      <c r="R67" s="18"/>
      <c r="S67" s="18"/>
      <c r="T67" s="18"/>
      <c r="U67" s="18"/>
      <c r="V67" s="18"/>
      <c r="W67" s="18"/>
      <c r="X67" s="18"/>
    </row>
    <row r="68" spans="1:24" ht="15.75" customHeight="1">
      <c r="A68" s="18"/>
      <c r="B68" s="18"/>
      <c r="C68" s="18"/>
      <c r="D68" s="18"/>
      <c r="E68" s="18"/>
      <c r="F68" s="18"/>
      <c r="G68" s="18"/>
      <c r="H68" s="18"/>
      <c r="I68" s="18"/>
      <c r="J68" s="18"/>
      <c r="K68" s="18"/>
      <c r="L68" s="18"/>
      <c r="M68" s="18"/>
      <c r="N68" s="18"/>
      <c r="O68" s="18"/>
      <c r="P68" s="18"/>
      <c r="Q68" s="18"/>
      <c r="R68" s="18"/>
      <c r="S68" s="18"/>
      <c r="T68" s="18"/>
      <c r="U68" s="18"/>
      <c r="V68" s="18"/>
      <c r="W68" s="18"/>
      <c r="X68" s="18"/>
    </row>
    <row r="69" spans="1:24" ht="15.75" customHeight="1">
      <c r="A69" s="18"/>
      <c r="B69" s="18"/>
      <c r="C69" s="18"/>
      <c r="D69" s="18"/>
      <c r="E69" s="18"/>
      <c r="F69" s="18"/>
      <c r="G69" s="18"/>
      <c r="H69" s="18"/>
      <c r="I69" s="18"/>
      <c r="J69" s="18"/>
      <c r="K69" s="18"/>
      <c r="L69" s="18"/>
      <c r="M69" s="18"/>
      <c r="N69" s="18"/>
      <c r="O69" s="18"/>
      <c r="P69" s="18"/>
      <c r="Q69" s="18"/>
      <c r="R69" s="18"/>
      <c r="S69" s="18"/>
      <c r="T69" s="18"/>
      <c r="U69" s="18"/>
      <c r="V69" s="18"/>
      <c r="W69" s="18"/>
      <c r="X69" s="18"/>
    </row>
    <row r="70" spans="1:24" ht="15.75" customHeight="1">
      <c r="A70" s="18"/>
      <c r="B70" s="18"/>
      <c r="C70" s="18"/>
      <c r="D70" s="18"/>
      <c r="E70" s="18"/>
      <c r="F70" s="18"/>
      <c r="G70" s="18"/>
      <c r="H70" s="18"/>
      <c r="I70" s="18"/>
      <c r="J70" s="18"/>
      <c r="K70" s="18"/>
      <c r="L70" s="18"/>
      <c r="M70" s="18"/>
      <c r="N70" s="18"/>
      <c r="O70" s="18"/>
      <c r="P70" s="18"/>
      <c r="Q70" s="18"/>
      <c r="R70" s="18"/>
      <c r="S70" s="18"/>
      <c r="T70" s="18"/>
      <c r="U70" s="18"/>
      <c r="V70" s="18"/>
      <c r="W70" s="18"/>
      <c r="X70" s="18"/>
    </row>
    <row r="71" spans="1:24" ht="15.75" customHeight="1">
      <c r="A71" s="18"/>
      <c r="B71" s="18"/>
      <c r="C71" s="18"/>
      <c r="D71" s="18"/>
      <c r="E71" s="18"/>
      <c r="F71" s="18"/>
      <c r="G71" s="18"/>
      <c r="H71" s="18"/>
      <c r="I71" s="18"/>
      <c r="J71" s="18"/>
      <c r="K71" s="18"/>
      <c r="L71" s="18"/>
      <c r="M71" s="18"/>
      <c r="N71" s="18"/>
      <c r="O71" s="18"/>
      <c r="P71" s="18"/>
      <c r="Q71" s="18"/>
      <c r="R71" s="18"/>
      <c r="S71" s="18"/>
      <c r="T71" s="18"/>
      <c r="U71" s="18"/>
      <c r="V71" s="18"/>
      <c r="W71" s="18"/>
      <c r="X71" s="18"/>
    </row>
    <row r="72" spans="1:24" ht="15.75" customHeight="1">
      <c r="A72" s="18"/>
      <c r="B72" s="18"/>
      <c r="C72" s="18"/>
      <c r="D72" s="18"/>
      <c r="E72" s="18"/>
      <c r="F72" s="18"/>
      <c r="G72" s="18"/>
      <c r="H72" s="18"/>
      <c r="I72" s="18"/>
      <c r="J72" s="18"/>
      <c r="K72" s="18"/>
      <c r="L72" s="18"/>
      <c r="M72" s="18"/>
      <c r="N72" s="18"/>
      <c r="O72" s="18"/>
      <c r="P72" s="18"/>
      <c r="Q72" s="18"/>
      <c r="R72" s="18"/>
      <c r="S72" s="18"/>
      <c r="T72" s="18"/>
      <c r="U72" s="18"/>
      <c r="V72" s="18"/>
      <c r="W72" s="18"/>
      <c r="X72" s="18"/>
    </row>
    <row r="73" spans="1:24" ht="15.75" customHeight="1">
      <c r="A73" s="18"/>
      <c r="B73" s="18"/>
      <c r="C73" s="18"/>
      <c r="D73" s="18"/>
      <c r="E73" s="18"/>
      <c r="F73" s="18"/>
      <c r="G73" s="18"/>
      <c r="H73" s="18"/>
      <c r="I73" s="18"/>
      <c r="J73" s="18"/>
      <c r="K73" s="18"/>
      <c r="L73" s="18"/>
      <c r="M73" s="18"/>
      <c r="N73" s="18"/>
      <c r="O73" s="18"/>
      <c r="P73" s="18"/>
      <c r="Q73" s="18"/>
      <c r="R73" s="18"/>
      <c r="S73" s="18"/>
      <c r="T73" s="18"/>
      <c r="U73" s="18"/>
      <c r="V73" s="18"/>
      <c r="W73" s="18"/>
      <c r="X73" s="18"/>
    </row>
    <row r="74" spans="1:24" ht="15.75" customHeight="1">
      <c r="A74" s="18"/>
      <c r="B74" s="18"/>
      <c r="C74" s="18"/>
      <c r="D74" s="18"/>
      <c r="E74" s="18"/>
      <c r="F74" s="18"/>
      <c r="G74" s="18"/>
      <c r="H74" s="18"/>
      <c r="I74" s="18"/>
      <c r="J74" s="18"/>
      <c r="K74" s="18"/>
      <c r="L74" s="18"/>
      <c r="M74" s="18"/>
      <c r="N74" s="18"/>
      <c r="O74" s="18"/>
      <c r="P74" s="18"/>
      <c r="Q74" s="18"/>
      <c r="R74" s="18"/>
      <c r="S74" s="18"/>
      <c r="T74" s="18"/>
      <c r="U74" s="18"/>
      <c r="V74" s="18"/>
      <c r="W74" s="18"/>
      <c r="X74" s="18"/>
    </row>
    <row r="75" spans="1:24" ht="15.75" customHeight="1">
      <c r="A75" s="18"/>
      <c r="B75" s="18"/>
      <c r="C75" s="18"/>
      <c r="D75" s="18"/>
      <c r="E75" s="18"/>
      <c r="F75" s="18"/>
      <c r="G75" s="18"/>
      <c r="H75" s="18"/>
      <c r="I75" s="18"/>
      <c r="J75" s="18"/>
      <c r="K75" s="18"/>
      <c r="L75" s="18"/>
      <c r="M75" s="18"/>
      <c r="N75" s="18"/>
      <c r="O75" s="18"/>
      <c r="P75" s="18"/>
      <c r="Q75" s="18"/>
      <c r="R75" s="18"/>
      <c r="S75" s="18"/>
      <c r="T75" s="18"/>
      <c r="U75" s="18"/>
      <c r="V75" s="18"/>
      <c r="W75" s="18"/>
      <c r="X75" s="18"/>
    </row>
    <row r="76" spans="1:24" ht="15.75" customHeight="1">
      <c r="A76" s="18"/>
      <c r="B76" s="18"/>
      <c r="C76" s="18"/>
      <c r="D76" s="18"/>
      <c r="E76" s="18"/>
      <c r="F76" s="18"/>
      <c r="G76" s="18"/>
      <c r="H76" s="18"/>
      <c r="I76" s="18"/>
      <c r="J76" s="18"/>
      <c r="K76" s="18"/>
      <c r="L76" s="18"/>
      <c r="M76" s="18"/>
      <c r="N76" s="18"/>
      <c r="O76" s="18"/>
      <c r="P76" s="18"/>
      <c r="Q76" s="18"/>
      <c r="R76" s="18"/>
      <c r="S76" s="18"/>
      <c r="T76" s="18"/>
      <c r="U76" s="18"/>
      <c r="V76" s="18"/>
      <c r="W76" s="18"/>
      <c r="X76" s="18"/>
    </row>
    <row r="77" spans="1:24" ht="15.75" customHeight="1">
      <c r="A77" s="18"/>
      <c r="B77" s="18"/>
      <c r="C77" s="18"/>
      <c r="D77" s="18"/>
      <c r="E77" s="18"/>
      <c r="F77" s="18"/>
      <c r="G77" s="18"/>
      <c r="H77" s="18"/>
      <c r="I77" s="18"/>
      <c r="J77" s="18"/>
      <c r="K77" s="18"/>
      <c r="L77" s="18"/>
      <c r="M77" s="18"/>
      <c r="N77" s="18"/>
      <c r="O77" s="18"/>
      <c r="P77" s="18"/>
      <c r="Q77" s="18"/>
      <c r="R77" s="18"/>
      <c r="S77" s="18"/>
      <c r="T77" s="18"/>
      <c r="U77" s="18"/>
      <c r="V77" s="18"/>
      <c r="W77" s="18"/>
      <c r="X77" s="18"/>
    </row>
    <row r="78" spans="1:24" ht="15.75" customHeight="1">
      <c r="A78" s="18"/>
      <c r="B78" s="18"/>
      <c r="C78" s="18"/>
      <c r="D78" s="18"/>
      <c r="E78" s="18"/>
      <c r="F78" s="18"/>
      <c r="G78" s="18"/>
      <c r="H78" s="18"/>
      <c r="I78" s="18"/>
      <c r="J78" s="18"/>
      <c r="K78" s="18"/>
      <c r="L78" s="18"/>
      <c r="M78" s="18"/>
      <c r="N78" s="18"/>
      <c r="O78" s="18"/>
      <c r="P78" s="18"/>
      <c r="Q78" s="18"/>
      <c r="R78" s="18"/>
      <c r="S78" s="18"/>
      <c r="T78" s="18"/>
      <c r="U78" s="18"/>
      <c r="V78" s="18"/>
      <c r="W78" s="18"/>
      <c r="X78" s="18"/>
    </row>
    <row r="79" spans="1:24" ht="15.75" customHeight="1">
      <c r="A79" s="18"/>
      <c r="B79" s="18"/>
      <c r="C79" s="18"/>
      <c r="D79" s="18"/>
      <c r="E79" s="18"/>
      <c r="F79" s="18"/>
      <c r="G79" s="18"/>
      <c r="H79" s="18"/>
      <c r="I79" s="18"/>
      <c r="J79" s="18"/>
      <c r="K79" s="18"/>
      <c r="L79" s="18"/>
      <c r="M79" s="18"/>
      <c r="N79" s="18"/>
      <c r="O79" s="18"/>
      <c r="P79" s="18"/>
      <c r="Q79" s="18"/>
      <c r="R79" s="18"/>
      <c r="S79" s="18"/>
      <c r="T79" s="18"/>
      <c r="U79" s="18"/>
      <c r="V79" s="18"/>
      <c r="W79" s="18"/>
      <c r="X79" s="18"/>
    </row>
    <row r="80" spans="1:24" ht="15.75" customHeight="1">
      <c r="A80" s="18"/>
      <c r="B80" s="18"/>
      <c r="C80" s="18"/>
      <c r="D80" s="18"/>
      <c r="E80" s="18"/>
      <c r="F80" s="18"/>
      <c r="G80" s="18"/>
      <c r="H80" s="18"/>
      <c r="I80" s="18"/>
      <c r="J80" s="18"/>
      <c r="K80" s="18"/>
      <c r="L80" s="18"/>
      <c r="M80" s="18"/>
      <c r="N80" s="18"/>
      <c r="O80" s="18"/>
      <c r="P80" s="18"/>
      <c r="Q80" s="18"/>
      <c r="R80" s="18"/>
      <c r="S80" s="18"/>
      <c r="T80" s="18"/>
      <c r="U80" s="18"/>
      <c r="V80" s="18"/>
      <c r="W80" s="18"/>
      <c r="X80" s="18"/>
    </row>
    <row r="81" spans="1:24" ht="15.75" customHeight="1">
      <c r="A81" s="18"/>
      <c r="B81" s="18"/>
      <c r="C81" s="18"/>
      <c r="D81" s="18"/>
      <c r="E81" s="18"/>
      <c r="F81" s="18"/>
      <c r="G81" s="18"/>
      <c r="H81" s="18"/>
      <c r="I81" s="18"/>
      <c r="J81" s="18"/>
      <c r="K81" s="18"/>
      <c r="L81" s="18"/>
      <c r="M81" s="18"/>
      <c r="N81" s="18"/>
      <c r="O81" s="18"/>
      <c r="P81" s="18"/>
      <c r="Q81" s="18"/>
      <c r="R81" s="18"/>
      <c r="S81" s="18"/>
      <c r="T81" s="18"/>
      <c r="U81" s="18"/>
      <c r="V81" s="18"/>
      <c r="W81" s="18"/>
      <c r="X81" s="18"/>
    </row>
    <row r="82" spans="1:24" ht="15.75" customHeight="1">
      <c r="A82" s="18"/>
      <c r="B82" s="18"/>
      <c r="C82" s="18"/>
      <c r="D82" s="18"/>
      <c r="E82" s="18"/>
      <c r="F82" s="18"/>
      <c r="G82" s="18"/>
      <c r="H82" s="18"/>
      <c r="I82" s="18"/>
      <c r="J82" s="18"/>
      <c r="K82" s="18"/>
      <c r="L82" s="18"/>
      <c r="M82" s="18"/>
      <c r="N82" s="18"/>
      <c r="O82" s="18"/>
      <c r="P82" s="18"/>
      <c r="Q82" s="18"/>
      <c r="R82" s="18"/>
      <c r="S82" s="18"/>
      <c r="T82" s="18"/>
      <c r="U82" s="18"/>
      <c r="V82" s="18"/>
      <c r="W82" s="18"/>
      <c r="X82" s="18"/>
    </row>
    <row r="83" spans="1:24" ht="15.75" customHeight="1">
      <c r="A83" s="18"/>
      <c r="B83" s="18"/>
      <c r="C83" s="18"/>
      <c r="D83" s="18"/>
      <c r="E83" s="18"/>
      <c r="F83" s="18"/>
      <c r="G83" s="18"/>
      <c r="H83" s="18"/>
      <c r="I83" s="18"/>
      <c r="J83" s="18"/>
      <c r="K83" s="18"/>
      <c r="L83" s="18"/>
      <c r="M83" s="18"/>
      <c r="N83" s="18"/>
      <c r="O83" s="18"/>
      <c r="P83" s="18"/>
      <c r="Q83" s="18"/>
      <c r="R83" s="18"/>
      <c r="S83" s="18"/>
      <c r="T83" s="18"/>
      <c r="U83" s="18"/>
      <c r="V83" s="18"/>
      <c r="W83" s="18"/>
      <c r="X83" s="18"/>
    </row>
    <row r="84" spans="1:24" ht="15.75" customHeight="1">
      <c r="A84" s="18"/>
      <c r="B84" s="18"/>
      <c r="C84" s="18"/>
      <c r="D84" s="18"/>
      <c r="E84" s="18"/>
      <c r="F84" s="18"/>
      <c r="G84" s="18"/>
      <c r="H84" s="18"/>
      <c r="I84" s="18"/>
      <c r="J84" s="18"/>
      <c r="K84" s="18"/>
      <c r="L84" s="18"/>
      <c r="M84" s="18"/>
      <c r="N84" s="18"/>
      <c r="O84" s="18"/>
      <c r="P84" s="18"/>
      <c r="Q84" s="18"/>
      <c r="R84" s="18"/>
      <c r="S84" s="18"/>
      <c r="T84" s="18"/>
      <c r="U84" s="18"/>
      <c r="V84" s="18"/>
      <c r="W84" s="18"/>
      <c r="X84" s="18"/>
    </row>
    <row r="85" spans="1:24" ht="15.75" customHeight="1">
      <c r="A85" s="18"/>
      <c r="B85" s="18"/>
      <c r="C85" s="18"/>
      <c r="D85" s="18"/>
      <c r="E85" s="18"/>
      <c r="F85" s="18"/>
      <c r="G85" s="18"/>
      <c r="H85" s="18"/>
      <c r="I85" s="18"/>
      <c r="J85" s="18"/>
      <c r="K85" s="18"/>
      <c r="L85" s="18"/>
      <c r="M85" s="18"/>
      <c r="N85" s="18"/>
      <c r="O85" s="18"/>
      <c r="P85" s="18"/>
      <c r="Q85" s="18"/>
      <c r="R85" s="18"/>
      <c r="S85" s="18"/>
      <c r="T85" s="18"/>
      <c r="U85" s="18"/>
      <c r="V85" s="18"/>
      <c r="W85" s="18"/>
      <c r="X85" s="18"/>
    </row>
    <row r="86" spans="1:24" ht="15.75" customHeight="1">
      <c r="A86" s="18"/>
      <c r="B86" s="18"/>
      <c r="C86" s="18"/>
      <c r="D86" s="18"/>
      <c r="E86" s="18"/>
      <c r="F86" s="18"/>
      <c r="G86" s="18"/>
      <c r="H86" s="18"/>
      <c r="I86" s="18"/>
      <c r="J86" s="18"/>
      <c r="K86" s="18"/>
      <c r="L86" s="18"/>
      <c r="M86" s="18"/>
      <c r="N86" s="18"/>
      <c r="O86" s="18"/>
      <c r="P86" s="18"/>
      <c r="Q86" s="18"/>
      <c r="R86" s="18"/>
      <c r="S86" s="18"/>
      <c r="T86" s="18"/>
      <c r="U86" s="18"/>
      <c r="V86" s="18"/>
      <c r="W86" s="18"/>
      <c r="X86" s="18"/>
    </row>
    <row r="87" spans="1:24" ht="15.75" customHeight="1">
      <c r="A87" s="18"/>
      <c r="B87" s="18"/>
      <c r="C87" s="18"/>
      <c r="D87" s="18"/>
      <c r="E87" s="18"/>
      <c r="F87" s="18"/>
      <c r="G87" s="18"/>
      <c r="H87" s="18"/>
      <c r="I87" s="18"/>
      <c r="J87" s="18"/>
      <c r="K87" s="18"/>
      <c r="L87" s="18"/>
      <c r="M87" s="18"/>
      <c r="N87" s="18"/>
      <c r="O87" s="18"/>
      <c r="P87" s="18"/>
      <c r="Q87" s="18"/>
      <c r="R87" s="18"/>
      <c r="S87" s="18"/>
      <c r="T87" s="18"/>
      <c r="U87" s="18"/>
      <c r="V87" s="18"/>
      <c r="W87" s="18"/>
      <c r="X87" s="18"/>
    </row>
    <row r="88" spans="1:24" ht="15.75" customHeight="1">
      <c r="A88" s="18"/>
      <c r="B88" s="18"/>
      <c r="C88" s="18"/>
      <c r="D88" s="18"/>
      <c r="E88" s="18"/>
      <c r="F88" s="18"/>
      <c r="G88" s="18"/>
      <c r="H88" s="18"/>
      <c r="I88" s="18"/>
      <c r="J88" s="18"/>
      <c r="K88" s="18"/>
      <c r="L88" s="18"/>
      <c r="M88" s="18"/>
      <c r="N88" s="18"/>
      <c r="O88" s="18"/>
      <c r="P88" s="18"/>
      <c r="Q88" s="18"/>
      <c r="R88" s="18"/>
      <c r="S88" s="18"/>
      <c r="T88" s="18"/>
      <c r="U88" s="18"/>
      <c r="V88" s="18"/>
      <c r="W88" s="18"/>
      <c r="X88" s="18"/>
    </row>
    <row r="89" spans="1:24" ht="15.75" customHeight="1">
      <c r="A89" s="18"/>
      <c r="B89" s="18"/>
      <c r="C89" s="18"/>
      <c r="D89" s="18"/>
      <c r="E89" s="18"/>
      <c r="F89" s="18"/>
      <c r="G89" s="18"/>
      <c r="H89" s="18"/>
      <c r="I89" s="18"/>
      <c r="J89" s="18"/>
      <c r="K89" s="18"/>
      <c r="L89" s="18"/>
      <c r="M89" s="18"/>
      <c r="N89" s="18"/>
      <c r="O89" s="18"/>
      <c r="P89" s="18"/>
      <c r="Q89" s="18"/>
      <c r="R89" s="18"/>
      <c r="S89" s="18"/>
      <c r="T89" s="18"/>
      <c r="U89" s="18"/>
      <c r="V89" s="18"/>
      <c r="W89" s="18"/>
      <c r="X89" s="18"/>
    </row>
    <row r="90" spans="1:24" ht="15.75" customHeight="1">
      <c r="A90" s="18"/>
      <c r="B90" s="18"/>
      <c r="C90" s="18"/>
      <c r="D90" s="18"/>
      <c r="E90" s="18"/>
      <c r="F90" s="18"/>
      <c r="G90" s="18"/>
      <c r="H90" s="18"/>
      <c r="I90" s="18"/>
      <c r="J90" s="18"/>
      <c r="K90" s="18"/>
      <c r="L90" s="18"/>
      <c r="M90" s="18"/>
      <c r="N90" s="18"/>
      <c r="O90" s="18"/>
      <c r="P90" s="18"/>
      <c r="Q90" s="18"/>
      <c r="R90" s="18"/>
      <c r="S90" s="18"/>
      <c r="T90" s="18"/>
      <c r="U90" s="18"/>
      <c r="V90" s="18"/>
      <c r="W90" s="18"/>
      <c r="X90" s="18"/>
    </row>
    <row r="91" spans="1:24" ht="15.75" customHeight="1">
      <c r="A91" s="18"/>
      <c r="B91" s="18"/>
      <c r="C91" s="18"/>
      <c r="D91" s="18"/>
      <c r="E91" s="18"/>
      <c r="F91" s="18"/>
      <c r="G91" s="18"/>
      <c r="H91" s="18"/>
      <c r="I91" s="18"/>
      <c r="J91" s="18"/>
      <c r="K91" s="18"/>
      <c r="L91" s="18"/>
      <c r="M91" s="18"/>
      <c r="N91" s="18"/>
      <c r="O91" s="18"/>
      <c r="P91" s="18"/>
      <c r="Q91" s="18"/>
      <c r="R91" s="18"/>
      <c r="S91" s="18"/>
      <c r="T91" s="18"/>
      <c r="U91" s="18"/>
      <c r="V91" s="18"/>
      <c r="W91" s="18"/>
      <c r="X91" s="18"/>
    </row>
    <row r="92" spans="1:24" ht="15.75" customHeight="1">
      <c r="A92" s="18"/>
      <c r="B92" s="18"/>
      <c r="C92" s="18"/>
      <c r="D92" s="18"/>
      <c r="E92" s="18"/>
      <c r="F92" s="18"/>
      <c r="G92" s="18"/>
      <c r="H92" s="18"/>
      <c r="I92" s="18"/>
      <c r="J92" s="18"/>
      <c r="K92" s="18"/>
      <c r="L92" s="18"/>
      <c r="M92" s="18"/>
      <c r="N92" s="18"/>
      <c r="O92" s="18"/>
      <c r="P92" s="18"/>
      <c r="Q92" s="18"/>
      <c r="R92" s="18"/>
      <c r="S92" s="18"/>
      <c r="T92" s="18"/>
      <c r="U92" s="18"/>
      <c r="V92" s="18"/>
      <c r="W92" s="18"/>
      <c r="X92" s="18"/>
    </row>
    <row r="93" spans="1:24" ht="15.75" customHeight="1">
      <c r="A93" s="18"/>
      <c r="B93" s="18"/>
      <c r="C93" s="18"/>
      <c r="D93" s="18"/>
      <c r="E93" s="18"/>
      <c r="F93" s="18"/>
      <c r="G93" s="18"/>
      <c r="H93" s="18"/>
      <c r="I93" s="18"/>
      <c r="J93" s="18"/>
      <c r="K93" s="18"/>
      <c r="L93" s="18"/>
      <c r="M93" s="18"/>
      <c r="N93" s="18"/>
      <c r="O93" s="18"/>
      <c r="P93" s="18"/>
      <c r="Q93" s="18"/>
      <c r="R93" s="18"/>
      <c r="S93" s="18"/>
      <c r="T93" s="18"/>
      <c r="U93" s="18"/>
      <c r="V93" s="18"/>
      <c r="W93" s="18"/>
      <c r="X93" s="18"/>
    </row>
    <row r="94" spans="1:24" ht="15.75" customHeight="1">
      <c r="A94" s="18"/>
      <c r="B94" s="18"/>
      <c r="C94" s="18"/>
      <c r="D94" s="18"/>
      <c r="E94" s="18"/>
      <c r="F94" s="18"/>
      <c r="G94" s="18"/>
      <c r="H94" s="18"/>
      <c r="I94" s="18"/>
      <c r="J94" s="18"/>
      <c r="K94" s="18"/>
      <c r="L94" s="18"/>
      <c r="M94" s="18"/>
      <c r="N94" s="18"/>
      <c r="O94" s="18"/>
      <c r="P94" s="18"/>
      <c r="Q94" s="18"/>
      <c r="R94" s="18"/>
      <c r="S94" s="18"/>
      <c r="T94" s="18"/>
      <c r="U94" s="18"/>
      <c r="V94" s="18"/>
      <c r="W94" s="18"/>
      <c r="X94" s="18"/>
    </row>
    <row r="95" spans="1:24" ht="15.75" customHeight="1">
      <c r="A95" s="18"/>
      <c r="B95" s="18"/>
      <c r="C95" s="18"/>
      <c r="D95" s="18"/>
      <c r="E95" s="18"/>
      <c r="F95" s="18"/>
      <c r="G95" s="18"/>
      <c r="H95" s="18"/>
      <c r="I95" s="18"/>
      <c r="J95" s="18"/>
      <c r="K95" s="18"/>
      <c r="L95" s="18"/>
      <c r="M95" s="18"/>
      <c r="N95" s="18"/>
      <c r="O95" s="18"/>
      <c r="P95" s="18"/>
      <c r="Q95" s="18"/>
      <c r="R95" s="18"/>
      <c r="S95" s="18"/>
      <c r="T95" s="18"/>
      <c r="U95" s="18"/>
      <c r="V95" s="18"/>
      <c r="W95" s="18"/>
      <c r="X95" s="18"/>
    </row>
    <row r="96" spans="1:24" ht="15.75" customHeight="1">
      <c r="A96" s="18"/>
      <c r="B96" s="18"/>
      <c r="C96" s="18"/>
      <c r="D96" s="18"/>
      <c r="E96" s="18"/>
      <c r="F96" s="18"/>
      <c r="G96" s="18"/>
      <c r="H96" s="18"/>
      <c r="I96" s="18"/>
      <c r="J96" s="18"/>
      <c r="K96" s="18"/>
      <c r="L96" s="18"/>
      <c r="M96" s="18"/>
      <c r="N96" s="18"/>
      <c r="O96" s="18"/>
      <c r="P96" s="18"/>
      <c r="Q96" s="18"/>
      <c r="R96" s="18"/>
      <c r="S96" s="18"/>
      <c r="T96" s="18"/>
      <c r="U96" s="18"/>
      <c r="V96" s="18"/>
      <c r="W96" s="18"/>
      <c r="X96" s="18"/>
    </row>
    <row r="97" spans="1:24" ht="15.75" customHeight="1">
      <c r="A97" s="18"/>
      <c r="B97" s="18"/>
      <c r="C97" s="18"/>
      <c r="D97" s="18"/>
      <c r="E97" s="18"/>
      <c r="F97" s="18"/>
      <c r="G97" s="18"/>
      <c r="H97" s="18"/>
      <c r="I97" s="18"/>
      <c r="J97" s="18"/>
      <c r="K97" s="18"/>
      <c r="L97" s="18"/>
      <c r="M97" s="18"/>
      <c r="N97" s="18"/>
      <c r="O97" s="18"/>
      <c r="P97" s="18"/>
      <c r="Q97" s="18"/>
      <c r="R97" s="18"/>
      <c r="S97" s="18"/>
      <c r="T97" s="18"/>
      <c r="U97" s="18"/>
      <c r="V97" s="18"/>
      <c r="W97" s="18"/>
      <c r="X97" s="18"/>
    </row>
    <row r="98" spans="1:24" ht="15.75" customHeight="1">
      <c r="A98" s="18"/>
      <c r="B98" s="18"/>
      <c r="C98" s="18"/>
      <c r="D98" s="18"/>
      <c r="E98" s="18"/>
      <c r="F98" s="18"/>
      <c r="G98" s="18"/>
      <c r="H98" s="18"/>
      <c r="I98" s="18"/>
      <c r="J98" s="18"/>
      <c r="K98" s="18"/>
      <c r="L98" s="18"/>
      <c r="M98" s="18"/>
      <c r="N98" s="18"/>
      <c r="O98" s="18"/>
      <c r="P98" s="18"/>
      <c r="Q98" s="18"/>
      <c r="R98" s="18"/>
      <c r="S98" s="18"/>
      <c r="T98" s="18"/>
      <c r="U98" s="18"/>
      <c r="V98" s="18"/>
      <c r="W98" s="18"/>
      <c r="X98" s="18"/>
    </row>
    <row r="99" spans="1:24" ht="15.75" customHeight="1">
      <c r="A99" s="18"/>
      <c r="B99" s="18"/>
      <c r="C99" s="18"/>
      <c r="D99" s="18"/>
      <c r="E99" s="18"/>
      <c r="F99" s="18"/>
      <c r="G99" s="18"/>
      <c r="H99" s="18"/>
      <c r="I99" s="18"/>
      <c r="J99" s="18"/>
      <c r="K99" s="18"/>
      <c r="L99" s="18"/>
      <c r="M99" s="18"/>
      <c r="N99" s="18"/>
      <c r="O99" s="18"/>
      <c r="P99" s="18"/>
      <c r="Q99" s="18"/>
      <c r="R99" s="18"/>
      <c r="S99" s="18"/>
      <c r="T99" s="18"/>
      <c r="U99" s="18"/>
      <c r="V99" s="18"/>
      <c r="W99" s="18"/>
      <c r="X99" s="18"/>
    </row>
    <row r="100" spans="1:24" ht="15.75" customHeight="1">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row>
    <row r="101" spans="1:24" ht="15.75" customHeight="1">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row>
    <row r="102" spans="1:24" ht="15.75" customHeight="1">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row>
    <row r="103" spans="1:24" ht="15.75" customHeight="1">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row>
    <row r="104" spans="1:24" ht="15.75" customHeight="1">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row>
    <row r="105" spans="1:24" ht="15.75" customHeight="1">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row>
    <row r="106" spans="1:24" ht="15.75" customHeight="1">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row>
    <row r="107" spans="1:24" ht="15.75" customHeight="1">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row>
    <row r="108" spans="1:24" ht="15.75" customHeight="1">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row>
    <row r="109" spans="1:24" ht="15.75" customHeight="1">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row>
    <row r="110" spans="1:24" ht="15.75" customHeight="1">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row>
    <row r="111" spans="1:24" ht="15.75" customHeight="1">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row>
    <row r="112" spans="1:24" ht="15.75" customHeight="1">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row>
    <row r="113" spans="1:24" ht="15.75" customHeight="1">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row>
    <row r="114" spans="1:24" ht="15.75" customHeight="1">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row>
    <row r="115" spans="1:24" ht="15.75" customHeight="1">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row>
    <row r="116" spans="1:24" ht="15.75" customHeight="1">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row>
    <row r="117" spans="1:24" ht="15.75" customHeight="1">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row>
    <row r="118" spans="1:24" ht="15.75" customHeight="1">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row>
    <row r="119" spans="1:24" ht="15.75" customHeight="1">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row>
    <row r="120" spans="1:24" ht="15.75" customHeight="1">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row>
    <row r="121" spans="1:24" ht="15.75" customHeight="1">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row>
    <row r="122" spans="1:24" ht="15.75" customHeight="1">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row>
    <row r="123" spans="1:24" ht="15.75" customHeight="1">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row>
    <row r="124" spans="1:24" ht="15.75" customHeight="1">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row>
    <row r="125" spans="1:24" ht="15.75" customHeight="1">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row>
    <row r="126" spans="1:24" ht="15.75" customHeight="1">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row>
    <row r="127" spans="1:24" ht="15.75" customHeight="1">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row>
    <row r="128" spans="1:24" ht="15.75" customHeight="1">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row>
    <row r="129" spans="1:24" ht="15.75" customHeight="1">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row>
    <row r="130" spans="1:24" ht="15.75" customHeight="1">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row>
    <row r="131" spans="1:24" ht="15.75" customHeight="1">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row>
    <row r="132" spans="1:24" ht="15.75" customHeight="1">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row>
    <row r="133" spans="1:24" ht="15.75" customHeight="1">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row>
    <row r="134" spans="1:24" ht="15.75" customHeight="1">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row>
    <row r="135" spans="1:24" ht="15.75" customHeight="1">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row>
    <row r="136" spans="1:24" ht="15.75" customHeight="1">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row>
    <row r="137" spans="1:24" ht="15.75" customHeight="1">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row>
    <row r="138" spans="1:24" ht="15.75" customHeight="1">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row>
    <row r="139" spans="1:24" ht="15.75" customHeight="1">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row>
    <row r="140" spans="1:24" ht="15.75" customHeight="1">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row>
    <row r="141" spans="1:24" ht="15.75" customHeight="1">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row>
    <row r="142" spans="1:24" ht="15.75" customHeight="1">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row>
    <row r="143" spans="1:24" ht="15.75" customHeight="1">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row>
    <row r="144" spans="1:24" ht="15.75" customHeight="1">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row>
    <row r="145" spans="1:24" ht="15.75" customHeight="1">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row>
    <row r="146" spans="1:24" ht="15.75" customHeight="1">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row>
    <row r="147" spans="1:24" ht="15.75" customHeight="1">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row>
    <row r="148" spans="1:24" ht="15.75" customHeight="1">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row>
    <row r="149" spans="1:24" ht="15.75" customHeight="1">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row>
    <row r="150" spans="1:24" ht="15.75" customHeight="1">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row>
    <row r="151" spans="1:24" ht="15.75" customHeight="1">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row>
    <row r="152" spans="1:24" ht="15.75" customHeight="1">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row>
    <row r="153" spans="1:24" ht="15.75" customHeight="1">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row>
    <row r="154" spans="1:24" ht="15.75" customHeight="1">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row>
    <row r="155" spans="1:24" ht="15.75" customHeight="1">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row>
    <row r="156" spans="1:24" ht="15.75" customHeight="1">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row>
    <row r="157" spans="1:24" ht="15.75" customHeight="1">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row>
    <row r="158" spans="1:24" ht="15.75" customHeight="1">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row>
    <row r="159" spans="1:24" ht="15.75" customHeight="1">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row>
    <row r="160" spans="1:24" ht="15.75" customHeight="1">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row>
    <row r="161" spans="1:24" ht="15.75" customHeight="1">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row>
    <row r="162" spans="1:24" ht="15.75" customHeight="1">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row>
    <row r="163" spans="1:24" ht="15.75" customHeight="1">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row>
    <row r="164" spans="1:24" ht="15.75" customHeight="1">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row>
    <row r="165" spans="1:24" ht="15.75" customHeight="1">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row>
    <row r="166" spans="1:24" ht="15.75" customHeight="1">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row>
    <row r="167" spans="1:24" ht="15.75" customHeight="1">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row>
    <row r="168" spans="1:24" ht="15.75" customHeight="1">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row>
    <row r="169" spans="1:24" ht="15.75" customHeight="1">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row>
    <row r="170" spans="1:24" ht="15.75" customHeight="1">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row>
    <row r="171" spans="1:24" ht="15.75" customHeight="1">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row>
    <row r="172" spans="1:24" ht="15.75" customHeight="1">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row>
    <row r="173" spans="1:24" ht="15.75" customHeight="1">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row>
    <row r="174" spans="1:24" ht="15.75" customHeight="1">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row>
    <row r="175" spans="1:24" ht="15.75" customHeight="1">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row>
    <row r="176" spans="1:24" ht="15.75" customHeight="1">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row>
    <row r="177" spans="1:24" ht="15.75" customHeight="1">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row>
    <row r="178" spans="1:24" ht="15.75" customHeight="1">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row>
    <row r="179" spans="1:24" ht="15.75" customHeight="1">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row>
    <row r="180" spans="1:24" ht="15.75" customHeight="1">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row>
    <row r="181" spans="1:24" ht="15.75" customHeight="1">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row>
    <row r="182" spans="1:24" ht="15.75" customHeight="1">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row>
    <row r="183" spans="1:24" ht="15.75" customHeight="1">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row>
    <row r="184" spans="1:24" ht="15.75" customHeight="1">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row>
    <row r="185" spans="1:24" ht="15.75" customHeight="1">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row>
    <row r="186" spans="1:24" ht="15.75" customHeight="1">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row>
    <row r="187" spans="1:24" ht="15.75" customHeight="1">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row>
    <row r="188" spans="1:24" ht="15.75" customHeight="1">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row>
    <row r="189" spans="1:24" ht="15.75" customHeight="1">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row>
    <row r="190" spans="1:24" ht="15.75" customHeight="1">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row>
    <row r="191" spans="1:24" ht="15.75" customHeight="1">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row>
    <row r="192" spans="1:24" ht="15.75" customHeight="1">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row>
    <row r="193" spans="1:24" ht="15.75" customHeight="1">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row>
    <row r="194" spans="1:24" ht="15.75" customHeight="1">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row>
    <row r="195" spans="1:24" ht="15.75" customHeight="1">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row>
    <row r="196" spans="1:24" ht="15.75" customHeight="1">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row>
    <row r="197" spans="1:24" ht="15.75" customHeight="1">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row>
    <row r="198" spans="1:24" ht="15.75" customHeight="1">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row>
    <row r="199" spans="1:24" ht="15.75" customHeight="1">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row>
    <row r="200" spans="1:24" ht="15.75" customHeight="1">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row>
    <row r="201" spans="1:24" ht="15.75" customHeight="1">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row>
    <row r="202" spans="1:24" ht="15.75" customHeight="1">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row>
    <row r="203" spans="1:24" ht="15.75" customHeight="1">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row>
    <row r="204" spans="1:24" ht="15.75" customHeight="1">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row>
    <row r="205" spans="1:24" ht="15.75" customHeight="1">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row>
    <row r="206" spans="1:24" ht="15.75" customHeight="1">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row>
    <row r="207" spans="1:24" ht="15.75" customHeight="1">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row>
    <row r="208" spans="1:24" ht="15.75" customHeight="1">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row>
    <row r="209" spans="1:24" ht="15.75" customHeight="1">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row>
    <row r="210" spans="1:24" ht="15.75" customHeight="1">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row>
    <row r="211" spans="1:24" ht="15.75" customHeight="1">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row>
    <row r="212" spans="1:24" ht="15.75" customHeight="1">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row>
    <row r="213" spans="1:24" ht="15.75" customHeight="1">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row>
    <row r="214" spans="1:24" ht="15.75" customHeight="1">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row>
    <row r="215" spans="1:24" ht="15.75" customHeight="1">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row>
    <row r="216" spans="1:24" ht="15.75" customHeight="1">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row>
    <row r="217" spans="1:24" ht="15.75" customHeight="1">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row>
    <row r="218" spans="1:24" ht="15.75" customHeight="1"/>
    <row r="219" spans="1:24" ht="15.75" customHeight="1"/>
    <row r="220" spans="1:24" ht="15.75" customHeight="1"/>
    <row r="221" spans="1:24" ht="15.75" customHeight="1"/>
    <row r="222" spans="1:24" ht="15.75" customHeight="1"/>
    <row r="223" spans="1:24" ht="15.75" customHeight="1"/>
    <row r="224" spans="1: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sheetData>
  <mergeCells count="15">
    <mergeCell ref="A1:N1"/>
    <mergeCell ref="A2:N2"/>
    <mergeCell ref="A3:N3"/>
    <mergeCell ref="A5:N5"/>
    <mergeCell ref="A4:N4"/>
    <mergeCell ref="E25:E28"/>
    <mergeCell ref="M15:N15"/>
    <mergeCell ref="A15:A16"/>
    <mergeCell ref="A10:A11"/>
    <mergeCell ref="A7:N7"/>
    <mergeCell ref="A8:O8"/>
    <mergeCell ref="B10:B11"/>
    <mergeCell ref="C10:O10"/>
    <mergeCell ref="E19:E20"/>
    <mergeCell ref="E21:E24"/>
  </mergeCells>
  <pageMargins left="0.25" right="0.25" top="0.75" bottom="0.75" header="0" footer="0"/>
  <pageSetup scale="38" orientation="landscape" r:id="rId1"/>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994"/>
  <sheetViews>
    <sheetView topLeftCell="U8" zoomScale="80" zoomScaleNormal="80" workbookViewId="0">
      <selection activeCell="Z9" sqref="Z9"/>
    </sheetView>
  </sheetViews>
  <sheetFormatPr baseColWidth="10" defaultColWidth="14.42578125" defaultRowHeight="15"/>
  <cols>
    <col min="1" max="1" width="34.7109375" style="114" customWidth="1"/>
    <col min="2" max="2" width="10.140625" style="114" customWidth="1"/>
    <col min="3" max="3" width="12.7109375" style="114" customWidth="1"/>
    <col min="4" max="5" width="17" style="114" customWidth="1"/>
    <col min="6" max="6" width="30.85546875" style="114" customWidth="1"/>
    <col min="7" max="7" width="48.85546875" style="114" bestFit="1" customWidth="1"/>
    <col min="8" max="8" width="56.140625" style="114" customWidth="1"/>
    <col min="9" max="10" width="40.7109375" style="114" customWidth="1"/>
    <col min="11" max="12" width="18.42578125" style="114" customWidth="1"/>
    <col min="13" max="14" width="21.85546875" style="114" customWidth="1"/>
    <col min="15" max="16" width="18.42578125" style="114" customWidth="1"/>
    <col min="17" max="17" width="20.5703125" style="114" customWidth="1"/>
    <col min="18" max="18" width="18.42578125" style="114" customWidth="1"/>
    <col min="19" max="20" width="36.85546875" style="114" customWidth="1"/>
    <col min="21" max="21" width="28.42578125" style="114" customWidth="1"/>
    <col min="22" max="28" width="26.140625" style="114" customWidth="1"/>
    <col min="29" max="29" width="27.7109375" style="114" customWidth="1"/>
    <col min="30" max="16384" width="14.42578125" style="114"/>
  </cols>
  <sheetData>
    <row r="1" spans="1:29" ht="18" customHeight="1">
      <c r="A1" s="3"/>
      <c r="B1" s="1037" t="s">
        <v>0</v>
      </c>
      <c r="C1" s="1037"/>
      <c r="D1" s="1037"/>
      <c r="E1" s="1037"/>
      <c r="F1" s="1037"/>
      <c r="G1" s="1037"/>
      <c r="H1" s="1037"/>
      <c r="I1" s="1037"/>
      <c r="K1" s="1037" t="s">
        <v>0</v>
      </c>
      <c r="L1" s="1037"/>
      <c r="M1" s="1037"/>
      <c r="N1" s="1037"/>
      <c r="O1" s="1037"/>
      <c r="P1" s="1037"/>
      <c r="Q1" s="1037"/>
      <c r="R1" s="1037"/>
      <c r="U1" s="1037" t="s">
        <v>0</v>
      </c>
      <c r="V1" s="1037"/>
      <c r="W1" s="1037"/>
      <c r="X1" s="1037"/>
      <c r="Y1" s="1037"/>
      <c r="Z1" s="1037"/>
      <c r="AA1" s="1037"/>
      <c r="AB1" s="1037"/>
      <c r="AC1" s="1037"/>
    </row>
    <row r="2" spans="1:29" ht="12.75" customHeight="1">
      <c r="A2" s="3"/>
      <c r="B2" s="1037" t="s">
        <v>1</v>
      </c>
      <c r="C2" s="1037"/>
      <c r="D2" s="1037"/>
      <c r="E2" s="1037"/>
      <c r="F2" s="1037"/>
      <c r="G2" s="1037"/>
      <c r="H2" s="1037"/>
      <c r="I2" s="1037"/>
      <c r="K2" s="1037" t="s">
        <v>1</v>
      </c>
      <c r="L2" s="1037"/>
      <c r="M2" s="1037"/>
      <c r="N2" s="1037"/>
      <c r="O2" s="1037"/>
      <c r="P2" s="1037"/>
      <c r="Q2" s="1037"/>
      <c r="R2" s="1037"/>
      <c r="U2" s="1037" t="s">
        <v>1</v>
      </c>
      <c r="V2" s="1037"/>
      <c r="W2" s="1037"/>
      <c r="X2" s="1037"/>
      <c r="Y2" s="1037"/>
      <c r="Z2" s="1037"/>
      <c r="AA2" s="1037"/>
      <c r="AB2" s="1037"/>
      <c r="AC2" s="1037"/>
    </row>
    <row r="3" spans="1:29" ht="36.75" customHeight="1">
      <c r="A3" s="3"/>
      <c r="B3" s="1037" t="s">
        <v>2</v>
      </c>
      <c r="C3" s="1037"/>
      <c r="D3" s="1037"/>
      <c r="E3" s="1037"/>
      <c r="F3" s="1037"/>
      <c r="G3" s="1037"/>
      <c r="H3" s="1037"/>
      <c r="I3" s="1037"/>
      <c r="K3" s="1037" t="s">
        <v>2</v>
      </c>
      <c r="L3" s="1037"/>
      <c r="M3" s="1037"/>
      <c r="N3" s="1037"/>
      <c r="O3" s="1037"/>
      <c r="P3" s="1037"/>
      <c r="Q3" s="1037"/>
      <c r="R3" s="1037"/>
      <c r="U3" s="1037" t="s">
        <v>2</v>
      </c>
      <c r="V3" s="1037"/>
      <c r="W3" s="1037"/>
      <c r="X3" s="1037"/>
      <c r="Y3" s="1037"/>
      <c r="Z3" s="1037"/>
      <c r="AA3" s="1037"/>
      <c r="AB3" s="1037"/>
      <c r="AC3" s="1037"/>
    </row>
    <row r="4" spans="1:29" ht="21" customHeight="1">
      <c r="A4" s="5"/>
      <c r="B4" s="1037" t="s">
        <v>48</v>
      </c>
      <c r="C4" s="1037"/>
      <c r="D4" s="1037"/>
      <c r="E4" s="1037"/>
      <c r="F4" s="1037"/>
      <c r="G4" s="1037"/>
      <c r="H4" s="1037"/>
      <c r="I4" s="1037"/>
      <c r="K4" s="1037" t="s">
        <v>48</v>
      </c>
      <c r="L4" s="1037"/>
      <c r="M4" s="1037"/>
      <c r="N4" s="1037"/>
      <c r="O4" s="1037"/>
      <c r="P4" s="1037"/>
      <c r="Q4" s="1037"/>
      <c r="R4" s="1037"/>
      <c r="U4" s="1037" t="s">
        <v>48</v>
      </c>
      <c r="V4" s="1037"/>
      <c r="W4" s="1037"/>
      <c r="X4" s="1037"/>
      <c r="Y4" s="1037"/>
      <c r="Z4" s="1037"/>
      <c r="AA4" s="1037"/>
      <c r="AB4" s="1037"/>
      <c r="AC4" s="1037"/>
    </row>
    <row r="5" spans="1:29" ht="23.25" customHeight="1">
      <c r="A5" s="6"/>
      <c r="B5" s="1037" t="s">
        <v>56</v>
      </c>
      <c r="C5" s="1037"/>
      <c r="D5" s="1037"/>
      <c r="E5" s="1037"/>
      <c r="F5" s="1037"/>
      <c r="G5" s="1037"/>
      <c r="H5" s="1037"/>
      <c r="I5" s="1037"/>
      <c r="K5" s="1037" t="s">
        <v>56</v>
      </c>
      <c r="L5" s="1037"/>
      <c r="M5" s="1037"/>
      <c r="N5" s="1037"/>
      <c r="O5" s="1037"/>
      <c r="P5" s="1037"/>
      <c r="Q5" s="1037"/>
      <c r="R5" s="1037"/>
      <c r="S5" s="1037"/>
      <c r="U5" s="1037" t="s">
        <v>56</v>
      </c>
      <c r="V5" s="1037"/>
      <c r="W5" s="1037"/>
      <c r="X5" s="1037"/>
      <c r="Y5" s="1037"/>
      <c r="Z5" s="1037"/>
      <c r="AA5" s="1037"/>
      <c r="AB5" s="1037"/>
      <c r="AC5" s="1037"/>
    </row>
    <row r="6" spans="1:29" ht="18.75" customHeight="1">
      <c r="A6" s="1"/>
      <c r="B6" s="1037" t="s">
        <v>51</v>
      </c>
      <c r="C6" s="1037"/>
      <c r="D6" s="1037"/>
      <c r="E6" s="1037"/>
      <c r="F6" s="1037"/>
      <c r="G6" s="1037" t="s">
        <v>318</v>
      </c>
      <c r="H6" s="1037"/>
      <c r="I6" s="1037"/>
      <c r="J6" s="1"/>
      <c r="K6" s="1037" t="s">
        <v>51</v>
      </c>
      <c r="L6" s="1037"/>
      <c r="M6" s="1037"/>
      <c r="N6" s="1037"/>
      <c r="O6" s="1037"/>
      <c r="P6" s="1037" t="str">
        <f>G6</f>
        <v>CONSORCIO SUPERVISIÓN EDUCATIVA</v>
      </c>
      <c r="Q6" s="1037"/>
      <c r="R6" s="1037"/>
      <c r="S6" s="1"/>
      <c r="T6" s="1"/>
      <c r="U6" s="1037" t="s">
        <v>51</v>
      </c>
      <c r="V6" s="1037"/>
      <c r="W6" s="1037"/>
      <c r="X6" s="1037"/>
      <c r="Y6" s="1037"/>
      <c r="Z6" s="1037"/>
      <c r="AA6" s="1037"/>
      <c r="AB6" s="1037"/>
      <c r="AC6" s="1037"/>
    </row>
    <row r="7" spans="1:29" s="15" customFormat="1" ht="18" customHeight="1">
      <c r="A7" s="7"/>
      <c r="B7" s="14"/>
      <c r="C7" s="7"/>
      <c r="D7" s="7"/>
      <c r="E7" s="7"/>
      <c r="F7" s="7"/>
      <c r="G7" s="7" t="s">
        <v>54</v>
      </c>
      <c r="H7" s="7" t="s">
        <v>53</v>
      </c>
      <c r="I7" s="7"/>
      <c r="J7" s="7"/>
      <c r="K7" s="7"/>
      <c r="L7" s="7"/>
      <c r="M7" s="7"/>
      <c r="N7" s="7"/>
      <c r="O7" s="7"/>
      <c r="P7" s="7"/>
      <c r="Q7" s="7"/>
      <c r="R7" s="7"/>
      <c r="S7" s="7" t="s">
        <v>52</v>
      </c>
      <c r="T7" s="7" t="s">
        <v>52</v>
      </c>
      <c r="U7" s="7"/>
      <c r="V7" s="7"/>
      <c r="W7" s="7"/>
      <c r="X7" s="7"/>
      <c r="Y7" s="7"/>
      <c r="Z7" s="7"/>
      <c r="AA7" s="7"/>
      <c r="AB7" s="7"/>
      <c r="AC7" s="7"/>
    </row>
    <row r="8" spans="1:29" s="17" customFormat="1" ht="198.75" customHeight="1">
      <c r="A8" s="8"/>
      <c r="B8" s="9" t="s">
        <v>3</v>
      </c>
      <c r="C8" s="9" t="s">
        <v>4</v>
      </c>
      <c r="D8" s="9" t="s">
        <v>5</v>
      </c>
      <c r="E8" s="9" t="s">
        <v>117</v>
      </c>
      <c r="F8" s="9" t="s">
        <v>116</v>
      </c>
      <c r="G8" s="9" t="s">
        <v>57</v>
      </c>
      <c r="H8" s="9" t="s">
        <v>47</v>
      </c>
      <c r="I8" s="9" t="s">
        <v>6</v>
      </c>
      <c r="J8" s="9" t="s">
        <v>49</v>
      </c>
      <c r="K8" s="9" t="s">
        <v>50</v>
      </c>
      <c r="L8" s="9" t="s">
        <v>111</v>
      </c>
      <c r="M8" s="9" t="s">
        <v>7</v>
      </c>
      <c r="N8" s="9" t="s">
        <v>119</v>
      </c>
      <c r="O8" s="9" t="s">
        <v>8</v>
      </c>
      <c r="P8" s="130" t="s">
        <v>9</v>
      </c>
      <c r="Q8" s="9" t="s">
        <v>118</v>
      </c>
      <c r="R8" s="9" t="s">
        <v>120</v>
      </c>
      <c r="S8" s="9" t="s">
        <v>121</v>
      </c>
      <c r="T8" s="130" t="s">
        <v>115</v>
      </c>
      <c r="U8" s="109" t="s">
        <v>108</v>
      </c>
      <c r="V8" s="109" t="s">
        <v>55</v>
      </c>
      <c r="W8" s="109" t="s">
        <v>150</v>
      </c>
      <c r="X8" s="109" t="s">
        <v>112</v>
      </c>
      <c r="Y8" s="109" t="s">
        <v>151</v>
      </c>
      <c r="Z8" s="109" t="s">
        <v>113</v>
      </c>
      <c r="AA8" s="109" t="s">
        <v>282</v>
      </c>
      <c r="AB8" s="109" t="s">
        <v>283</v>
      </c>
      <c r="AC8" s="109" t="s">
        <v>10</v>
      </c>
    </row>
    <row r="9" spans="1:29" ht="150">
      <c r="A9" s="10"/>
      <c r="B9" s="110">
        <v>1</v>
      </c>
      <c r="C9" s="16">
        <v>22</v>
      </c>
      <c r="D9" s="16">
        <v>64</v>
      </c>
      <c r="E9" s="237" t="s">
        <v>331</v>
      </c>
      <c r="F9" s="16" t="s">
        <v>319</v>
      </c>
      <c r="G9" s="16" t="s">
        <v>320</v>
      </c>
      <c r="H9" s="16" t="s">
        <v>323</v>
      </c>
      <c r="I9" s="16" t="s">
        <v>162</v>
      </c>
      <c r="J9" s="16" t="s">
        <v>250</v>
      </c>
      <c r="K9" s="16" t="s">
        <v>249</v>
      </c>
      <c r="L9" s="16" t="s">
        <v>324</v>
      </c>
      <c r="M9" s="212">
        <v>0.5</v>
      </c>
      <c r="N9" s="236" t="s">
        <v>326</v>
      </c>
      <c r="O9" s="213">
        <v>40402</v>
      </c>
      <c r="P9" s="213">
        <v>41090</v>
      </c>
      <c r="Q9" s="16" t="s">
        <v>254</v>
      </c>
      <c r="R9" s="213">
        <v>41248</v>
      </c>
      <c r="S9" s="16" t="s">
        <v>162</v>
      </c>
      <c r="T9" s="235" t="s">
        <v>162</v>
      </c>
      <c r="U9" s="16">
        <v>2012</v>
      </c>
      <c r="V9" s="121">
        <v>9402628034</v>
      </c>
      <c r="W9" s="175">
        <f>V9/VLOOKUP(U9,lov_smmlv,2)*sm_2019</f>
        <v>13740015382.04331</v>
      </c>
      <c r="X9" s="124">
        <v>0.5</v>
      </c>
      <c r="Y9" s="175">
        <f>X9*W9</f>
        <v>6870007691.0216551</v>
      </c>
      <c r="Z9" s="124">
        <v>0.65</v>
      </c>
      <c r="AA9" s="286">
        <f>(PPTO_oficial*Z9)</f>
        <v>564384561.64999998</v>
      </c>
      <c r="AB9" s="175" t="s">
        <v>162</v>
      </c>
      <c r="AC9" s="235"/>
    </row>
    <row r="10" spans="1:29" ht="105">
      <c r="A10" s="10"/>
      <c r="B10" s="110">
        <v>2</v>
      </c>
      <c r="C10" s="16">
        <v>25</v>
      </c>
      <c r="D10" s="16">
        <v>40</v>
      </c>
      <c r="E10" s="16" t="s">
        <v>332</v>
      </c>
      <c r="F10" s="16" t="s">
        <v>321</v>
      </c>
      <c r="G10" s="16" t="s">
        <v>322</v>
      </c>
      <c r="H10" s="16" t="s">
        <v>327</v>
      </c>
      <c r="I10" s="16" t="s">
        <v>162</v>
      </c>
      <c r="J10" s="16" t="s">
        <v>328</v>
      </c>
      <c r="K10" s="16" t="s">
        <v>329</v>
      </c>
      <c r="L10" s="16" t="s">
        <v>330</v>
      </c>
      <c r="M10" s="212">
        <v>0.2</v>
      </c>
      <c r="N10" s="236">
        <v>41389</v>
      </c>
      <c r="O10" s="236">
        <v>41393</v>
      </c>
      <c r="P10" s="213">
        <v>41729</v>
      </c>
      <c r="Q10" s="16" t="s">
        <v>166</v>
      </c>
      <c r="R10" s="213">
        <v>41851</v>
      </c>
      <c r="S10" s="16" t="s">
        <v>162</v>
      </c>
      <c r="T10" s="235" t="s">
        <v>162</v>
      </c>
      <c r="U10" s="16">
        <v>2014</v>
      </c>
      <c r="V10" s="121">
        <v>1820820599</v>
      </c>
      <c r="W10" s="175">
        <f>V10/VLOOKUP(U10,lov_smmlv,2)*sm_2019</f>
        <v>2447702245.4559364</v>
      </c>
      <c r="X10" s="124">
        <v>0.2</v>
      </c>
      <c r="Y10" s="175">
        <f>X10*W10</f>
        <v>489540449.0911873</v>
      </c>
      <c r="Z10" s="124">
        <v>0.05</v>
      </c>
      <c r="AA10" s="286">
        <f>(PPTO_oficial*Z10)</f>
        <v>43414197.050000004</v>
      </c>
      <c r="AB10" s="245" t="s">
        <v>162</v>
      </c>
      <c r="AC10" s="235"/>
    </row>
    <row r="11" spans="1:29" ht="364.5" customHeight="1">
      <c r="A11" s="10"/>
      <c r="B11" s="110">
        <v>3</v>
      </c>
      <c r="C11" s="16">
        <v>38</v>
      </c>
      <c r="D11" s="16">
        <v>71</v>
      </c>
      <c r="E11" s="16" t="s">
        <v>334</v>
      </c>
      <c r="F11" s="16" t="s">
        <v>321</v>
      </c>
      <c r="G11" s="16" t="s">
        <v>322</v>
      </c>
      <c r="H11" s="16" t="s">
        <v>333</v>
      </c>
      <c r="I11" s="235" t="s">
        <v>162</v>
      </c>
      <c r="J11" s="16" t="s">
        <v>328</v>
      </c>
      <c r="K11" s="16" t="s">
        <v>329</v>
      </c>
      <c r="L11" s="16" t="s">
        <v>325</v>
      </c>
      <c r="M11" s="287">
        <v>0.2</v>
      </c>
      <c r="N11" s="213">
        <v>39444</v>
      </c>
      <c r="O11" s="213">
        <v>39444</v>
      </c>
      <c r="P11" s="213">
        <v>40237</v>
      </c>
      <c r="Q11" s="235" t="s">
        <v>166</v>
      </c>
      <c r="R11" s="213">
        <v>40711</v>
      </c>
      <c r="S11" s="235" t="s">
        <v>162</v>
      </c>
      <c r="T11" s="235" t="s">
        <v>162</v>
      </c>
      <c r="U11" s="16">
        <v>2010</v>
      </c>
      <c r="V11" s="121">
        <v>4243547298</v>
      </c>
      <c r="W11" s="175">
        <f>V11/VLOOKUP(U11,lov_smmlv,2)*sm_2019</f>
        <v>6823591095.5933352</v>
      </c>
      <c r="X11" s="124">
        <v>0.2</v>
      </c>
      <c r="Y11" s="175">
        <f>X11*W11</f>
        <v>1364718219.1186671</v>
      </c>
      <c r="Z11" s="124">
        <v>0.3</v>
      </c>
      <c r="AA11" s="175">
        <v>347313576</v>
      </c>
      <c r="AB11" s="175" t="s">
        <v>162</v>
      </c>
      <c r="AC11" s="235" t="s">
        <v>1530</v>
      </c>
    </row>
    <row r="12" spans="1:29" ht="45.75" customHeight="1">
      <c r="A12" s="1"/>
      <c r="B12" s="11" t="s">
        <v>11</v>
      </c>
      <c r="C12" s="1"/>
      <c r="D12" s="1"/>
      <c r="E12" s="1"/>
      <c r="F12" s="1"/>
      <c r="G12" s="1"/>
      <c r="H12" s="1"/>
      <c r="I12" s="1"/>
      <c r="J12" s="1"/>
      <c r="K12" s="1"/>
      <c r="L12" s="1"/>
      <c r="M12" s="1"/>
      <c r="N12" s="1"/>
      <c r="O12" s="1"/>
      <c r="P12" s="1"/>
      <c r="Q12" s="1"/>
      <c r="R12" s="1"/>
      <c r="S12" s="1"/>
      <c r="T12" s="1"/>
      <c r="U12" s="1038" t="s">
        <v>365</v>
      </c>
      <c r="V12" s="1039"/>
      <c r="W12" s="1039"/>
      <c r="X12" s="1039"/>
      <c r="Y12" s="1039"/>
      <c r="Z12" s="1039"/>
      <c r="AA12" s="1039"/>
      <c r="AB12" s="1039"/>
      <c r="AC12" s="1"/>
    </row>
    <row r="13" spans="1:29" ht="12.7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row>
    <row r="14" spans="1:29" ht="12.75" customHeight="1">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row>
    <row r="15" spans="1:29" ht="12.75" customHeight="1">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row>
    <row r="16" spans="1:29" ht="12.75" customHeight="1">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row>
    <row r="17" spans="1:29" ht="12.75" customHeight="1">
      <c r="A17" s="1"/>
      <c r="B17" s="1"/>
      <c r="C17" s="1"/>
      <c r="D17" s="1"/>
      <c r="E17" s="1"/>
      <c r="F17" s="1"/>
      <c r="G17" s="1"/>
      <c r="H17" s="1"/>
      <c r="I17" s="1"/>
      <c r="J17" s="1"/>
      <c r="K17" s="1"/>
      <c r="L17" s="1"/>
      <c r="M17" s="1"/>
      <c r="N17" s="1"/>
      <c r="O17" s="1"/>
      <c r="P17" s="1"/>
      <c r="Q17" s="1"/>
      <c r="R17" s="1"/>
      <c r="S17" s="1"/>
      <c r="T17" s="1"/>
      <c r="U17" s="12"/>
      <c r="V17" s="12"/>
      <c r="W17" s="12"/>
      <c r="X17" s="12"/>
      <c r="Y17" s="12"/>
      <c r="Z17" s="12"/>
      <c r="AA17" s="12"/>
      <c r="AB17" s="12"/>
      <c r="AC17" s="1"/>
    </row>
    <row r="18" spans="1:29" ht="12.75" customHeight="1">
      <c r="A18" s="1"/>
      <c r="B18" s="1"/>
      <c r="C18" s="1"/>
      <c r="D18" s="1"/>
      <c r="E18" s="1"/>
      <c r="F18" s="1"/>
      <c r="G18" s="1"/>
      <c r="H18" s="1"/>
      <c r="I18" s="1"/>
      <c r="J18" s="1"/>
      <c r="K18" s="1"/>
      <c r="L18" s="1"/>
      <c r="M18" s="1"/>
      <c r="N18" s="1"/>
      <c r="O18" s="1"/>
      <c r="P18" s="1"/>
      <c r="Q18" s="1"/>
      <c r="R18" s="1"/>
      <c r="S18" s="1"/>
      <c r="T18" s="1"/>
      <c r="U18" s="12"/>
      <c r="V18" s="12"/>
      <c r="W18" s="12"/>
      <c r="X18" s="12"/>
      <c r="Y18" s="12"/>
      <c r="Z18" s="12"/>
      <c r="AA18" s="12"/>
      <c r="AB18" s="12"/>
      <c r="AC18" s="1"/>
    </row>
    <row r="19" spans="1:29" ht="12.75" customHeight="1">
      <c r="A19" s="1"/>
      <c r="B19" s="1"/>
      <c r="C19" s="1"/>
      <c r="D19" s="1"/>
      <c r="E19" s="1"/>
      <c r="F19" s="1"/>
      <c r="G19" s="1"/>
      <c r="H19" s="1"/>
      <c r="I19" s="1"/>
      <c r="J19" s="1"/>
      <c r="K19" s="1"/>
      <c r="L19" s="1"/>
      <c r="M19" s="1"/>
      <c r="N19" s="1"/>
      <c r="O19" s="1"/>
      <c r="P19" s="1"/>
      <c r="Q19" s="1"/>
      <c r="R19" s="1"/>
      <c r="S19" s="1"/>
      <c r="T19" s="1"/>
      <c r="U19" s="12"/>
      <c r="V19" s="12"/>
      <c r="W19" s="12"/>
      <c r="X19" s="12"/>
      <c r="Y19" s="12"/>
      <c r="Z19" s="12"/>
      <c r="AA19" s="12"/>
      <c r="AB19" s="12"/>
      <c r="AC19" s="1"/>
    </row>
    <row r="20" spans="1:29" ht="12.75" customHeight="1">
      <c r="A20" s="1"/>
      <c r="B20" s="1"/>
      <c r="C20" s="1"/>
      <c r="D20" s="1"/>
      <c r="E20" s="1"/>
      <c r="F20" s="1"/>
      <c r="G20" s="1"/>
      <c r="H20" s="1"/>
      <c r="I20" s="1"/>
      <c r="J20" s="1"/>
      <c r="K20" s="1"/>
      <c r="L20" s="1"/>
      <c r="M20" s="1"/>
      <c r="N20" s="1"/>
      <c r="O20" s="1"/>
      <c r="P20" s="1"/>
      <c r="Q20" s="1"/>
      <c r="R20" s="1"/>
      <c r="S20" s="1"/>
      <c r="T20" s="1"/>
      <c r="U20" s="12"/>
      <c r="V20" s="12"/>
      <c r="W20" s="12"/>
      <c r="X20" s="12"/>
      <c r="Y20" s="12"/>
      <c r="Z20" s="12"/>
      <c r="AA20" s="12"/>
      <c r="AB20" s="12"/>
      <c r="AC20" s="1"/>
    </row>
    <row r="21" spans="1:29" ht="12.75" customHeight="1">
      <c r="A21" s="1"/>
      <c r="B21" s="1"/>
      <c r="C21" s="1"/>
      <c r="D21" s="1"/>
      <c r="E21" s="1"/>
      <c r="F21" s="1"/>
      <c r="G21" s="1"/>
      <c r="H21" s="1"/>
      <c r="I21" s="1"/>
      <c r="J21" s="1"/>
      <c r="K21" s="1"/>
      <c r="L21" s="1"/>
      <c r="M21" s="1"/>
      <c r="N21" s="1"/>
      <c r="O21" s="1"/>
      <c r="P21" s="1"/>
      <c r="Q21" s="1"/>
      <c r="R21" s="1"/>
      <c r="S21" s="1"/>
      <c r="T21" s="1"/>
      <c r="U21" s="12"/>
      <c r="V21" s="12"/>
      <c r="W21" s="12"/>
      <c r="X21" s="12"/>
      <c r="Y21" s="12"/>
      <c r="Z21" s="12"/>
      <c r="AA21" s="12"/>
      <c r="AB21" s="12"/>
      <c r="AC21" s="1"/>
    </row>
    <row r="22" spans="1:29" ht="12.75" customHeight="1">
      <c r="A22" s="1"/>
      <c r="B22" s="1"/>
      <c r="C22" s="1"/>
      <c r="D22" s="1"/>
      <c r="E22" s="1"/>
      <c r="F22" s="1"/>
      <c r="G22" s="1"/>
      <c r="H22" s="1"/>
      <c r="I22" s="1"/>
      <c r="J22" s="1"/>
      <c r="K22" s="1"/>
      <c r="L22" s="1"/>
      <c r="M22" s="1"/>
      <c r="N22" s="1"/>
      <c r="O22" s="1"/>
      <c r="P22" s="1"/>
      <c r="Q22" s="1"/>
      <c r="R22" s="1"/>
      <c r="S22" s="1"/>
      <c r="T22" s="1"/>
      <c r="U22" s="12"/>
      <c r="V22" s="12"/>
      <c r="W22" s="12"/>
      <c r="X22" s="12"/>
      <c r="Y22" s="12"/>
      <c r="Z22" s="12"/>
      <c r="AA22" s="12"/>
      <c r="AB22" s="12"/>
      <c r="AC22" s="1"/>
    </row>
    <row r="23" spans="1:29" ht="12.75" customHeight="1">
      <c r="A23" s="1"/>
      <c r="B23" s="1"/>
      <c r="C23" s="1"/>
      <c r="D23" s="1"/>
      <c r="E23" s="1"/>
      <c r="F23" s="1"/>
      <c r="G23" s="1"/>
      <c r="H23" s="1"/>
      <c r="I23" s="1"/>
      <c r="J23" s="1"/>
      <c r="K23" s="1"/>
      <c r="L23" s="1"/>
      <c r="M23" s="1"/>
      <c r="N23" s="1"/>
      <c r="O23" s="1"/>
      <c r="P23" s="1"/>
      <c r="Q23" s="1"/>
      <c r="R23" s="1"/>
      <c r="S23" s="1"/>
      <c r="T23" s="1"/>
      <c r="U23" s="12"/>
      <c r="V23" s="12"/>
      <c r="W23" s="12"/>
      <c r="X23" s="12"/>
      <c r="Y23" s="12"/>
      <c r="Z23" s="12"/>
      <c r="AA23" s="12"/>
      <c r="AB23" s="12"/>
      <c r="AC23" s="1"/>
    </row>
    <row r="24" spans="1:29" ht="12.7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row>
    <row r="25" spans="1:29"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row>
    <row r="26" spans="1:29"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row>
    <row r="27" spans="1:29"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row>
    <row r="28" spans="1:29"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row>
    <row r="29" spans="1: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row>
    <row r="30" spans="1:29"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row>
    <row r="31" spans="1:29"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row>
    <row r="32" spans="1:29"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row>
    <row r="33" spans="1:29" ht="12.75" customHeight="1">
      <c r="A33" s="1"/>
      <c r="B33" s="13"/>
      <c r="C33" s="1"/>
      <c r="D33" s="1"/>
      <c r="E33" s="1"/>
      <c r="F33" s="1"/>
      <c r="G33" s="1"/>
      <c r="H33" s="1"/>
      <c r="I33" s="1"/>
      <c r="J33" s="1"/>
      <c r="K33" s="1"/>
      <c r="L33" s="1"/>
      <c r="M33" s="1"/>
      <c r="N33" s="1"/>
      <c r="O33" s="1"/>
      <c r="P33" s="1"/>
      <c r="Q33" s="1"/>
      <c r="R33" s="1"/>
      <c r="S33" s="1"/>
      <c r="T33" s="1"/>
      <c r="U33" s="1"/>
      <c r="V33" s="1"/>
      <c r="W33" s="1"/>
      <c r="X33" s="1"/>
      <c r="Y33" s="1"/>
      <c r="Z33" s="1"/>
      <c r="AA33" s="1"/>
      <c r="AB33" s="1"/>
      <c r="AC33" s="1"/>
    </row>
    <row r="34" spans="1:29"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row>
    <row r="35" spans="1:29"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row>
    <row r="36" spans="1:29"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row>
    <row r="37" spans="1:29"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row>
    <row r="38" spans="1:29"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row>
    <row r="39" spans="1:2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row>
    <row r="40" spans="1:29"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row>
    <row r="41" spans="1:29"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row>
    <row r="42" spans="1:29"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row>
    <row r="43" spans="1:29" ht="12.75" hidden="1" customHeight="1">
      <c r="A43" s="1"/>
      <c r="B43" s="8" t="s">
        <v>12</v>
      </c>
      <c r="C43" s="8" t="s">
        <v>13</v>
      </c>
      <c r="D43" s="8" t="s">
        <v>14</v>
      </c>
      <c r="E43" s="8"/>
      <c r="F43" s="8"/>
      <c r="G43" s="8"/>
      <c r="H43" s="8"/>
      <c r="I43" s="8"/>
      <c r="J43" s="8"/>
      <c r="K43" s="8"/>
      <c r="L43" s="8"/>
      <c r="M43" s="8"/>
      <c r="N43" s="8"/>
      <c r="O43" s="8"/>
      <c r="P43" s="8"/>
      <c r="Q43" s="8"/>
      <c r="R43" s="8"/>
      <c r="S43" s="8"/>
      <c r="T43" s="8"/>
      <c r="U43" s="1"/>
      <c r="V43" s="1"/>
      <c r="W43" s="1"/>
      <c r="X43" s="1"/>
      <c r="Y43" s="1"/>
      <c r="Z43" s="1"/>
      <c r="AA43" s="1"/>
      <c r="AB43" s="1"/>
      <c r="AC43" s="1"/>
    </row>
    <row r="44" spans="1:29" ht="12.75" hidden="1" customHeight="1">
      <c r="A44" s="1"/>
      <c r="B44" s="13" t="s">
        <v>15</v>
      </c>
      <c r="C44" s="13"/>
      <c r="D44" s="13" t="s">
        <v>16</v>
      </c>
      <c r="E44" s="13"/>
      <c r="F44" s="13"/>
      <c r="G44" s="13"/>
      <c r="H44" s="13"/>
      <c r="I44" s="13"/>
      <c r="J44" s="13"/>
      <c r="K44" s="13"/>
      <c r="L44" s="13"/>
      <c r="M44" s="13"/>
      <c r="N44" s="13"/>
      <c r="O44" s="13"/>
      <c r="P44" s="13"/>
      <c r="Q44" s="13"/>
      <c r="R44" s="13"/>
      <c r="S44" s="13"/>
      <c r="T44" s="13"/>
      <c r="U44" s="1"/>
      <c r="V44" s="1"/>
      <c r="W44" s="1"/>
      <c r="X44" s="1"/>
      <c r="Y44" s="1"/>
      <c r="Z44" s="1"/>
      <c r="AA44" s="1"/>
      <c r="AB44" s="1"/>
      <c r="AC44" s="1"/>
    </row>
    <row r="45" spans="1:29" ht="12.75" hidden="1" customHeight="1">
      <c r="A45" s="1"/>
      <c r="B45" s="13">
        <v>80101500</v>
      </c>
      <c r="C45" s="13" t="s">
        <v>17</v>
      </c>
      <c r="D45" s="13" t="s">
        <v>18</v>
      </c>
      <c r="E45" s="13"/>
      <c r="F45" s="13"/>
      <c r="G45" s="13"/>
      <c r="H45" s="13"/>
      <c r="I45" s="13"/>
      <c r="J45" s="13"/>
      <c r="K45" s="13"/>
      <c r="L45" s="13"/>
      <c r="M45" s="13"/>
      <c r="N45" s="13"/>
      <c r="O45" s="13"/>
      <c r="P45" s="13"/>
      <c r="Q45" s="13"/>
      <c r="R45" s="13"/>
      <c r="S45" s="13"/>
      <c r="T45" s="13"/>
      <c r="U45" s="1"/>
      <c r="V45" s="1"/>
      <c r="W45" s="1"/>
      <c r="X45" s="1"/>
      <c r="Y45" s="1"/>
      <c r="Z45" s="1"/>
      <c r="AA45" s="1"/>
      <c r="AB45" s="1"/>
      <c r="AC45" s="1"/>
    </row>
    <row r="46" spans="1:29" ht="12.75" hidden="1" customHeight="1">
      <c r="A46" s="1"/>
      <c r="B46" s="13">
        <v>80101509</v>
      </c>
      <c r="C46" s="13" t="s">
        <v>19</v>
      </c>
      <c r="D46" s="13" t="s">
        <v>20</v>
      </c>
      <c r="E46" s="13"/>
      <c r="F46" s="13"/>
      <c r="G46" s="13"/>
      <c r="H46" s="13"/>
      <c r="I46" s="13"/>
      <c r="J46" s="13"/>
      <c r="K46" s="13"/>
      <c r="L46" s="13"/>
      <c r="M46" s="13"/>
      <c r="N46" s="13"/>
      <c r="O46" s="13"/>
      <c r="P46" s="13"/>
      <c r="Q46" s="13"/>
      <c r="R46" s="13"/>
      <c r="S46" s="13"/>
      <c r="T46" s="13"/>
      <c r="U46" s="1"/>
      <c r="V46" s="1"/>
      <c r="W46" s="1"/>
      <c r="X46" s="1"/>
      <c r="Y46" s="1"/>
      <c r="Z46" s="1"/>
      <c r="AA46" s="1"/>
      <c r="AB46" s="1"/>
      <c r="AC46" s="1"/>
    </row>
    <row r="47" spans="1:29" ht="12.75" hidden="1" customHeight="1">
      <c r="A47" s="1"/>
      <c r="B47" s="13">
        <v>80101600</v>
      </c>
      <c r="C47" s="13" t="s">
        <v>21</v>
      </c>
      <c r="D47" s="13" t="s">
        <v>22</v>
      </c>
      <c r="E47" s="13"/>
      <c r="F47" s="13"/>
      <c r="G47" s="13"/>
      <c r="H47" s="13"/>
      <c r="I47" s="13"/>
      <c r="J47" s="13"/>
      <c r="K47" s="13"/>
      <c r="L47" s="13"/>
      <c r="M47" s="13"/>
      <c r="N47" s="13"/>
      <c r="O47" s="13"/>
      <c r="P47" s="13"/>
      <c r="Q47" s="13"/>
      <c r="R47" s="13"/>
      <c r="S47" s="13"/>
      <c r="T47" s="13"/>
      <c r="U47" s="1"/>
      <c r="V47" s="1"/>
      <c r="W47" s="1"/>
      <c r="X47" s="1"/>
      <c r="Y47" s="1"/>
      <c r="Z47" s="1"/>
      <c r="AA47" s="1"/>
      <c r="AB47" s="1"/>
      <c r="AC47" s="1"/>
    </row>
    <row r="48" spans="1:29" ht="12.75" hidden="1" customHeight="1">
      <c r="A48" s="1"/>
      <c r="B48" s="13">
        <v>80101604</v>
      </c>
      <c r="C48" s="13" t="s">
        <v>23</v>
      </c>
      <c r="D48" s="13" t="s">
        <v>24</v>
      </c>
      <c r="E48" s="13"/>
      <c r="F48" s="13"/>
      <c r="G48" s="13"/>
      <c r="H48" s="13"/>
      <c r="I48" s="13"/>
      <c r="J48" s="13"/>
      <c r="K48" s="13"/>
      <c r="L48" s="13"/>
      <c r="M48" s="13"/>
      <c r="N48" s="13"/>
      <c r="O48" s="13"/>
      <c r="P48" s="13"/>
      <c r="Q48" s="13"/>
      <c r="R48" s="13"/>
      <c r="S48" s="13"/>
      <c r="T48" s="13"/>
      <c r="U48" s="1"/>
      <c r="V48" s="1"/>
      <c r="W48" s="1"/>
      <c r="X48" s="1"/>
      <c r="Y48" s="1"/>
      <c r="Z48" s="1"/>
      <c r="AA48" s="1"/>
      <c r="AB48" s="1"/>
      <c r="AC48" s="1"/>
    </row>
    <row r="49" spans="1:29" ht="12.75" hidden="1" customHeight="1">
      <c r="A49" s="1"/>
      <c r="B49" s="13">
        <v>81131500</v>
      </c>
      <c r="C49" s="13" t="s">
        <v>25</v>
      </c>
      <c r="D49" s="13" t="s">
        <v>26</v>
      </c>
      <c r="E49" s="13"/>
      <c r="F49" s="13"/>
      <c r="G49" s="13"/>
      <c r="H49" s="13"/>
      <c r="I49" s="13"/>
      <c r="J49" s="13"/>
      <c r="K49" s="13"/>
      <c r="L49" s="13"/>
      <c r="M49" s="13"/>
      <c r="N49" s="13"/>
      <c r="O49" s="13"/>
      <c r="P49" s="13"/>
      <c r="Q49" s="13"/>
      <c r="R49" s="13"/>
      <c r="S49" s="13"/>
      <c r="T49" s="13"/>
      <c r="U49" s="1"/>
      <c r="V49" s="1"/>
      <c r="W49" s="1"/>
      <c r="X49" s="1"/>
      <c r="Y49" s="1"/>
      <c r="Z49" s="1"/>
      <c r="AA49" s="1"/>
      <c r="AB49" s="1"/>
      <c r="AC49" s="1"/>
    </row>
    <row r="50" spans="1:29" ht="12.75" hidden="1" customHeight="1">
      <c r="A50" s="1"/>
      <c r="B50" s="13">
        <v>81131501</v>
      </c>
      <c r="C50" s="13" t="s">
        <v>27</v>
      </c>
      <c r="D50" s="13" t="s">
        <v>28</v>
      </c>
      <c r="E50" s="13"/>
      <c r="F50" s="13"/>
      <c r="G50" s="13"/>
      <c r="H50" s="13"/>
      <c r="I50" s="13"/>
      <c r="J50" s="13"/>
      <c r="K50" s="13"/>
      <c r="L50" s="13"/>
      <c r="M50" s="13"/>
      <c r="N50" s="13"/>
      <c r="O50" s="13"/>
      <c r="P50" s="13"/>
      <c r="Q50" s="13"/>
      <c r="R50" s="13"/>
      <c r="S50" s="13"/>
      <c r="T50" s="13"/>
      <c r="U50" s="1"/>
      <c r="V50" s="1"/>
      <c r="W50" s="1"/>
      <c r="X50" s="1"/>
      <c r="Y50" s="1"/>
      <c r="Z50" s="1"/>
      <c r="AA50" s="1"/>
      <c r="AB50" s="1"/>
      <c r="AC50" s="1"/>
    </row>
    <row r="51" spans="1:29" ht="12.75" hidden="1" customHeight="1">
      <c r="A51" s="1"/>
      <c r="B51" s="13">
        <v>81131502</v>
      </c>
      <c r="C51" s="13" t="s">
        <v>29</v>
      </c>
      <c r="D51" s="13" t="s">
        <v>30</v>
      </c>
      <c r="E51" s="13"/>
      <c r="F51" s="13"/>
      <c r="G51" s="13"/>
      <c r="H51" s="13"/>
      <c r="I51" s="13"/>
      <c r="J51" s="13"/>
      <c r="K51" s="13"/>
      <c r="L51" s="13"/>
      <c r="M51" s="13"/>
      <c r="N51" s="13"/>
      <c r="O51" s="13"/>
      <c r="P51" s="13"/>
      <c r="Q51" s="13"/>
      <c r="R51" s="13"/>
      <c r="S51" s="13"/>
      <c r="T51" s="13"/>
      <c r="U51" s="1"/>
      <c r="V51" s="1"/>
      <c r="W51" s="1"/>
      <c r="X51" s="1"/>
      <c r="Y51" s="1"/>
      <c r="Z51" s="1"/>
      <c r="AA51" s="1"/>
      <c r="AB51" s="1"/>
      <c r="AC51" s="1"/>
    </row>
    <row r="52" spans="1:29" ht="12.75" hidden="1" customHeight="1">
      <c r="A52" s="1"/>
      <c r="B52" s="13">
        <v>81131503</v>
      </c>
      <c r="C52" s="13" t="s">
        <v>31</v>
      </c>
      <c r="D52" s="13" t="s">
        <v>32</v>
      </c>
      <c r="E52" s="13"/>
      <c r="F52" s="13"/>
      <c r="G52" s="13"/>
      <c r="H52" s="13"/>
      <c r="I52" s="13"/>
      <c r="J52" s="13"/>
      <c r="K52" s="13"/>
      <c r="L52" s="13"/>
      <c r="M52" s="13"/>
      <c r="N52" s="13"/>
      <c r="O52" s="13"/>
      <c r="P52" s="13"/>
      <c r="Q52" s="13"/>
      <c r="R52" s="13"/>
      <c r="S52" s="13"/>
      <c r="T52" s="13"/>
      <c r="U52" s="1"/>
      <c r="V52" s="1"/>
      <c r="W52" s="1"/>
      <c r="X52" s="1"/>
      <c r="Y52" s="1"/>
      <c r="Z52" s="1"/>
      <c r="AA52" s="1"/>
      <c r="AB52" s="1"/>
      <c r="AC52" s="1"/>
    </row>
    <row r="53" spans="1:29" ht="12.75" hidden="1" customHeight="1">
      <c r="A53" s="1"/>
      <c r="B53" s="13">
        <v>81131504</v>
      </c>
      <c r="C53" s="13" t="s">
        <v>33</v>
      </c>
      <c r="D53" s="13" t="s">
        <v>34</v>
      </c>
      <c r="E53" s="13"/>
      <c r="F53" s="13"/>
      <c r="G53" s="13"/>
      <c r="H53" s="13"/>
      <c r="I53" s="13"/>
      <c r="J53" s="13"/>
      <c r="K53" s="13"/>
      <c r="L53" s="13"/>
      <c r="M53" s="13"/>
      <c r="N53" s="13"/>
      <c r="O53" s="13"/>
      <c r="P53" s="13"/>
      <c r="Q53" s="13"/>
      <c r="R53" s="13"/>
      <c r="S53" s="13"/>
      <c r="T53" s="13"/>
      <c r="U53" s="1"/>
      <c r="V53" s="1"/>
      <c r="W53" s="1"/>
      <c r="X53" s="1"/>
      <c r="Y53" s="1"/>
      <c r="Z53" s="1"/>
      <c r="AA53" s="1"/>
      <c r="AB53" s="1"/>
      <c r="AC53" s="1"/>
    </row>
    <row r="54" spans="1:29" ht="12.75" hidden="1" customHeight="1">
      <c r="A54" s="1"/>
      <c r="B54" s="13">
        <v>81131505</v>
      </c>
      <c r="C54" s="13" t="s">
        <v>35</v>
      </c>
      <c r="D54" s="13" t="s">
        <v>36</v>
      </c>
      <c r="E54" s="13"/>
      <c r="F54" s="13"/>
      <c r="G54" s="13"/>
      <c r="H54" s="13"/>
      <c r="I54" s="13"/>
      <c r="J54" s="13"/>
      <c r="K54" s="13"/>
      <c r="L54" s="13"/>
      <c r="M54" s="13"/>
      <c r="N54" s="13"/>
      <c r="O54" s="13"/>
      <c r="P54" s="13"/>
      <c r="Q54" s="13"/>
      <c r="R54" s="13"/>
      <c r="S54" s="13"/>
      <c r="T54" s="13"/>
      <c r="U54" s="1"/>
      <c r="V54" s="1"/>
      <c r="W54" s="1"/>
      <c r="X54" s="1"/>
      <c r="Y54" s="1"/>
      <c r="Z54" s="1"/>
      <c r="AA54" s="1"/>
      <c r="AB54" s="1"/>
      <c r="AC54" s="1"/>
    </row>
    <row r="55" spans="1:29" ht="12.75" hidden="1" customHeight="1">
      <c r="A55" s="1"/>
      <c r="B55" s="13">
        <v>84111600</v>
      </c>
      <c r="C55" s="13" t="s">
        <v>37</v>
      </c>
      <c r="D55" s="13" t="s">
        <v>38</v>
      </c>
      <c r="E55" s="13"/>
      <c r="F55" s="13"/>
      <c r="G55" s="13"/>
      <c r="H55" s="13"/>
      <c r="I55" s="13"/>
      <c r="J55" s="13"/>
      <c r="K55" s="13"/>
      <c r="L55" s="13"/>
      <c r="M55" s="13"/>
      <c r="N55" s="13"/>
      <c r="O55" s="13"/>
      <c r="P55" s="13"/>
      <c r="Q55" s="13"/>
      <c r="R55" s="13"/>
      <c r="S55" s="13"/>
      <c r="T55" s="13"/>
      <c r="U55" s="1"/>
      <c r="V55" s="1"/>
      <c r="W55" s="1"/>
      <c r="X55" s="1"/>
      <c r="Y55" s="1"/>
      <c r="Z55" s="1"/>
      <c r="AA55" s="1"/>
      <c r="AB55" s="1"/>
      <c r="AC55" s="1"/>
    </row>
    <row r="56" spans="1:29" ht="12.75" hidden="1" customHeight="1">
      <c r="A56" s="1"/>
      <c r="B56" s="13">
        <v>84111601</v>
      </c>
      <c r="C56" s="13" t="s">
        <v>39</v>
      </c>
      <c r="D56" s="13" t="s">
        <v>40</v>
      </c>
      <c r="E56" s="13"/>
      <c r="F56" s="13"/>
      <c r="G56" s="13"/>
      <c r="H56" s="13"/>
      <c r="I56" s="13"/>
      <c r="J56" s="13"/>
      <c r="K56" s="13"/>
      <c r="L56" s="13"/>
      <c r="M56" s="13"/>
      <c r="N56" s="13"/>
      <c r="O56" s="13"/>
      <c r="P56" s="13"/>
      <c r="Q56" s="13"/>
      <c r="R56" s="13"/>
      <c r="S56" s="13"/>
      <c r="T56" s="13"/>
      <c r="U56" s="1"/>
      <c r="V56" s="1"/>
      <c r="W56" s="1"/>
      <c r="X56" s="1"/>
      <c r="Y56" s="1"/>
      <c r="Z56" s="1"/>
      <c r="AA56" s="1"/>
      <c r="AB56" s="1"/>
      <c r="AC56" s="1"/>
    </row>
    <row r="57" spans="1:29" ht="12.75" hidden="1" customHeight="1">
      <c r="A57" s="1"/>
      <c r="B57" s="13">
        <v>84111602</v>
      </c>
      <c r="C57" s="13" t="s">
        <v>41</v>
      </c>
      <c r="D57" s="13" t="s">
        <v>42</v>
      </c>
      <c r="E57" s="13"/>
      <c r="F57" s="13"/>
      <c r="G57" s="13"/>
      <c r="H57" s="13"/>
      <c r="I57" s="13"/>
      <c r="J57" s="13"/>
      <c r="K57" s="13"/>
      <c r="L57" s="13"/>
      <c r="M57" s="13"/>
      <c r="N57" s="13"/>
      <c r="O57" s="13"/>
      <c r="P57" s="13"/>
      <c r="Q57" s="13"/>
      <c r="R57" s="13"/>
      <c r="S57" s="13"/>
      <c r="T57" s="13"/>
      <c r="U57" s="1"/>
      <c r="V57" s="1"/>
      <c r="W57" s="1"/>
      <c r="X57" s="1"/>
      <c r="Y57" s="1"/>
      <c r="Z57" s="1"/>
      <c r="AA57" s="1"/>
      <c r="AB57" s="1"/>
      <c r="AC57" s="1"/>
    </row>
    <row r="58" spans="1:29" ht="12.75" hidden="1" customHeight="1">
      <c r="A58" s="1"/>
      <c r="B58" s="13">
        <v>93151600</v>
      </c>
      <c r="C58" s="13" t="s">
        <v>43</v>
      </c>
      <c r="D58" s="13" t="s">
        <v>44</v>
      </c>
      <c r="E58" s="13"/>
      <c r="F58" s="13"/>
      <c r="G58" s="13"/>
      <c r="H58" s="13"/>
      <c r="I58" s="13"/>
      <c r="J58" s="13"/>
      <c r="K58" s="13"/>
      <c r="L58" s="13"/>
      <c r="M58" s="13"/>
      <c r="N58" s="13"/>
      <c r="O58" s="13"/>
      <c r="P58" s="13"/>
      <c r="Q58" s="13"/>
      <c r="R58" s="13"/>
      <c r="S58" s="13"/>
      <c r="T58" s="13"/>
      <c r="U58" s="1"/>
      <c r="V58" s="1"/>
      <c r="W58" s="1"/>
      <c r="X58" s="1"/>
      <c r="Y58" s="1"/>
      <c r="Z58" s="1"/>
      <c r="AA58" s="1"/>
      <c r="AB58" s="1"/>
      <c r="AC58" s="1"/>
    </row>
    <row r="59" spans="1:29" ht="12.75" hidden="1" customHeight="1">
      <c r="A59" s="1"/>
      <c r="B59" s="13">
        <v>93151607</v>
      </c>
      <c r="C59" s="13" t="s">
        <v>45</v>
      </c>
      <c r="D59" s="13" t="s">
        <v>46</v>
      </c>
      <c r="E59" s="13"/>
      <c r="F59" s="13"/>
      <c r="G59" s="13"/>
      <c r="H59" s="13"/>
      <c r="I59" s="13"/>
      <c r="J59" s="13"/>
      <c r="K59" s="13"/>
      <c r="L59" s="13"/>
      <c r="M59" s="13"/>
      <c r="N59" s="13"/>
      <c r="O59" s="13"/>
      <c r="P59" s="13"/>
      <c r="Q59" s="13"/>
      <c r="R59" s="13"/>
      <c r="S59" s="13"/>
      <c r="T59" s="13"/>
      <c r="U59" s="1"/>
      <c r="V59" s="1"/>
      <c r="W59" s="1"/>
      <c r="X59" s="1"/>
      <c r="Y59" s="1"/>
      <c r="Z59" s="1"/>
      <c r="AA59" s="1"/>
      <c r="AB59" s="1"/>
      <c r="AC59" s="1"/>
    </row>
    <row r="60" spans="1:29" ht="12.75" hidden="1"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1:29"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row>
    <row r="66" spans="1:29"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row>
    <row r="67" spans="1:29"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row>
    <row r="68" spans="1:29"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row>
    <row r="69" spans="1:2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row>
    <row r="70" spans="1:29"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row>
    <row r="71" spans="1:29"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row>
    <row r="72" spans="1:29"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row>
    <row r="73" spans="1:29"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row>
    <row r="74" spans="1:29"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row>
    <row r="75" spans="1:29"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row>
    <row r="76" spans="1:29"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row>
    <row r="77" spans="1:29"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row>
    <row r="78" spans="1:29"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row>
    <row r="79" spans="1:2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row>
    <row r="80" spans="1:29"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row>
    <row r="81" spans="1:29"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row>
    <row r="82" spans="1:29"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row>
    <row r="83" spans="1:29"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row>
    <row r="84" spans="1:29"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row>
    <row r="85" spans="1:29"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row>
    <row r="86" spans="1:29"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row>
    <row r="87" spans="1:29"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row>
    <row r="88" spans="1:29"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row>
    <row r="89" spans="1:2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row>
    <row r="90" spans="1:29"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row>
    <row r="91" spans="1:29"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row>
    <row r="92" spans="1:29"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row>
    <row r="93" spans="1:29"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row>
    <row r="94" spans="1:29"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row>
    <row r="95" spans="1:29"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row>
    <row r="96" spans="1:29"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row>
    <row r="97" spans="1:29"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row>
    <row r="98" spans="1:29"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row>
    <row r="99" spans="1:2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row>
    <row r="100" spans="1:29"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row>
    <row r="101" spans="1:29"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row>
    <row r="102" spans="1:29"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row>
    <row r="103" spans="1:29"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row>
    <row r="104" spans="1:29"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row>
    <row r="105" spans="1:29"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row>
    <row r="106" spans="1:29"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row>
    <row r="107" spans="1:29"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row>
    <row r="108" spans="1:29"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row>
    <row r="109" spans="1:2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row>
    <row r="110" spans="1:29"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row>
    <row r="111" spans="1:29"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row>
    <row r="112" spans="1:29"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row>
    <row r="113" spans="1:29"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row>
    <row r="114" spans="1:29"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row>
    <row r="115" spans="1:29"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row>
    <row r="116" spans="1:29"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row>
    <row r="117" spans="1:29"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row>
    <row r="118" spans="1:29"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row>
    <row r="119" spans="1:2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row>
    <row r="120" spans="1:29"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row>
    <row r="121" spans="1:29"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row>
    <row r="122" spans="1:29"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row>
    <row r="123" spans="1:29"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row>
    <row r="124" spans="1:29"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row>
    <row r="125" spans="1:29"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row>
    <row r="126" spans="1:29"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row>
    <row r="127" spans="1:29"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row>
    <row r="128" spans="1:29"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row>
    <row r="129" spans="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row>
    <row r="130" spans="1:29"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row>
    <row r="131" spans="1:29"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row>
    <row r="132" spans="1:29"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row>
    <row r="133" spans="1:29"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row>
    <row r="134" spans="1:29"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row>
    <row r="135" spans="1:29"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row>
    <row r="136" spans="1:29"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row>
    <row r="137" spans="1:29"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row>
    <row r="138" spans="1:29"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row>
    <row r="139" spans="1:2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row>
    <row r="140" spans="1:29"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row>
    <row r="141" spans="1:29"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row>
    <row r="142" spans="1:29"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row>
    <row r="143" spans="1:29"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row>
    <row r="144" spans="1:29"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row>
    <row r="145" spans="1:29"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row>
    <row r="146" spans="1:29"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row>
    <row r="147" spans="1:29"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row>
    <row r="148" spans="1:29"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row>
    <row r="149" spans="1:2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row>
    <row r="150" spans="1:29"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row>
    <row r="151" spans="1:29"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row>
    <row r="152" spans="1:29"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row>
    <row r="153" spans="1:29"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row>
    <row r="154" spans="1:29"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row>
    <row r="155" spans="1:29"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row>
    <row r="156" spans="1:29"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row>
    <row r="157" spans="1:29"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row>
    <row r="158" spans="1:29"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row>
    <row r="159" spans="1:2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row>
    <row r="160" spans="1:29"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row>
    <row r="161" spans="1:29"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row>
    <row r="162" spans="1:29"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row>
    <row r="163" spans="1:29"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row>
    <row r="164" spans="1:29"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row>
    <row r="165" spans="1:29"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row>
    <row r="166" spans="1:29"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row>
    <row r="167" spans="1:29"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row>
    <row r="168" spans="1:29"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row>
    <row r="169" spans="1:2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row>
    <row r="170" spans="1:29"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row>
    <row r="171" spans="1:29"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row>
    <row r="172" spans="1:29"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row>
    <row r="173" spans="1:29"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row>
    <row r="174" spans="1:29"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row>
    <row r="175" spans="1:29"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row>
    <row r="176" spans="1:29"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row>
    <row r="177" spans="1:29"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row>
    <row r="178" spans="1:29"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row>
    <row r="179" spans="1:2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row>
    <row r="180" spans="1:29"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row>
    <row r="181" spans="1:29"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row>
    <row r="182" spans="1:29"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row>
    <row r="183" spans="1:29"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row>
    <row r="184" spans="1:29"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row>
    <row r="185" spans="1:29"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row>
    <row r="186" spans="1:29"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row>
    <row r="187" spans="1:29"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row>
    <row r="188" spans="1:29"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row>
    <row r="189" spans="1:2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row>
    <row r="190" spans="1:29"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row>
    <row r="191" spans="1:29"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row>
    <row r="192" spans="1:29"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row>
    <row r="193" spans="1:29"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row>
    <row r="194" spans="1:29"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row>
    <row r="195" spans="1:29"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row>
    <row r="196" spans="1:29"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row>
    <row r="197" spans="1:29"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row>
    <row r="198" spans="1:29"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row>
    <row r="199" spans="1:2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row>
    <row r="200" spans="1:29"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row>
    <row r="201" spans="1:29"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row>
    <row r="202" spans="1:29"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row>
    <row r="203" spans="1:29"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row>
    <row r="204" spans="1:29"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row>
    <row r="205" spans="1:29"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row>
    <row r="206" spans="1:29"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row>
    <row r="207" spans="1:29"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row>
    <row r="208" spans="1:29"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row>
    <row r="209" spans="1:2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row>
    <row r="210" spans="1:29"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row>
    <row r="211" spans="1:29"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row>
    <row r="212" spans="1:29"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row>
    <row r="213" spans="1:29"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row>
    <row r="214" spans="1:29"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row>
    <row r="215" spans="1:29"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row>
    <row r="216" spans="1:29"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row>
    <row r="217" spans="1:29"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row>
    <row r="218" spans="1:29"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row>
    <row r="219" spans="1:2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row>
    <row r="220" spans="1:29"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row>
    <row r="221" spans="1:29"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row>
    <row r="222" spans="1:29"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row>
    <row r="223" spans="1:29"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row>
    <row r="224" spans="1:29"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row>
    <row r="225" spans="1:29"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row>
    <row r="226" spans="1:29"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row>
    <row r="227" spans="1:29"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row>
    <row r="228" spans="1:29"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spans="1: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row>
    <row r="230" spans="1:29"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row>
    <row r="231" spans="1:29"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row>
    <row r="232" spans="1:29"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row>
    <row r="233" spans="1:29"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row>
    <row r="234" spans="1:29"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row>
    <row r="235" spans="1:29"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row>
    <row r="236" spans="1:29"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row>
    <row r="237" spans="1:29"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row>
    <row r="238" spans="1:29"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row>
    <row r="239" spans="1:2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row>
    <row r="240" spans="1:29"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row>
    <row r="241" spans="1:29"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row>
    <row r="242" spans="1:29"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row>
    <row r="243" spans="1:29"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row>
    <row r="244" spans="1:29"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row>
    <row r="245" spans="1:29"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row>
    <row r="246" spans="1:29"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row>
    <row r="247" spans="1:29"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row>
    <row r="248" spans="1:29"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row>
    <row r="249" spans="1:2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row>
    <row r="250" spans="1:29"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row>
    <row r="251" spans="1:29"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row>
    <row r="252" spans="1:29"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row>
    <row r="253" spans="1:29"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row>
    <row r="254" spans="1:29"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row>
    <row r="255" spans="1:29"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row>
    <row r="256" spans="1:29"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row>
    <row r="257" spans="1:29"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row>
    <row r="258" spans="1:29"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row>
    <row r="259" spans="1:2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row>
    <row r="260" spans="1:29"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row>
    <row r="261" spans="1:29"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row>
    <row r="262" spans="1:29"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row>
    <row r="263" spans="1:29"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row>
    <row r="264" spans="1:29"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row>
    <row r="265" spans="1:29"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row>
    <row r="266" spans="1:29"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row>
    <row r="267" spans="1:29"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row>
    <row r="268" spans="1:29"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row>
    <row r="269" spans="1:2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row>
    <row r="270" spans="1:29"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row>
    <row r="271" spans="1:29"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row>
    <row r="272" spans="1:29"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row>
    <row r="273" spans="1:29"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row>
    <row r="274" spans="1:29"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row>
    <row r="275" spans="1:29"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row>
    <row r="276" spans="1:29"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row>
    <row r="277" spans="1:29"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row>
    <row r="278" spans="1:29"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spans="1:2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row>
    <row r="280" spans="1:29"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row>
    <row r="281" spans="1:29"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row>
    <row r="282" spans="1:29"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row>
    <row r="283" spans="1:29"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row>
    <row r="284" spans="1:29"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row>
    <row r="285" spans="1:29"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row>
    <row r="286" spans="1:29"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row>
    <row r="287" spans="1:29"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row>
    <row r="288" spans="1:29"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row>
    <row r="289" spans="1:2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row>
    <row r="290" spans="1:29"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row>
    <row r="291" spans="1:29"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spans="1:29"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spans="1:29"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spans="1:29"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spans="1:29"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spans="1:29"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spans="1:29"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spans="1:29"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spans="1:2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spans="1:29"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spans="1:29"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spans="1:29"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spans="1:29"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spans="1:29"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spans="1:29"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spans="1:29"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spans="1:29"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spans="1:29"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spans="1:2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spans="1:29"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spans="1:29"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spans="1:29"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spans="1:29"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spans="1:29"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spans="1:29"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spans="1:29"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spans="1:29"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spans="1:29"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spans="1:2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spans="1:29"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spans="1:29"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spans="1:29"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spans="1:29"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spans="1:29"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spans="1:29"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spans="1:29"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spans="1:29"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spans="1:29"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spans="1: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spans="1:29"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spans="1:29"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spans="1:29"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spans="1:29"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spans="1:29"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spans="1:29"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spans="1:29"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spans="1:29"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spans="1:29"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spans="1:2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spans="1:29"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spans="1:29"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spans="1:29"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spans="1:29"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spans="1:29"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spans="1:29"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spans="1:29"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spans="1:29"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spans="1:29"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spans="1:2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spans="1:29"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spans="1:29"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spans="1:29"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spans="1:29"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spans="1:29"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spans="1:29"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spans="1:29"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spans="1:29"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spans="1:29"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spans="1:2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spans="1:29"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spans="1:29"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spans="1:29"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spans="1:29"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spans="1:29"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spans="1:29"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spans="1:29"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spans="1:29"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spans="1:29"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spans="1:2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spans="1:29"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spans="1:29"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spans="1:29"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spans="1:29"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spans="1:29"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spans="1:29"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spans="1:29"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spans="1:29"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spans="1:29"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spans="1:2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spans="1:29"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spans="1:29"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spans="1:29"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spans="1:29"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spans="1:29"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spans="1:29"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spans="1:29"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spans="1:29"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spans="1:29"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spans="1:2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spans="1:29"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spans="1:29"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spans="1:29"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spans="1:29"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spans="1:29"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spans="1:29"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spans="1:29"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spans="1:29"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spans="1:29"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spans="1:2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spans="1:29"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spans="1:29"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spans="1:29"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spans="1:29"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spans="1:29"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spans="1:29"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spans="1:29"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spans="1:29"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spans="1:29"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spans="1:2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spans="1:29"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spans="1:29"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spans="1:29"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spans="1:29"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spans="1:29"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spans="1:29"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spans="1:29"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spans="1:29"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spans="1:29"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spans="1:2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spans="1:29"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spans="1:29"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spans="1:29"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spans="1:29"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spans="1:29"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spans="1:29"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spans="1:29"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spans="1:29"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spans="1:29"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spans="1: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spans="1:29"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spans="1:29"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spans="1:29"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spans="1:29"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spans="1:29"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spans="1:29"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spans="1:29"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spans="1:29"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spans="1:29"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spans="1:2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spans="1:29"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spans="1:29"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spans="1:29"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spans="1:29"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spans="1:29"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spans="1:29"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spans="1:29"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spans="1:29"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spans="1:29"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spans="1:2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spans="1:29"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spans="1:29"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spans="1:29"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spans="1:29"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spans="1:29"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spans="1:29"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spans="1:29"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spans="1:29"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spans="1:29"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spans="1:2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spans="1:29"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spans="1:29"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spans="1:29"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spans="1:29"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spans="1:29"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spans="1:29"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spans="1:29"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spans="1:29"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spans="1:29"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spans="1:2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spans="1:29"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spans="1:29"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spans="1:29"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spans="1:29"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spans="1:29"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spans="1:29"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spans="1:29"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spans="1:29"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spans="1:29"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spans="1:2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spans="1:29"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spans="1:29"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spans="1:29"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spans="1:29"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spans="1:29"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spans="1:29"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spans="1:29"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spans="1:29"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spans="1:29"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spans="1:2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spans="1:29"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spans="1:29"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spans="1:29"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spans="1:29"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spans="1:29"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spans="1:29"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spans="1:29"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spans="1:29"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spans="1:29"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spans="1:2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spans="1:29"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spans="1:29"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spans="1:29"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spans="1:29"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spans="1:29"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spans="1:29"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spans="1:29"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spans="1:29"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spans="1:29"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spans="1:2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spans="1:29"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spans="1:29"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spans="1:29"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spans="1:29"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spans="1:29"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spans="1:29"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spans="1:29"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spans="1:29"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spans="1:29"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spans="1:2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spans="1:29"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spans="1:29"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spans="1:29"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spans="1:29"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spans="1:29"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spans="1:29"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spans="1:29"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spans="1:29"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spans="1:29"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spans="1: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spans="1:29"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spans="1:29"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spans="1:29"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spans="1:29"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spans="1:29"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spans="1:29"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spans="1:29"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spans="1:29"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spans="1:29"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spans="1:2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spans="1:29"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spans="1:29"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spans="1:29"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spans="1:29"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spans="1:29"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spans="1:29"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spans="1:29"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spans="1:29"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spans="1:29"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spans="1:2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spans="1:29"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spans="1:29"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spans="1:29"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spans="1:29"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spans="1:29"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spans="1:29"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spans="1:29"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spans="1:29"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spans="1:29"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spans="1:2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spans="1:29"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spans="1:29"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spans="1:29"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spans="1:29"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spans="1:29"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spans="1:29"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spans="1:29"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spans="1:29"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spans="1:29"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spans="1:2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spans="1:29"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spans="1:29"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spans="1:29"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spans="1:29"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spans="1:29"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spans="1:29"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spans="1:29"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spans="1:29"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spans="1:29"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spans="1:2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spans="1:29"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spans="1:29"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spans="1:29"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spans="1:29"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spans="1:29"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spans="1:29"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spans="1:29"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spans="1:29"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spans="1:29"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spans="1:2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spans="1:29"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spans="1:29"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spans="1:29"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spans="1:29"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spans="1:29"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spans="1:29"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spans="1:29"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spans="1:29"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spans="1:29"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spans="1:2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spans="1:29"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spans="1:29"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spans="1:29"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spans="1:29"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spans="1:29"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spans="1:29"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spans="1:29"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spans="1:29"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spans="1:29"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spans="1:2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spans="1:29"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spans="1:29"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spans="1:29"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spans="1:29"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spans="1:29"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spans="1:29"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spans="1:29"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spans="1:29"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spans="1:29"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spans="1:2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spans="1:29"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spans="1:29"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spans="1:29"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spans="1:29"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spans="1:29"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spans="1:29"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spans="1:29"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spans="1:29"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spans="1:29"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spans="1: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spans="1:29"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spans="1:29"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spans="1:29"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spans="1:29"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spans="1:29"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spans="1:29"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spans="1:29"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spans="1:29"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spans="1:29"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spans="1:2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spans="1:29"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spans="1:29"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spans="1:29"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spans="1:29"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spans="1:29"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spans="1:29"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spans="1:29"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spans="1:29"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spans="1:29"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spans="1:2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spans="1:29"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spans="1:29"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spans="1:29"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spans="1:29"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spans="1:29"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spans="1:29"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spans="1:29"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spans="1:29"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spans="1:29"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spans="1:2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spans="1:29"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spans="1:29"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spans="1:29"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spans="1:29"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spans="1:29"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spans="1:29"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spans="1:29"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spans="1:29"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spans="1:29"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spans="1:2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spans="1:29"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spans="1:29"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spans="1:29"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spans="1:29"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spans="1:29"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spans="1:29"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spans="1:29"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spans="1:29"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spans="1:29"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spans="1:2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spans="1:29"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spans="1:29"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spans="1:29"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spans="1:29"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spans="1:29"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spans="1:29"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spans="1:29"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spans="1:29"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spans="1:29"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spans="1:2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spans="1:29"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spans="1:29"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spans="1:29"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spans="1:29"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spans="1:29"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spans="1:29"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spans="1:29"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spans="1:29"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spans="1:29"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spans="1:2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spans="1:29"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spans="1:29"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spans="1:29"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spans="1:29"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spans="1:29"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spans="1:29"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spans="1:29"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spans="1:29"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spans="1:29"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spans="1:2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spans="1:29"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spans="1:29"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spans="1:29"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spans="1:29"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spans="1:29"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spans="1:29"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spans="1:29"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spans="1:29"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spans="1:29"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spans="1:2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spans="1:29"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spans="1:29"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spans="1:29"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spans="1:29"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spans="1:29"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spans="1:29"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spans="1:29"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spans="1:29"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spans="1:29"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spans="1: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spans="1:29"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spans="1:29"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spans="1:29"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spans="1:29"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spans="1:29"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spans="1:29"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spans="1:29"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spans="1:29"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spans="1:29"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spans="1:2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spans="1:29"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spans="1:29"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spans="1:29"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spans="1:29"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spans="1:29"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spans="1:29"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spans="1:29"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spans="1:29"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spans="1:29"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spans="1:2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spans="1:29"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spans="1:29"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spans="1:29"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spans="1:29"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spans="1:29"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spans="1:29"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spans="1:29"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spans="1:29"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spans="1:29"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spans="1:2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spans="1:29"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spans="1:29"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spans="1:29"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spans="1:29"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spans="1:29"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spans="1:29"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spans="1:29"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spans="1:29"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spans="1:29"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spans="1:2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spans="1:29"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spans="1:29"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spans="1:29"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spans="1:29"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spans="1:29"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spans="1:29"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spans="1:29"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spans="1:29"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spans="1:29"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spans="1:2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spans="1:29"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spans="1:29"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spans="1:29"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spans="1:29"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spans="1:29"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spans="1:29"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spans="1:29"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spans="1:29"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spans="1:29"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spans="1:2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spans="1:29"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spans="1:29"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spans="1:29"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spans="1:29"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spans="1:29"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spans="1:29"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spans="1:29"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spans="1:29"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spans="1:29"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spans="1:2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spans="1:29"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spans="1:29"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spans="1:29"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spans="1:29"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spans="1:29"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spans="1:29"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spans="1:29"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spans="1:29"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spans="1:29"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spans="1:2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spans="1:29"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spans="1:29"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spans="1:29"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spans="1:29"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spans="1:29"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spans="1:29"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spans="1:29"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spans="1:29"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spans="1:29"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spans="1:2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spans="1:29"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spans="1:29"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spans="1:29"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spans="1:29"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spans="1:29"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spans="1:29"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spans="1:29"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spans="1:29"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spans="1:29"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spans="1: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spans="1:29"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spans="1:29"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spans="1:29"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spans="1:29"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spans="1:29"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spans="1:29"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spans="1:29"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spans="1:29"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spans="1:29"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spans="1:2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spans="1:29"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spans="1:29"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spans="1:29"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spans="1:29"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spans="1:29"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spans="1:29"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spans="1:29"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spans="1:29"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spans="1:29"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spans="1:2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spans="1:29"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spans="1:29"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spans="1:29"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spans="1:29"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spans="1:29"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spans="1:29"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spans="1:29"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spans="1:29"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spans="1:29"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spans="1:2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spans="1:29"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spans="1:29"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spans="1:29"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spans="1:29"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spans="1:29"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spans="1:29"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spans="1:29"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spans="1:29"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spans="1:29"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spans="1:2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spans="1:29"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spans="1:29"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spans="1:29"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spans="1:29"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spans="1:29"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spans="1:29"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spans="1:29"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spans="1:29"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spans="1:29"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spans="1:2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spans="1:29"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spans="1:29"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spans="1:29"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spans="1:29"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spans="1:29"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spans="1:29"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spans="1:29"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spans="1:29"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spans="1:29"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spans="1:2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spans="1:29"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spans="1:29"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spans="1:29"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spans="1:29"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spans="1:29"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spans="1:29"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spans="1:29"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spans="1:29"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spans="1:29"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spans="1:2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spans="1:29"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spans="1:29"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spans="1:29"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spans="1:29"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spans="1:29"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spans="1:29"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spans="1:29"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spans="1:29"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spans="1:29"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spans="1:2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spans="1:29"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spans="1:29"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spans="1:29"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spans="1:29"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spans="1:29"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spans="1:29"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spans="1:29"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spans="1:29"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spans="1:29"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spans="1:2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spans="1:29"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spans="1:29"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spans="1:29"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spans="1:29"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spans="1:29"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spans="1:29"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spans="1:29"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spans="1:29"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spans="1:29"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spans="1: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spans="1:29"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spans="1:29"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spans="1:29"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spans="1:29"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spans="1:29"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spans="1:29"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spans="1:29"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spans="1:29"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spans="1:29"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spans="1:2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spans="1:29"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spans="1:29"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spans="1:29"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spans="1:29"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spans="1:29"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spans="1:29"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spans="1:29"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spans="1:29"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spans="1:29"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spans="1:2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spans="1:29"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spans="1:29"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spans="1:29"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spans="1:29"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spans="1:29"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spans="1:29"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spans="1:29"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spans="1:29"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spans="1:29"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spans="1:2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spans="1:29"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spans="1:29"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spans="1:29"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spans="1:29"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spans="1:29"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spans="1:29"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spans="1:29"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spans="1:29"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spans="1:29"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spans="1:2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spans="1:29"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spans="1:29"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spans="1:29"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spans="1:29"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spans="1:29"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spans="1:29"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spans="1:29"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spans="1:29"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spans="1:29"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spans="1:2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spans="1:29"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spans="1:29"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spans="1:29"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spans="1:29"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spans="1:29"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spans="1:29"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spans="1:29"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spans="1:29"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spans="1:29"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spans="1:2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spans="1:29"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spans="1:29"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spans="1:29"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spans="1:29"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row r="994" spans="1:29"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row>
  </sheetData>
  <mergeCells count="22">
    <mergeCell ref="U12:AB12"/>
    <mergeCell ref="B5:I5"/>
    <mergeCell ref="K5:S5"/>
    <mergeCell ref="U5:AC5"/>
    <mergeCell ref="B6:F6"/>
    <mergeCell ref="G6:I6"/>
    <mergeCell ref="K6:O6"/>
    <mergeCell ref="P6:R6"/>
    <mergeCell ref="U6:Y6"/>
    <mergeCell ref="Z6:AC6"/>
    <mergeCell ref="B3:I3"/>
    <mergeCell ref="K3:R3"/>
    <mergeCell ref="U3:AC3"/>
    <mergeCell ref="B4:I4"/>
    <mergeCell ref="K4:R4"/>
    <mergeCell ref="U4:AC4"/>
    <mergeCell ref="B1:I1"/>
    <mergeCell ref="K1:R1"/>
    <mergeCell ref="U1:AC1"/>
    <mergeCell ref="B2:I2"/>
    <mergeCell ref="K2:R2"/>
    <mergeCell ref="U2:AC2"/>
  </mergeCells>
  <conditionalFormatting sqref="X10 U9:X9 U10:W11">
    <cfRule type="containsText" dxfId="101" priority="11" operator="containsText" text="NO">
      <formula>NOT(ISERROR(SEARCH(("NO"),(U9))))</formula>
    </cfRule>
  </conditionalFormatting>
  <conditionalFormatting sqref="X10 U9:X9 U10:W11">
    <cfRule type="cellIs" dxfId="100" priority="12" operator="equal">
      <formula>"""no"""</formula>
    </cfRule>
  </conditionalFormatting>
  <conditionalFormatting sqref="X11">
    <cfRule type="containsText" dxfId="99" priority="9" operator="containsText" text="NO">
      <formula>NOT(ISERROR(SEARCH(("NO"),(X11))))</formula>
    </cfRule>
  </conditionalFormatting>
  <conditionalFormatting sqref="X11">
    <cfRule type="cellIs" dxfId="98" priority="10" operator="equal">
      <formula>"""no"""</formula>
    </cfRule>
  </conditionalFormatting>
  <conditionalFormatting sqref="Z9:Z10">
    <cfRule type="containsText" dxfId="97" priority="7" operator="containsText" text="NO">
      <formula>NOT(ISERROR(SEARCH(("NO"),(Z9))))</formula>
    </cfRule>
  </conditionalFormatting>
  <conditionalFormatting sqref="Z9:Z10">
    <cfRule type="cellIs" dxfId="96" priority="8" operator="equal">
      <formula>"""no"""</formula>
    </cfRule>
  </conditionalFormatting>
  <conditionalFormatting sqref="Z11">
    <cfRule type="containsText" dxfId="95" priority="5" operator="containsText" text="NO">
      <formula>NOT(ISERROR(SEARCH(("NO"),(Z11))))</formula>
    </cfRule>
  </conditionalFormatting>
  <conditionalFormatting sqref="Z11">
    <cfRule type="cellIs" dxfId="94" priority="6" operator="equal">
      <formula>"""no"""</formula>
    </cfRule>
  </conditionalFormatting>
  <conditionalFormatting sqref="Y9:Y11">
    <cfRule type="containsText" dxfId="93" priority="3" operator="containsText" text="NO">
      <formula>NOT(ISERROR(SEARCH(("NO"),(Y9))))</formula>
    </cfRule>
  </conditionalFormatting>
  <conditionalFormatting sqref="Y9:Y11">
    <cfRule type="cellIs" dxfId="92" priority="4" operator="equal">
      <formula>"""no"""</formula>
    </cfRule>
  </conditionalFormatting>
  <conditionalFormatting sqref="AA9:AB9 AA11:AB11 AA10">
    <cfRule type="containsText" dxfId="91" priority="1" operator="containsText" text="NO">
      <formula>NOT(ISERROR(SEARCH(("NO"),(AA9))))</formula>
    </cfRule>
  </conditionalFormatting>
  <conditionalFormatting sqref="AA9:AB9 AA11:AB11 AA10">
    <cfRule type="cellIs" dxfId="90" priority="2" operator="equal">
      <formula>"""no"""</formula>
    </cfRule>
  </conditionalFormatting>
  <pageMargins left="0.7" right="0.7" top="0.75" bottom="0.75" header="0.3" footer="0.3"/>
  <pageSetup orientation="portrait" r:id="rId1"/>
  <drawing r:id="rId2"/>
  <legacyDrawing r:id="rId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921"/>
  <sheetViews>
    <sheetView topLeftCell="AN15" zoomScale="89" workbookViewId="0">
      <pane ySplit="1" topLeftCell="A23" activePane="bottomLeft" state="frozen"/>
      <selection activeCell="A15" sqref="A15"/>
      <selection pane="bottomLeft" activeCell="AT24" sqref="AT24"/>
    </sheetView>
  </sheetViews>
  <sheetFormatPr baseColWidth="10" defaultColWidth="14.42578125" defaultRowHeight="15"/>
  <cols>
    <col min="1" max="1" width="17.42578125" style="56" customWidth="1"/>
    <col min="2" max="4" width="19.5703125" style="56" customWidth="1"/>
    <col min="5" max="5" width="20.5703125" style="56" customWidth="1"/>
    <col min="6" max="6" width="9.7109375" style="56" bestFit="1" customWidth="1"/>
    <col min="7" max="7" width="24.28515625" style="56" customWidth="1"/>
    <col min="8" max="8" width="9.7109375" style="56" bestFit="1" customWidth="1"/>
    <col min="9" max="9" width="11.85546875" style="56" customWidth="1"/>
    <col min="10" max="12" width="24.28515625" style="56" customWidth="1"/>
    <col min="13" max="13" width="11.28515625" style="56" customWidth="1"/>
    <col min="14" max="14" width="26" style="56" customWidth="1"/>
    <col min="15" max="15" width="8.5703125" style="56" bestFit="1" customWidth="1"/>
    <col min="16" max="18" width="19.5703125" style="56" customWidth="1"/>
    <col min="19" max="19" width="13.85546875" style="56" customWidth="1"/>
    <col min="20" max="20" width="10.28515625" style="56" customWidth="1"/>
    <col min="21" max="22" width="15.7109375" style="56" bestFit="1" customWidth="1"/>
    <col min="23" max="23" width="14.28515625" style="56" customWidth="1"/>
    <col min="24" max="24" width="17.140625" style="56" customWidth="1"/>
    <col min="25" max="25" width="11.42578125" style="56" customWidth="1"/>
    <col min="26" max="26" width="14.28515625" style="56" customWidth="1"/>
    <col min="27" max="27" width="12.85546875" style="56" customWidth="1"/>
    <col min="28" max="28" width="23.7109375" style="56" customWidth="1"/>
    <col min="29" max="29" width="27.140625" style="56" customWidth="1"/>
    <col min="30" max="30" width="20.85546875" style="56" customWidth="1"/>
    <col min="31" max="31" width="16.85546875" style="56" customWidth="1"/>
    <col min="32" max="32" width="19.42578125" style="56" customWidth="1"/>
    <col min="33" max="33" width="17.5703125" style="56" customWidth="1"/>
    <col min="34" max="34" width="37.7109375" style="56" customWidth="1"/>
    <col min="35" max="35" width="47.42578125" style="56" customWidth="1"/>
    <col min="36" max="36" width="13.5703125" style="56" customWidth="1"/>
    <col min="37" max="37" width="14.42578125" style="56"/>
    <col min="38" max="38" width="12.140625" style="56" customWidth="1"/>
    <col min="39" max="39" width="12.28515625" style="56" customWidth="1"/>
    <col min="40" max="40" width="23.28515625" style="56" customWidth="1"/>
    <col min="41" max="41" width="30.28515625" style="57" customWidth="1"/>
    <col min="42" max="42" width="20.28515625" style="57" customWidth="1"/>
    <col min="43" max="43" width="24.7109375" style="56" customWidth="1"/>
    <col min="44" max="44" width="17.5703125" style="56" customWidth="1"/>
    <col min="45" max="45" width="23" style="56" customWidth="1"/>
    <col min="46" max="46" width="28.28515625" style="57" customWidth="1"/>
    <col min="47" max="16384" width="14.42578125" style="56"/>
  </cols>
  <sheetData>
    <row r="1" spans="1:46" ht="12.75" hidden="1" customHeigh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8"/>
      <c r="AP1" s="38"/>
      <c r="AQ1" s="36"/>
      <c r="AR1" s="37"/>
      <c r="AS1" s="37"/>
      <c r="AT1" s="38"/>
    </row>
    <row r="2" spans="1:46" ht="12.75" hidden="1"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c r="AO2" s="38"/>
      <c r="AP2" s="38"/>
      <c r="AQ2" s="36"/>
      <c r="AR2" s="37"/>
      <c r="AS2" s="37"/>
      <c r="AT2" s="38"/>
    </row>
    <row r="3" spans="1:46" ht="12.75" hidden="1"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8"/>
      <c r="AP3" s="38"/>
      <c r="AQ3" s="36"/>
      <c r="AR3" s="37"/>
      <c r="AS3" s="37"/>
      <c r="AT3" s="38"/>
    </row>
    <row r="4" spans="1:46" ht="12.75" hidden="1" customHeight="1">
      <c r="A4" s="36"/>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36"/>
      <c r="AD4" s="36"/>
      <c r="AE4" s="36"/>
      <c r="AF4" s="36"/>
      <c r="AG4" s="36"/>
      <c r="AH4" s="36"/>
      <c r="AI4" s="36"/>
      <c r="AJ4" s="36"/>
      <c r="AK4" s="36"/>
      <c r="AL4" s="36"/>
      <c r="AM4" s="36"/>
      <c r="AN4" s="36"/>
      <c r="AO4" s="38"/>
      <c r="AP4" s="38"/>
      <c r="AQ4" s="36"/>
      <c r="AR4" s="37"/>
      <c r="AS4" s="37"/>
      <c r="AT4" s="38"/>
    </row>
    <row r="5" spans="1:46" ht="12.75" hidden="1" customHeight="1">
      <c r="A5" s="1041" t="s">
        <v>58</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38"/>
    </row>
    <row r="6" spans="1:46" ht="12.75" hidden="1" customHeight="1">
      <c r="A6" s="1043" t="s">
        <v>2</v>
      </c>
      <c r="B6" s="1042"/>
      <c r="C6" s="1042"/>
      <c r="D6" s="1042"/>
      <c r="E6" s="1042"/>
      <c r="F6" s="1042"/>
      <c r="G6" s="1042"/>
      <c r="H6" s="1042"/>
      <c r="I6" s="1042"/>
      <c r="J6" s="1042"/>
      <c r="K6" s="1042"/>
      <c r="L6" s="1042"/>
      <c r="M6" s="1042"/>
      <c r="N6" s="1042"/>
      <c r="O6" s="1042"/>
      <c r="P6" s="1042"/>
      <c r="Q6" s="1042"/>
      <c r="R6" s="1042"/>
      <c r="S6" s="1042"/>
      <c r="T6" s="1042"/>
      <c r="U6" s="1042"/>
      <c r="V6" s="1042"/>
      <c r="W6" s="1042"/>
      <c r="X6" s="1042"/>
      <c r="Y6" s="1042"/>
      <c r="Z6" s="1042"/>
      <c r="AA6" s="1042"/>
      <c r="AB6" s="1042"/>
      <c r="AC6" s="1042"/>
      <c r="AD6" s="1042"/>
      <c r="AE6" s="1042"/>
      <c r="AF6" s="1042"/>
      <c r="AG6" s="1042"/>
      <c r="AH6" s="1042"/>
      <c r="AI6" s="1042"/>
      <c r="AJ6" s="1042"/>
      <c r="AK6" s="1042"/>
      <c r="AL6" s="1042"/>
      <c r="AM6" s="1042"/>
      <c r="AN6" s="1042"/>
      <c r="AO6" s="1042"/>
      <c r="AP6" s="1042"/>
      <c r="AQ6" s="1042"/>
      <c r="AR6" s="1042"/>
      <c r="AS6" s="1042"/>
      <c r="AT6" s="38"/>
    </row>
    <row r="7" spans="1:46" ht="12.75" hidden="1" customHeight="1">
      <c r="A7" s="39"/>
      <c r="B7" s="227"/>
      <c r="C7" s="227"/>
      <c r="D7" s="227"/>
      <c r="E7" s="227"/>
      <c r="F7" s="227"/>
      <c r="G7" s="227"/>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7"/>
      <c r="AG7" s="227"/>
      <c r="AH7" s="227"/>
      <c r="AI7" s="227"/>
      <c r="AJ7" s="227"/>
      <c r="AK7" s="227"/>
      <c r="AL7" s="227"/>
      <c r="AM7" s="227"/>
      <c r="AN7" s="227"/>
      <c r="AO7" s="51"/>
      <c r="AP7" s="51"/>
      <c r="AQ7" s="227"/>
      <c r="AR7" s="37"/>
      <c r="AS7" s="37"/>
      <c r="AT7" s="38"/>
    </row>
    <row r="8" spans="1:46" ht="12.75" hidden="1" customHeight="1">
      <c r="A8" s="1043" t="s">
        <v>48</v>
      </c>
      <c r="B8" s="1042"/>
      <c r="C8" s="1042"/>
      <c r="D8" s="1042"/>
      <c r="E8" s="1042"/>
      <c r="F8" s="1042"/>
      <c r="G8" s="1042"/>
      <c r="H8" s="1042"/>
      <c r="I8" s="1042"/>
      <c r="J8" s="1042"/>
      <c r="K8" s="1042"/>
      <c r="L8" s="1042"/>
      <c r="M8" s="1042"/>
      <c r="N8" s="1042"/>
      <c r="O8" s="1042"/>
      <c r="P8" s="1042"/>
      <c r="Q8" s="1042"/>
      <c r="R8" s="1042"/>
      <c r="S8" s="1042"/>
      <c r="T8" s="1042"/>
      <c r="U8" s="1042"/>
      <c r="V8" s="1042"/>
      <c r="W8" s="1042"/>
      <c r="X8" s="1042"/>
      <c r="Y8" s="1042"/>
      <c r="Z8" s="1042"/>
      <c r="AA8" s="1042"/>
      <c r="AB8" s="1042"/>
      <c r="AC8" s="1042"/>
      <c r="AD8" s="1042"/>
      <c r="AE8" s="1042"/>
      <c r="AF8" s="1042"/>
      <c r="AG8" s="1042"/>
      <c r="AH8" s="1042"/>
      <c r="AI8" s="1042"/>
      <c r="AJ8" s="1042"/>
      <c r="AK8" s="1042"/>
      <c r="AL8" s="1042"/>
      <c r="AM8" s="1042"/>
      <c r="AN8" s="1042"/>
      <c r="AO8" s="1042"/>
      <c r="AP8" s="1042"/>
      <c r="AQ8" s="1042"/>
      <c r="AR8" s="1042"/>
      <c r="AS8" s="1042"/>
      <c r="AT8" s="38"/>
    </row>
    <row r="9" spans="1:46" ht="12.75" hidden="1" customHeight="1">
      <c r="A9" s="1043" t="s">
        <v>63</v>
      </c>
      <c r="B9" s="1042"/>
      <c r="C9" s="1042"/>
      <c r="D9" s="1042"/>
      <c r="E9" s="1042"/>
      <c r="F9" s="1042"/>
      <c r="G9" s="1042"/>
      <c r="H9" s="1042"/>
      <c r="I9" s="1042"/>
      <c r="J9" s="1042"/>
      <c r="K9" s="1042"/>
      <c r="L9" s="1042"/>
      <c r="M9" s="1042"/>
      <c r="N9" s="1042"/>
      <c r="O9" s="1042"/>
      <c r="P9" s="1042"/>
      <c r="Q9" s="1042"/>
      <c r="R9" s="1042"/>
      <c r="S9" s="1042"/>
      <c r="T9" s="1042"/>
      <c r="U9" s="1042"/>
      <c r="V9" s="1042"/>
      <c r="W9" s="1042"/>
      <c r="X9" s="1042"/>
      <c r="Y9" s="1042"/>
      <c r="Z9" s="1042"/>
      <c r="AA9" s="1042"/>
      <c r="AB9" s="1042"/>
      <c r="AC9" s="1042"/>
      <c r="AD9" s="1042"/>
      <c r="AE9" s="1042"/>
      <c r="AF9" s="1042"/>
      <c r="AG9" s="1042"/>
      <c r="AH9" s="1042"/>
      <c r="AI9" s="1042"/>
      <c r="AJ9" s="1042"/>
      <c r="AK9" s="1042"/>
      <c r="AL9" s="1042"/>
      <c r="AM9" s="1042"/>
      <c r="AN9" s="1042"/>
      <c r="AO9" s="1042"/>
      <c r="AP9" s="1042"/>
      <c r="AQ9" s="1042"/>
      <c r="AR9" s="1042"/>
      <c r="AS9" s="1042"/>
      <c r="AT9" s="38"/>
    </row>
    <row r="10" spans="1:46" ht="12.75" hidden="1" customHeight="1">
      <c r="A10" s="36"/>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8"/>
      <c r="AP10" s="38"/>
      <c r="AQ10" s="36"/>
      <c r="AR10" s="37"/>
      <c r="AS10" s="37"/>
      <c r="AT10" s="38"/>
    </row>
    <row r="11" spans="1:46" ht="12.75" hidden="1" customHeight="1">
      <c r="A11" s="39" t="s">
        <v>83</v>
      </c>
      <c r="B11" s="36"/>
      <c r="C11" s="1037" t="s">
        <v>318</v>
      </c>
      <c r="D11" s="1037"/>
      <c r="E11" s="1037"/>
      <c r="F11" s="36"/>
      <c r="G11" s="36"/>
      <c r="H11" s="36"/>
      <c r="I11" s="36"/>
      <c r="J11" s="36"/>
      <c r="K11" s="36"/>
      <c r="L11" s="36"/>
      <c r="M11" s="36"/>
      <c r="N11" s="36"/>
      <c r="O11" s="36"/>
      <c r="P11" s="36"/>
      <c r="Q11" s="36"/>
      <c r="R11" s="36"/>
      <c r="S11" s="36"/>
      <c r="T11" s="37"/>
      <c r="U11" s="40"/>
      <c r="V11" s="40"/>
      <c r="W11" s="40"/>
      <c r="X11" s="40"/>
      <c r="Y11" s="40"/>
      <c r="Z11" s="40"/>
      <c r="AA11" s="41"/>
      <c r="AB11" s="41"/>
      <c r="AC11" s="41"/>
      <c r="AD11" s="41"/>
      <c r="AE11" s="41"/>
      <c r="AF11" s="41"/>
      <c r="AG11" s="41"/>
      <c r="AH11" s="41"/>
      <c r="AI11" s="41"/>
      <c r="AJ11" s="41"/>
      <c r="AK11" s="41"/>
      <c r="AL11" s="41"/>
      <c r="AM11" s="41"/>
      <c r="AN11" s="41"/>
      <c r="AO11" s="50"/>
      <c r="AP11" s="50"/>
      <c r="AQ11" s="41"/>
      <c r="AR11" s="37"/>
      <c r="AS11" s="37"/>
      <c r="AT11" s="38"/>
    </row>
    <row r="12" spans="1:46" ht="12.75" hidden="1" customHeight="1">
      <c r="A12" s="61" t="s">
        <v>64</v>
      </c>
      <c r="B12" s="62"/>
      <c r="C12" s="62"/>
      <c r="D12" s="62"/>
      <c r="E12" s="62"/>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62"/>
      <c r="AQ12" s="62"/>
      <c r="AR12" s="62"/>
      <c r="AS12" s="62"/>
      <c r="AT12" s="62"/>
    </row>
    <row r="13" spans="1:46" ht="12.75" hidden="1" customHeight="1">
      <c r="A13" s="63" t="s">
        <v>84</v>
      </c>
      <c r="B13" s="36"/>
      <c r="C13" s="63" t="s">
        <v>84</v>
      </c>
      <c r="D13" s="63" t="s">
        <v>84</v>
      </c>
      <c r="E13" s="63" t="s">
        <v>85</v>
      </c>
      <c r="F13" s="36"/>
      <c r="G13" s="63" t="s">
        <v>87</v>
      </c>
      <c r="H13" s="63"/>
      <c r="I13" s="63"/>
      <c r="J13" s="63" t="s">
        <v>85</v>
      </c>
      <c r="K13" s="63" t="s">
        <v>84</v>
      </c>
      <c r="L13" s="63" t="s">
        <v>85</v>
      </c>
      <c r="M13" s="36"/>
      <c r="N13" s="63" t="s">
        <v>87</v>
      </c>
      <c r="O13" s="36"/>
      <c r="P13" s="36"/>
      <c r="Q13" s="63" t="s">
        <v>87</v>
      </c>
      <c r="R13" s="63" t="s">
        <v>87</v>
      </c>
      <c r="S13" s="63"/>
      <c r="T13" s="36"/>
      <c r="U13" s="63" t="s">
        <v>87</v>
      </c>
      <c r="V13" s="36"/>
      <c r="W13" s="63" t="s">
        <v>87</v>
      </c>
      <c r="X13" s="63" t="s">
        <v>87</v>
      </c>
      <c r="Y13" s="63"/>
      <c r="Z13" s="63" t="s">
        <v>87</v>
      </c>
      <c r="AA13" s="36"/>
      <c r="AB13" s="63" t="s">
        <v>87</v>
      </c>
      <c r="AC13" s="63" t="s">
        <v>87</v>
      </c>
      <c r="AD13" s="63" t="s">
        <v>87</v>
      </c>
      <c r="AE13" s="63" t="s">
        <v>87</v>
      </c>
      <c r="AF13" s="63" t="s">
        <v>87</v>
      </c>
      <c r="AG13" s="63" t="s">
        <v>87</v>
      </c>
      <c r="AH13" s="63" t="s">
        <v>87</v>
      </c>
      <c r="AI13" s="63" t="s">
        <v>87</v>
      </c>
      <c r="AJ13" s="63" t="s">
        <v>87</v>
      </c>
      <c r="AK13" s="63" t="s">
        <v>87</v>
      </c>
      <c r="AL13" s="63" t="s">
        <v>87</v>
      </c>
      <c r="AM13" s="63" t="s">
        <v>87</v>
      </c>
      <c r="AN13" s="63"/>
      <c r="AO13" s="64" t="s">
        <v>84</v>
      </c>
      <c r="AP13" s="64" t="s">
        <v>87</v>
      </c>
      <c r="AQ13" s="36"/>
      <c r="AR13" s="37"/>
      <c r="AS13" s="37"/>
      <c r="AT13" s="38"/>
    </row>
    <row r="14" spans="1:46" ht="12.75" hidden="1" customHeight="1">
      <c r="A14" s="65"/>
      <c r="B14" s="65"/>
      <c r="C14" s="1044" t="s">
        <v>65</v>
      </c>
      <c r="D14" s="1044"/>
      <c r="E14" s="1044"/>
      <c r="F14" s="1044"/>
      <c r="G14" s="1044"/>
      <c r="H14" s="1044"/>
      <c r="I14" s="1044"/>
      <c r="J14" s="1045" t="s">
        <v>66</v>
      </c>
      <c r="K14" s="1045"/>
      <c r="L14" s="1045"/>
      <c r="M14" s="1045"/>
      <c r="N14" s="1045"/>
      <c r="O14" s="1045"/>
      <c r="P14" s="1045"/>
      <c r="Q14" s="1046" t="s">
        <v>67</v>
      </c>
      <c r="R14" s="1046"/>
      <c r="S14" s="1046"/>
      <c r="T14" s="1046"/>
      <c r="U14" s="1046"/>
      <c r="V14" s="1046"/>
      <c r="W14" s="75" t="s">
        <v>68</v>
      </c>
      <c r="X14" s="75"/>
      <c r="Y14" s="75"/>
      <c r="Z14" s="75"/>
      <c r="AA14" s="75"/>
      <c r="AB14" s="1047" t="s">
        <v>69</v>
      </c>
      <c r="AC14" s="1047"/>
      <c r="AD14" s="1047"/>
      <c r="AE14" s="1047"/>
      <c r="AF14" s="1047"/>
      <c r="AG14" s="1047"/>
      <c r="AH14" s="1047"/>
      <c r="AI14" s="1047"/>
      <c r="AJ14" s="1047"/>
      <c r="AK14" s="1047"/>
      <c r="AL14" s="1047"/>
      <c r="AM14" s="1047"/>
      <c r="AN14" s="1047"/>
      <c r="AO14" s="1047"/>
      <c r="AP14" s="117"/>
      <c r="AQ14" s="211" t="s">
        <v>103</v>
      </c>
      <c r="AR14" s="76"/>
      <c r="AS14" s="77"/>
      <c r="AT14" s="78"/>
    </row>
    <row r="15" spans="1:46" ht="102">
      <c r="A15" s="66" t="s">
        <v>61</v>
      </c>
      <c r="B15" s="66" t="s">
        <v>59</v>
      </c>
      <c r="C15" s="67" t="s">
        <v>86</v>
      </c>
      <c r="D15" s="67" t="s">
        <v>122</v>
      </c>
      <c r="E15" s="67" t="s">
        <v>90</v>
      </c>
      <c r="F15" s="137" t="s">
        <v>70</v>
      </c>
      <c r="G15" s="137" t="s">
        <v>92</v>
      </c>
      <c r="H15" s="137" t="s">
        <v>70</v>
      </c>
      <c r="I15" s="67" t="s">
        <v>71</v>
      </c>
      <c r="J15" s="68" t="s">
        <v>88</v>
      </c>
      <c r="K15" s="68" t="s">
        <v>123</v>
      </c>
      <c r="L15" s="68" t="s">
        <v>89</v>
      </c>
      <c r="M15" s="68" t="s">
        <v>70</v>
      </c>
      <c r="N15" s="68" t="s">
        <v>91</v>
      </c>
      <c r="O15" s="68" t="s">
        <v>70</v>
      </c>
      <c r="P15" s="68" t="s">
        <v>71</v>
      </c>
      <c r="Q15" s="69" t="s">
        <v>101</v>
      </c>
      <c r="R15" s="69" t="s">
        <v>93</v>
      </c>
      <c r="S15" s="69" t="s">
        <v>72</v>
      </c>
      <c r="T15" s="69" t="s">
        <v>73</v>
      </c>
      <c r="U15" s="69" t="s">
        <v>94</v>
      </c>
      <c r="V15" s="69" t="s">
        <v>70</v>
      </c>
      <c r="W15" s="70" t="s">
        <v>96</v>
      </c>
      <c r="X15" s="70" t="s">
        <v>95</v>
      </c>
      <c r="Y15" s="70" t="s">
        <v>73</v>
      </c>
      <c r="Z15" s="70" t="s">
        <v>74</v>
      </c>
      <c r="AA15" s="70" t="s">
        <v>73</v>
      </c>
      <c r="AB15" s="71" t="s">
        <v>60</v>
      </c>
      <c r="AC15" s="71" t="s">
        <v>75</v>
      </c>
      <c r="AD15" s="71" t="s">
        <v>76</v>
      </c>
      <c r="AE15" s="71" t="s">
        <v>77</v>
      </c>
      <c r="AF15" s="71" t="s">
        <v>124</v>
      </c>
      <c r="AG15" s="71" t="s">
        <v>78</v>
      </c>
      <c r="AH15" s="71" t="s">
        <v>79</v>
      </c>
      <c r="AI15" s="71" t="s">
        <v>62</v>
      </c>
      <c r="AJ15" s="71" t="s">
        <v>73</v>
      </c>
      <c r="AK15" s="71" t="s">
        <v>97</v>
      </c>
      <c r="AL15" s="71" t="s">
        <v>98</v>
      </c>
      <c r="AM15" s="71" t="s">
        <v>154</v>
      </c>
      <c r="AN15" s="71" t="s">
        <v>155</v>
      </c>
      <c r="AO15" s="71" t="s">
        <v>99</v>
      </c>
      <c r="AP15" s="71" t="s">
        <v>80</v>
      </c>
      <c r="AQ15" s="72" t="s">
        <v>81</v>
      </c>
      <c r="AR15" s="72" t="s">
        <v>100</v>
      </c>
      <c r="AS15" s="73" t="s">
        <v>82</v>
      </c>
      <c r="AT15" s="72" t="s">
        <v>280</v>
      </c>
    </row>
    <row r="16" spans="1:46" s="242" customFormat="1" ht="140.25">
      <c r="A16" s="228" t="s">
        <v>105</v>
      </c>
      <c r="B16" s="229" t="s">
        <v>335</v>
      </c>
      <c r="C16" s="229" t="s">
        <v>336</v>
      </c>
      <c r="D16" s="229" t="s">
        <v>337</v>
      </c>
      <c r="E16" s="229" t="s">
        <v>187</v>
      </c>
      <c r="F16" s="229">
        <v>6</v>
      </c>
      <c r="G16" s="229" t="s">
        <v>184</v>
      </c>
      <c r="H16" s="229" t="s">
        <v>184</v>
      </c>
      <c r="I16" s="229" t="s">
        <v>162</v>
      </c>
      <c r="J16" s="229" t="s">
        <v>338</v>
      </c>
      <c r="K16" s="229" t="s">
        <v>339</v>
      </c>
      <c r="L16" s="229" t="s">
        <v>187</v>
      </c>
      <c r="M16" s="229">
        <v>11</v>
      </c>
      <c r="N16" s="229" t="s">
        <v>184</v>
      </c>
      <c r="O16" s="229" t="s">
        <v>184</v>
      </c>
      <c r="P16" s="106" t="s">
        <v>162</v>
      </c>
      <c r="Q16" s="229">
        <v>100060</v>
      </c>
      <c r="R16" s="229" t="s">
        <v>162</v>
      </c>
      <c r="S16" s="231">
        <v>39064</v>
      </c>
      <c r="T16" s="229">
        <v>8</v>
      </c>
      <c r="U16" s="238" t="s">
        <v>162</v>
      </c>
      <c r="V16" s="229">
        <v>9</v>
      </c>
      <c r="W16" s="229" t="s">
        <v>188</v>
      </c>
      <c r="X16" s="769" t="s">
        <v>162</v>
      </c>
      <c r="Y16" s="229" t="s">
        <v>1357</v>
      </c>
      <c r="Z16" s="769" t="s">
        <v>162</v>
      </c>
      <c r="AA16" s="250" t="s">
        <v>1356</v>
      </c>
      <c r="AB16" s="217" t="s">
        <v>340</v>
      </c>
      <c r="AC16" s="58" t="s">
        <v>341</v>
      </c>
      <c r="AD16" s="58" t="s">
        <v>342</v>
      </c>
      <c r="AE16" s="58" t="s">
        <v>343</v>
      </c>
      <c r="AF16" s="58" t="s">
        <v>184</v>
      </c>
      <c r="AG16" s="58" t="s">
        <v>344</v>
      </c>
      <c r="AH16" s="314" t="s">
        <v>345</v>
      </c>
      <c r="AI16" s="231" t="s">
        <v>346</v>
      </c>
      <c r="AJ16" s="58">
        <v>13</v>
      </c>
      <c r="AK16" s="22">
        <v>41267</v>
      </c>
      <c r="AL16" s="22">
        <v>42759</v>
      </c>
      <c r="AM16" s="201">
        <f>_xlfn.DAYS(AL16,AK16)/365*12</f>
        <v>49.052054794520544</v>
      </c>
      <c r="AN16" s="201">
        <f>SUM(AM16)</f>
        <v>49.052054794520544</v>
      </c>
      <c r="AO16" s="232" t="s">
        <v>102</v>
      </c>
      <c r="AP16" s="232" t="s">
        <v>162</v>
      </c>
      <c r="AQ16" s="769"/>
      <c r="AR16" s="1016" t="s">
        <v>184</v>
      </c>
      <c r="AS16" s="769" t="s">
        <v>1355</v>
      </c>
      <c r="AT16" s="230" t="s">
        <v>162</v>
      </c>
    </row>
    <row r="17" spans="1:47" s="490" customFormat="1">
      <c r="A17" s="516"/>
      <c r="B17" s="517"/>
      <c r="C17" s="517"/>
      <c r="D17" s="517"/>
      <c r="E17" s="517"/>
      <c r="F17" s="517"/>
      <c r="G17" s="517"/>
      <c r="H17" s="517"/>
      <c r="I17" s="517"/>
      <c r="J17" s="517"/>
      <c r="K17" s="517"/>
      <c r="L17" s="517"/>
      <c r="M17" s="517"/>
      <c r="N17" s="517"/>
      <c r="O17" s="517"/>
      <c r="P17" s="515"/>
      <c r="Q17" s="517"/>
      <c r="R17" s="517"/>
      <c r="S17" s="509"/>
      <c r="T17" s="517"/>
      <c r="U17" s="587"/>
      <c r="V17" s="517"/>
      <c r="W17" s="517"/>
      <c r="X17" s="517"/>
      <c r="Y17" s="517"/>
      <c r="Z17" s="515"/>
      <c r="AA17" s="518"/>
      <c r="AB17" s="506"/>
      <c r="AC17" s="507"/>
      <c r="AD17" s="507"/>
      <c r="AE17" s="507"/>
      <c r="AF17" s="507"/>
      <c r="AG17" s="507"/>
      <c r="AH17" s="588"/>
      <c r="AI17" s="509"/>
      <c r="AJ17" s="507"/>
      <c r="AK17" s="510"/>
      <c r="AL17" s="510"/>
      <c r="AM17" s="511"/>
      <c r="AN17" s="511"/>
      <c r="AO17" s="514"/>
      <c r="AP17" s="514"/>
      <c r="AQ17" s="515"/>
      <c r="AR17" s="515"/>
      <c r="AS17" s="515"/>
      <c r="AT17" s="515"/>
    </row>
    <row r="18" spans="1:47" ht="232.5" customHeight="1">
      <c r="A18" s="317" t="s">
        <v>156</v>
      </c>
      <c r="B18" s="318" t="s">
        <v>347</v>
      </c>
      <c r="C18" s="318" t="s">
        <v>348</v>
      </c>
      <c r="D18" s="318" t="s">
        <v>339</v>
      </c>
      <c r="E18" s="318" t="s">
        <v>187</v>
      </c>
      <c r="F18" s="318">
        <v>18</v>
      </c>
      <c r="G18" s="318" t="s">
        <v>184</v>
      </c>
      <c r="H18" s="318" t="s">
        <v>184</v>
      </c>
      <c r="I18" s="318" t="s">
        <v>162</v>
      </c>
      <c r="J18" s="318" t="s">
        <v>349</v>
      </c>
      <c r="K18" s="318" t="s">
        <v>298</v>
      </c>
      <c r="L18" s="318" t="s">
        <v>187</v>
      </c>
      <c r="M18" s="318">
        <v>22</v>
      </c>
      <c r="N18" s="318" t="s">
        <v>184</v>
      </c>
      <c r="O18" s="318" t="s">
        <v>184</v>
      </c>
      <c r="P18" s="319" t="s">
        <v>162</v>
      </c>
      <c r="Q18" s="318">
        <v>23739</v>
      </c>
      <c r="R18" s="318" t="s">
        <v>162</v>
      </c>
      <c r="S18" s="320">
        <v>35746</v>
      </c>
      <c r="T18" s="318">
        <v>20</v>
      </c>
      <c r="U18" s="318" t="s">
        <v>162</v>
      </c>
      <c r="V18" s="318">
        <v>21</v>
      </c>
      <c r="W18" s="318" t="s">
        <v>188</v>
      </c>
      <c r="X18" s="318" t="s">
        <v>162</v>
      </c>
      <c r="Y18" s="318">
        <v>17</v>
      </c>
      <c r="Z18" s="319" t="s">
        <v>162</v>
      </c>
      <c r="AA18" s="321">
        <v>15</v>
      </c>
      <c r="AB18" s="322" t="s">
        <v>350</v>
      </c>
      <c r="AC18" s="323" t="s">
        <v>351</v>
      </c>
      <c r="AD18" s="323" t="s">
        <v>352</v>
      </c>
      <c r="AE18" s="323">
        <v>3167478977</v>
      </c>
      <c r="AF18" s="323" t="s">
        <v>184</v>
      </c>
      <c r="AG18" s="323" t="s">
        <v>353</v>
      </c>
      <c r="AH18" s="242" t="s">
        <v>184</v>
      </c>
      <c r="AI18" s="315" t="s">
        <v>354</v>
      </c>
      <c r="AJ18" s="324">
        <v>24</v>
      </c>
      <c r="AK18" s="325">
        <v>39811</v>
      </c>
      <c r="AL18" s="325">
        <v>41182</v>
      </c>
      <c r="AM18" s="327">
        <f>_xlfn.DAYS(AL18,AK18)/365*12</f>
        <v>45.07397260273973</v>
      </c>
      <c r="AN18" s="332">
        <f>SUM(AM18)</f>
        <v>45.07397260273973</v>
      </c>
      <c r="AO18" s="333" t="s">
        <v>106</v>
      </c>
      <c r="AP18" s="328" t="s">
        <v>162</v>
      </c>
      <c r="AQ18" s="457" t="s">
        <v>184</v>
      </c>
      <c r="AR18" s="1016" t="s">
        <v>184</v>
      </c>
      <c r="AS18" s="329" t="s">
        <v>184</v>
      </c>
      <c r="AT18" s="329" t="s">
        <v>162</v>
      </c>
    </row>
    <row r="19" spans="1:47" s="499" customFormat="1" ht="12" customHeight="1">
      <c r="A19" s="516"/>
      <c r="B19" s="517"/>
      <c r="C19" s="517"/>
      <c r="D19" s="517"/>
      <c r="E19" s="517"/>
      <c r="F19" s="517"/>
      <c r="G19" s="517"/>
      <c r="H19" s="517"/>
      <c r="I19" s="517"/>
      <c r="J19" s="517"/>
      <c r="K19" s="517"/>
      <c r="L19" s="517"/>
      <c r="M19" s="517"/>
      <c r="N19" s="517"/>
      <c r="O19" s="517"/>
      <c r="P19" s="515"/>
      <c r="Q19" s="517"/>
      <c r="R19" s="517"/>
      <c r="S19" s="509"/>
      <c r="T19" s="517"/>
      <c r="U19" s="517"/>
      <c r="V19" s="517"/>
      <c r="W19" s="517"/>
      <c r="X19" s="517"/>
      <c r="Y19" s="517"/>
      <c r="Z19" s="515"/>
      <c r="AA19" s="518"/>
      <c r="AB19" s="506"/>
      <c r="AC19" s="507"/>
      <c r="AD19" s="507"/>
      <c r="AE19" s="507"/>
      <c r="AF19" s="507"/>
      <c r="AG19" s="589"/>
      <c r="AH19" s="490"/>
      <c r="AI19" s="519"/>
      <c r="AJ19" s="520"/>
      <c r="AK19" s="510"/>
      <c r="AL19" s="510"/>
      <c r="AM19" s="511"/>
      <c r="AN19" s="521"/>
      <c r="AO19" s="590"/>
      <c r="AP19" s="514"/>
      <c r="AQ19" s="515"/>
      <c r="AR19" s="515"/>
      <c r="AS19" s="515"/>
      <c r="AT19" s="515"/>
    </row>
    <row r="20" spans="1:47" s="326" customFormat="1" ht="258" customHeight="1">
      <c r="A20" s="258" t="s">
        <v>157</v>
      </c>
      <c r="B20" s="256" t="s">
        <v>355</v>
      </c>
      <c r="C20" s="256" t="s">
        <v>356</v>
      </c>
      <c r="D20" s="256" t="s">
        <v>286</v>
      </c>
      <c r="E20" s="256" t="s">
        <v>357</v>
      </c>
      <c r="F20" s="256">
        <v>29</v>
      </c>
      <c r="G20" s="256" t="s">
        <v>184</v>
      </c>
      <c r="H20" s="256" t="s">
        <v>184</v>
      </c>
      <c r="I20" s="256" t="s">
        <v>162</v>
      </c>
      <c r="J20" s="256" t="s">
        <v>358</v>
      </c>
      <c r="K20" s="256" t="s">
        <v>298</v>
      </c>
      <c r="L20" s="256" t="s">
        <v>187</v>
      </c>
      <c r="M20" s="256">
        <v>31</v>
      </c>
      <c r="N20" s="256" t="s">
        <v>184</v>
      </c>
      <c r="O20" s="256" t="s">
        <v>184</v>
      </c>
      <c r="P20" s="283" t="s">
        <v>162</v>
      </c>
      <c r="Q20" s="256" t="s">
        <v>184</v>
      </c>
      <c r="R20" s="256" t="s">
        <v>184</v>
      </c>
      <c r="S20" s="259" t="s">
        <v>184</v>
      </c>
      <c r="T20" s="256" t="s">
        <v>184</v>
      </c>
      <c r="U20" s="284" t="s">
        <v>184</v>
      </c>
      <c r="V20" s="256" t="s">
        <v>184</v>
      </c>
      <c r="W20" s="256" t="s">
        <v>188</v>
      </c>
      <c r="X20" s="256" t="s">
        <v>162</v>
      </c>
      <c r="Y20" s="256">
        <v>28</v>
      </c>
      <c r="Z20" s="283" t="s">
        <v>162</v>
      </c>
      <c r="AA20" s="285">
        <v>26</v>
      </c>
      <c r="AB20" s="217" t="s">
        <v>359</v>
      </c>
      <c r="AC20" s="58" t="s">
        <v>360</v>
      </c>
      <c r="AD20" s="58" t="s">
        <v>361</v>
      </c>
      <c r="AE20" s="58">
        <v>2611997</v>
      </c>
      <c r="AF20" s="58" t="s">
        <v>184</v>
      </c>
      <c r="AG20" s="331" t="s">
        <v>362</v>
      </c>
      <c r="AH20" s="259" t="s">
        <v>184</v>
      </c>
      <c r="AI20" s="259" t="s">
        <v>363</v>
      </c>
      <c r="AJ20" s="246">
        <v>33</v>
      </c>
      <c r="AK20" s="22">
        <v>31989</v>
      </c>
      <c r="AL20" s="22">
        <v>34577</v>
      </c>
      <c r="AM20" s="201">
        <f t="shared" ref="AM20" si="0">_xlfn.DAYS(AL20,AK20)/365*12</f>
        <v>85.084931506849315</v>
      </c>
      <c r="AN20" s="201">
        <f>SUM(AM20)</f>
        <v>85.084931506849315</v>
      </c>
      <c r="AO20" s="477" t="s">
        <v>364</v>
      </c>
      <c r="AP20" s="257" t="s">
        <v>162</v>
      </c>
      <c r="AQ20" s="459"/>
      <c r="AR20" s="255" t="s">
        <v>184</v>
      </c>
      <c r="AS20" s="1014"/>
      <c r="AT20" s="255" t="s">
        <v>162</v>
      </c>
    </row>
    <row r="21" spans="1:47" ht="40.5" customHeight="1">
      <c r="A21" s="44"/>
      <c r="B21" s="45"/>
      <c r="C21" s="45"/>
      <c r="D21" s="45"/>
      <c r="E21" s="45"/>
      <c r="F21" s="45"/>
      <c r="G21" s="45"/>
      <c r="H21" s="45"/>
      <c r="I21" s="45"/>
      <c r="J21" s="45"/>
      <c r="K21" s="45"/>
      <c r="L21" s="45"/>
      <c r="M21" s="45"/>
      <c r="N21" s="45"/>
      <c r="O21" s="45"/>
      <c r="P21" s="264"/>
      <c r="Q21" s="45"/>
      <c r="R21" s="45"/>
      <c r="S21" s="25"/>
      <c r="T21" s="45"/>
      <c r="U21" s="265"/>
      <c r="V21" s="45"/>
      <c r="W21" s="45"/>
      <c r="X21" s="45"/>
      <c r="Y21" s="45"/>
      <c r="Z21" s="264"/>
      <c r="AA21" s="316"/>
      <c r="AB21" s="268"/>
      <c r="AC21" s="269"/>
      <c r="AD21" s="269"/>
      <c r="AE21" s="269"/>
      <c r="AF21" s="270"/>
      <c r="AG21" s="270"/>
      <c r="AH21" s="25"/>
      <c r="AI21" s="25"/>
      <c r="AJ21" s="25"/>
      <c r="AK21" s="271"/>
      <c r="AL21" s="271"/>
      <c r="AM21" s="272"/>
      <c r="AN21" s="330"/>
      <c r="AO21" s="274"/>
      <c r="AP21" s="277"/>
      <c r="AQ21" s="275"/>
      <c r="AR21" s="275"/>
      <c r="AS21" s="276"/>
      <c r="AT21" s="276"/>
    </row>
    <row r="22" spans="1:47" ht="270" customHeight="1">
      <c r="A22" s="44"/>
      <c r="B22" s="45"/>
      <c r="C22" s="45"/>
      <c r="D22" s="45"/>
      <c r="E22" s="45"/>
      <c r="F22" s="45"/>
      <c r="G22" s="45"/>
      <c r="H22" s="45"/>
      <c r="I22" s="45"/>
      <c r="J22" s="45"/>
      <c r="K22" s="45"/>
      <c r="L22" s="45"/>
      <c r="M22" s="45"/>
      <c r="N22" s="45"/>
      <c r="O22" s="45"/>
      <c r="P22" s="264"/>
      <c r="Q22" s="45"/>
      <c r="R22" s="45"/>
      <c r="S22" s="25"/>
      <c r="T22" s="45"/>
      <c r="U22" s="265"/>
      <c r="V22" s="45"/>
      <c r="W22" s="45"/>
      <c r="X22" s="45"/>
      <c r="Y22" s="45"/>
      <c r="Z22" s="264"/>
      <c r="AA22" s="316"/>
      <c r="AB22" s="268"/>
      <c r="AC22" s="269"/>
      <c r="AD22" s="269"/>
      <c r="AE22" s="269"/>
      <c r="AF22" s="270"/>
      <c r="AG22" s="270"/>
      <c r="AH22" s="25"/>
      <c r="AI22" s="25"/>
      <c r="AJ22" s="25"/>
      <c r="AK22" s="271"/>
      <c r="AL22" s="271"/>
      <c r="AM22" s="272"/>
      <c r="AN22" s="330"/>
      <c r="AO22" s="274"/>
      <c r="AP22" s="277"/>
      <c r="AQ22" s="278"/>
      <c r="AR22" s="278"/>
      <c r="AS22" s="278"/>
      <c r="AT22" s="276"/>
      <c r="AU22" s="334"/>
    </row>
    <row r="23" spans="1:47">
      <c r="A23" s="44"/>
      <c r="B23" s="45"/>
      <c r="C23" s="45"/>
      <c r="D23" s="45"/>
      <c r="E23" s="45"/>
      <c r="F23" s="45"/>
      <c r="G23" s="45"/>
      <c r="H23" s="45"/>
      <c r="I23" s="45"/>
      <c r="J23" s="45"/>
      <c r="K23" s="45"/>
      <c r="L23" s="45"/>
      <c r="M23" s="45"/>
      <c r="N23" s="45"/>
      <c r="O23" s="45"/>
      <c r="P23" s="264"/>
      <c r="Q23" s="45"/>
      <c r="R23" s="45"/>
      <c r="S23" s="25"/>
      <c r="T23" s="45"/>
      <c r="U23" s="265"/>
      <c r="V23" s="45"/>
      <c r="W23" s="45"/>
      <c r="X23" s="45"/>
      <c r="Y23" s="45"/>
      <c r="Z23" s="264"/>
      <c r="AA23" s="316"/>
      <c r="AB23" s="268"/>
      <c r="AC23" s="269"/>
      <c r="AD23" s="269"/>
      <c r="AE23" s="269"/>
      <c r="AF23" s="270"/>
      <c r="AG23" s="270"/>
      <c r="AH23" s="25"/>
      <c r="AI23" s="25"/>
      <c r="AJ23" s="25"/>
      <c r="AK23" s="271"/>
      <c r="AL23" s="271"/>
      <c r="AM23" s="272"/>
      <c r="AN23" s="330"/>
      <c r="AO23" s="274"/>
      <c r="AP23" s="277"/>
      <c r="AQ23" s="275"/>
      <c r="AR23" s="278"/>
      <c r="AS23" s="276"/>
      <c r="AT23" s="276"/>
    </row>
    <row r="24" spans="1:47" ht="257.25" customHeight="1">
      <c r="A24" s="44"/>
      <c r="B24" s="45"/>
      <c r="C24" s="45"/>
      <c r="D24" s="45"/>
      <c r="E24" s="45"/>
      <c r="F24" s="45"/>
      <c r="G24" s="45"/>
      <c r="H24" s="45"/>
      <c r="I24" s="45"/>
      <c r="J24" s="45"/>
      <c r="K24" s="45"/>
      <c r="L24" s="45"/>
      <c r="M24" s="45"/>
      <c r="N24" s="45"/>
      <c r="O24" s="45"/>
      <c r="P24" s="264"/>
      <c r="Q24" s="45"/>
      <c r="R24" s="45"/>
      <c r="S24" s="25"/>
      <c r="T24" s="45"/>
      <c r="U24" s="265"/>
      <c r="V24" s="45"/>
      <c r="W24" s="45"/>
      <c r="X24" s="45"/>
      <c r="Y24" s="45"/>
      <c r="Z24" s="264"/>
      <c r="AA24" s="316"/>
      <c r="AB24" s="37"/>
      <c r="AC24" s="37"/>
      <c r="AD24" s="37"/>
      <c r="AE24" s="37"/>
      <c r="AF24" s="37"/>
      <c r="AG24" s="37"/>
      <c r="AH24" s="37"/>
      <c r="AI24" s="37"/>
      <c r="AJ24" s="37"/>
      <c r="AK24" s="37"/>
      <c r="AL24" s="37"/>
      <c r="AM24" s="272"/>
      <c r="AN24" s="330"/>
      <c r="AO24" s="274"/>
      <c r="AP24" s="277"/>
      <c r="AQ24" s="275"/>
      <c r="AR24" s="278"/>
      <c r="AS24" s="276"/>
      <c r="AT24" s="276"/>
    </row>
    <row r="25" spans="1:47" ht="103.5" customHeight="1">
      <c r="A25" s="44"/>
      <c r="B25" s="45"/>
      <c r="C25" s="45"/>
      <c r="D25" s="45"/>
      <c r="E25" s="45"/>
      <c r="F25" s="45"/>
      <c r="G25" s="45"/>
      <c r="H25" s="45"/>
      <c r="I25" s="45"/>
      <c r="J25" s="45"/>
      <c r="K25" s="45"/>
      <c r="L25" s="45"/>
      <c r="M25" s="45"/>
      <c r="N25" s="45"/>
      <c r="O25" s="45"/>
      <c r="P25" s="264"/>
      <c r="Q25" s="45"/>
      <c r="R25" s="45"/>
      <c r="S25" s="25"/>
      <c r="T25" s="45"/>
      <c r="U25" s="265"/>
      <c r="V25" s="45"/>
      <c r="W25" s="45"/>
      <c r="X25" s="45"/>
      <c r="Y25" s="45"/>
      <c r="Z25" s="266"/>
      <c r="AA25" s="267"/>
      <c r="AB25" s="37"/>
      <c r="AC25" s="37"/>
      <c r="AD25" s="37"/>
      <c r="AE25" s="37"/>
      <c r="AF25" s="37"/>
      <c r="AG25" s="37"/>
      <c r="AH25" s="37"/>
      <c r="AI25" s="37"/>
      <c r="AJ25" s="37"/>
      <c r="AK25" s="37"/>
      <c r="AL25" s="37"/>
      <c r="AM25" s="272"/>
      <c r="AN25" s="273"/>
      <c r="AO25" s="274"/>
      <c r="AP25" s="277"/>
      <c r="AQ25" s="275"/>
      <c r="AR25" s="275"/>
      <c r="AS25" s="276"/>
      <c r="AT25" s="275"/>
    </row>
    <row r="26" spans="1:47">
      <c r="A26" s="44"/>
      <c r="B26" s="45"/>
      <c r="C26" s="45"/>
      <c r="D26" s="45"/>
      <c r="E26" s="45"/>
      <c r="F26" s="45"/>
      <c r="G26" s="45"/>
      <c r="H26" s="45"/>
      <c r="I26" s="45"/>
      <c r="J26" s="45"/>
      <c r="K26" s="45"/>
      <c r="L26" s="45"/>
      <c r="M26" s="45"/>
      <c r="N26" s="45"/>
      <c r="O26" s="45"/>
      <c r="P26" s="264"/>
      <c r="Q26" s="45"/>
      <c r="R26" s="45"/>
      <c r="S26" s="25"/>
      <c r="T26" s="45"/>
      <c r="U26" s="265"/>
      <c r="V26" s="45"/>
      <c r="W26" s="45"/>
      <c r="X26" s="45"/>
      <c r="Y26" s="45"/>
      <c r="Z26" s="266"/>
      <c r="AA26" s="267"/>
      <c r="AB26" s="37"/>
      <c r="AC26" s="37"/>
      <c r="AD26" s="37"/>
      <c r="AE26" s="37"/>
      <c r="AF26" s="37"/>
      <c r="AG26" s="37"/>
      <c r="AH26" s="37"/>
      <c r="AI26" s="37"/>
      <c r="AJ26" s="37"/>
      <c r="AK26" s="37"/>
      <c r="AL26" s="37"/>
      <c r="AM26" s="272"/>
      <c r="AN26" s="273"/>
      <c r="AO26" s="274"/>
      <c r="AP26" s="60"/>
      <c r="AQ26" s="275"/>
      <c r="AR26" s="275"/>
      <c r="AS26" s="276"/>
      <c r="AT26" s="275"/>
    </row>
    <row r="27" spans="1:47">
      <c r="A27" s="44"/>
      <c r="B27" s="45"/>
      <c r="C27" s="45"/>
      <c r="D27" s="45"/>
      <c r="E27" s="45"/>
      <c r="F27" s="45"/>
      <c r="G27" s="45"/>
      <c r="H27" s="45"/>
      <c r="I27" s="45"/>
      <c r="J27" s="45"/>
      <c r="K27" s="45"/>
      <c r="L27" s="45"/>
      <c r="M27" s="45"/>
      <c r="N27" s="45"/>
      <c r="O27" s="45"/>
      <c r="P27" s="264"/>
      <c r="Q27" s="45"/>
      <c r="R27" s="45"/>
      <c r="S27" s="25"/>
      <c r="T27" s="45"/>
      <c r="U27" s="265"/>
      <c r="V27" s="45"/>
      <c r="W27" s="45"/>
      <c r="X27" s="45"/>
      <c r="Y27" s="45"/>
      <c r="Z27" s="266"/>
      <c r="AA27" s="267"/>
      <c r="AB27" s="37"/>
      <c r="AC27" s="37"/>
      <c r="AD27" s="37"/>
      <c r="AE27" s="37"/>
      <c r="AF27" s="37"/>
      <c r="AG27" s="37"/>
      <c r="AH27" s="37"/>
      <c r="AI27" s="37"/>
      <c r="AJ27" s="37"/>
      <c r="AK27" s="37"/>
      <c r="AL27" s="37"/>
      <c r="AM27" s="272"/>
      <c r="AN27" s="273"/>
      <c r="AO27" s="274"/>
      <c r="AP27" s="60"/>
      <c r="AQ27" s="275"/>
      <c r="AR27" s="275"/>
      <c r="AS27" s="276"/>
      <c r="AT27" s="275"/>
    </row>
    <row r="28" spans="1:47">
      <c r="A28" s="44"/>
      <c r="B28" s="45"/>
      <c r="C28" s="45"/>
      <c r="D28" s="45"/>
      <c r="E28" s="45"/>
      <c r="F28" s="45"/>
      <c r="G28" s="45"/>
      <c r="H28" s="45"/>
      <c r="I28" s="45"/>
      <c r="J28" s="45"/>
      <c r="K28" s="45"/>
      <c r="L28" s="45"/>
      <c r="M28" s="45"/>
      <c r="N28" s="45"/>
      <c r="O28" s="45"/>
      <c r="P28" s="264"/>
      <c r="Q28" s="45"/>
      <c r="R28" s="45"/>
      <c r="S28" s="25"/>
      <c r="T28" s="45"/>
      <c r="U28" s="265"/>
      <c r="V28" s="45"/>
      <c r="W28" s="45"/>
      <c r="X28" s="45"/>
      <c r="Y28" s="45"/>
      <c r="Z28" s="266"/>
      <c r="AA28" s="267"/>
      <c r="AB28" s="37"/>
      <c r="AC28" s="37"/>
      <c r="AD28" s="37"/>
      <c r="AE28" s="37"/>
      <c r="AF28" s="37"/>
      <c r="AG28" s="37"/>
      <c r="AH28" s="37"/>
      <c r="AI28" s="37"/>
      <c r="AJ28" s="37"/>
      <c r="AK28" s="37"/>
      <c r="AL28" s="37"/>
      <c r="AM28" s="272"/>
      <c r="AN28" s="273"/>
      <c r="AO28" s="274"/>
      <c r="AP28" s="60"/>
      <c r="AQ28" s="275"/>
      <c r="AR28" s="275"/>
      <c r="AS28" s="276"/>
      <c r="AT28" s="275"/>
    </row>
    <row r="29" spans="1:47">
      <c r="A29" s="44"/>
      <c r="B29" s="45"/>
      <c r="C29" s="45"/>
      <c r="D29" s="45"/>
      <c r="E29" s="45"/>
      <c r="F29" s="45"/>
      <c r="G29" s="45"/>
      <c r="H29" s="45"/>
      <c r="I29" s="45"/>
      <c r="J29" s="45"/>
      <c r="K29" s="45"/>
      <c r="L29" s="45"/>
      <c r="M29" s="45"/>
      <c r="N29" s="45"/>
      <c r="O29" s="45"/>
      <c r="P29" s="264"/>
      <c r="Q29" s="45"/>
      <c r="R29" s="45"/>
      <c r="S29" s="25"/>
      <c r="T29" s="45"/>
      <c r="U29" s="265"/>
      <c r="V29" s="45"/>
      <c r="W29" s="45"/>
      <c r="X29" s="45"/>
      <c r="Y29" s="45"/>
      <c r="Z29" s="266"/>
      <c r="AA29" s="267"/>
      <c r="AB29" s="37"/>
      <c r="AC29" s="37"/>
      <c r="AD29" s="37"/>
      <c r="AE29" s="37"/>
      <c r="AF29" s="37"/>
      <c r="AG29" s="37"/>
      <c r="AH29" s="37"/>
      <c r="AI29" s="37"/>
      <c r="AJ29" s="37"/>
      <c r="AK29" s="37"/>
      <c r="AL29" s="37"/>
      <c r="AM29" s="272"/>
      <c r="AN29" s="273"/>
      <c r="AO29" s="274"/>
      <c r="AP29" s="60"/>
      <c r="AQ29" s="275"/>
      <c r="AR29" s="275"/>
      <c r="AS29" s="276"/>
      <c r="AT29" s="275"/>
    </row>
    <row r="30" spans="1:47">
      <c r="A30" s="44"/>
      <c r="B30" s="45"/>
      <c r="C30" s="45"/>
      <c r="D30" s="45"/>
      <c r="E30" s="45"/>
      <c r="F30" s="45"/>
      <c r="G30" s="45"/>
      <c r="H30" s="45"/>
      <c r="I30" s="45"/>
      <c r="J30" s="45"/>
      <c r="K30" s="45"/>
      <c r="L30" s="45"/>
      <c r="M30" s="45"/>
      <c r="N30" s="45"/>
      <c r="O30" s="45"/>
      <c r="P30" s="264"/>
      <c r="Q30" s="45"/>
      <c r="R30" s="45"/>
      <c r="S30" s="25"/>
      <c r="T30" s="45"/>
      <c r="U30" s="265"/>
      <c r="V30" s="45"/>
      <c r="W30" s="45"/>
      <c r="X30" s="45"/>
      <c r="Y30" s="45"/>
      <c r="Z30" s="266"/>
      <c r="AA30" s="267"/>
      <c r="AB30" s="37"/>
      <c r="AC30" s="37"/>
      <c r="AD30" s="37"/>
      <c r="AE30" s="37"/>
      <c r="AF30" s="37"/>
      <c r="AG30" s="37"/>
      <c r="AH30" s="37"/>
      <c r="AI30" s="37"/>
      <c r="AJ30" s="37"/>
      <c r="AK30" s="37"/>
      <c r="AL30" s="37"/>
      <c r="AM30" s="272"/>
      <c r="AN30" s="273"/>
      <c r="AO30" s="274"/>
      <c r="AP30" s="60"/>
      <c r="AQ30" s="275"/>
      <c r="AR30" s="275"/>
      <c r="AS30" s="276"/>
      <c r="AT30" s="275"/>
    </row>
    <row r="31" spans="1:47" ht="12.75" customHeight="1">
      <c r="A31" s="44"/>
      <c r="B31" s="45"/>
      <c r="C31" s="45"/>
      <c r="D31" s="45"/>
      <c r="E31" s="45"/>
      <c r="F31" s="45"/>
      <c r="G31" s="45"/>
      <c r="H31" s="45"/>
      <c r="I31" s="45"/>
      <c r="J31" s="45"/>
      <c r="K31" s="45"/>
      <c r="L31" s="45"/>
      <c r="M31" s="45"/>
      <c r="N31" s="45"/>
      <c r="O31" s="45"/>
      <c r="P31" s="45"/>
      <c r="Q31" s="45"/>
      <c r="R31" s="45"/>
      <c r="S31" s="25"/>
      <c r="T31" s="45"/>
      <c r="U31" s="45"/>
      <c r="V31" s="45"/>
      <c r="W31" s="45"/>
      <c r="X31" s="45"/>
      <c r="Y31" s="45"/>
      <c r="Z31" s="45"/>
      <c r="AA31" s="46"/>
      <c r="AB31" s="37"/>
      <c r="AC31" s="37"/>
      <c r="AD31" s="37"/>
      <c r="AE31" s="37"/>
      <c r="AF31" s="37"/>
      <c r="AG31" s="37"/>
      <c r="AH31" s="37"/>
      <c r="AI31" s="37"/>
      <c r="AJ31" s="37"/>
      <c r="AK31" s="37"/>
      <c r="AL31" s="37"/>
      <c r="AM31" s="47"/>
      <c r="AN31" s="47"/>
      <c r="AO31" s="60"/>
      <c r="AP31" s="60"/>
      <c r="AQ31" s="26"/>
      <c r="AR31" s="48"/>
      <c r="AS31" s="49"/>
      <c r="AT31" s="50"/>
    </row>
    <row r="32" spans="1:47" ht="12.75" customHeight="1">
      <c r="A32" s="37"/>
      <c r="B32" s="37"/>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8"/>
      <c r="AP32" s="38"/>
      <c r="AQ32" s="37"/>
      <c r="AR32" s="37"/>
      <c r="AS32" s="37"/>
      <c r="AT32" s="38"/>
    </row>
    <row r="33" spans="1:46" ht="12.75" customHeight="1">
      <c r="A33" s="37"/>
      <c r="B33" s="37"/>
      <c r="C33" s="37"/>
      <c r="D33" s="37"/>
      <c r="E33" s="37"/>
      <c r="F33" s="37"/>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8"/>
      <c r="AP33" s="38"/>
      <c r="AQ33" s="37"/>
      <c r="AR33" s="37"/>
      <c r="AS33" s="37"/>
      <c r="AT33" s="38"/>
    </row>
    <row r="34" spans="1:46" ht="211.5" customHeight="1">
      <c r="A34" s="1274"/>
      <c r="B34" s="1273"/>
      <c r="C34" s="1273"/>
      <c r="D34" s="1273"/>
      <c r="E34" s="1273"/>
      <c r="F34" s="1273"/>
      <c r="G34" s="1273"/>
      <c r="H34" s="1273"/>
      <c r="I34" s="1273"/>
      <c r="J34" s="1273"/>
      <c r="K34" s="1273"/>
      <c r="L34" s="1273"/>
      <c r="M34" s="1273"/>
      <c r="N34" s="1273"/>
      <c r="O34" s="1273"/>
      <c r="P34" s="1273"/>
      <c r="Q34" s="1273"/>
      <c r="R34" s="1273"/>
      <c r="S34" s="1273"/>
      <c r="T34" s="1273"/>
      <c r="U34" s="1273"/>
      <c r="V34" s="1273"/>
      <c r="W34" s="1273"/>
      <c r="X34" s="1273"/>
      <c r="Y34" s="1273"/>
      <c r="Z34" s="1275"/>
      <c r="AA34" s="1273"/>
      <c r="AB34" s="37"/>
      <c r="AC34" s="37"/>
      <c r="AD34" s="37"/>
      <c r="AE34" s="37"/>
      <c r="AF34" s="37"/>
      <c r="AG34" s="37"/>
      <c r="AH34" s="37"/>
      <c r="AI34" s="37"/>
      <c r="AJ34" s="37"/>
      <c r="AK34" s="37"/>
      <c r="AL34" s="37"/>
      <c r="AM34" s="272"/>
      <c r="AN34" s="1272"/>
      <c r="AO34" s="1053"/>
      <c r="AP34" s="60"/>
      <c r="AQ34" s="1181"/>
      <c r="AR34" s="1181"/>
      <c r="AS34" s="1181"/>
      <c r="AT34" s="1181"/>
    </row>
    <row r="35" spans="1:46" ht="120.75" customHeight="1">
      <c r="A35" s="1274"/>
      <c r="B35" s="1273"/>
      <c r="C35" s="1273"/>
      <c r="D35" s="1273"/>
      <c r="E35" s="1273"/>
      <c r="F35" s="1273"/>
      <c r="G35" s="1273"/>
      <c r="H35" s="1273"/>
      <c r="I35" s="1273"/>
      <c r="J35" s="1273"/>
      <c r="K35" s="1273"/>
      <c r="L35" s="1273"/>
      <c r="M35" s="1273"/>
      <c r="N35" s="1273"/>
      <c r="O35" s="1273"/>
      <c r="P35" s="1273"/>
      <c r="Q35" s="1273"/>
      <c r="R35" s="1273"/>
      <c r="S35" s="1273"/>
      <c r="T35" s="1273"/>
      <c r="U35" s="1273"/>
      <c r="V35" s="1273"/>
      <c r="W35" s="1273"/>
      <c r="X35" s="1273"/>
      <c r="Y35" s="1273"/>
      <c r="Z35" s="1275"/>
      <c r="AA35" s="1273"/>
      <c r="AB35" s="37"/>
      <c r="AC35" s="37"/>
      <c r="AD35" s="37"/>
      <c r="AE35" s="37"/>
      <c r="AF35" s="37"/>
      <c r="AG35" s="37"/>
      <c r="AH35" s="37"/>
      <c r="AI35" s="37"/>
      <c r="AJ35" s="37"/>
      <c r="AK35" s="37"/>
      <c r="AL35" s="37"/>
      <c r="AM35" s="272"/>
      <c r="AN35" s="1272"/>
      <c r="AO35" s="1053"/>
      <c r="AP35" s="60"/>
      <c r="AQ35" s="1181"/>
      <c r="AR35" s="1181"/>
      <c r="AS35" s="1181"/>
      <c r="AT35" s="1181"/>
    </row>
    <row r="36" spans="1:46" ht="102" customHeight="1">
      <c r="A36" s="1274"/>
      <c r="B36" s="1273"/>
      <c r="C36" s="1273"/>
      <c r="D36" s="1273"/>
      <c r="E36" s="1273"/>
      <c r="F36" s="1273"/>
      <c r="G36" s="1273"/>
      <c r="H36" s="1273"/>
      <c r="I36" s="1273"/>
      <c r="J36" s="1273"/>
      <c r="K36" s="1273"/>
      <c r="L36" s="1273"/>
      <c r="M36" s="1273"/>
      <c r="N36" s="1273"/>
      <c r="O36" s="1273"/>
      <c r="P36" s="1273"/>
      <c r="Q36" s="1273"/>
      <c r="R36" s="1273"/>
      <c r="S36" s="1273"/>
      <c r="T36" s="1273"/>
      <c r="U36" s="1273"/>
      <c r="V36" s="1273"/>
      <c r="W36" s="1273"/>
      <c r="X36" s="1273"/>
      <c r="Y36" s="1273"/>
      <c r="Z36" s="1275"/>
      <c r="AA36" s="1273"/>
      <c r="AB36" s="37"/>
      <c r="AC36" s="37"/>
      <c r="AD36" s="37"/>
      <c r="AE36" s="37"/>
      <c r="AF36" s="37"/>
      <c r="AG36" s="37"/>
      <c r="AH36" s="37"/>
      <c r="AI36" s="37"/>
      <c r="AJ36" s="37"/>
      <c r="AK36" s="37"/>
      <c r="AL36" s="37"/>
      <c r="AM36" s="272"/>
      <c r="AN36" s="1272"/>
      <c r="AO36" s="1053"/>
      <c r="AP36" s="279"/>
      <c r="AQ36" s="1181"/>
      <c r="AR36" s="1181"/>
      <c r="AS36" s="1181"/>
      <c r="AT36" s="1181"/>
    </row>
    <row r="37" spans="1:46" ht="68.25" customHeight="1">
      <c r="A37" s="1274"/>
      <c r="B37" s="1273"/>
      <c r="C37" s="1273"/>
      <c r="D37" s="1273"/>
      <c r="E37" s="1273"/>
      <c r="F37" s="1273"/>
      <c r="G37" s="1273"/>
      <c r="H37" s="1273"/>
      <c r="I37" s="1273"/>
      <c r="J37" s="1273"/>
      <c r="K37" s="1273"/>
      <c r="L37" s="1273"/>
      <c r="M37" s="1273"/>
      <c r="N37" s="1273"/>
      <c r="O37" s="1273"/>
      <c r="P37" s="1273"/>
      <c r="Q37" s="1273"/>
      <c r="R37" s="1273"/>
      <c r="S37" s="1273"/>
      <c r="T37" s="1273"/>
      <c r="U37" s="1273"/>
      <c r="V37" s="1273"/>
      <c r="W37" s="1273"/>
      <c r="X37" s="1273"/>
      <c r="Y37" s="1273"/>
      <c r="Z37" s="1275"/>
      <c r="AA37" s="1273"/>
      <c r="AB37" s="37"/>
      <c r="AC37" s="37"/>
      <c r="AD37" s="37"/>
      <c r="AE37" s="37"/>
      <c r="AF37" s="37"/>
      <c r="AG37" s="37"/>
      <c r="AH37" s="37"/>
      <c r="AI37" s="37"/>
      <c r="AJ37" s="37"/>
      <c r="AK37" s="37"/>
      <c r="AL37" s="37"/>
      <c r="AM37" s="272"/>
      <c r="AN37" s="1272"/>
      <c r="AO37" s="1053"/>
      <c r="AP37" s="280"/>
      <c r="AQ37" s="1181"/>
      <c r="AR37" s="1181"/>
      <c r="AS37" s="1181"/>
      <c r="AT37" s="1181"/>
    </row>
    <row r="38" spans="1:46" ht="72.75" customHeight="1">
      <c r="A38" s="37"/>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281"/>
      <c r="AN38" s="37"/>
      <c r="AO38" s="38"/>
      <c r="AP38" s="38"/>
      <c r="AQ38" s="37"/>
      <c r="AR38" s="37"/>
      <c r="AS38" s="37"/>
      <c r="AT38" s="38"/>
    </row>
    <row r="39" spans="1:46" ht="12.75" customHeight="1">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7"/>
      <c r="AK39" s="37"/>
      <c r="AL39" s="37"/>
      <c r="AM39" s="37"/>
      <c r="AN39" s="37"/>
      <c r="AO39" s="38"/>
      <c r="AP39" s="38"/>
      <c r="AQ39" s="37"/>
      <c r="AR39" s="37"/>
      <c r="AS39" s="37"/>
      <c r="AT39" s="38"/>
    </row>
    <row r="40" spans="1:46">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282"/>
      <c r="AN40" s="37"/>
      <c r="AO40" s="38"/>
      <c r="AP40" s="38"/>
      <c r="AQ40" s="37"/>
      <c r="AR40" s="37"/>
      <c r="AS40" s="37"/>
      <c r="AT40" s="38"/>
    </row>
    <row r="41" spans="1:46" ht="69" customHeight="1">
      <c r="A41" s="1274"/>
      <c r="B41" s="1273"/>
      <c r="C41" s="1273"/>
      <c r="D41" s="1273"/>
      <c r="E41" s="1273"/>
      <c r="F41" s="1273"/>
      <c r="G41" s="1273"/>
      <c r="H41" s="1273"/>
      <c r="I41" s="1273"/>
      <c r="J41" s="1273"/>
      <c r="K41" s="1273"/>
      <c r="L41" s="1273"/>
      <c r="M41" s="1273"/>
      <c r="N41" s="1273"/>
      <c r="O41" s="1273"/>
      <c r="P41" s="1273"/>
      <c r="Q41" s="1273"/>
      <c r="R41" s="1273"/>
      <c r="S41" s="1273"/>
      <c r="T41" s="1273"/>
      <c r="U41" s="1273"/>
      <c r="V41" s="1273"/>
      <c r="W41" s="1273"/>
      <c r="X41" s="1273"/>
      <c r="Y41" s="1273"/>
      <c r="Z41" s="1273"/>
      <c r="AA41" s="1271"/>
      <c r="AB41" s="37"/>
      <c r="AC41" s="37"/>
      <c r="AD41" s="37"/>
      <c r="AE41" s="37"/>
      <c r="AF41" s="37"/>
      <c r="AG41" s="37"/>
      <c r="AH41" s="37"/>
      <c r="AI41" s="37"/>
      <c r="AJ41" s="37"/>
      <c r="AK41" s="37"/>
      <c r="AL41" s="37"/>
      <c r="AM41" s="272"/>
      <c r="AN41" s="1272"/>
      <c r="AO41" s="1053"/>
      <c r="AP41" s="60"/>
      <c r="AQ41" s="1181"/>
      <c r="AR41" s="1181"/>
      <c r="AS41" s="1181"/>
      <c r="AT41" s="1181"/>
    </row>
    <row r="42" spans="1:46" ht="69" customHeight="1">
      <c r="A42" s="1274"/>
      <c r="B42" s="1273"/>
      <c r="C42" s="1273"/>
      <c r="D42" s="1273"/>
      <c r="E42" s="1273"/>
      <c r="F42" s="1273"/>
      <c r="G42" s="1273"/>
      <c r="H42" s="1273"/>
      <c r="I42" s="1273"/>
      <c r="J42" s="1273"/>
      <c r="K42" s="1273"/>
      <c r="L42" s="1273"/>
      <c r="M42" s="1273"/>
      <c r="N42" s="1273"/>
      <c r="O42" s="1273"/>
      <c r="P42" s="1273"/>
      <c r="Q42" s="1273"/>
      <c r="R42" s="1273"/>
      <c r="S42" s="1273"/>
      <c r="T42" s="1273"/>
      <c r="U42" s="1273"/>
      <c r="V42" s="1273"/>
      <c r="W42" s="1273"/>
      <c r="X42" s="1273"/>
      <c r="Y42" s="1273"/>
      <c r="Z42" s="1273"/>
      <c r="AA42" s="1271"/>
      <c r="AB42" s="37"/>
      <c r="AC42" s="37"/>
      <c r="AD42" s="37"/>
      <c r="AE42" s="37"/>
      <c r="AF42" s="37"/>
      <c r="AG42" s="37"/>
      <c r="AH42" s="37"/>
      <c r="AI42" s="37"/>
      <c r="AJ42" s="37"/>
      <c r="AK42" s="37"/>
      <c r="AL42" s="37"/>
      <c r="AM42" s="272"/>
      <c r="AN42" s="1272"/>
      <c r="AO42" s="1053"/>
      <c r="AP42" s="60"/>
      <c r="AQ42" s="1181"/>
      <c r="AR42" s="1181"/>
      <c r="AS42" s="1181"/>
      <c r="AT42" s="1181"/>
    </row>
    <row r="43" spans="1:46" ht="69" customHeight="1">
      <c r="A43" s="1274"/>
      <c r="B43" s="1273"/>
      <c r="C43" s="1273"/>
      <c r="D43" s="1273"/>
      <c r="E43" s="1273"/>
      <c r="F43" s="1273"/>
      <c r="G43" s="1273"/>
      <c r="H43" s="1273"/>
      <c r="I43" s="1273"/>
      <c r="J43" s="1273"/>
      <c r="K43" s="1273"/>
      <c r="L43" s="1273"/>
      <c r="M43" s="1273"/>
      <c r="N43" s="1273"/>
      <c r="O43" s="1273"/>
      <c r="P43" s="1273"/>
      <c r="Q43" s="1273"/>
      <c r="R43" s="1273"/>
      <c r="S43" s="1273"/>
      <c r="T43" s="1273"/>
      <c r="U43" s="1273"/>
      <c r="V43" s="1273"/>
      <c r="W43" s="1273"/>
      <c r="X43" s="1273"/>
      <c r="Y43" s="1273"/>
      <c r="Z43" s="1273"/>
      <c r="AA43" s="1271"/>
      <c r="AB43" s="37"/>
      <c r="AC43" s="37"/>
      <c r="AD43" s="37"/>
      <c r="AE43" s="37"/>
      <c r="AF43" s="37"/>
      <c r="AG43" s="37"/>
      <c r="AH43" s="37"/>
      <c r="AI43" s="37"/>
      <c r="AJ43" s="37"/>
      <c r="AK43" s="37"/>
      <c r="AL43" s="37"/>
      <c r="AM43" s="272"/>
      <c r="AN43" s="1272"/>
      <c r="AO43" s="1053"/>
      <c r="AP43" s="60"/>
      <c r="AQ43" s="1181"/>
      <c r="AR43" s="1181"/>
      <c r="AS43" s="1181"/>
      <c r="AT43" s="1181"/>
    </row>
    <row r="44" spans="1:46" ht="69" customHeight="1">
      <c r="A44" s="1274"/>
      <c r="B44" s="1273"/>
      <c r="C44" s="1273"/>
      <c r="D44" s="1273"/>
      <c r="E44" s="1273"/>
      <c r="F44" s="1273"/>
      <c r="G44" s="1273"/>
      <c r="H44" s="1273"/>
      <c r="I44" s="1273"/>
      <c r="J44" s="1273"/>
      <c r="K44" s="1273"/>
      <c r="L44" s="1273"/>
      <c r="M44" s="1273"/>
      <c r="N44" s="1273"/>
      <c r="O44" s="1273"/>
      <c r="P44" s="1273"/>
      <c r="Q44" s="1273"/>
      <c r="R44" s="1273"/>
      <c r="S44" s="1273"/>
      <c r="T44" s="1273"/>
      <c r="U44" s="1273"/>
      <c r="V44" s="1273"/>
      <c r="W44" s="1273"/>
      <c r="X44" s="1273"/>
      <c r="Y44" s="1273"/>
      <c r="Z44" s="1273"/>
      <c r="AA44" s="1271"/>
      <c r="AB44" s="37"/>
      <c r="AC44" s="37"/>
      <c r="AD44" s="37"/>
      <c r="AE44" s="37"/>
      <c r="AF44" s="37"/>
      <c r="AG44" s="37"/>
      <c r="AH44" s="37"/>
      <c r="AI44" s="37"/>
      <c r="AJ44" s="37"/>
      <c r="AK44" s="37"/>
      <c r="AL44" s="37"/>
      <c r="AM44" s="272"/>
      <c r="AN44" s="1272"/>
      <c r="AO44" s="1053"/>
      <c r="AP44" s="60"/>
      <c r="AQ44" s="1181"/>
      <c r="AR44" s="1181"/>
      <c r="AS44" s="1181"/>
      <c r="AT44" s="1181"/>
    </row>
    <row r="45" spans="1:46" ht="54.75" customHeight="1">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c r="AM45" s="37"/>
      <c r="AN45" s="37"/>
      <c r="AO45" s="38"/>
      <c r="AP45" s="38"/>
      <c r="AQ45" s="37"/>
      <c r="AR45" s="37"/>
      <c r="AS45" s="37"/>
      <c r="AT45" s="38"/>
    </row>
    <row r="46" spans="1:46" ht="12.75" customHeight="1">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c r="AN46" s="37"/>
      <c r="AO46" s="38"/>
      <c r="AP46" s="38"/>
      <c r="AQ46" s="37"/>
      <c r="AR46" s="37"/>
      <c r="AS46" s="37"/>
      <c r="AT46" s="38"/>
    </row>
    <row r="47" spans="1:46" ht="12.75" customHeight="1">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c r="AN47" s="37"/>
      <c r="AO47" s="38"/>
      <c r="AP47" s="38"/>
      <c r="AQ47" s="37"/>
      <c r="AR47" s="37"/>
      <c r="AS47" s="37"/>
      <c r="AT47" s="38"/>
    </row>
    <row r="48" spans="1:46" ht="12.75" customHeight="1">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8"/>
      <c r="AP48" s="38"/>
      <c r="AQ48" s="37"/>
      <c r="AR48" s="37"/>
      <c r="AS48" s="37"/>
      <c r="AT48" s="38"/>
    </row>
    <row r="49" spans="1:46" ht="12.75" customHeight="1">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37"/>
      <c r="AO49" s="38"/>
      <c r="AP49" s="38"/>
      <c r="AQ49" s="37"/>
      <c r="AR49" s="37"/>
      <c r="AS49" s="37"/>
      <c r="AT49" s="38"/>
    </row>
    <row r="50" spans="1:46" ht="12.75" customHeight="1">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c r="AN50" s="37"/>
      <c r="AO50" s="38"/>
      <c r="AP50" s="38"/>
      <c r="AQ50" s="37"/>
      <c r="AR50" s="37"/>
      <c r="AS50" s="37"/>
      <c r="AT50" s="38"/>
    </row>
    <row r="51" spans="1:46" ht="12.75" customHeight="1">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c r="AM51" s="37"/>
      <c r="AN51" s="37"/>
      <c r="AO51" s="38"/>
      <c r="AP51" s="38"/>
      <c r="AQ51" s="37"/>
      <c r="AR51" s="37"/>
      <c r="AS51" s="37"/>
      <c r="AT51" s="38"/>
    </row>
    <row r="52" spans="1:46" ht="12.75" customHeight="1">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8"/>
      <c r="AP52" s="38"/>
      <c r="AQ52" s="37"/>
      <c r="AR52" s="37"/>
      <c r="AS52" s="37"/>
      <c r="AT52" s="38"/>
    </row>
    <row r="53" spans="1:46" ht="12.75" customHeight="1">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8"/>
      <c r="AP53" s="38"/>
      <c r="AQ53" s="37"/>
      <c r="AR53" s="37"/>
      <c r="AS53" s="37"/>
      <c r="AT53" s="38"/>
    </row>
    <row r="54" spans="1:46" ht="12.75" customHeight="1">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c r="AM54" s="37"/>
      <c r="AN54" s="37"/>
      <c r="AO54" s="38"/>
      <c r="AP54" s="38"/>
      <c r="AQ54" s="37"/>
      <c r="AR54" s="37"/>
      <c r="AS54" s="37"/>
      <c r="AT54" s="38"/>
    </row>
    <row r="55" spans="1:46" ht="12.75" customHeight="1">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c r="AM55" s="37"/>
      <c r="AN55" s="37"/>
      <c r="AO55" s="38"/>
      <c r="AP55" s="38"/>
      <c r="AQ55" s="37"/>
      <c r="AR55" s="37"/>
      <c r="AS55" s="37"/>
      <c r="AT55" s="38"/>
    </row>
    <row r="56" spans="1:46" ht="12.75" customHeight="1">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c r="AM56" s="37"/>
      <c r="AN56" s="37"/>
      <c r="AO56" s="38"/>
      <c r="AP56" s="38"/>
      <c r="AQ56" s="37"/>
      <c r="AR56" s="37"/>
      <c r="AS56" s="37"/>
      <c r="AT56" s="38"/>
    </row>
    <row r="57" spans="1:46" ht="12.75" customHeight="1">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8"/>
      <c r="AP57" s="38"/>
      <c r="AQ57" s="37"/>
      <c r="AR57" s="37"/>
      <c r="AS57" s="37"/>
      <c r="AT57" s="38"/>
    </row>
    <row r="58" spans="1:46" ht="12.75" customHeight="1">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c r="AM58" s="37"/>
      <c r="AN58" s="37"/>
      <c r="AO58" s="38"/>
      <c r="AP58" s="38"/>
      <c r="AQ58" s="37"/>
      <c r="AR58" s="37"/>
      <c r="AS58" s="37"/>
      <c r="AT58" s="38"/>
    </row>
    <row r="59" spans="1:46" ht="12.75" customHeight="1">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c r="AM59" s="37"/>
      <c r="AN59" s="37"/>
      <c r="AO59" s="38"/>
      <c r="AP59" s="38"/>
      <c r="AQ59" s="37"/>
      <c r="AR59" s="37"/>
      <c r="AS59" s="37"/>
      <c r="AT59" s="38"/>
    </row>
    <row r="60" spans="1:46" ht="12.75" customHeight="1">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c r="AM60" s="37"/>
      <c r="AN60" s="37"/>
      <c r="AO60" s="38"/>
      <c r="AP60" s="38"/>
      <c r="AQ60" s="37"/>
      <c r="AR60" s="37"/>
      <c r="AS60" s="37"/>
      <c r="AT60" s="38"/>
    </row>
    <row r="61" spans="1:46" ht="12.75" customHeight="1">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c r="AM61" s="37"/>
      <c r="AN61" s="37"/>
      <c r="AO61" s="38"/>
      <c r="AP61" s="38"/>
      <c r="AQ61" s="37"/>
      <c r="AR61" s="37"/>
      <c r="AS61" s="37"/>
      <c r="AT61" s="38"/>
    </row>
    <row r="62" spans="1:46" ht="12.75" customHeight="1">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c r="AM62" s="37"/>
      <c r="AN62" s="37"/>
      <c r="AO62" s="38"/>
      <c r="AP62" s="38"/>
      <c r="AQ62" s="37"/>
      <c r="AR62" s="37"/>
      <c r="AS62" s="37"/>
      <c r="AT62" s="38"/>
    </row>
    <row r="63" spans="1:46" ht="12.75" customHeight="1">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c r="AM63" s="37"/>
      <c r="AN63" s="37"/>
      <c r="AO63" s="38"/>
      <c r="AP63" s="38"/>
      <c r="AQ63" s="37"/>
      <c r="AR63" s="37"/>
      <c r="AS63" s="37"/>
      <c r="AT63" s="38"/>
    </row>
    <row r="64" spans="1:46" ht="12.75" customHeight="1">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8"/>
      <c r="AP64" s="38"/>
      <c r="AQ64" s="37"/>
      <c r="AR64" s="37"/>
      <c r="AS64" s="37"/>
      <c r="AT64" s="38"/>
    </row>
    <row r="65" spans="1:46" ht="12.75" customHeight="1">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c r="AM65" s="37"/>
      <c r="AN65" s="37"/>
      <c r="AO65" s="38"/>
      <c r="AP65" s="38"/>
      <c r="AQ65" s="37"/>
      <c r="AR65" s="37"/>
      <c r="AS65" s="37"/>
      <c r="AT65" s="38"/>
    </row>
    <row r="66" spans="1:46" ht="12.75" customHeight="1">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8"/>
      <c r="AP66" s="38"/>
      <c r="AQ66" s="37"/>
      <c r="AR66" s="37"/>
      <c r="AS66" s="37"/>
      <c r="AT66" s="38"/>
    </row>
    <row r="67" spans="1:46" ht="12.75" customHeight="1">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8"/>
      <c r="AP67" s="38"/>
      <c r="AQ67" s="37"/>
      <c r="AR67" s="37"/>
      <c r="AS67" s="37"/>
      <c r="AT67" s="38"/>
    </row>
    <row r="68" spans="1:46" ht="12.75" customHeight="1">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c r="AM68" s="37"/>
      <c r="AN68" s="37"/>
      <c r="AO68" s="38"/>
      <c r="AP68" s="38"/>
      <c r="AQ68" s="37"/>
      <c r="AR68" s="37"/>
      <c r="AS68" s="37"/>
      <c r="AT68" s="38"/>
    </row>
    <row r="69" spans="1:46" ht="12.75" customHeight="1">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8"/>
      <c r="AP69" s="38"/>
      <c r="AQ69" s="37"/>
      <c r="AR69" s="37"/>
      <c r="AS69" s="37"/>
      <c r="AT69" s="38"/>
    </row>
    <row r="70" spans="1:46" ht="12.75" customHeight="1">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c r="AM70" s="37"/>
      <c r="AN70" s="37"/>
      <c r="AO70" s="38"/>
      <c r="AP70" s="38"/>
      <c r="AQ70" s="37"/>
      <c r="AR70" s="37"/>
      <c r="AS70" s="37"/>
      <c r="AT70" s="38"/>
    </row>
    <row r="71" spans="1:46" ht="12.75" customHeight="1">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c r="AN71" s="37"/>
      <c r="AO71" s="38"/>
      <c r="AP71" s="38"/>
      <c r="AQ71" s="37"/>
      <c r="AR71" s="37"/>
      <c r="AS71" s="37"/>
      <c r="AT71" s="38"/>
    </row>
    <row r="72" spans="1:46" ht="12.75" customHeight="1">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c r="AM72" s="37"/>
      <c r="AN72" s="37"/>
      <c r="AO72" s="38"/>
      <c r="AP72" s="38"/>
      <c r="AQ72" s="37"/>
      <c r="AR72" s="37"/>
      <c r="AS72" s="37"/>
      <c r="AT72" s="38"/>
    </row>
    <row r="73" spans="1:46" ht="12.75" customHeight="1">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c r="AM73" s="37"/>
      <c r="AN73" s="37"/>
      <c r="AO73" s="38"/>
      <c r="AP73" s="38"/>
      <c r="AQ73" s="37"/>
      <c r="AR73" s="37"/>
      <c r="AS73" s="37"/>
      <c r="AT73" s="38"/>
    </row>
    <row r="74" spans="1:46" ht="12.75" customHeight="1">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c r="AM74" s="37"/>
      <c r="AN74" s="37"/>
      <c r="AO74" s="38"/>
      <c r="AP74" s="38"/>
      <c r="AQ74" s="37"/>
      <c r="AR74" s="37"/>
      <c r="AS74" s="37"/>
      <c r="AT74" s="38"/>
    </row>
    <row r="75" spans="1:46" ht="12.75" customHeight="1">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c r="AM75" s="37"/>
      <c r="AN75" s="37"/>
      <c r="AO75" s="38"/>
      <c r="AP75" s="38"/>
      <c r="AQ75" s="37"/>
      <c r="AR75" s="37"/>
      <c r="AS75" s="37"/>
      <c r="AT75" s="38"/>
    </row>
    <row r="76" spans="1:46" ht="12.75" customHeight="1">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8"/>
      <c r="AP76" s="38"/>
      <c r="AQ76" s="37"/>
      <c r="AR76" s="37"/>
      <c r="AS76" s="37"/>
      <c r="AT76" s="38"/>
    </row>
    <row r="77" spans="1:46" ht="12.75" customHeight="1">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8"/>
      <c r="AP77" s="38"/>
      <c r="AQ77" s="37"/>
      <c r="AR77" s="37"/>
      <c r="AS77" s="37"/>
      <c r="AT77" s="38"/>
    </row>
    <row r="78" spans="1:46" ht="12.75" customHeight="1">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8"/>
      <c r="AP78" s="38"/>
      <c r="AQ78" s="37"/>
      <c r="AR78" s="37"/>
      <c r="AS78" s="37"/>
      <c r="AT78" s="38"/>
    </row>
    <row r="79" spans="1:46" ht="12.75" customHeight="1">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8"/>
      <c r="AP79" s="38"/>
      <c r="AQ79" s="37"/>
      <c r="AR79" s="37"/>
      <c r="AS79" s="37"/>
      <c r="AT79" s="38"/>
    </row>
    <row r="80" spans="1:46" ht="12.75" customHeight="1">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c r="AM80" s="37"/>
      <c r="AN80" s="37"/>
      <c r="AO80" s="38"/>
      <c r="AP80" s="38"/>
      <c r="AQ80" s="37"/>
      <c r="AR80" s="37"/>
      <c r="AS80" s="37"/>
      <c r="AT80" s="38"/>
    </row>
    <row r="81" spans="1:46" ht="12.75" customHeight="1">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c r="AM81" s="37"/>
      <c r="AN81" s="37"/>
      <c r="AO81" s="38"/>
      <c r="AP81" s="38"/>
      <c r="AQ81" s="37"/>
      <c r="AR81" s="37"/>
      <c r="AS81" s="37"/>
      <c r="AT81" s="38"/>
    </row>
    <row r="82" spans="1:46" ht="12.75" customHeight="1">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8"/>
      <c r="AP82" s="38"/>
      <c r="AQ82" s="37"/>
      <c r="AR82" s="37"/>
      <c r="AS82" s="37"/>
      <c r="AT82" s="38"/>
    </row>
    <row r="83" spans="1:46" ht="12.75" customHeight="1">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8"/>
      <c r="AP83" s="38"/>
      <c r="AQ83" s="37"/>
      <c r="AR83" s="37"/>
      <c r="AS83" s="37"/>
      <c r="AT83" s="38"/>
    </row>
    <row r="84" spans="1:46" ht="12.75" customHeight="1">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8"/>
      <c r="AP84" s="38"/>
      <c r="AQ84" s="37"/>
      <c r="AR84" s="37"/>
      <c r="AS84" s="37"/>
      <c r="AT84" s="38"/>
    </row>
    <row r="85" spans="1:46" ht="12.75" customHeight="1">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c r="AM85" s="37"/>
      <c r="AN85" s="37"/>
      <c r="AO85" s="38"/>
      <c r="AP85" s="38"/>
      <c r="AQ85" s="37"/>
      <c r="AR85" s="37"/>
      <c r="AS85" s="37"/>
      <c r="AT85" s="38"/>
    </row>
    <row r="86" spans="1:46" ht="12.75" customHeight="1">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8"/>
      <c r="AP86" s="38"/>
      <c r="AQ86" s="37"/>
      <c r="AR86" s="37"/>
      <c r="AS86" s="37"/>
      <c r="AT86" s="38"/>
    </row>
    <row r="87" spans="1:46" ht="12.75" customHeight="1">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c r="AM87" s="37"/>
      <c r="AN87" s="37"/>
      <c r="AO87" s="38"/>
      <c r="AP87" s="38"/>
      <c r="AQ87" s="37"/>
      <c r="AR87" s="37"/>
      <c r="AS87" s="37"/>
      <c r="AT87" s="38"/>
    </row>
    <row r="88" spans="1:46" ht="12.75" customHeight="1">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8"/>
      <c r="AP88" s="38"/>
      <c r="AQ88" s="37"/>
      <c r="AR88" s="37"/>
      <c r="AS88" s="37"/>
      <c r="AT88" s="38"/>
    </row>
    <row r="89" spans="1:46" ht="12.75" customHeight="1">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c r="AM89" s="37"/>
      <c r="AN89" s="37"/>
      <c r="AO89" s="38"/>
      <c r="AP89" s="38"/>
      <c r="AQ89" s="37"/>
      <c r="AR89" s="37"/>
      <c r="AS89" s="37"/>
      <c r="AT89" s="38"/>
    </row>
    <row r="90" spans="1:46" ht="12.75" customHeight="1">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c r="AM90" s="37"/>
      <c r="AN90" s="37"/>
      <c r="AO90" s="38"/>
      <c r="AP90" s="38"/>
      <c r="AQ90" s="37"/>
      <c r="AR90" s="37"/>
      <c r="AS90" s="37"/>
      <c r="AT90" s="38"/>
    </row>
    <row r="91" spans="1:46" ht="12.75" customHeight="1">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c r="AN91" s="37"/>
      <c r="AO91" s="38"/>
      <c r="AP91" s="38"/>
      <c r="AQ91" s="37"/>
      <c r="AR91" s="37"/>
      <c r="AS91" s="37"/>
      <c r="AT91" s="38"/>
    </row>
    <row r="92" spans="1:46" ht="12.75" customHeight="1">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c r="AN92" s="37"/>
      <c r="AO92" s="38"/>
      <c r="AP92" s="38"/>
      <c r="AQ92" s="37"/>
      <c r="AR92" s="37"/>
      <c r="AS92" s="37"/>
      <c r="AT92" s="38"/>
    </row>
    <row r="93" spans="1:46" ht="12.7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c r="AN93" s="37"/>
      <c r="AO93" s="38"/>
      <c r="AP93" s="38"/>
      <c r="AQ93" s="37"/>
      <c r="AR93" s="37"/>
      <c r="AS93" s="37"/>
      <c r="AT93" s="38"/>
    </row>
    <row r="94" spans="1:46" ht="12.7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8"/>
      <c r="AP94" s="38"/>
      <c r="AQ94" s="37"/>
      <c r="AR94" s="37"/>
      <c r="AS94" s="37"/>
      <c r="AT94" s="38"/>
    </row>
    <row r="95" spans="1:46" ht="12.7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c r="AM95" s="37"/>
      <c r="AN95" s="37"/>
      <c r="AO95" s="38"/>
      <c r="AP95" s="38"/>
      <c r="AQ95" s="37"/>
      <c r="AR95" s="37"/>
      <c r="AS95" s="37"/>
      <c r="AT95" s="38"/>
    </row>
    <row r="96" spans="1:46" ht="12.7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c r="AM96" s="37"/>
      <c r="AN96" s="37"/>
      <c r="AO96" s="38"/>
      <c r="AP96" s="38"/>
      <c r="AQ96" s="37"/>
      <c r="AR96" s="37"/>
      <c r="AS96" s="37"/>
      <c r="AT96" s="38"/>
    </row>
    <row r="97" spans="1:46" ht="12.7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c r="AM97" s="37"/>
      <c r="AN97" s="37"/>
      <c r="AO97" s="38"/>
      <c r="AP97" s="38"/>
      <c r="AQ97" s="37"/>
      <c r="AR97" s="37"/>
      <c r="AS97" s="37"/>
      <c r="AT97" s="38"/>
    </row>
    <row r="98" spans="1:46" ht="12.7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c r="AM98" s="37"/>
      <c r="AN98" s="37"/>
      <c r="AO98" s="38"/>
      <c r="AP98" s="38"/>
      <c r="AQ98" s="37"/>
      <c r="AR98" s="37"/>
      <c r="AS98" s="37"/>
      <c r="AT98" s="38"/>
    </row>
    <row r="99" spans="1:46" ht="12.7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c r="AM99" s="37"/>
      <c r="AN99" s="37"/>
      <c r="AO99" s="38"/>
      <c r="AP99" s="38"/>
      <c r="AQ99" s="37"/>
      <c r="AR99" s="37"/>
      <c r="AS99" s="37"/>
      <c r="AT99" s="38"/>
    </row>
    <row r="100" spans="1:46" ht="12.7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8"/>
      <c r="AP100" s="38"/>
      <c r="AQ100" s="37"/>
      <c r="AR100" s="37"/>
      <c r="AS100" s="37"/>
      <c r="AT100" s="38"/>
    </row>
    <row r="101" spans="1:46" ht="12.7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c r="AM101" s="37"/>
      <c r="AN101" s="37"/>
      <c r="AO101" s="38"/>
      <c r="AP101" s="38"/>
      <c r="AQ101" s="37"/>
      <c r="AR101" s="37"/>
      <c r="AS101" s="37"/>
      <c r="AT101" s="38"/>
    </row>
    <row r="102" spans="1:46" ht="12.7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c r="AM102" s="37"/>
      <c r="AN102" s="37"/>
      <c r="AO102" s="38"/>
      <c r="AP102" s="38"/>
      <c r="AQ102" s="37"/>
      <c r="AR102" s="37"/>
      <c r="AS102" s="37"/>
      <c r="AT102" s="38"/>
    </row>
    <row r="103" spans="1:46" ht="12.7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c r="AM103" s="37"/>
      <c r="AN103" s="37"/>
      <c r="AO103" s="38"/>
      <c r="AP103" s="38"/>
      <c r="AQ103" s="37"/>
      <c r="AR103" s="37"/>
      <c r="AS103" s="37"/>
      <c r="AT103" s="38"/>
    </row>
    <row r="104" spans="1:46" ht="12.7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c r="AM104" s="37"/>
      <c r="AN104" s="37"/>
      <c r="AO104" s="38"/>
      <c r="AP104" s="38"/>
      <c r="AQ104" s="37"/>
      <c r="AR104" s="37"/>
      <c r="AS104" s="37"/>
      <c r="AT104" s="38"/>
    </row>
    <row r="105" spans="1:46" ht="12.7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c r="AM105" s="37"/>
      <c r="AN105" s="37"/>
      <c r="AO105" s="38"/>
      <c r="AP105" s="38"/>
      <c r="AQ105" s="37"/>
      <c r="AR105" s="37"/>
      <c r="AS105" s="37"/>
      <c r="AT105" s="38"/>
    </row>
    <row r="106" spans="1:46" ht="12.7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c r="AM106" s="37"/>
      <c r="AN106" s="37"/>
      <c r="AO106" s="38"/>
      <c r="AP106" s="38"/>
      <c r="AQ106" s="37"/>
      <c r="AR106" s="37"/>
      <c r="AS106" s="37"/>
      <c r="AT106" s="38"/>
    </row>
    <row r="107" spans="1:46" ht="12.7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c r="AM107" s="37"/>
      <c r="AN107" s="37"/>
      <c r="AO107" s="38"/>
      <c r="AP107" s="38"/>
      <c r="AQ107" s="37"/>
      <c r="AR107" s="37"/>
      <c r="AS107" s="37"/>
      <c r="AT107" s="38"/>
    </row>
    <row r="108" spans="1:46" ht="12.7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c r="AM108" s="37"/>
      <c r="AN108" s="37"/>
      <c r="AO108" s="38"/>
      <c r="AP108" s="38"/>
      <c r="AQ108" s="37"/>
      <c r="AR108" s="37"/>
      <c r="AS108" s="37"/>
      <c r="AT108" s="38"/>
    </row>
    <row r="109" spans="1:46" ht="12.7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c r="AM109" s="37"/>
      <c r="AN109" s="37"/>
      <c r="AO109" s="38"/>
      <c r="AP109" s="38"/>
      <c r="AQ109" s="37"/>
      <c r="AR109" s="37"/>
      <c r="AS109" s="37"/>
      <c r="AT109" s="38"/>
    </row>
    <row r="110" spans="1:46" ht="12.7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c r="AM110" s="37"/>
      <c r="AN110" s="37"/>
      <c r="AO110" s="38"/>
      <c r="AP110" s="38"/>
      <c r="AQ110" s="37"/>
      <c r="AR110" s="37"/>
      <c r="AS110" s="37"/>
      <c r="AT110" s="38"/>
    </row>
    <row r="111" spans="1:46" ht="12.7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c r="AM111" s="37"/>
      <c r="AN111" s="37"/>
      <c r="AO111" s="38"/>
      <c r="AP111" s="38"/>
      <c r="AQ111" s="37"/>
      <c r="AR111" s="37"/>
      <c r="AS111" s="37"/>
      <c r="AT111" s="38"/>
    </row>
    <row r="112" spans="1:46" ht="12.7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c r="AM112" s="37"/>
      <c r="AN112" s="37"/>
      <c r="AO112" s="38"/>
      <c r="AP112" s="38"/>
      <c r="AQ112" s="37"/>
      <c r="AR112" s="37"/>
      <c r="AS112" s="37"/>
      <c r="AT112" s="38"/>
    </row>
    <row r="113" spans="1:46" ht="12.7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c r="AN113" s="37"/>
      <c r="AO113" s="38"/>
      <c r="AP113" s="38"/>
      <c r="AQ113" s="37"/>
      <c r="AR113" s="37"/>
      <c r="AS113" s="37"/>
      <c r="AT113" s="38"/>
    </row>
    <row r="114" spans="1:46" ht="12.7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c r="AM114" s="37"/>
      <c r="AN114" s="37"/>
      <c r="AO114" s="38"/>
      <c r="AP114" s="38"/>
      <c r="AQ114" s="37"/>
      <c r="AR114" s="37"/>
      <c r="AS114" s="37"/>
      <c r="AT114" s="38"/>
    </row>
    <row r="115" spans="1:46" ht="12.7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c r="AM115" s="37"/>
      <c r="AN115" s="37"/>
      <c r="AO115" s="38"/>
      <c r="AP115" s="38"/>
      <c r="AQ115" s="37"/>
      <c r="AR115" s="37"/>
      <c r="AS115" s="37"/>
      <c r="AT115" s="38"/>
    </row>
    <row r="116" spans="1:46" ht="12.7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c r="AM116" s="37"/>
      <c r="AN116" s="37"/>
      <c r="AO116" s="38"/>
      <c r="AP116" s="38"/>
      <c r="AQ116" s="37"/>
      <c r="AR116" s="37"/>
      <c r="AS116" s="37"/>
      <c r="AT116" s="38"/>
    </row>
    <row r="117" spans="1:46" ht="12.7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c r="AM117" s="37"/>
      <c r="AN117" s="37"/>
      <c r="AO117" s="38"/>
      <c r="AP117" s="38"/>
      <c r="AQ117" s="37"/>
      <c r="AR117" s="37"/>
      <c r="AS117" s="37"/>
      <c r="AT117" s="38"/>
    </row>
    <row r="118" spans="1:46" ht="12.7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c r="AM118" s="37"/>
      <c r="AN118" s="37"/>
      <c r="AO118" s="38"/>
      <c r="AP118" s="38"/>
      <c r="AQ118" s="37"/>
      <c r="AR118" s="37"/>
      <c r="AS118" s="37"/>
      <c r="AT118" s="38"/>
    </row>
    <row r="119" spans="1:46" ht="12.7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c r="AM119" s="37"/>
      <c r="AN119" s="37"/>
      <c r="AO119" s="38"/>
      <c r="AP119" s="38"/>
      <c r="AQ119" s="37"/>
      <c r="AR119" s="37"/>
      <c r="AS119" s="37"/>
      <c r="AT119" s="38"/>
    </row>
    <row r="120" spans="1:46" ht="12.7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c r="AM120" s="37"/>
      <c r="AN120" s="37"/>
      <c r="AO120" s="38"/>
      <c r="AP120" s="38"/>
      <c r="AQ120" s="37"/>
      <c r="AR120" s="37"/>
      <c r="AS120" s="37"/>
      <c r="AT120" s="38"/>
    </row>
    <row r="121" spans="1:46" ht="12.7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c r="AM121" s="37"/>
      <c r="AN121" s="37"/>
      <c r="AO121" s="38"/>
      <c r="AP121" s="38"/>
      <c r="AQ121" s="37"/>
      <c r="AR121" s="37"/>
      <c r="AS121" s="37"/>
      <c r="AT121" s="38"/>
    </row>
    <row r="122" spans="1:46" ht="12.7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c r="AM122" s="37"/>
      <c r="AN122" s="37"/>
      <c r="AO122" s="38"/>
      <c r="AP122" s="38"/>
      <c r="AQ122" s="37"/>
      <c r="AR122" s="37"/>
      <c r="AS122" s="37"/>
      <c r="AT122" s="38"/>
    </row>
    <row r="123" spans="1:46" ht="12.7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c r="AM123" s="37"/>
      <c r="AN123" s="37"/>
      <c r="AO123" s="38"/>
      <c r="AP123" s="38"/>
      <c r="AQ123" s="37"/>
      <c r="AR123" s="37"/>
      <c r="AS123" s="37"/>
      <c r="AT123" s="38"/>
    </row>
    <row r="124" spans="1:46" ht="12.7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c r="AM124" s="37"/>
      <c r="AN124" s="37"/>
      <c r="AO124" s="38"/>
      <c r="AP124" s="38"/>
      <c r="AQ124" s="37"/>
      <c r="AR124" s="37"/>
      <c r="AS124" s="37"/>
      <c r="AT124" s="38"/>
    </row>
    <row r="125" spans="1:46" ht="12.7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c r="AM125" s="37"/>
      <c r="AN125" s="37"/>
      <c r="AO125" s="38"/>
      <c r="AP125" s="38"/>
      <c r="AQ125" s="37"/>
      <c r="AR125" s="37"/>
      <c r="AS125" s="37"/>
      <c r="AT125" s="38"/>
    </row>
    <row r="126" spans="1:46" ht="12.7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c r="AM126" s="37"/>
      <c r="AN126" s="37"/>
      <c r="AO126" s="38"/>
      <c r="AP126" s="38"/>
      <c r="AQ126" s="37"/>
      <c r="AR126" s="37"/>
      <c r="AS126" s="37"/>
      <c r="AT126" s="38"/>
    </row>
    <row r="127" spans="1:46" ht="12.7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c r="AM127" s="37"/>
      <c r="AN127" s="37"/>
      <c r="AO127" s="38"/>
      <c r="AP127" s="38"/>
      <c r="AQ127" s="37"/>
      <c r="AR127" s="37"/>
      <c r="AS127" s="37"/>
      <c r="AT127" s="38"/>
    </row>
    <row r="128" spans="1:46" ht="12.7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c r="AM128" s="37"/>
      <c r="AN128" s="37"/>
      <c r="AO128" s="38"/>
      <c r="AP128" s="38"/>
      <c r="AQ128" s="37"/>
      <c r="AR128" s="37"/>
      <c r="AS128" s="37"/>
      <c r="AT128" s="38"/>
    </row>
    <row r="129" spans="1:46" ht="12.7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c r="AM129" s="37"/>
      <c r="AN129" s="37"/>
      <c r="AO129" s="38"/>
      <c r="AP129" s="38"/>
      <c r="AQ129" s="37"/>
      <c r="AR129" s="37"/>
      <c r="AS129" s="37"/>
      <c r="AT129" s="38"/>
    </row>
    <row r="130" spans="1:46" ht="12.7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c r="AM130" s="37"/>
      <c r="AN130" s="37"/>
      <c r="AO130" s="38"/>
      <c r="AP130" s="38"/>
      <c r="AQ130" s="37"/>
      <c r="AR130" s="37"/>
      <c r="AS130" s="37"/>
      <c r="AT130" s="38"/>
    </row>
    <row r="131" spans="1:46" ht="12.7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c r="AM131" s="37"/>
      <c r="AN131" s="37"/>
      <c r="AO131" s="38"/>
      <c r="AP131" s="38"/>
      <c r="AQ131" s="37"/>
      <c r="AR131" s="37"/>
      <c r="AS131" s="37"/>
      <c r="AT131" s="38"/>
    </row>
    <row r="132" spans="1:46" ht="12.7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c r="AM132" s="37"/>
      <c r="AN132" s="37"/>
      <c r="AO132" s="38"/>
      <c r="AP132" s="38"/>
      <c r="AQ132" s="37"/>
      <c r="AR132" s="37"/>
      <c r="AS132" s="37"/>
      <c r="AT132" s="38"/>
    </row>
    <row r="133" spans="1:46" ht="12.7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8"/>
      <c r="AP133" s="38"/>
      <c r="AQ133" s="37"/>
      <c r="AR133" s="37"/>
      <c r="AS133" s="37"/>
      <c r="AT133" s="38"/>
    </row>
    <row r="134" spans="1:46" ht="12.7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c r="AM134" s="37"/>
      <c r="AN134" s="37"/>
      <c r="AO134" s="38"/>
      <c r="AP134" s="38"/>
      <c r="AQ134" s="37"/>
      <c r="AR134" s="37"/>
      <c r="AS134" s="37"/>
      <c r="AT134" s="38"/>
    </row>
    <row r="135" spans="1:46" ht="12.7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8"/>
      <c r="AP135" s="38"/>
      <c r="AQ135" s="37"/>
      <c r="AR135" s="37"/>
      <c r="AS135" s="37"/>
      <c r="AT135" s="38"/>
    </row>
    <row r="136" spans="1:46" ht="12.7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c r="AM136" s="37"/>
      <c r="AN136" s="37"/>
      <c r="AO136" s="38"/>
      <c r="AP136" s="38"/>
      <c r="AQ136" s="37"/>
      <c r="AR136" s="37"/>
      <c r="AS136" s="37"/>
      <c r="AT136" s="38"/>
    </row>
    <row r="137" spans="1:46" ht="12.7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8"/>
      <c r="AP137" s="38"/>
      <c r="AQ137" s="37"/>
      <c r="AR137" s="37"/>
      <c r="AS137" s="37"/>
      <c r="AT137" s="38"/>
    </row>
    <row r="138" spans="1:46" ht="12.7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c r="AM138" s="37"/>
      <c r="AN138" s="37"/>
      <c r="AO138" s="38"/>
      <c r="AP138" s="38"/>
      <c r="AQ138" s="37"/>
      <c r="AR138" s="37"/>
      <c r="AS138" s="37"/>
      <c r="AT138" s="38"/>
    </row>
    <row r="139" spans="1:46" ht="12.7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8"/>
      <c r="AP139" s="38"/>
      <c r="AQ139" s="37"/>
      <c r="AR139" s="37"/>
      <c r="AS139" s="37"/>
      <c r="AT139" s="38"/>
    </row>
    <row r="140" spans="1:46" ht="12.7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c r="AM140" s="37"/>
      <c r="AN140" s="37"/>
      <c r="AO140" s="38"/>
      <c r="AP140" s="38"/>
      <c r="AQ140" s="37"/>
      <c r="AR140" s="37"/>
      <c r="AS140" s="37"/>
      <c r="AT140" s="38"/>
    </row>
    <row r="141" spans="1:46" ht="12.7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c r="AM141" s="37"/>
      <c r="AN141" s="37"/>
      <c r="AO141" s="38"/>
      <c r="AP141" s="38"/>
      <c r="AQ141" s="37"/>
      <c r="AR141" s="37"/>
      <c r="AS141" s="37"/>
      <c r="AT141" s="38"/>
    </row>
    <row r="142" spans="1:46" ht="12.7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c r="AM142" s="37"/>
      <c r="AN142" s="37"/>
      <c r="AO142" s="38"/>
      <c r="AP142" s="38"/>
      <c r="AQ142" s="37"/>
      <c r="AR142" s="37"/>
      <c r="AS142" s="37"/>
      <c r="AT142" s="38"/>
    </row>
    <row r="143" spans="1:46" ht="12.7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c r="AM143" s="37"/>
      <c r="AN143" s="37"/>
      <c r="AO143" s="38"/>
      <c r="AP143" s="38"/>
      <c r="AQ143" s="37"/>
      <c r="AR143" s="37"/>
      <c r="AS143" s="37"/>
      <c r="AT143" s="38"/>
    </row>
    <row r="144" spans="1:46" ht="12.7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c r="AM144" s="37"/>
      <c r="AN144" s="37"/>
      <c r="AO144" s="38"/>
      <c r="AP144" s="38"/>
      <c r="AQ144" s="37"/>
      <c r="AR144" s="37"/>
      <c r="AS144" s="37"/>
      <c r="AT144" s="38"/>
    </row>
    <row r="145" spans="1:46" ht="12.7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c r="AM145" s="37"/>
      <c r="AN145" s="37"/>
      <c r="AO145" s="38"/>
      <c r="AP145" s="38"/>
      <c r="AQ145" s="37"/>
      <c r="AR145" s="37"/>
      <c r="AS145" s="37"/>
      <c r="AT145" s="38"/>
    </row>
    <row r="146" spans="1:46" ht="12.7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c r="AM146" s="37"/>
      <c r="AN146" s="37"/>
      <c r="AO146" s="38"/>
      <c r="AP146" s="38"/>
      <c r="AQ146" s="37"/>
      <c r="AR146" s="37"/>
      <c r="AS146" s="37"/>
      <c r="AT146" s="38"/>
    </row>
    <row r="147" spans="1:46" ht="12.7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c r="AM147" s="37"/>
      <c r="AN147" s="37"/>
      <c r="AO147" s="38"/>
      <c r="AP147" s="38"/>
      <c r="AQ147" s="37"/>
      <c r="AR147" s="37"/>
      <c r="AS147" s="37"/>
      <c r="AT147" s="38"/>
    </row>
    <row r="148" spans="1:46" ht="12.7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c r="AM148" s="37"/>
      <c r="AN148" s="37"/>
      <c r="AO148" s="38"/>
      <c r="AP148" s="38"/>
      <c r="AQ148" s="37"/>
      <c r="AR148" s="37"/>
      <c r="AS148" s="37"/>
      <c r="AT148" s="38"/>
    </row>
    <row r="149" spans="1:46" ht="12.7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c r="AM149" s="37"/>
      <c r="AN149" s="37"/>
      <c r="AO149" s="38"/>
      <c r="AP149" s="38"/>
      <c r="AQ149" s="37"/>
      <c r="AR149" s="37"/>
      <c r="AS149" s="37"/>
      <c r="AT149" s="38"/>
    </row>
    <row r="150" spans="1:46" ht="12.7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c r="AM150" s="37"/>
      <c r="AN150" s="37"/>
      <c r="AO150" s="38"/>
      <c r="AP150" s="38"/>
      <c r="AQ150" s="37"/>
      <c r="AR150" s="37"/>
      <c r="AS150" s="37"/>
      <c r="AT150" s="38"/>
    </row>
    <row r="151" spans="1:46" ht="12.7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c r="AM151" s="37"/>
      <c r="AN151" s="37"/>
      <c r="AO151" s="38"/>
      <c r="AP151" s="38"/>
      <c r="AQ151" s="37"/>
      <c r="AR151" s="37"/>
      <c r="AS151" s="37"/>
      <c r="AT151" s="38"/>
    </row>
    <row r="152" spans="1:46" ht="12.7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c r="AM152" s="37"/>
      <c r="AN152" s="37"/>
      <c r="AO152" s="38"/>
      <c r="AP152" s="38"/>
      <c r="AQ152" s="37"/>
      <c r="AR152" s="37"/>
      <c r="AS152" s="37"/>
      <c r="AT152" s="38"/>
    </row>
    <row r="153" spans="1:46" ht="12.7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c r="AM153" s="37"/>
      <c r="AN153" s="37"/>
      <c r="AO153" s="38"/>
      <c r="AP153" s="38"/>
      <c r="AQ153" s="37"/>
      <c r="AR153" s="37"/>
      <c r="AS153" s="37"/>
      <c r="AT153" s="38"/>
    </row>
    <row r="154" spans="1:46" ht="12.7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c r="AM154" s="37"/>
      <c r="AN154" s="37"/>
      <c r="AO154" s="38"/>
      <c r="AP154" s="38"/>
      <c r="AQ154" s="37"/>
      <c r="AR154" s="37"/>
      <c r="AS154" s="37"/>
      <c r="AT154" s="38"/>
    </row>
    <row r="155" spans="1:46" ht="12.7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c r="AM155" s="37"/>
      <c r="AN155" s="37"/>
      <c r="AO155" s="38"/>
      <c r="AP155" s="38"/>
      <c r="AQ155" s="37"/>
      <c r="AR155" s="37"/>
      <c r="AS155" s="37"/>
      <c r="AT155" s="38"/>
    </row>
    <row r="156" spans="1:46" ht="12.7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c r="AM156" s="37"/>
      <c r="AN156" s="37"/>
      <c r="AO156" s="38"/>
      <c r="AP156" s="38"/>
      <c r="AQ156" s="37"/>
      <c r="AR156" s="37"/>
      <c r="AS156" s="37"/>
      <c r="AT156" s="38"/>
    </row>
    <row r="157" spans="1:46" ht="12.7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c r="AM157" s="37"/>
      <c r="AN157" s="37"/>
      <c r="AO157" s="38"/>
      <c r="AP157" s="38"/>
      <c r="AQ157" s="37"/>
      <c r="AR157" s="37"/>
      <c r="AS157" s="37"/>
      <c r="AT157" s="38"/>
    </row>
    <row r="158" spans="1:46" ht="12.7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c r="AM158" s="37"/>
      <c r="AN158" s="37"/>
      <c r="AO158" s="38"/>
      <c r="AP158" s="38"/>
      <c r="AQ158" s="37"/>
      <c r="AR158" s="37"/>
      <c r="AS158" s="37"/>
      <c r="AT158" s="38"/>
    </row>
    <row r="159" spans="1:46" ht="12.7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c r="AM159" s="37"/>
      <c r="AN159" s="37"/>
      <c r="AO159" s="38"/>
      <c r="AP159" s="38"/>
      <c r="AQ159" s="37"/>
      <c r="AR159" s="37"/>
      <c r="AS159" s="37"/>
      <c r="AT159" s="38"/>
    </row>
    <row r="160" spans="1:46" ht="12.7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c r="AM160" s="37"/>
      <c r="AN160" s="37"/>
      <c r="AO160" s="38"/>
      <c r="AP160" s="38"/>
      <c r="AQ160" s="37"/>
      <c r="AR160" s="37"/>
      <c r="AS160" s="37"/>
      <c r="AT160" s="38"/>
    </row>
    <row r="161" spans="1:46" ht="12.7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c r="AM161" s="37"/>
      <c r="AN161" s="37"/>
      <c r="AO161" s="38"/>
      <c r="AP161" s="38"/>
      <c r="AQ161" s="37"/>
      <c r="AR161" s="37"/>
      <c r="AS161" s="37"/>
      <c r="AT161" s="38"/>
    </row>
    <row r="162" spans="1:46" ht="12.7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c r="AM162" s="37"/>
      <c r="AN162" s="37"/>
      <c r="AO162" s="38"/>
      <c r="AP162" s="38"/>
      <c r="AQ162" s="37"/>
      <c r="AR162" s="37"/>
      <c r="AS162" s="37"/>
      <c r="AT162" s="38"/>
    </row>
    <row r="163" spans="1:46" ht="12.7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c r="AM163" s="37"/>
      <c r="AN163" s="37"/>
      <c r="AO163" s="38"/>
      <c r="AP163" s="38"/>
      <c r="AQ163" s="37"/>
      <c r="AR163" s="37"/>
      <c r="AS163" s="37"/>
      <c r="AT163" s="38"/>
    </row>
    <row r="164" spans="1:46" ht="12.7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c r="AM164" s="37"/>
      <c r="AN164" s="37"/>
      <c r="AO164" s="38"/>
      <c r="AP164" s="38"/>
      <c r="AQ164" s="37"/>
      <c r="AR164" s="37"/>
      <c r="AS164" s="37"/>
      <c r="AT164" s="38"/>
    </row>
    <row r="165" spans="1:46" ht="12.7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c r="AM165" s="37"/>
      <c r="AN165" s="37"/>
      <c r="AO165" s="38"/>
      <c r="AP165" s="38"/>
      <c r="AQ165" s="37"/>
      <c r="AR165" s="37"/>
      <c r="AS165" s="37"/>
      <c r="AT165" s="38"/>
    </row>
    <row r="166" spans="1:46" ht="12.7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c r="AM166" s="37"/>
      <c r="AN166" s="37"/>
      <c r="AO166" s="38"/>
      <c r="AP166" s="38"/>
      <c r="AQ166" s="37"/>
      <c r="AR166" s="37"/>
      <c r="AS166" s="37"/>
      <c r="AT166" s="38"/>
    </row>
    <row r="167" spans="1:46" ht="12.7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c r="AM167" s="37"/>
      <c r="AN167" s="37"/>
      <c r="AO167" s="38"/>
      <c r="AP167" s="38"/>
      <c r="AQ167" s="37"/>
      <c r="AR167" s="37"/>
      <c r="AS167" s="37"/>
      <c r="AT167" s="38"/>
    </row>
    <row r="168" spans="1:46" ht="12.7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c r="AM168" s="37"/>
      <c r="AN168" s="37"/>
      <c r="AO168" s="38"/>
      <c r="AP168" s="38"/>
      <c r="AQ168" s="37"/>
      <c r="AR168" s="37"/>
      <c r="AS168" s="37"/>
      <c r="AT168" s="38"/>
    </row>
    <row r="169" spans="1:46" ht="12.7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c r="AM169" s="37"/>
      <c r="AN169" s="37"/>
      <c r="AO169" s="38"/>
      <c r="AP169" s="38"/>
      <c r="AQ169" s="37"/>
      <c r="AR169" s="37"/>
      <c r="AS169" s="37"/>
      <c r="AT169" s="38"/>
    </row>
    <row r="170" spans="1:46" ht="12.7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c r="AM170" s="37"/>
      <c r="AN170" s="37"/>
      <c r="AO170" s="38"/>
      <c r="AP170" s="38"/>
      <c r="AQ170" s="37"/>
      <c r="AR170" s="37"/>
      <c r="AS170" s="37"/>
      <c r="AT170" s="38"/>
    </row>
    <row r="171" spans="1:46" ht="12.7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c r="AM171" s="37"/>
      <c r="AN171" s="37"/>
      <c r="AO171" s="38"/>
      <c r="AP171" s="38"/>
      <c r="AQ171" s="37"/>
      <c r="AR171" s="37"/>
      <c r="AS171" s="37"/>
      <c r="AT171" s="38"/>
    </row>
    <row r="172" spans="1:46" ht="12.7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c r="AM172" s="37"/>
      <c r="AN172" s="37"/>
      <c r="AO172" s="38"/>
      <c r="AP172" s="38"/>
      <c r="AQ172" s="37"/>
      <c r="AR172" s="37"/>
      <c r="AS172" s="37"/>
      <c r="AT172" s="38"/>
    </row>
    <row r="173" spans="1:46" ht="12.7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c r="AM173" s="37"/>
      <c r="AN173" s="37"/>
      <c r="AO173" s="38"/>
      <c r="AP173" s="38"/>
      <c r="AQ173" s="37"/>
      <c r="AR173" s="37"/>
      <c r="AS173" s="37"/>
      <c r="AT173" s="38"/>
    </row>
    <row r="174" spans="1:46" ht="12.7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c r="AM174" s="37"/>
      <c r="AN174" s="37"/>
      <c r="AO174" s="38"/>
      <c r="AP174" s="38"/>
      <c r="AQ174" s="37"/>
      <c r="AR174" s="37"/>
      <c r="AS174" s="37"/>
      <c r="AT174" s="38"/>
    </row>
    <row r="175" spans="1:46" ht="12.7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c r="AM175" s="37"/>
      <c r="AN175" s="37"/>
      <c r="AO175" s="38"/>
      <c r="AP175" s="38"/>
      <c r="AQ175" s="37"/>
      <c r="AR175" s="37"/>
      <c r="AS175" s="37"/>
      <c r="AT175" s="38"/>
    </row>
    <row r="176" spans="1:46" ht="12.7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c r="AM176" s="37"/>
      <c r="AN176" s="37"/>
      <c r="AO176" s="38"/>
      <c r="AP176" s="38"/>
      <c r="AQ176" s="37"/>
      <c r="AR176" s="37"/>
      <c r="AS176" s="37"/>
      <c r="AT176" s="38"/>
    </row>
    <row r="177" spans="1:46" ht="12.7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c r="AM177" s="37"/>
      <c r="AN177" s="37"/>
      <c r="AO177" s="38"/>
      <c r="AP177" s="38"/>
      <c r="AQ177" s="37"/>
      <c r="AR177" s="37"/>
      <c r="AS177" s="37"/>
      <c r="AT177" s="38"/>
    </row>
    <row r="178" spans="1:46" ht="12.7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c r="AM178" s="37"/>
      <c r="AN178" s="37"/>
      <c r="AO178" s="38"/>
      <c r="AP178" s="38"/>
      <c r="AQ178" s="37"/>
      <c r="AR178" s="37"/>
      <c r="AS178" s="37"/>
      <c r="AT178" s="38"/>
    </row>
    <row r="179" spans="1:46" ht="12.7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c r="AM179" s="37"/>
      <c r="AN179" s="37"/>
      <c r="AO179" s="38"/>
      <c r="AP179" s="38"/>
      <c r="AQ179" s="37"/>
      <c r="AR179" s="37"/>
      <c r="AS179" s="37"/>
      <c r="AT179" s="38"/>
    </row>
    <row r="180" spans="1:46" ht="12.7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c r="AM180" s="37"/>
      <c r="AN180" s="37"/>
      <c r="AO180" s="38"/>
      <c r="AP180" s="38"/>
      <c r="AQ180" s="37"/>
      <c r="AR180" s="37"/>
      <c r="AS180" s="37"/>
      <c r="AT180" s="38"/>
    </row>
    <row r="181" spans="1:46" ht="12.7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c r="AM181" s="37"/>
      <c r="AN181" s="37"/>
      <c r="AO181" s="38"/>
      <c r="AP181" s="38"/>
      <c r="AQ181" s="37"/>
      <c r="AR181" s="37"/>
      <c r="AS181" s="37"/>
      <c r="AT181" s="38"/>
    </row>
    <row r="182" spans="1:46" ht="12.7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c r="AM182" s="37"/>
      <c r="AN182" s="37"/>
      <c r="AO182" s="38"/>
      <c r="AP182" s="38"/>
      <c r="AQ182" s="37"/>
      <c r="AR182" s="37"/>
      <c r="AS182" s="37"/>
      <c r="AT182" s="38"/>
    </row>
    <row r="183" spans="1:46" ht="12.7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c r="AM183" s="37"/>
      <c r="AN183" s="37"/>
      <c r="AO183" s="38"/>
      <c r="AP183" s="38"/>
      <c r="AQ183" s="37"/>
      <c r="AR183" s="37"/>
      <c r="AS183" s="37"/>
      <c r="AT183" s="38"/>
    </row>
    <row r="184" spans="1:46" ht="12.7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c r="AM184" s="37"/>
      <c r="AN184" s="37"/>
      <c r="AO184" s="38"/>
      <c r="AP184" s="38"/>
      <c r="AQ184" s="37"/>
      <c r="AR184" s="37"/>
      <c r="AS184" s="37"/>
      <c r="AT184" s="38"/>
    </row>
    <row r="185" spans="1:46" ht="12.7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c r="AM185" s="37"/>
      <c r="AN185" s="37"/>
      <c r="AO185" s="38"/>
      <c r="AP185" s="38"/>
      <c r="AQ185" s="37"/>
      <c r="AR185" s="37"/>
      <c r="AS185" s="37"/>
      <c r="AT185" s="38"/>
    </row>
    <row r="186" spans="1:46" ht="12.7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c r="AM186" s="37"/>
      <c r="AN186" s="37"/>
      <c r="AO186" s="38"/>
      <c r="AP186" s="38"/>
      <c r="AQ186" s="37"/>
      <c r="AR186" s="37"/>
      <c r="AS186" s="37"/>
      <c r="AT186" s="38"/>
    </row>
    <row r="187" spans="1:46" ht="12.7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c r="AM187" s="37"/>
      <c r="AN187" s="37"/>
      <c r="AO187" s="38"/>
      <c r="AP187" s="38"/>
      <c r="AQ187" s="37"/>
      <c r="AR187" s="37"/>
      <c r="AS187" s="37"/>
      <c r="AT187" s="38"/>
    </row>
    <row r="188" spans="1:46" ht="12.7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c r="AM188" s="37"/>
      <c r="AN188" s="37"/>
      <c r="AO188" s="38"/>
      <c r="AP188" s="38"/>
      <c r="AQ188" s="37"/>
      <c r="AR188" s="37"/>
      <c r="AS188" s="37"/>
      <c r="AT188" s="38"/>
    </row>
    <row r="189" spans="1:46" ht="12.7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c r="AM189" s="37"/>
      <c r="AN189" s="37"/>
      <c r="AO189" s="38"/>
      <c r="AP189" s="38"/>
      <c r="AQ189" s="37"/>
      <c r="AR189" s="37"/>
      <c r="AS189" s="37"/>
      <c r="AT189" s="38"/>
    </row>
    <row r="190" spans="1:46" ht="12.7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c r="AM190" s="37"/>
      <c r="AN190" s="37"/>
      <c r="AO190" s="38"/>
      <c r="AP190" s="38"/>
      <c r="AQ190" s="37"/>
      <c r="AR190" s="37"/>
      <c r="AS190" s="37"/>
      <c r="AT190" s="38"/>
    </row>
    <row r="191" spans="1:46" ht="12.7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c r="AM191" s="37"/>
      <c r="AN191" s="37"/>
      <c r="AO191" s="38"/>
      <c r="AP191" s="38"/>
      <c r="AQ191" s="37"/>
      <c r="AR191" s="37"/>
      <c r="AS191" s="37"/>
      <c r="AT191" s="38"/>
    </row>
    <row r="192" spans="1:46" ht="12.7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c r="AM192" s="37"/>
      <c r="AN192" s="37"/>
      <c r="AO192" s="38"/>
      <c r="AP192" s="38"/>
      <c r="AQ192" s="37"/>
      <c r="AR192" s="37"/>
      <c r="AS192" s="37"/>
      <c r="AT192" s="38"/>
    </row>
    <row r="193" spans="1:46" ht="12.7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37"/>
      <c r="AK193" s="37"/>
      <c r="AL193" s="37"/>
      <c r="AM193" s="37"/>
      <c r="AN193" s="37"/>
      <c r="AO193" s="38"/>
      <c r="AP193" s="38"/>
      <c r="AQ193" s="37"/>
      <c r="AR193" s="37"/>
      <c r="AS193" s="37"/>
      <c r="AT193" s="38"/>
    </row>
    <row r="194" spans="1:46" ht="12.7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37"/>
      <c r="AK194" s="37"/>
      <c r="AL194" s="37"/>
      <c r="AM194" s="37"/>
      <c r="AN194" s="37"/>
      <c r="AO194" s="38"/>
      <c r="AP194" s="38"/>
      <c r="AQ194" s="37"/>
      <c r="AR194" s="37"/>
      <c r="AS194" s="37"/>
      <c r="AT194" s="38"/>
    </row>
    <row r="195" spans="1:46" ht="12.7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37"/>
      <c r="AK195" s="37"/>
      <c r="AL195" s="37"/>
      <c r="AM195" s="37"/>
      <c r="AN195" s="37"/>
      <c r="AO195" s="38"/>
      <c r="AP195" s="38"/>
      <c r="AQ195" s="37"/>
      <c r="AR195" s="37"/>
      <c r="AS195" s="37"/>
      <c r="AT195" s="38"/>
    </row>
    <row r="196" spans="1:46" ht="12.7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c r="AK196" s="37"/>
      <c r="AL196" s="37"/>
      <c r="AM196" s="37"/>
      <c r="AN196" s="37"/>
      <c r="AO196" s="38"/>
      <c r="AP196" s="38"/>
      <c r="AQ196" s="37"/>
      <c r="AR196" s="37"/>
      <c r="AS196" s="37"/>
      <c r="AT196" s="38"/>
    </row>
    <row r="197" spans="1:46" ht="12.7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c r="AK197" s="37"/>
      <c r="AL197" s="37"/>
      <c r="AM197" s="37"/>
      <c r="AN197" s="37"/>
      <c r="AO197" s="38"/>
      <c r="AP197" s="38"/>
      <c r="AQ197" s="37"/>
      <c r="AR197" s="37"/>
      <c r="AS197" s="37"/>
      <c r="AT197" s="38"/>
    </row>
    <row r="198" spans="1:46" ht="12.7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c r="AM198" s="37"/>
      <c r="AN198" s="37"/>
      <c r="AO198" s="38"/>
      <c r="AP198" s="38"/>
      <c r="AQ198" s="37"/>
      <c r="AR198" s="37"/>
      <c r="AS198" s="37"/>
      <c r="AT198" s="38"/>
    </row>
    <row r="199" spans="1:46" ht="12.7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c r="AK199" s="37"/>
      <c r="AL199" s="37"/>
      <c r="AM199" s="37"/>
      <c r="AN199" s="37"/>
      <c r="AO199" s="38"/>
      <c r="AP199" s="38"/>
      <c r="AQ199" s="37"/>
      <c r="AR199" s="37"/>
      <c r="AS199" s="37"/>
      <c r="AT199" s="38"/>
    </row>
    <row r="200" spans="1:46" ht="12.7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c r="AM200" s="37"/>
      <c r="AN200" s="37"/>
      <c r="AO200" s="38"/>
      <c r="AP200" s="38"/>
      <c r="AQ200" s="37"/>
      <c r="AR200" s="37"/>
      <c r="AS200" s="37"/>
      <c r="AT200" s="38"/>
    </row>
    <row r="201" spans="1:46" ht="12.7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c r="AM201" s="37"/>
      <c r="AN201" s="37"/>
      <c r="AO201" s="38"/>
      <c r="AP201" s="38"/>
      <c r="AQ201" s="37"/>
      <c r="AR201" s="37"/>
      <c r="AS201" s="37"/>
      <c r="AT201" s="38"/>
    </row>
    <row r="202" spans="1:46" ht="12.7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c r="AM202" s="37"/>
      <c r="AN202" s="37"/>
      <c r="AO202" s="38"/>
      <c r="AP202" s="38"/>
      <c r="AQ202" s="37"/>
      <c r="AR202" s="37"/>
      <c r="AS202" s="37"/>
      <c r="AT202" s="38"/>
    </row>
    <row r="203" spans="1:46" ht="12.7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c r="AM203" s="37"/>
      <c r="AN203" s="37"/>
      <c r="AO203" s="38"/>
      <c r="AP203" s="38"/>
      <c r="AQ203" s="37"/>
      <c r="AR203" s="37"/>
      <c r="AS203" s="37"/>
      <c r="AT203" s="38"/>
    </row>
    <row r="204" spans="1:46" ht="12.7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c r="AM204" s="37"/>
      <c r="AN204" s="37"/>
      <c r="AO204" s="38"/>
      <c r="AP204" s="38"/>
      <c r="AQ204" s="37"/>
      <c r="AR204" s="37"/>
      <c r="AS204" s="37"/>
      <c r="AT204" s="38"/>
    </row>
    <row r="205" spans="1:46" ht="12.7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c r="AM205" s="37"/>
      <c r="AN205" s="37"/>
      <c r="AO205" s="38"/>
      <c r="AP205" s="38"/>
      <c r="AQ205" s="37"/>
      <c r="AR205" s="37"/>
      <c r="AS205" s="37"/>
      <c r="AT205" s="38"/>
    </row>
    <row r="206" spans="1:46" ht="12.7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c r="AM206" s="37"/>
      <c r="AN206" s="37"/>
      <c r="AO206" s="38"/>
      <c r="AP206" s="38"/>
      <c r="AQ206" s="37"/>
      <c r="AR206" s="37"/>
      <c r="AS206" s="37"/>
      <c r="AT206" s="38"/>
    </row>
    <row r="207" spans="1:46" ht="12.7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c r="AM207" s="37"/>
      <c r="AN207" s="37"/>
      <c r="AO207" s="38"/>
      <c r="AP207" s="38"/>
      <c r="AQ207" s="37"/>
      <c r="AR207" s="37"/>
      <c r="AS207" s="37"/>
      <c r="AT207" s="38"/>
    </row>
    <row r="208" spans="1:46" ht="12.7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c r="AM208" s="37"/>
      <c r="AN208" s="37"/>
      <c r="AO208" s="38"/>
      <c r="AP208" s="38"/>
      <c r="AQ208" s="37"/>
      <c r="AR208" s="37"/>
      <c r="AS208" s="37"/>
      <c r="AT208" s="38"/>
    </row>
    <row r="209" spans="1:46" ht="12.7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c r="AM209" s="37"/>
      <c r="AN209" s="37"/>
      <c r="AO209" s="38"/>
      <c r="AP209" s="38"/>
      <c r="AQ209" s="37"/>
      <c r="AR209" s="37"/>
      <c r="AS209" s="37"/>
      <c r="AT209" s="38"/>
    </row>
    <row r="210" spans="1:46" ht="12.7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37"/>
      <c r="AK210" s="37"/>
      <c r="AL210" s="37"/>
      <c r="AM210" s="37"/>
      <c r="AN210" s="37"/>
      <c r="AO210" s="38"/>
      <c r="AP210" s="38"/>
      <c r="AQ210" s="37"/>
      <c r="AR210" s="37"/>
      <c r="AS210" s="37"/>
      <c r="AT210" s="38"/>
    </row>
    <row r="211" spans="1:46" ht="12.7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37"/>
      <c r="AK211" s="37"/>
      <c r="AL211" s="37"/>
      <c r="AM211" s="37"/>
      <c r="AN211" s="37"/>
      <c r="AO211" s="38"/>
      <c r="AP211" s="38"/>
      <c r="AQ211" s="37"/>
      <c r="AR211" s="37"/>
      <c r="AS211" s="37"/>
      <c r="AT211" s="38"/>
    </row>
    <row r="212" spans="1:46" ht="12.7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37"/>
      <c r="AK212" s="37"/>
      <c r="AL212" s="37"/>
      <c r="AM212" s="37"/>
      <c r="AN212" s="37"/>
      <c r="AO212" s="38"/>
      <c r="AP212" s="38"/>
      <c r="AQ212" s="37"/>
      <c r="AR212" s="37"/>
      <c r="AS212" s="37"/>
      <c r="AT212" s="38"/>
    </row>
    <row r="213" spans="1:46" ht="12.75"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37"/>
      <c r="AK213" s="37"/>
      <c r="AL213" s="37"/>
      <c r="AM213" s="37"/>
      <c r="AN213" s="37"/>
      <c r="AO213" s="38"/>
      <c r="AP213" s="38"/>
      <c r="AQ213" s="37"/>
      <c r="AR213" s="37"/>
      <c r="AS213" s="37"/>
      <c r="AT213" s="38"/>
    </row>
    <row r="214" spans="1:46" ht="12.75"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37"/>
      <c r="AK214" s="37"/>
      <c r="AL214" s="37"/>
      <c r="AM214" s="37"/>
      <c r="AN214" s="37"/>
      <c r="AO214" s="38"/>
      <c r="AP214" s="38"/>
      <c r="AQ214" s="37"/>
      <c r="AR214" s="37"/>
      <c r="AS214" s="37"/>
      <c r="AT214" s="38"/>
    </row>
    <row r="215" spans="1:46" ht="12.75"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37"/>
      <c r="AK215" s="37"/>
      <c r="AL215" s="37"/>
      <c r="AM215" s="37"/>
      <c r="AN215" s="37"/>
      <c r="AO215" s="38"/>
      <c r="AP215" s="38"/>
      <c r="AQ215" s="37"/>
      <c r="AR215" s="37"/>
      <c r="AS215" s="37"/>
      <c r="AT215" s="38"/>
    </row>
    <row r="216" spans="1:46" ht="12.75"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c r="AM216" s="37"/>
      <c r="AN216" s="37"/>
      <c r="AO216" s="38"/>
      <c r="AP216" s="38"/>
      <c r="AQ216" s="37"/>
      <c r="AR216" s="37"/>
      <c r="AS216" s="37"/>
      <c r="AT216" s="38"/>
    </row>
    <row r="217" spans="1:46" ht="12.75"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37"/>
      <c r="AK217" s="37"/>
      <c r="AL217" s="37"/>
      <c r="AM217" s="37"/>
      <c r="AN217" s="37"/>
      <c r="AO217" s="38"/>
      <c r="AP217" s="38"/>
      <c r="AQ217" s="37"/>
      <c r="AR217" s="37"/>
      <c r="AS217" s="37"/>
      <c r="AT217" s="38"/>
    </row>
    <row r="218" spans="1:46" ht="12.75"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37"/>
      <c r="AK218" s="37"/>
      <c r="AL218" s="37"/>
      <c r="AM218" s="37"/>
      <c r="AN218" s="37"/>
      <c r="AO218" s="38"/>
      <c r="AP218" s="38"/>
      <c r="AQ218" s="37"/>
      <c r="AR218" s="37"/>
      <c r="AS218" s="37"/>
      <c r="AT218" s="38"/>
    </row>
    <row r="219" spans="1:46" ht="12.75"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37"/>
      <c r="AK219" s="37"/>
      <c r="AL219" s="37"/>
      <c r="AM219" s="37"/>
      <c r="AN219" s="37"/>
      <c r="AO219" s="38"/>
      <c r="AP219" s="38"/>
      <c r="AQ219" s="37"/>
      <c r="AR219" s="37"/>
      <c r="AS219" s="37"/>
      <c r="AT219" s="38"/>
    </row>
    <row r="220" spans="1:46" ht="12.75"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37"/>
      <c r="AK220" s="37"/>
      <c r="AL220" s="37"/>
      <c r="AM220" s="37"/>
      <c r="AN220" s="37"/>
      <c r="AO220" s="38"/>
      <c r="AP220" s="38"/>
      <c r="AQ220" s="37"/>
      <c r="AR220" s="37"/>
      <c r="AS220" s="37"/>
      <c r="AT220" s="38"/>
    </row>
    <row r="221" spans="1:46" ht="12.75"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37"/>
      <c r="AK221" s="37"/>
      <c r="AL221" s="37"/>
      <c r="AM221" s="37"/>
      <c r="AN221" s="37"/>
      <c r="AO221" s="38"/>
      <c r="AP221" s="38"/>
      <c r="AQ221" s="37"/>
      <c r="AR221" s="37"/>
      <c r="AS221" s="37"/>
      <c r="AT221" s="38"/>
    </row>
    <row r="222" spans="1:46" ht="12.75"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37"/>
      <c r="AK222" s="37"/>
      <c r="AL222" s="37"/>
      <c r="AM222" s="37"/>
      <c r="AN222" s="37"/>
      <c r="AO222" s="38"/>
      <c r="AP222" s="38"/>
      <c r="AQ222" s="37"/>
      <c r="AR222" s="37"/>
      <c r="AS222" s="37"/>
      <c r="AT222" s="38"/>
    </row>
    <row r="223" spans="1:46" ht="12.75"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37"/>
      <c r="AK223" s="37"/>
      <c r="AL223" s="37"/>
      <c r="AM223" s="37"/>
      <c r="AN223" s="37"/>
      <c r="AO223" s="38"/>
      <c r="AP223" s="38"/>
      <c r="AQ223" s="37"/>
      <c r="AR223" s="37"/>
      <c r="AS223" s="37"/>
      <c r="AT223" s="38"/>
    </row>
    <row r="224" spans="1:46" ht="12.75"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c r="AM224" s="37"/>
      <c r="AN224" s="37"/>
      <c r="AO224" s="38"/>
      <c r="AP224" s="38"/>
      <c r="AQ224" s="37"/>
      <c r="AR224" s="37"/>
      <c r="AS224" s="37"/>
      <c r="AT224" s="38"/>
    </row>
    <row r="225" spans="1:46" ht="12.75"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37"/>
      <c r="AK225" s="37"/>
      <c r="AL225" s="37"/>
      <c r="AM225" s="37"/>
      <c r="AN225" s="37"/>
      <c r="AO225" s="38"/>
      <c r="AP225" s="38"/>
      <c r="AQ225" s="37"/>
      <c r="AR225" s="37"/>
      <c r="AS225" s="37"/>
      <c r="AT225" s="38"/>
    </row>
    <row r="226" spans="1:46" ht="12.75"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37"/>
      <c r="AK226" s="37"/>
      <c r="AL226" s="37"/>
      <c r="AM226" s="37"/>
      <c r="AN226" s="37"/>
      <c r="AO226" s="38"/>
      <c r="AP226" s="38"/>
      <c r="AQ226" s="37"/>
      <c r="AR226" s="37"/>
      <c r="AS226" s="37"/>
      <c r="AT226" s="38"/>
    </row>
    <row r="227" spans="1:46" ht="12.75"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37"/>
      <c r="AK227" s="37"/>
      <c r="AL227" s="37"/>
      <c r="AM227" s="37"/>
      <c r="AN227" s="37"/>
      <c r="AO227" s="38"/>
      <c r="AP227" s="38"/>
      <c r="AQ227" s="37"/>
      <c r="AR227" s="37"/>
      <c r="AS227" s="37"/>
      <c r="AT227" s="38"/>
    </row>
    <row r="228" spans="1:46" ht="12.75"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37"/>
      <c r="AK228" s="37"/>
      <c r="AL228" s="37"/>
      <c r="AM228" s="37"/>
      <c r="AN228" s="37"/>
      <c r="AO228" s="38"/>
      <c r="AP228" s="38"/>
      <c r="AQ228" s="37"/>
      <c r="AR228" s="37"/>
      <c r="AS228" s="37"/>
      <c r="AT228" s="38"/>
    </row>
    <row r="229" spans="1:46" ht="12.75"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37"/>
      <c r="AK229" s="37"/>
      <c r="AL229" s="37"/>
      <c r="AM229" s="37"/>
      <c r="AN229" s="37"/>
      <c r="AO229" s="38"/>
      <c r="AP229" s="38"/>
      <c r="AQ229" s="37"/>
      <c r="AR229" s="37"/>
      <c r="AS229" s="37"/>
      <c r="AT229" s="38"/>
    </row>
    <row r="230" spans="1:46" ht="12.75"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37"/>
      <c r="AK230" s="37"/>
      <c r="AL230" s="37"/>
      <c r="AM230" s="37"/>
      <c r="AN230" s="37"/>
      <c r="AO230" s="38"/>
      <c r="AP230" s="38"/>
      <c r="AQ230" s="37"/>
      <c r="AR230" s="37"/>
      <c r="AS230" s="37"/>
      <c r="AT230" s="38"/>
    </row>
    <row r="231" spans="1:46" ht="12.75"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37"/>
      <c r="AK231" s="37"/>
      <c r="AL231" s="37"/>
      <c r="AM231" s="37"/>
      <c r="AN231" s="37"/>
      <c r="AO231" s="38"/>
      <c r="AP231" s="38"/>
      <c r="AQ231" s="37"/>
      <c r="AR231" s="37"/>
      <c r="AS231" s="37"/>
      <c r="AT231" s="38"/>
    </row>
    <row r="232" spans="1:46" ht="12.75"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37"/>
      <c r="AK232" s="37"/>
      <c r="AL232" s="37"/>
      <c r="AM232" s="37"/>
      <c r="AN232" s="37"/>
      <c r="AO232" s="38"/>
      <c r="AP232" s="38"/>
      <c r="AQ232" s="37"/>
      <c r="AR232" s="37"/>
      <c r="AS232" s="37"/>
      <c r="AT232" s="38"/>
    </row>
    <row r="233" spans="1:46" ht="12.75"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K233" s="37"/>
      <c r="AL233" s="37"/>
      <c r="AM233" s="37"/>
      <c r="AN233" s="37"/>
      <c r="AO233" s="38"/>
      <c r="AP233" s="38"/>
      <c r="AQ233" s="37"/>
      <c r="AR233" s="37"/>
      <c r="AS233" s="37"/>
      <c r="AT233" s="38"/>
    </row>
    <row r="234" spans="1:46" ht="12.75"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K234" s="37"/>
      <c r="AL234" s="37"/>
      <c r="AM234" s="37"/>
      <c r="AN234" s="37"/>
      <c r="AO234" s="38"/>
      <c r="AP234" s="38"/>
      <c r="AQ234" s="37"/>
      <c r="AR234" s="37"/>
      <c r="AS234" s="37"/>
      <c r="AT234" s="38"/>
    </row>
    <row r="235" spans="1:46" ht="12.75"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37"/>
      <c r="AK235" s="37"/>
      <c r="AL235" s="37"/>
      <c r="AM235" s="37"/>
      <c r="AN235" s="37"/>
      <c r="AO235" s="38"/>
      <c r="AP235" s="38"/>
      <c r="AQ235" s="37"/>
      <c r="AR235" s="37"/>
      <c r="AS235" s="37"/>
      <c r="AT235" s="38"/>
    </row>
    <row r="236" spans="1:46" ht="12.75"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37"/>
      <c r="AK236" s="37"/>
      <c r="AL236" s="37"/>
      <c r="AM236" s="37"/>
      <c r="AN236" s="37"/>
      <c r="AO236" s="38"/>
      <c r="AP236" s="38"/>
      <c r="AQ236" s="37"/>
      <c r="AR236" s="37"/>
      <c r="AS236" s="37"/>
      <c r="AT236" s="38"/>
    </row>
    <row r="237" spans="1:46" ht="12.75"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37"/>
      <c r="AK237" s="37"/>
      <c r="AL237" s="37"/>
      <c r="AM237" s="37"/>
      <c r="AN237" s="37"/>
      <c r="AO237" s="38"/>
      <c r="AP237" s="38"/>
      <c r="AQ237" s="37"/>
      <c r="AR237" s="37"/>
      <c r="AS237" s="37"/>
      <c r="AT237" s="38"/>
    </row>
    <row r="238" spans="1:46" ht="12.75"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37"/>
      <c r="AK238" s="37"/>
      <c r="AL238" s="37"/>
      <c r="AM238" s="37"/>
      <c r="AN238" s="37"/>
      <c r="AO238" s="38"/>
      <c r="AP238" s="38"/>
      <c r="AQ238" s="37"/>
      <c r="AR238" s="37"/>
      <c r="AS238" s="37"/>
      <c r="AT238" s="38"/>
    </row>
    <row r="239" spans="1:46" ht="12.75"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37"/>
      <c r="AK239" s="37"/>
      <c r="AL239" s="37"/>
      <c r="AM239" s="37"/>
      <c r="AN239" s="37"/>
      <c r="AO239" s="38"/>
      <c r="AP239" s="38"/>
      <c r="AQ239" s="37"/>
      <c r="AR239" s="37"/>
      <c r="AS239" s="37"/>
      <c r="AT239" s="38"/>
    </row>
    <row r="240" spans="1:46" ht="12.75"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37"/>
      <c r="AK240" s="37"/>
      <c r="AL240" s="37"/>
      <c r="AM240" s="37"/>
      <c r="AN240" s="37"/>
      <c r="AO240" s="38"/>
      <c r="AP240" s="38"/>
      <c r="AQ240" s="37"/>
      <c r="AR240" s="37"/>
      <c r="AS240" s="37"/>
      <c r="AT240" s="38"/>
    </row>
    <row r="241" spans="1:46" ht="12.75"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37"/>
      <c r="AK241" s="37"/>
      <c r="AL241" s="37"/>
      <c r="AM241" s="37"/>
      <c r="AN241" s="37"/>
      <c r="AO241" s="38"/>
      <c r="AP241" s="38"/>
      <c r="AQ241" s="37"/>
      <c r="AR241" s="37"/>
      <c r="AS241" s="37"/>
      <c r="AT241" s="38"/>
    </row>
    <row r="242" spans="1:46" ht="12.75"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c r="AM242" s="37"/>
      <c r="AN242" s="37"/>
      <c r="AO242" s="38"/>
      <c r="AP242" s="38"/>
      <c r="AQ242" s="37"/>
      <c r="AR242" s="37"/>
      <c r="AS242" s="37"/>
      <c r="AT242" s="38"/>
    </row>
    <row r="243" spans="1:46" ht="12.75"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37"/>
      <c r="AK243" s="37"/>
      <c r="AL243" s="37"/>
      <c r="AM243" s="37"/>
      <c r="AN243" s="37"/>
      <c r="AO243" s="38"/>
      <c r="AP243" s="38"/>
      <c r="AQ243" s="37"/>
      <c r="AR243" s="37"/>
      <c r="AS243" s="37"/>
      <c r="AT243" s="38"/>
    </row>
    <row r="244" spans="1:46" ht="12.75"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37"/>
      <c r="AK244" s="37"/>
      <c r="AL244" s="37"/>
      <c r="AM244" s="37"/>
      <c r="AN244" s="37"/>
      <c r="AO244" s="38"/>
      <c r="AP244" s="38"/>
      <c r="AQ244" s="37"/>
      <c r="AR244" s="37"/>
      <c r="AS244" s="37"/>
      <c r="AT244" s="38"/>
    </row>
    <row r="245" spans="1:46" ht="12.75"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37"/>
      <c r="AK245" s="37"/>
      <c r="AL245" s="37"/>
      <c r="AM245" s="37"/>
      <c r="AN245" s="37"/>
      <c r="AO245" s="38"/>
      <c r="AP245" s="38"/>
      <c r="AQ245" s="37"/>
      <c r="AR245" s="37"/>
      <c r="AS245" s="37"/>
      <c r="AT245" s="38"/>
    </row>
    <row r="246" spans="1:46" ht="12.75"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37"/>
      <c r="AK246" s="37"/>
      <c r="AL246" s="37"/>
      <c r="AM246" s="37"/>
      <c r="AN246" s="37"/>
      <c r="AO246" s="38"/>
      <c r="AP246" s="38"/>
      <c r="AQ246" s="37"/>
      <c r="AR246" s="37"/>
      <c r="AS246" s="37"/>
      <c r="AT246" s="38"/>
    </row>
    <row r="247" spans="1:46" ht="12.75"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37"/>
      <c r="AK247" s="37"/>
      <c r="AL247" s="37"/>
      <c r="AM247" s="37"/>
      <c r="AN247" s="37"/>
      <c r="AO247" s="38"/>
      <c r="AP247" s="38"/>
      <c r="AQ247" s="37"/>
      <c r="AR247" s="37"/>
      <c r="AS247" s="37"/>
      <c r="AT247" s="38"/>
    </row>
    <row r="248" spans="1:46" ht="12.75"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37"/>
      <c r="AK248" s="37"/>
      <c r="AL248" s="37"/>
      <c r="AM248" s="37"/>
      <c r="AN248" s="37"/>
      <c r="AO248" s="38"/>
      <c r="AP248" s="38"/>
      <c r="AQ248" s="37"/>
      <c r="AR248" s="37"/>
      <c r="AS248" s="37"/>
      <c r="AT248" s="38"/>
    </row>
    <row r="249" spans="1:46" ht="12.75"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37"/>
      <c r="AK249" s="37"/>
      <c r="AL249" s="37"/>
      <c r="AM249" s="37"/>
      <c r="AN249" s="37"/>
      <c r="AO249" s="38"/>
      <c r="AP249" s="38"/>
      <c r="AQ249" s="37"/>
      <c r="AR249" s="37"/>
      <c r="AS249" s="37"/>
      <c r="AT249" s="38"/>
    </row>
    <row r="250" spans="1:46" ht="12.75"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37"/>
      <c r="AK250" s="37"/>
      <c r="AL250" s="37"/>
      <c r="AM250" s="37"/>
      <c r="AN250" s="37"/>
      <c r="AO250" s="38"/>
      <c r="AP250" s="38"/>
      <c r="AQ250" s="37"/>
      <c r="AR250" s="37"/>
      <c r="AS250" s="37"/>
      <c r="AT250" s="38"/>
    </row>
    <row r="251" spans="1:46" ht="12.75"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37"/>
      <c r="AK251" s="37"/>
      <c r="AL251" s="37"/>
      <c r="AM251" s="37"/>
      <c r="AN251" s="37"/>
      <c r="AO251" s="38"/>
      <c r="AP251" s="38"/>
      <c r="AQ251" s="37"/>
      <c r="AR251" s="37"/>
      <c r="AS251" s="37"/>
      <c r="AT251" s="38"/>
    </row>
    <row r="252" spans="1:46" ht="12.75"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37"/>
      <c r="AK252" s="37"/>
      <c r="AL252" s="37"/>
      <c r="AM252" s="37"/>
      <c r="AN252" s="37"/>
      <c r="AO252" s="38"/>
      <c r="AP252" s="38"/>
      <c r="AQ252" s="37"/>
      <c r="AR252" s="37"/>
      <c r="AS252" s="37"/>
      <c r="AT252" s="38"/>
    </row>
    <row r="253" spans="1:46" ht="12.75"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37"/>
      <c r="AK253" s="37"/>
      <c r="AL253" s="37"/>
      <c r="AM253" s="37"/>
      <c r="AN253" s="37"/>
      <c r="AO253" s="38"/>
      <c r="AP253" s="38"/>
      <c r="AQ253" s="37"/>
      <c r="AR253" s="37"/>
      <c r="AS253" s="37"/>
      <c r="AT253" s="38"/>
    </row>
    <row r="254" spans="1:46" ht="12.75"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37"/>
      <c r="AK254" s="37"/>
      <c r="AL254" s="37"/>
      <c r="AM254" s="37"/>
      <c r="AN254" s="37"/>
      <c r="AO254" s="38"/>
      <c r="AP254" s="38"/>
      <c r="AQ254" s="37"/>
      <c r="AR254" s="37"/>
      <c r="AS254" s="37"/>
      <c r="AT254" s="38"/>
    </row>
    <row r="255" spans="1:46" ht="12.75"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37"/>
      <c r="AK255" s="37"/>
      <c r="AL255" s="37"/>
      <c r="AM255" s="37"/>
      <c r="AN255" s="37"/>
      <c r="AO255" s="38"/>
      <c r="AP255" s="38"/>
      <c r="AQ255" s="37"/>
      <c r="AR255" s="37"/>
      <c r="AS255" s="37"/>
      <c r="AT255" s="38"/>
    </row>
    <row r="256" spans="1:46" ht="12.75"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37"/>
      <c r="AK256" s="37"/>
      <c r="AL256" s="37"/>
      <c r="AM256" s="37"/>
      <c r="AN256" s="37"/>
      <c r="AO256" s="38"/>
      <c r="AP256" s="38"/>
      <c r="AQ256" s="37"/>
      <c r="AR256" s="37"/>
      <c r="AS256" s="37"/>
      <c r="AT256" s="38"/>
    </row>
    <row r="257" spans="1:46" ht="12.75"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37"/>
      <c r="AK257" s="37"/>
      <c r="AL257" s="37"/>
      <c r="AM257" s="37"/>
      <c r="AN257" s="37"/>
      <c r="AO257" s="38"/>
      <c r="AP257" s="38"/>
      <c r="AQ257" s="37"/>
      <c r="AR257" s="37"/>
      <c r="AS257" s="37"/>
      <c r="AT257" s="38"/>
    </row>
    <row r="258" spans="1:46" ht="12.75"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37"/>
      <c r="AK258" s="37"/>
      <c r="AL258" s="37"/>
      <c r="AM258" s="37"/>
      <c r="AN258" s="37"/>
      <c r="AO258" s="38"/>
      <c r="AP258" s="38"/>
      <c r="AQ258" s="37"/>
      <c r="AR258" s="37"/>
      <c r="AS258" s="37"/>
      <c r="AT258" s="38"/>
    </row>
    <row r="259" spans="1:46" ht="12.75"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37"/>
      <c r="AK259" s="37"/>
      <c r="AL259" s="37"/>
      <c r="AM259" s="37"/>
      <c r="AN259" s="37"/>
      <c r="AO259" s="38"/>
      <c r="AP259" s="38"/>
      <c r="AQ259" s="37"/>
      <c r="AR259" s="37"/>
      <c r="AS259" s="37"/>
      <c r="AT259" s="38"/>
    </row>
    <row r="260" spans="1:46" ht="12.75"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37"/>
      <c r="AK260" s="37"/>
      <c r="AL260" s="37"/>
      <c r="AM260" s="37"/>
      <c r="AN260" s="37"/>
      <c r="AO260" s="38"/>
      <c r="AP260" s="38"/>
      <c r="AQ260" s="37"/>
      <c r="AR260" s="37"/>
      <c r="AS260" s="37"/>
      <c r="AT260" s="38"/>
    </row>
    <row r="261" spans="1:46" ht="12.75"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37"/>
      <c r="AK261" s="37"/>
      <c r="AL261" s="37"/>
      <c r="AM261" s="37"/>
      <c r="AN261" s="37"/>
      <c r="AO261" s="38"/>
      <c r="AP261" s="38"/>
      <c r="AQ261" s="37"/>
      <c r="AR261" s="37"/>
      <c r="AS261" s="37"/>
      <c r="AT261" s="38"/>
    </row>
    <row r="262" spans="1:46" ht="12.75"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37"/>
      <c r="AK262" s="37"/>
      <c r="AL262" s="37"/>
      <c r="AM262" s="37"/>
      <c r="AN262" s="37"/>
      <c r="AO262" s="38"/>
      <c r="AP262" s="38"/>
      <c r="AQ262" s="37"/>
      <c r="AR262" s="37"/>
      <c r="AS262" s="37"/>
      <c r="AT262" s="38"/>
    </row>
    <row r="263" spans="1:46" ht="12.75"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37"/>
      <c r="AK263" s="37"/>
      <c r="AL263" s="37"/>
      <c r="AM263" s="37"/>
      <c r="AN263" s="37"/>
      <c r="AO263" s="38"/>
      <c r="AP263" s="38"/>
      <c r="AQ263" s="37"/>
      <c r="AR263" s="37"/>
      <c r="AS263" s="37"/>
      <c r="AT263" s="38"/>
    </row>
    <row r="264" spans="1:46" ht="12.75"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37"/>
      <c r="AK264" s="37"/>
      <c r="AL264" s="37"/>
      <c r="AM264" s="37"/>
      <c r="AN264" s="37"/>
      <c r="AO264" s="38"/>
      <c r="AP264" s="38"/>
      <c r="AQ264" s="37"/>
      <c r="AR264" s="37"/>
      <c r="AS264" s="37"/>
      <c r="AT264" s="38"/>
    </row>
    <row r="265" spans="1:46" ht="12.75"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37"/>
      <c r="AK265" s="37"/>
      <c r="AL265" s="37"/>
      <c r="AM265" s="37"/>
      <c r="AN265" s="37"/>
      <c r="AO265" s="38"/>
      <c r="AP265" s="38"/>
      <c r="AQ265" s="37"/>
      <c r="AR265" s="37"/>
      <c r="AS265" s="37"/>
      <c r="AT265" s="38"/>
    </row>
    <row r="266" spans="1:46" ht="12.75"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37"/>
      <c r="AK266" s="37"/>
      <c r="AL266" s="37"/>
      <c r="AM266" s="37"/>
      <c r="AN266" s="37"/>
      <c r="AO266" s="38"/>
      <c r="AP266" s="38"/>
      <c r="AQ266" s="37"/>
      <c r="AR266" s="37"/>
      <c r="AS266" s="37"/>
      <c r="AT266" s="38"/>
    </row>
    <row r="267" spans="1:46" ht="12.75"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37"/>
      <c r="AK267" s="37"/>
      <c r="AL267" s="37"/>
      <c r="AM267" s="37"/>
      <c r="AN267" s="37"/>
      <c r="AO267" s="38"/>
      <c r="AP267" s="38"/>
      <c r="AQ267" s="37"/>
      <c r="AR267" s="37"/>
      <c r="AS267" s="37"/>
      <c r="AT267" s="38"/>
    </row>
    <row r="268" spans="1:46" ht="12.75"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37"/>
      <c r="AK268" s="37"/>
      <c r="AL268" s="37"/>
      <c r="AM268" s="37"/>
      <c r="AN268" s="37"/>
      <c r="AO268" s="38"/>
      <c r="AP268" s="38"/>
      <c r="AQ268" s="37"/>
      <c r="AR268" s="37"/>
      <c r="AS268" s="37"/>
      <c r="AT268" s="38"/>
    </row>
    <row r="269" spans="1:46" ht="12.75"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37"/>
      <c r="AK269" s="37"/>
      <c r="AL269" s="37"/>
      <c r="AM269" s="37"/>
      <c r="AN269" s="37"/>
      <c r="AO269" s="38"/>
      <c r="AP269" s="38"/>
      <c r="AQ269" s="37"/>
      <c r="AR269" s="37"/>
      <c r="AS269" s="37"/>
      <c r="AT269" s="38"/>
    </row>
    <row r="270" spans="1:46" ht="12.75"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37"/>
      <c r="AK270" s="37"/>
      <c r="AL270" s="37"/>
      <c r="AM270" s="37"/>
      <c r="AN270" s="37"/>
      <c r="AO270" s="38"/>
      <c r="AP270" s="38"/>
      <c r="AQ270" s="37"/>
      <c r="AR270" s="37"/>
      <c r="AS270" s="37"/>
      <c r="AT270" s="38"/>
    </row>
    <row r="271" spans="1:46" ht="12.75"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c r="AM271" s="37"/>
      <c r="AN271" s="37"/>
      <c r="AO271" s="38"/>
      <c r="AP271" s="38"/>
      <c r="AQ271" s="37"/>
      <c r="AR271" s="37"/>
      <c r="AS271" s="37"/>
      <c r="AT271" s="38"/>
    </row>
    <row r="272" spans="1:46" ht="12.75"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37"/>
      <c r="AK272" s="37"/>
      <c r="AL272" s="37"/>
      <c r="AM272" s="37"/>
      <c r="AN272" s="37"/>
      <c r="AO272" s="38"/>
      <c r="AP272" s="38"/>
      <c r="AQ272" s="37"/>
      <c r="AR272" s="37"/>
      <c r="AS272" s="37"/>
      <c r="AT272" s="38"/>
    </row>
    <row r="273" spans="1:46" ht="12.75"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37"/>
      <c r="AK273" s="37"/>
      <c r="AL273" s="37"/>
      <c r="AM273" s="37"/>
      <c r="AN273" s="37"/>
      <c r="AO273" s="38"/>
      <c r="AP273" s="38"/>
      <c r="AQ273" s="37"/>
      <c r="AR273" s="37"/>
      <c r="AS273" s="37"/>
      <c r="AT273" s="38"/>
    </row>
    <row r="274" spans="1:46" ht="12.75"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37"/>
      <c r="AK274" s="37"/>
      <c r="AL274" s="37"/>
      <c r="AM274" s="37"/>
      <c r="AN274" s="37"/>
      <c r="AO274" s="38"/>
      <c r="AP274" s="38"/>
      <c r="AQ274" s="37"/>
      <c r="AR274" s="37"/>
      <c r="AS274" s="37"/>
      <c r="AT274" s="38"/>
    </row>
    <row r="275" spans="1:46" ht="12.75"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c r="AM275" s="37"/>
      <c r="AN275" s="37"/>
      <c r="AO275" s="38"/>
      <c r="AP275" s="38"/>
      <c r="AQ275" s="37"/>
      <c r="AR275" s="37"/>
      <c r="AS275" s="37"/>
      <c r="AT275" s="38"/>
    </row>
    <row r="276" spans="1:46" ht="12.75"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c r="AM276" s="37"/>
      <c r="AN276" s="37"/>
      <c r="AO276" s="38"/>
      <c r="AP276" s="38"/>
      <c r="AQ276" s="37"/>
      <c r="AR276" s="37"/>
      <c r="AS276" s="37"/>
      <c r="AT276" s="38"/>
    </row>
    <row r="277" spans="1:46" ht="12.75"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37"/>
      <c r="AK277" s="37"/>
      <c r="AL277" s="37"/>
      <c r="AM277" s="37"/>
      <c r="AN277" s="37"/>
      <c r="AO277" s="38"/>
      <c r="AP277" s="38"/>
      <c r="AQ277" s="37"/>
      <c r="AR277" s="37"/>
      <c r="AS277" s="37"/>
      <c r="AT277" s="38"/>
    </row>
    <row r="278" spans="1:46" ht="12.75"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c r="AM278" s="37"/>
      <c r="AN278" s="37"/>
      <c r="AO278" s="38"/>
      <c r="AP278" s="38"/>
      <c r="AQ278" s="37"/>
      <c r="AR278" s="37"/>
      <c r="AS278" s="37"/>
      <c r="AT278" s="38"/>
    </row>
    <row r="279" spans="1:46" ht="12.75"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37"/>
      <c r="AK279" s="37"/>
      <c r="AL279" s="37"/>
      <c r="AM279" s="37"/>
      <c r="AN279" s="37"/>
      <c r="AO279" s="38"/>
      <c r="AP279" s="38"/>
      <c r="AQ279" s="37"/>
      <c r="AR279" s="37"/>
      <c r="AS279" s="37"/>
      <c r="AT279" s="38"/>
    </row>
    <row r="280" spans="1:46" ht="12.75"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c r="AM280" s="37"/>
      <c r="AN280" s="37"/>
      <c r="AO280" s="38"/>
      <c r="AP280" s="38"/>
      <c r="AQ280" s="37"/>
      <c r="AR280" s="37"/>
      <c r="AS280" s="37"/>
      <c r="AT280" s="38"/>
    </row>
    <row r="281" spans="1:46" ht="12.75"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37"/>
      <c r="AK281" s="37"/>
      <c r="AL281" s="37"/>
      <c r="AM281" s="37"/>
      <c r="AN281" s="37"/>
      <c r="AO281" s="38"/>
      <c r="AP281" s="38"/>
      <c r="AQ281" s="37"/>
      <c r="AR281" s="37"/>
      <c r="AS281" s="37"/>
      <c r="AT281" s="38"/>
    </row>
    <row r="282" spans="1:46" ht="12.75"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c r="AM282" s="37"/>
      <c r="AN282" s="37"/>
      <c r="AO282" s="38"/>
      <c r="AP282" s="38"/>
      <c r="AQ282" s="37"/>
      <c r="AR282" s="37"/>
      <c r="AS282" s="37"/>
      <c r="AT282" s="38"/>
    </row>
    <row r="283" spans="1:46" ht="12.75"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37"/>
      <c r="AK283" s="37"/>
      <c r="AL283" s="37"/>
      <c r="AM283" s="37"/>
      <c r="AN283" s="37"/>
      <c r="AO283" s="38"/>
      <c r="AP283" s="38"/>
      <c r="AQ283" s="37"/>
      <c r="AR283" s="37"/>
      <c r="AS283" s="37"/>
      <c r="AT283" s="38"/>
    </row>
    <row r="284" spans="1:46" ht="12.75"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c r="AM284" s="37"/>
      <c r="AN284" s="37"/>
      <c r="AO284" s="38"/>
      <c r="AP284" s="38"/>
      <c r="AQ284" s="37"/>
      <c r="AR284" s="37"/>
      <c r="AS284" s="37"/>
      <c r="AT284" s="38"/>
    </row>
    <row r="285" spans="1:46" ht="12.75"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37"/>
      <c r="AK285" s="37"/>
      <c r="AL285" s="37"/>
      <c r="AM285" s="37"/>
      <c r="AN285" s="37"/>
      <c r="AO285" s="38"/>
      <c r="AP285" s="38"/>
      <c r="AQ285" s="37"/>
      <c r="AR285" s="37"/>
      <c r="AS285" s="37"/>
      <c r="AT285" s="38"/>
    </row>
    <row r="286" spans="1:46" ht="12.75"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c r="AM286" s="37"/>
      <c r="AN286" s="37"/>
      <c r="AO286" s="38"/>
      <c r="AP286" s="38"/>
      <c r="AQ286" s="37"/>
      <c r="AR286" s="37"/>
      <c r="AS286" s="37"/>
      <c r="AT286" s="38"/>
    </row>
    <row r="287" spans="1:46" ht="12.75"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AL287" s="37"/>
      <c r="AM287" s="37"/>
      <c r="AN287" s="37"/>
      <c r="AO287" s="38"/>
      <c r="AP287" s="38"/>
      <c r="AQ287" s="37"/>
      <c r="AR287" s="37"/>
      <c r="AS287" s="37"/>
      <c r="AT287" s="38"/>
    </row>
    <row r="288" spans="1:46" ht="12.75"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c r="AM288" s="37"/>
      <c r="AN288" s="37"/>
      <c r="AO288" s="38"/>
      <c r="AP288" s="38"/>
      <c r="AQ288" s="37"/>
      <c r="AR288" s="37"/>
      <c r="AS288" s="37"/>
      <c r="AT288" s="38"/>
    </row>
    <row r="289" spans="1:46" ht="12.75"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37"/>
      <c r="AK289" s="37"/>
      <c r="AL289" s="37"/>
      <c r="AM289" s="37"/>
      <c r="AN289" s="37"/>
      <c r="AO289" s="38"/>
      <c r="AP289" s="38"/>
      <c r="AQ289" s="37"/>
      <c r="AR289" s="37"/>
      <c r="AS289" s="37"/>
      <c r="AT289" s="38"/>
    </row>
    <row r="290" spans="1:46" ht="12.75"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c r="AM290" s="37"/>
      <c r="AN290" s="37"/>
      <c r="AO290" s="38"/>
      <c r="AP290" s="38"/>
      <c r="AQ290" s="37"/>
      <c r="AR290" s="37"/>
      <c r="AS290" s="37"/>
      <c r="AT290" s="38"/>
    </row>
    <row r="291" spans="1:46" ht="12.75"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37"/>
      <c r="AK291" s="37"/>
      <c r="AL291" s="37"/>
      <c r="AM291" s="37"/>
      <c r="AN291" s="37"/>
      <c r="AO291" s="38"/>
      <c r="AP291" s="38"/>
      <c r="AQ291" s="37"/>
      <c r="AR291" s="37"/>
      <c r="AS291" s="37"/>
      <c r="AT291" s="38"/>
    </row>
    <row r="292" spans="1:46" ht="12.75"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c r="AM292" s="37"/>
      <c r="AN292" s="37"/>
      <c r="AO292" s="38"/>
      <c r="AP292" s="38"/>
      <c r="AQ292" s="37"/>
      <c r="AR292" s="37"/>
      <c r="AS292" s="37"/>
      <c r="AT292" s="38"/>
    </row>
    <row r="293" spans="1:46" ht="12.75"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37"/>
      <c r="AK293" s="37"/>
      <c r="AL293" s="37"/>
      <c r="AM293" s="37"/>
      <c r="AN293" s="37"/>
      <c r="AO293" s="38"/>
      <c r="AP293" s="38"/>
      <c r="AQ293" s="37"/>
      <c r="AR293" s="37"/>
      <c r="AS293" s="37"/>
      <c r="AT293" s="38"/>
    </row>
    <row r="294" spans="1:46" ht="12.75"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c r="AM294" s="37"/>
      <c r="AN294" s="37"/>
      <c r="AO294" s="38"/>
      <c r="AP294" s="38"/>
      <c r="AQ294" s="37"/>
      <c r="AR294" s="37"/>
      <c r="AS294" s="37"/>
      <c r="AT294" s="38"/>
    </row>
    <row r="295" spans="1:46" ht="12.75"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37"/>
      <c r="AK295" s="37"/>
      <c r="AL295" s="37"/>
      <c r="AM295" s="37"/>
      <c r="AN295" s="37"/>
      <c r="AO295" s="38"/>
      <c r="AP295" s="38"/>
      <c r="AQ295" s="37"/>
      <c r="AR295" s="37"/>
      <c r="AS295" s="37"/>
      <c r="AT295" s="38"/>
    </row>
    <row r="296" spans="1:46" ht="12.75"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c r="AM296" s="37"/>
      <c r="AN296" s="37"/>
      <c r="AO296" s="38"/>
      <c r="AP296" s="38"/>
      <c r="AQ296" s="37"/>
      <c r="AR296" s="37"/>
      <c r="AS296" s="37"/>
      <c r="AT296" s="38"/>
    </row>
    <row r="297" spans="1:46" ht="12.75"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37"/>
      <c r="AK297" s="37"/>
      <c r="AL297" s="37"/>
      <c r="AM297" s="37"/>
      <c r="AN297" s="37"/>
      <c r="AO297" s="38"/>
      <c r="AP297" s="38"/>
      <c r="AQ297" s="37"/>
      <c r="AR297" s="37"/>
      <c r="AS297" s="37"/>
      <c r="AT297" s="38"/>
    </row>
    <row r="298" spans="1:46" ht="12.75"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c r="AM298" s="37"/>
      <c r="AN298" s="37"/>
      <c r="AO298" s="38"/>
      <c r="AP298" s="38"/>
      <c r="AQ298" s="37"/>
      <c r="AR298" s="37"/>
      <c r="AS298" s="37"/>
      <c r="AT298" s="38"/>
    </row>
    <row r="299" spans="1:46" ht="12.75"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c r="AM299" s="37"/>
      <c r="AN299" s="37"/>
      <c r="AO299" s="38"/>
      <c r="AP299" s="38"/>
      <c r="AQ299" s="37"/>
      <c r="AR299" s="37"/>
      <c r="AS299" s="37"/>
      <c r="AT299" s="38"/>
    </row>
    <row r="300" spans="1:46" ht="12.75"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c r="AM300" s="37"/>
      <c r="AN300" s="37"/>
      <c r="AO300" s="38"/>
      <c r="AP300" s="38"/>
      <c r="AQ300" s="37"/>
      <c r="AR300" s="37"/>
      <c r="AS300" s="37"/>
      <c r="AT300" s="38"/>
    </row>
    <row r="301" spans="1:46" ht="12.75"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37"/>
      <c r="AK301" s="37"/>
      <c r="AL301" s="37"/>
      <c r="AM301" s="37"/>
      <c r="AN301" s="37"/>
      <c r="AO301" s="38"/>
      <c r="AP301" s="38"/>
      <c r="AQ301" s="37"/>
      <c r="AR301" s="37"/>
      <c r="AS301" s="37"/>
      <c r="AT301" s="38"/>
    </row>
    <row r="302" spans="1:46" ht="12.75"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c r="AM302" s="37"/>
      <c r="AN302" s="37"/>
      <c r="AO302" s="38"/>
      <c r="AP302" s="38"/>
      <c r="AQ302" s="37"/>
      <c r="AR302" s="37"/>
      <c r="AS302" s="37"/>
      <c r="AT302" s="38"/>
    </row>
    <row r="303" spans="1:46" ht="12.75"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37"/>
      <c r="AK303" s="37"/>
      <c r="AL303" s="37"/>
      <c r="AM303" s="37"/>
      <c r="AN303" s="37"/>
      <c r="AO303" s="38"/>
      <c r="AP303" s="38"/>
      <c r="AQ303" s="37"/>
      <c r="AR303" s="37"/>
      <c r="AS303" s="37"/>
      <c r="AT303" s="38"/>
    </row>
    <row r="304" spans="1:46" ht="12.75"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c r="AM304" s="37"/>
      <c r="AN304" s="37"/>
      <c r="AO304" s="38"/>
      <c r="AP304" s="38"/>
      <c r="AQ304" s="37"/>
      <c r="AR304" s="37"/>
      <c r="AS304" s="37"/>
      <c r="AT304" s="38"/>
    </row>
    <row r="305" spans="1:46" ht="12.75"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37"/>
      <c r="AK305" s="37"/>
      <c r="AL305" s="37"/>
      <c r="AM305" s="37"/>
      <c r="AN305" s="37"/>
      <c r="AO305" s="38"/>
      <c r="AP305" s="38"/>
      <c r="AQ305" s="37"/>
      <c r="AR305" s="37"/>
      <c r="AS305" s="37"/>
      <c r="AT305" s="38"/>
    </row>
    <row r="306" spans="1:46" ht="12.75"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c r="AM306" s="37"/>
      <c r="AN306" s="37"/>
      <c r="AO306" s="38"/>
      <c r="AP306" s="38"/>
      <c r="AQ306" s="37"/>
      <c r="AR306" s="37"/>
      <c r="AS306" s="37"/>
      <c r="AT306" s="38"/>
    </row>
    <row r="307" spans="1:46" ht="12.75"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c r="AM307" s="37"/>
      <c r="AN307" s="37"/>
      <c r="AO307" s="38"/>
      <c r="AP307" s="38"/>
      <c r="AQ307" s="37"/>
      <c r="AR307" s="37"/>
      <c r="AS307" s="37"/>
      <c r="AT307" s="38"/>
    </row>
    <row r="308" spans="1:46" ht="12.75"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37"/>
      <c r="AK308" s="37"/>
      <c r="AL308" s="37"/>
      <c r="AM308" s="37"/>
      <c r="AN308" s="37"/>
      <c r="AO308" s="38"/>
      <c r="AP308" s="38"/>
      <c r="AQ308" s="37"/>
      <c r="AR308" s="37"/>
      <c r="AS308" s="37"/>
      <c r="AT308" s="38"/>
    </row>
    <row r="309" spans="1:46" ht="12.75"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c r="AM309" s="37"/>
      <c r="AN309" s="37"/>
      <c r="AO309" s="38"/>
      <c r="AP309" s="38"/>
      <c r="AQ309" s="37"/>
      <c r="AR309" s="37"/>
      <c r="AS309" s="37"/>
      <c r="AT309" s="38"/>
    </row>
    <row r="310" spans="1:46" ht="12.75"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37"/>
      <c r="AK310" s="37"/>
      <c r="AL310" s="37"/>
      <c r="AM310" s="37"/>
      <c r="AN310" s="37"/>
      <c r="AO310" s="38"/>
      <c r="AP310" s="38"/>
      <c r="AQ310" s="37"/>
      <c r="AR310" s="37"/>
      <c r="AS310" s="37"/>
      <c r="AT310" s="38"/>
    </row>
    <row r="311" spans="1:46" ht="12.75"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c r="AM311" s="37"/>
      <c r="AN311" s="37"/>
      <c r="AO311" s="38"/>
      <c r="AP311" s="38"/>
      <c r="AQ311" s="37"/>
      <c r="AR311" s="37"/>
      <c r="AS311" s="37"/>
      <c r="AT311" s="38"/>
    </row>
    <row r="312" spans="1:46" ht="12.75"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37"/>
      <c r="AK312" s="37"/>
      <c r="AL312" s="37"/>
      <c r="AM312" s="37"/>
      <c r="AN312" s="37"/>
      <c r="AO312" s="38"/>
      <c r="AP312" s="38"/>
      <c r="AQ312" s="37"/>
      <c r="AR312" s="37"/>
      <c r="AS312" s="37"/>
      <c r="AT312" s="38"/>
    </row>
    <row r="313" spans="1:46" ht="12.75"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c r="AM313" s="37"/>
      <c r="AN313" s="37"/>
      <c r="AO313" s="38"/>
      <c r="AP313" s="38"/>
      <c r="AQ313" s="37"/>
      <c r="AR313" s="37"/>
      <c r="AS313" s="37"/>
      <c r="AT313" s="38"/>
    </row>
    <row r="314" spans="1:46" ht="12.75"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37"/>
      <c r="AK314" s="37"/>
      <c r="AL314" s="37"/>
      <c r="AM314" s="37"/>
      <c r="AN314" s="37"/>
      <c r="AO314" s="38"/>
      <c r="AP314" s="38"/>
      <c r="AQ314" s="37"/>
      <c r="AR314" s="37"/>
      <c r="AS314" s="37"/>
      <c r="AT314" s="38"/>
    </row>
    <row r="315" spans="1:46" ht="12.75"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c r="AM315" s="37"/>
      <c r="AN315" s="37"/>
      <c r="AO315" s="38"/>
      <c r="AP315" s="38"/>
      <c r="AQ315" s="37"/>
      <c r="AR315" s="37"/>
      <c r="AS315" s="37"/>
      <c r="AT315" s="38"/>
    </row>
    <row r="316" spans="1:46" ht="12.75"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37"/>
      <c r="AK316" s="37"/>
      <c r="AL316" s="37"/>
      <c r="AM316" s="37"/>
      <c r="AN316" s="37"/>
      <c r="AO316" s="38"/>
      <c r="AP316" s="38"/>
      <c r="AQ316" s="37"/>
      <c r="AR316" s="37"/>
      <c r="AS316" s="37"/>
      <c r="AT316" s="38"/>
    </row>
    <row r="317" spans="1:46" ht="12.75"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c r="AM317" s="37"/>
      <c r="AN317" s="37"/>
      <c r="AO317" s="38"/>
      <c r="AP317" s="38"/>
      <c r="AQ317" s="37"/>
      <c r="AR317" s="37"/>
      <c r="AS317" s="37"/>
      <c r="AT317" s="38"/>
    </row>
    <row r="318" spans="1:46" ht="12.75"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37"/>
      <c r="AK318" s="37"/>
      <c r="AL318" s="37"/>
      <c r="AM318" s="37"/>
      <c r="AN318" s="37"/>
      <c r="AO318" s="38"/>
      <c r="AP318" s="38"/>
      <c r="AQ318" s="37"/>
      <c r="AR318" s="37"/>
      <c r="AS318" s="37"/>
      <c r="AT318" s="38"/>
    </row>
    <row r="319" spans="1:46" ht="12.75"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c r="AM319" s="37"/>
      <c r="AN319" s="37"/>
      <c r="AO319" s="38"/>
      <c r="AP319" s="38"/>
      <c r="AQ319" s="37"/>
      <c r="AR319" s="37"/>
      <c r="AS319" s="37"/>
      <c r="AT319" s="38"/>
    </row>
    <row r="320" spans="1:46" ht="12.75"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37"/>
      <c r="AK320" s="37"/>
      <c r="AL320" s="37"/>
      <c r="AM320" s="37"/>
      <c r="AN320" s="37"/>
      <c r="AO320" s="38"/>
      <c r="AP320" s="38"/>
      <c r="AQ320" s="37"/>
      <c r="AR320" s="37"/>
      <c r="AS320" s="37"/>
      <c r="AT320" s="38"/>
    </row>
    <row r="321" spans="1:46" ht="12.75"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37"/>
      <c r="AK321" s="37"/>
      <c r="AL321" s="37"/>
      <c r="AM321" s="37"/>
      <c r="AN321" s="37"/>
      <c r="AO321" s="38"/>
      <c r="AP321" s="38"/>
      <c r="AQ321" s="37"/>
      <c r="AR321" s="37"/>
      <c r="AS321" s="37"/>
      <c r="AT321" s="38"/>
    </row>
    <row r="322" spans="1:46" ht="12.75"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37"/>
      <c r="AK322" s="37"/>
      <c r="AL322" s="37"/>
      <c r="AM322" s="37"/>
      <c r="AN322" s="37"/>
      <c r="AO322" s="38"/>
      <c r="AP322" s="38"/>
      <c r="AQ322" s="37"/>
      <c r="AR322" s="37"/>
      <c r="AS322" s="37"/>
      <c r="AT322" s="38"/>
    </row>
    <row r="323" spans="1:46" ht="12.75"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37"/>
      <c r="AK323" s="37"/>
      <c r="AL323" s="37"/>
      <c r="AM323" s="37"/>
      <c r="AN323" s="37"/>
      <c r="AO323" s="38"/>
      <c r="AP323" s="38"/>
      <c r="AQ323" s="37"/>
      <c r="AR323" s="37"/>
      <c r="AS323" s="37"/>
      <c r="AT323" s="38"/>
    </row>
    <row r="324" spans="1:46" ht="12.75"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37"/>
      <c r="AK324" s="37"/>
      <c r="AL324" s="37"/>
      <c r="AM324" s="37"/>
      <c r="AN324" s="37"/>
      <c r="AO324" s="38"/>
      <c r="AP324" s="38"/>
      <c r="AQ324" s="37"/>
      <c r="AR324" s="37"/>
      <c r="AS324" s="37"/>
      <c r="AT324" s="38"/>
    </row>
    <row r="325" spans="1:46" ht="12.75"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37"/>
      <c r="AK325" s="37"/>
      <c r="AL325" s="37"/>
      <c r="AM325" s="37"/>
      <c r="AN325" s="37"/>
      <c r="AO325" s="38"/>
      <c r="AP325" s="38"/>
      <c r="AQ325" s="37"/>
      <c r="AR325" s="37"/>
      <c r="AS325" s="37"/>
      <c r="AT325" s="38"/>
    </row>
    <row r="326" spans="1:46" ht="12.75"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37"/>
      <c r="AK326" s="37"/>
      <c r="AL326" s="37"/>
      <c r="AM326" s="37"/>
      <c r="AN326" s="37"/>
      <c r="AO326" s="38"/>
      <c r="AP326" s="38"/>
      <c r="AQ326" s="37"/>
      <c r="AR326" s="37"/>
      <c r="AS326" s="37"/>
      <c r="AT326" s="38"/>
    </row>
    <row r="327" spans="1:46" ht="12.75"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37"/>
      <c r="AK327" s="37"/>
      <c r="AL327" s="37"/>
      <c r="AM327" s="37"/>
      <c r="AN327" s="37"/>
      <c r="AO327" s="38"/>
      <c r="AP327" s="38"/>
      <c r="AQ327" s="37"/>
      <c r="AR327" s="37"/>
      <c r="AS327" s="37"/>
      <c r="AT327" s="38"/>
    </row>
    <row r="328" spans="1:46" ht="12.75"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c r="AM328" s="37"/>
      <c r="AN328" s="37"/>
      <c r="AO328" s="38"/>
      <c r="AP328" s="38"/>
      <c r="AQ328" s="37"/>
      <c r="AR328" s="37"/>
      <c r="AS328" s="37"/>
      <c r="AT328" s="38"/>
    </row>
    <row r="329" spans="1:46" ht="12.75"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37"/>
      <c r="AK329" s="37"/>
      <c r="AL329" s="37"/>
      <c r="AM329" s="37"/>
      <c r="AN329" s="37"/>
      <c r="AO329" s="38"/>
      <c r="AP329" s="38"/>
      <c r="AQ329" s="37"/>
      <c r="AR329" s="37"/>
      <c r="AS329" s="37"/>
      <c r="AT329" s="38"/>
    </row>
    <row r="330" spans="1:46" ht="12.75"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37"/>
      <c r="AK330" s="37"/>
      <c r="AL330" s="37"/>
      <c r="AM330" s="37"/>
      <c r="AN330" s="37"/>
      <c r="AO330" s="38"/>
      <c r="AP330" s="38"/>
      <c r="AQ330" s="37"/>
      <c r="AR330" s="37"/>
      <c r="AS330" s="37"/>
      <c r="AT330" s="38"/>
    </row>
    <row r="331" spans="1:46" ht="12.75"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37"/>
      <c r="AK331" s="37"/>
      <c r="AL331" s="37"/>
      <c r="AM331" s="37"/>
      <c r="AN331" s="37"/>
      <c r="AO331" s="38"/>
      <c r="AP331" s="38"/>
      <c r="AQ331" s="37"/>
      <c r="AR331" s="37"/>
      <c r="AS331" s="37"/>
      <c r="AT331" s="38"/>
    </row>
    <row r="332" spans="1:46" ht="12.75"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37"/>
      <c r="AK332" s="37"/>
      <c r="AL332" s="37"/>
      <c r="AM332" s="37"/>
      <c r="AN332" s="37"/>
      <c r="AO332" s="38"/>
      <c r="AP332" s="38"/>
      <c r="AQ332" s="37"/>
      <c r="AR332" s="37"/>
      <c r="AS332" s="37"/>
      <c r="AT332" s="38"/>
    </row>
    <row r="333" spans="1:46" ht="12.75"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c r="AM333" s="37"/>
      <c r="AN333" s="37"/>
      <c r="AO333" s="38"/>
      <c r="AP333" s="38"/>
      <c r="AQ333" s="37"/>
      <c r="AR333" s="37"/>
      <c r="AS333" s="37"/>
      <c r="AT333" s="38"/>
    </row>
    <row r="334" spans="1:46" ht="12.75"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37"/>
      <c r="AK334" s="37"/>
      <c r="AL334" s="37"/>
      <c r="AM334" s="37"/>
      <c r="AN334" s="37"/>
      <c r="AO334" s="38"/>
      <c r="AP334" s="38"/>
      <c r="AQ334" s="37"/>
      <c r="AR334" s="37"/>
      <c r="AS334" s="37"/>
      <c r="AT334" s="38"/>
    </row>
    <row r="335" spans="1:46" ht="12.75"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37"/>
      <c r="AK335" s="37"/>
      <c r="AL335" s="37"/>
      <c r="AM335" s="37"/>
      <c r="AN335" s="37"/>
      <c r="AO335" s="38"/>
      <c r="AP335" s="38"/>
      <c r="AQ335" s="37"/>
      <c r="AR335" s="37"/>
      <c r="AS335" s="37"/>
      <c r="AT335" s="38"/>
    </row>
    <row r="336" spans="1:46" ht="12.75"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37"/>
      <c r="AK336" s="37"/>
      <c r="AL336" s="37"/>
      <c r="AM336" s="37"/>
      <c r="AN336" s="37"/>
      <c r="AO336" s="38"/>
      <c r="AP336" s="38"/>
      <c r="AQ336" s="37"/>
      <c r="AR336" s="37"/>
      <c r="AS336" s="37"/>
      <c r="AT336" s="38"/>
    </row>
    <row r="337" spans="1:46" ht="12.75"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37"/>
      <c r="AK337" s="37"/>
      <c r="AL337" s="37"/>
      <c r="AM337" s="37"/>
      <c r="AN337" s="37"/>
      <c r="AO337" s="38"/>
      <c r="AP337" s="38"/>
      <c r="AQ337" s="37"/>
      <c r="AR337" s="37"/>
      <c r="AS337" s="37"/>
      <c r="AT337" s="38"/>
    </row>
    <row r="338" spans="1:46" ht="12.75"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37"/>
      <c r="AK338" s="37"/>
      <c r="AL338" s="37"/>
      <c r="AM338" s="37"/>
      <c r="AN338" s="37"/>
      <c r="AO338" s="38"/>
      <c r="AP338" s="38"/>
      <c r="AQ338" s="37"/>
      <c r="AR338" s="37"/>
      <c r="AS338" s="37"/>
      <c r="AT338" s="38"/>
    </row>
    <row r="339" spans="1:46" ht="12.75"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c r="AM339" s="37"/>
      <c r="AN339" s="37"/>
      <c r="AO339" s="38"/>
      <c r="AP339" s="38"/>
      <c r="AQ339" s="37"/>
      <c r="AR339" s="37"/>
      <c r="AS339" s="37"/>
      <c r="AT339" s="38"/>
    </row>
    <row r="340" spans="1:46" ht="12.75"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37"/>
      <c r="AK340" s="37"/>
      <c r="AL340" s="37"/>
      <c r="AM340" s="37"/>
      <c r="AN340" s="37"/>
      <c r="AO340" s="38"/>
      <c r="AP340" s="38"/>
      <c r="AQ340" s="37"/>
      <c r="AR340" s="37"/>
      <c r="AS340" s="37"/>
      <c r="AT340" s="38"/>
    </row>
    <row r="341" spans="1:46" ht="12.75"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37"/>
      <c r="AK341" s="37"/>
      <c r="AL341" s="37"/>
      <c r="AM341" s="37"/>
      <c r="AN341" s="37"/>
      <c r="AO341" s="38"/>
      <c r="AP341" s="38"/>
      <c r="AQ341" s="37"/>
      <c r="AR341" s="37"/>
      <c r="AS341" s="37"/>
      <c r="AT341" s="38"/>
    </row>
    <row r="342" spans="1:46" ht="12.75"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37"/>
      <c r="AK342" s="37"/>
      <c r="AL342" s="37"/>
      <c r="AM342" s="37"/>
      <c r="AN342" s="37"/>
      <c r="AO342" s="38"/>
      <c r="AP342" s="38"/>
      <c r="AQ342" s="37"/>
      <c r="AR342" s="37"/>
      <c r="AS342" s="37"/>
      <c r="AT342" s="38"/>
    </row>
    <row r="343" spans="1:46" ht="12.75"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37"/>
      <c r="AK343" s="37"/>
      <c r="AL343" s="37"/>
      <c r="AM343" s="37"/>
      <c r="AN343" s="37"/>
      <c r="AO343" s="38"/>
      <c r="AP343" s="38"/>
      <c r="AQ343" s="37"/>
      <c r="AR343" s="37"/>
      <c r="AS343" s="37"/>
      <c r="AT343" s="38"/>
    </row>
    <row r="344" spans="1:46" ht="12.75"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37"/>
      <c r="AK344" s="37"/>
      <c r="AL344" s="37"/>
      <c r="AM344" s="37"/>
      <c r="AN344" s="37"/>
      <c r="AO344" s="38"/>
      <c r="AP344" s="38"/>
      <c r="AQ344" s="37"/>
      <c r="AR344" s="37"/>
      <c r="AS344" s="37"/>
      <c r="AT344" s="38"/>
    </row>
    <row r="345" spans="1:46" ht="12.75"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37"/>
      <c r="AK345" s="37"/>
      <c r="AL345" s="37"/>
      <c r="AM345" s="37"/>
      <c r="AN345" s="37"/>
      <c r="AO345" s="38"/>
      <c r="AP345" s="38"/>
      <c r="AQ345" s="37"/>
      <c r="AR345" s="37"/>
      <c r="AS345" s="37"/>
      <c r="AT345" s="38"/>
    </row>
    <row r="346" spans="1:46" ht="12.75"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c r="AM346" s="37"/>
      <c r="AN346" s="37"/>
      <c r="AO346" s="38"/>
      <c r="AP346" s="38"/>
      <c r="AQ346" s="37"/>
      <c r="AR346" s="37"/>
      <c r="AS346" s="37"/>
      <c r="AT346" s="38"/>
    </row>
    <row r="347" spans="1:46" ht="12.75"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37"/>
      <c r="AK347" s="37"/>
      <c r="AL347" s="37"/>
      <c r="AM347" s="37"/>
      <c r="AN347" s="37"/>
      <c r="AO347" s="38"/>
      <c r="AP347" s="38"/>
      <c r="AQ347" s="37"/>
      <c r="AR347" s="37"/>
      <c r="AS347" s="37"/>
      <c r="AT347" s="38"/>
    </row>
    <row r="348" spans="1:46" ht="12.75"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c r="AM348" s="37"/>
      <c r="AN348" s="37"/>
      <c r="AO348" s="38"/>
      <c r="AP348" s="38"/>
      <c r="AQ348" s="37"/>
      <c r="AR348" s="37"/>
      <c r="AS348" s="37"/>
      <c r="AT348" s="38"/>
    </row>
    <row r="349" spans="1:46" ht="12.75"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37"/>
      <c r="AK349" s="37"/>
      <c r="AL349" s="37"/>
      <c r="AM349" s="37"/>
      <c r="AN349" s="37"/>
      <c r="AO349" s="38"/>
      <c r="AP349" s="38"/>
      <c r="AQ349" s="37"/>
      <c r="AR349" s="37"/>
      <c r="AS349" s="37"/>
      <c r="AT349" s="38"/>
    </row>
    <row r="350" spans="1:46" ht="12.75"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c r="AM350" s="37"/>
      <c r="AN350" s="37"/>
      <c r="AO350" s="38"/>
      <c r="AP350" s="38"/>
      <c r="AQ350" s="37"/>
      <c r="AR350" s="37"/>
      <c r="AS350" s="37"/>
      <c r="AT350" s="38"/>
    </row>
    <row r="351" spans="1:46" ht="12.75"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37"/>
      <c r="AK351" s="37"/>
      <c r="AL351" s="37"/>
      <c r="AM351" s="37"/>
      <c r="AN351" s="37"/>
      <c r="AO351" s="38"/>
      <c r="AP351" s="38"/>
      <c r="AQ351" s="37"/>
      <c r="AR351" s="37"/>
      <c r="AS351" s="37"/>
      <c r="AT351" s="38"/>
    </row>
    <row r="352" spans="1:46" ht="12.75"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37"/>
      <c r="AK352" s="37"/>
      <c r="AL352" s="37"/>
      <c r="AM352" s="37"/>
      <c r="AN352" s="37"/>
      <c r="AO352" s="38"/>
      <c r="AP352" s="38"/>
      <c r="AQ352" s="37"/>
      <c r="AR352" s="37"/>
      <c r="AS352" s="37"/>
      <c r="AT352" s="38"/>
    </row>
    <row r="353" spans="1:46" ht="12.75"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37"/>
      <c r="AK353" s="37"/>
      <c r="AL353" s="37"/>
      <c r="AM353" s="37"/>
      <c r="AN353" s="37"/>
      <c r="AO353" s="38"/>
      <c r="AP353" s="38"/>
      <c r="AQ353" s="37"/>
      <c r="AR353" s="37"/>
      <c r="AS353" s="37"/>
      <c r="AT353" s="38"/>
    </row>
    <row r="354" spans="1:46" ht="12.75"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37"/>
      <c r="AK354" s="37"/>
      <c r="AL354" s="37"/>
      <c r="AM354" s="37"/>
      <c r="AN354" s="37"/>
      <c r="AO354" s="38"/>
      <c r="AP354" s="38"/>
      <c r="AQ354" s="37"/>
      <c r="AR354" s="37"/>
      <c r="AS354" s="37"/>
      <c r="AT354" s="38"/>
    </row>
    <row r="355" spans="1:46" ht="12.75"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c r="AM355" s="37"/>
      <c r="AN355" s="37"/>
      <c r="AO355" s="38"/>
      <c r="AP355" s="38"/>
      <c r="AQ355" s="37"/>
      <c r="AR355" s="37"/>
      <c r="AS355" s="37"/>
      <c r="AT355" s="38"/>
    </row>
    <row r="356" spans="1:46" ht="12.75"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37"/>
      <c r="AK356" s="37"/>
      <c r="AL356" s="37"/>
      <c r="AM356" s="37"/>
      <c r="AN356" s="37"/>
      <c r="AO356" s="38"/>
      <c r="AP356" s="38"/>
      <c r="AQ356" s="37"/>
      <c r="AR356" s="37"/>
      <c r="AS356" s="37"/>
      <c r="AT356" s="38"/>
    </row>
    <row r="357" spans="1:46" ht="12.75"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37"/>
      <c r="AK357" s="37"/>
      <c r="AL357" s="37"/>
      <c r="AM357" s="37"/>
      <c r="AN357" s="37"/>
      <c r="AO357" s="38"/>
      <c r="AP357" s="38"/>
      <c r="AQ357" s="37"/>
      <c r="AR357" s="37"/>
      <c r="AS357" s="37"/>
      <c r="AT357" s="38"/>
    </row>
    <row r="358" spans="1:46" ht="12.75"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37"/>
      <c r="AK358" s="37"/>
      <c r="AL358" s="37"/>
      <c r="AM358" s="37"/>
      <c r="AN358" s="37"/>
      <c r="AO358" s="38"/>
      <c r="AP358" s="38"/>
      <c r="AQ358" s="37"/>
      <c r="AR358" s="37"/>
      <c r="AS358" s="37"/>
      <c r="AT358" s="38"/>
    </row>
    <row r="359" spans="1:46" ht="12.75"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37"/>
      <c r="AK359" s="37"/>
      <c r="AL359" s="37"/>
      <c r="AM359" s="37"/>
      <c r="AN359" s="37"/>
      <c r="AO359" s="38"/>
      <c r="AP359" s="38"/>
      <c r="AQ359" s="37"/>
      <c r="AR359" s="37"/>
      <c r="AS359" s="37"/>
      <c r="AT359" s="38"/>
    </row>
    <row r="360" spans="1:46" ht="12.75"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c r="AM360" s="37"/>
      <c r="AN360" s="37"/>
      <c r="AO360" s="38"/>
      <c r="AP360" s="38"/>
      <c r="AQ360" s="37"/>
      <c r="AR360" s="37"/>
      <c r="AS360" s="37"/>
      <c r="AT360" s="38"/>
    </row>
    <row r="361" spans="1:46" ht="12.75"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37"/>
      <c r="AK361" s="37"/>
      <c r="AL361" s="37"/>
      <c r="AM361" s="37"/>
      <c r="AN361" s="37"/>
      <c r="AO361" s="38"/>
      <c r="AP361" s="38"/>
      <c r="AQ361" s="37"/>
      <c r="AR361" s="37"/>
      <c r="AS361" s="37"/>
      <c r="AT361" s="38"/>
    </row>
    <row r="362" spans="1:46" ht="12.75"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37"/>
      <c r="AK362" s="37"/>
      <c r="AL362" s="37"/>
      <c r="AM362" s="37"/>
      <c r="AN362" s="37"/>
      <c r="AO362" s="38"/>
      <c r="AP362" s="38"/>
      <c r="AQ362" s="37"/>
      <c r="AR362" s="37"/>
      <c r="AS362" s="37"/>
      <c r="AT362" s="38"/>
    </row>
    <row r="363" spans="1:46" ht="12.75"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37"/>
      <c r="AK363" s="37"/>
      <c r="AL363" s="37"/>
      <c r="AM363" s="37"/>
      <c r="AN363" s="37"/>
      <c r="AO363" s="38"/>
      <c r="AP363" s="38"/>
      <c r="AQ363" s="37"/>
      <c r="AR363" s="37"/>
      <c r="AS363" s="37"/>
      <c r="AT363" s="38"/>
    </row>
    <row r="364" spans="1:46" ht="12.75"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37"/>
      <c r="AK364" s="37"/>
      <c r="AL364" s="37"/>
      <c r="AM364" s="37"/>
      <c r="AN364" s="37"/>
      <c r="AO364" s="38"/>
      <c r="AP364" s="38"/>
      <c r="AQ364" s="37"/>
      <c r="AR364" s="37"/>
      <c r="AS364" s="37"/>
      <c r="AT364" s="38"/>
    </row>
    <row r="365" spans="1:46" ht="12.75"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37"/>
      <c r="AK365" s="37"/>
      <c r="AL365" s="37"/>
      <c r="AM365" s="37"/>
      <c r="AN365" s="37"/>
      <c r="AO365" s="38"/>
      <c r="AP365" s="38"/>
      <c r="AQ365" s="37"/>
      <c r="AR365" s="37"/>
      <c r="AS365" s="37"/>
      <c r="AT365" s="38"/>
    </row>
    <row r="366" spans="1:46" ht="12.75"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37"/>
      <c r="AK366" s="37"/>
      <c r="AL366" s="37"/>
      <c r="AM366" s="37"/>
      <c r="AN366" s="37"/>
      <c r="AO366" s="38"/>
      <c r="AP366" s="38"/>
      <c r="AQ366" s="37"/>
      <c r="AR366" s="37"/>
      <c r="AS366" s="37"/>
      <c r="AT366" s="38"/>
    </row>
    <row r="367" spans="1:46" ht="12.75"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37"/>
      <c r="AK367" s="37"/>
      <c r="AL367" s="37"/>
      <c r="AM367" s="37"/>
      <c r="AN367" s="37"/>
      <c r="AO367" s="38"/>
      <c r="AP367" s="38"/>
      <c r="AQ367" s="37"/>
      <c r="AR367" s="37"/>
      <c r="AS367" s="37"/>
      <c r="AT367" s="38"/>
    </row>
    <row r="368" spans="1:46" ht="12.75"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37"/>
      <c r="AK368" s="37"/>
      <c r="AL368" s="37"/>
      <c r="AM368" s="37"/>
      <c r="AN368" s="37"/>
      <c r="AO368" s="38"/>
      <c r="AP368" s="38"/>
      <c r="AQ368" s="37"/>
      <c r="AR368" s="37"/>
      <c r="AS368" s="37"/>
      <c r="AT368" s="38"/>
    </row>
    <row r="369" spans="1:46" ht="12.75"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37"/>
      <c r="AK369" s="37"/>
      <c r="AL369" s="37"/>
      <c r="AM369" s="37"/>
      <c r="AN369" s="37"/>
      <c r="AO369" s="38"/>
      <c r="AP369" s="38"/>
      <c r="AQ369" s="37"/>
      <c r="AR369" s="37"/>
      <c r="AS369" s="37"/>
      <c r="AT369" s="38"/>
    </row>
    <row r="370" spans="1:46" ht="12.75"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c r="AM370" s="37"/>
      <c r="AN370" s="37"/>
      <c r="AO370" s="38"/>
      <c r="AP370" s="38"/>
      <c r="AQ370" s="37"/>
      <c r="AR370" s="37"/>
      <c r="AS370" s="37"/>
      <c r="AT370" s="38"/>
    </row>
    <row r="371" spans="1:46" ht="12.75"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37"/>
      <c r="AK371" s="37"/>
      <c r="AL371" s="37"/>
      <c r="AM371" s="37"/>
      <c r="AN371" s="37"/>
      <c r="AO371" s="38"/>
      <c r="AP371" s="38"/>
      <c r="AQ371" s="37"/>
      <c r="AR371" s="37"/>
      <c r="AS371" s="37"/>
      <c r="AT371" s="38"/>
    </row>
    <row r="372" spans="1:46" ht="12.75"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37"/>
      <c r="AK372" s="37"/>
      <c r="AL372" s="37"/>
      <c r="AM372" s="37"/>
      <c r="AN372" s="37"/>
      <c r="AO372" s="38"/>
      <c r="AP372" s="38"/>
      <c r="AQ372" s="37"/>
      <c r="AR372" s="37"/>
      <c r="AS372" s="37"/>
      <c r="AT372" s="38"/>
    </row>
    <row r="373" spans="1:46" ht="12.75"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37"/>
      <c r="AK373" s="37"/>
      <c r="AL373" s="37"/>
      <c r="AM373" s="37"/>
      <c r="AN373" s="37"/>
      <c r="AO373" s="38"/>
      <c r="AP373" s="38"/>
      <c r="AQ373" s="37"/>
      <c r="AR373" s="37"/>
      <c r="AS373" s="37"/>
      <c r="AT373" s="38"/>
    </row>
    <row r="374" spans="1:46" ht="12.75"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37"/>
      <c r="AK374" s="37"/>
      <c r="AL374" s="37"/>
      <c r="AM374" s="37"/>
      <c r="AN374" s="37"/>
      <c r="AO374" s="38"/>
      <c r="AP374" s="38"/>
      <c r="AQ374" s="37"/>
      <c r="AR374" s="37"/>
      <c r="AS374" s="37"/>
      <c r="AT374" s="38"/>
    </row>
    <row r="375" spans="1:46" ht="12.75"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37"/>
      <c r="AK375" s="37"/>
      <c r="AL375" s="37"/>
      <c r="AM375" s="37"/>
      <c r="AN375" s="37"/>
      <c r="AO375" s="38"/>
      <c r="AP375" s="38"/>
      <c r="AQ375" s="37"/>
      <c r="AR375" s="37"/>
      <c r="AS375" s="37"/>
      <c r="AT375" s="38"/>
    </row>
    <row r="376" spans="1:46" ht="12.75"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37"/>
      <c r="AK376" s="37"/>
      <c r="AL376" s="37"/>
      <c r="AM376" s="37"/>
      <c r="AN376" s="37"/>
      <c r="AO376" s="38"/>
      <c r="AP376" s="38"/>
      <c r="AQ376" s="37"/>
      <c r="AR376" s="37"/>
      <c r="AS376" s="37"/>
      <c r="AT376" s="38"/>
    </row>
    <row r="377" spans="1:46" ht="12.75"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37"/>
      <c r="AK377" s="37"/>
      <c r="AL377" s="37"/>
      <c r="AM377" s="37"/>
      <c r="AN377" s="37"/>
      <c r="AO377" s="38"/>
      <c r="AP377" s="38"/>
      <c r="AQ377" s="37"/>
      <c r="AR377" s="37"/>
      <c r="AS377" s="37"/>
      <c r="AT377" s="38"/>
    </row>
    <row r="378" spans="1:46" ht="12.75"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c r="AM378" s="37"/>
      <c r="AN378" s="37"/>
      <c r="AO378" s="38"/>
      <c r="AP378" s="38"/>
      <c r="AQ378" s="37"/>
      <c r="AR378" s="37"/>
      <c r="AS378" s="37"/>
      <c r="AT378" s="38"/>
    </row>
    <row r="379" spans="1:46" ht="12.75"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37"/>
      <c r="AK379" s="37"/>
      <c r="AL379" s="37"/>
      <c r="AM379" s="37"/>
      <c r="AN379" s="37"/>
      <c r="AO379" s="38"/>
      <c r="AP379" s="38"/>
      <c r="AQ379" s="37"/>
      <c r="AR379" s="37"/>
      <c r="AS379" s="37"/>
      <c r="AT379" s="38"/>
    </row>
    <row r="380" spans="1:46" ht="12.75"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37"/>
      <c r="AK380" s="37"/>
      <c r="AL380" s="37"/>
      <c r="AM380" s="37"/>
      <c r="AN380" s="37"/>
      <c r="AO380" s="38"/>
      <c r="AP380" s="38"/>
      <c r="AQ380" s="37"/>
      <c r="AR380" s="37"/>
      <c r="AS380" s="37"/>
      <c r="AT380" s="38"/>
    </row>
    <row r="381" spans="1:46" ht="12.75"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37"/>
      <c r="AK381" s="37"/>
      <c r="AL381" s="37"/>
      <c r="AM381" s="37"/>
      <c r="AN381" s="37"/>
      <c r="AO381" s="38"/>
      <c r="AP381" s="38"/>
      <c r="AQ381" s="37"/>
      <c r="AR381" s="37"/>
      <c r="AS381" s="37"/>
      <c r="AT381" s="38"/>
    </row>
    <row r="382" spans="1:46" ht="12.75"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37"/>
      <c r="AK382" s="37"/>
      <c r="AL382" s="37"/>
      <c r="AM382" s="37"/>
      <c r="AN382" s="37"/>
      <c r="AO382" s="38"/>
      <c r="AP382" s="38"/>
      <c r="AQ382" s="37"/>
      <c r="AR382" s="37"/>
      <c r="AS382" s="37"/>
      <c r="AT382" s="38"/>
    </row>
    <row r="383" spans="1:46" ht="12.75"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37"/>
      <c r="AK383" s="37"/>
      <c r="AL383" s="37"/>
      <c r="AM383" s="37"/>
      <c r="AN383" s="37"/>
      <c r="AO383" s="38"/>
      <c r="AP383" s="38"/>
      <c r="AQ383" s="37"/>
      <c r="AR383" s="37"/>
      <c r="AS383" s="37"/>
      <c r="AT383" s="38"/>
    </row>
    <row r="384" spans="1:46" ht="12.75"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37"/>
      <c r="AK384" s="37"/>
      <c r="AL384" s="37"/>
      <c r="AM384" s="37"/>
      <c r="AN384" s="37"/>
      <c r="AO384" s="38"/>
      <c r="AP384" s="38"/>
      <c r="AQ384" s="37"/>
      <c r="AR384" s="37"/>
      <c r="AS384" s="37"/>
      <c r="AT384" s="38"/>
    </row>
    <row r="385" spans="1:46" ht="12.75"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37"/>
      <c r="AK385" s="37"/>
      <c r="AL385" s="37"/>
      <c r="AM385" s="37"/>
      <c r="AN385" s="37"/>
      <c r="AO385" s="38"/>
      <c r="AP385" s="38"/>
      <c r="AQ385" s="37"/>
      <c r="AR385" s="37"/>
      <c r="AS385" s="37"/>
      <c r="AT385" s="38"/>
    </row>
    <row r="386" spans="1:46" ht="12.75"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37"/>
      <c r="AK386" s="37"/>
      <c r="AL386" s="37"/>
      <c r="AM386" s="37"/>
      <c r="AN386" s="37"/>
      <c r="AO386" s="38"/>
      <c r="AP386" s="38"/>
      <c r="AQ386" s="37"/>
      <c r="AR386" s="37"/>
      <c r="AS386" s="37"/>
      <c r="AT386" s="38"/>
    </row>
    <row r="387" spans="1:46" ht="12.75"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37"/>
      <c r="AK387" s="37"/>
      <c r="AL387" s="37"/>
      <c r="AM387" s="37"/>
      <c r="AN387" s="37"/>
      <c r="AO387" s="38"/>
      <c r="AP387" s="38"/>
      <c r="AQ387" s="37"/>
      <c r="AR387" s="37"/>
      <c r="AS387" s="37"/>
      <c r="AT387" s="38"/>
    </row>
    <row r="388" spans="1:46" ht="12.75"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37"/>
      <c r="AK388" s="37"/>
      <c r="AL388" s="37"/>
      <c r="AM388" s="37"/>
      <c r="AN388" s="37"/>
      <c r="AO388" s="38"/>
      <c r="AP388" s="38"/>
      <c r="AQ388" s="37"/>
      <c r="AR388" s="37"/>
      <c r="AS388" s="37"/>
      <c r="AT388" s="38"/>
    </row>
    <row r="389" spans="1:46" ht="12.75"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37"/>
      <c r="AK389" s="37"/>
      <c r="AL389" s="37"/>
      <c r="AM389" s="37"/>
      <c r="AN389" s="37"/>
      <c r="AO389" s="38"/>
      <c r="AP389" s="38"/>
      <c r="AQ389" s="37"/>
      <c r="AR389" s="37"/>
      <c r="AS389" s="37"/>
      <c r="AT389" s="38"/>
    </row>
    <row r="390" spans="1:46" ht="12.75"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37"/>
      <c r="AK390" s="37"/>
      <c r="AL390" s="37"/>
      <c r="AM390" s="37"/>
      <c r="AN390" s="37"/>
      <c r="AO390" s="38"/>
      <c r="AP390" s="38"/>
      <c r="AQ390" s="37"/>
      <c r="AR390" s="37"/>
      <c r="AS390" s="37"/>
      <c r="AT390" s="38"/>
    </row>
    <row r="391" spans="1:46" ht="12.75"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37"/>
      <c r="AK391" s="37"/>
      <c r="AL391" s="37"/>
      <c r="AM391" s="37"/>
      <c r="AN391" s="37"/>
      <c r="AO391" s="38"/>
      <c r="AP391" s="38"/>
      <c r="AQ391" s="37"/>
      <c r="AR391" s="37"/>
      <c r="AS391" s="37"/>
      <c r="AT391" s="38"/>
    </row>
    <row r="392" spans="1:46" ht="12.75"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37"/>
      <c r="AK392" s="37"/>
      <c r="AL392" s="37"/>
      <c r="AM392" s="37"/>
      <c r="AN392" s="37"/>
      <c r="AO392" s="38"/>
      <c r="AP392" s="38"/>
      <c r="AQ392" s="37"/>
      <c r="AR392" s="37"/>
      <c r="AS392" s="37"/>
      <c r="AT392" s="38"/>
    </row>
    <row r="393" spans="1:46" ht="12.75"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37"/>
      <c r="AK393" s="37"/>
      <c r="AL393" s="37"/>
      <c r="AM393" s="37"/>
      <c r="AN393" s="37"/>
      <c r="AO393" s="38"/>
      <c r="AP393" s="38"/>
      <c r="AQ393" s="37"/>
      <c r="AR393" s="37"/>
      <c r="AS393" s="37"/>
      <c r="AT393" s="38"/>
    </row>
    <row r="394" spans="1:46" ht="12.75"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37"/>
      <c r="AK394" s="37"/>
      <c r="AL394" s="37"/>
      <c r="AM394" s="37"/>
      <c r="AN394" s="37"/>
      <c r="AO394" s="38"/>
      <c r="AP394" s="38"/>
      <c r="AQ394" s="37"/>
      <c r="AR394" s="37"/>
      <c r="AS394" s="37"/>
      <c r="AT394" s="38"/>
    </row>
    <row r="395" spans="1:46" ht="12.75"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37"/>
      <c r="AK395" s="37"/>
      <c r="AL395" s="37"/>
      <c r="AM395" s="37"/>
      <c r="AN395" s="37"/>
      <c r="AO395" s="38"/>
      <c r="AP395" s="38"/>
      <c r="AQ395" s="37"/>
      <c r="AR395" s="37"/>
      <c r="AS395" s="37"/>
      <c r="AT395" s="38"/>
    </row>
    <row r="396" spans="1:46" ht="12.75"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37"/>
      <c r="AK396" s="37"/>
      <c r="AL396" s="37"/>
      <c r="AM396" s="37"/>
      <c r="AN396" s="37"/>
      <c r="AO396" s="38"/>
      <c r="AP396" s="38"/>
      <c r="AQ396" s="37"/>
      <c r="AR396" s="37"/>
      <c r="AS396" s="37"/>
      <c r="AT396" s="38"/>
    </row>
    <row r="397" spans="1:46" ht="12.75"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37"/>
      <c r="AK397" s="37"/>
      <c r="AL397" s="37"/>
      <c r="AM397" s="37"/>
      <c r="AN397" s="37"/>
      <c r="AO397" s="38"/>
      <c r="AP397" s="38"/>
      <c r="AQ397" s="37"/>
      <c r="AR397" s="37"/>
      <c r="AS397" s="37"/>
      <c r="AT397" s="38"/>
    </row>
    <row r="398" spans="1:46" ht="12.75"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37"/>
      <c r="AK398" s="37"/>
      <c r="AL398" s="37"/>
      <c r="AM398" s="37"/>
      <c r="AN398" s="37"/>
      <c r="AO398" s="38"/>
      <c r="AP398" s="38"/>
      <c r="AQ398" s="37"/>
      <c r="AR398" s="37"/>
      <c r="AS398" s="37"/>
      <c r="AT398" s="38"/>
    </row>
    <row r="399" spans="1:46" ht="12.75"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37"/>
      <c r="AK399" s="37"/>
      <c r="AL399" s="37"/>
      <c r="AM399" s="37"/>
      <c r="AN399" s="37"/>
      <c r="AO399" s="38"/>
      <c r="AP399" s="38"/>
      <c r="AQ399" s="37"/>
      <c r="AR399" s="37"/>
      <c r="AS399" s="37"/>
      <c r="AT399" s="38"/>
    </row>
    <row r="400" spans="1:46" ht="12.75"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37"/>
      <c r="AK400" s="37"/>
      <c r="AL400" s="37"/>
      <c r="AM400" s="37"/>
      <c r="AN400" s="37"/>
      <c r="AO400" s="38"/>
      <c r="AP400" s="38"/>
      <c r="AQ400" s="37"/>
      <c r="AR400" s="37"/>
      <c r="AS400" s="37"/>
      <c r="AT400" s="38"/>
    </row>
    <row r="401" spans="1:46" ht="12.75"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37"/>
      <c r="AK401" s="37"/>
      <c r="AL401" s="37"/>
      <c r="AM401" s="37"/>
      <c r="AN401" s="37"/>
      <c r="AO401" s="38"/>
      <c r="AP401" s="38"/>
      <c r="AQ401" s="37"/>
      <c r="AR401" s="37"/>
      <c r="AS401" s="37"/>
      <c r="AT401" s="38"/>
    </row>
    <row r="402" spans="1:46" ht="12.75"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37"/>
      <c r="AK402" s="37"/>
      <c r="AL402" s="37"/>
      <c r="AM402" s="37"/>
      <c r="AN402" s="37"/>
      <c r="AO402" s="38"/>
      <c r="AP402" s="38"/>
      <c r="AQ402" s="37"/>
      <c r="AR402" s="37"/>
      <c r="AS402" s="37"/>
      <c r="AT402" s="38"/>
    </row>
    <row r="403" spans="1:46" ht="12.75"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37"/>
      <c r="AK403" s="37"/>
      <c r="AL403" s="37"/>
      <c r="AM403" s="37"/>
      <c r="AN403" s="37"/>
      <c r="AO403" s="38"/>
      <c r="AP403" s="38"/>
      <c r="AQ403" s="37"/>
      <c r="AR403" s="37"/>
      <c r="AS403" s="37"/>
      <c r="AT403" s="38"/>
    </row>
    <row r="404" spans="1:46" ht="12.75"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c r="AM404" s="37"/>
      <c r="AN404" s="37"/>
      <c r="AO404" s="38"/>
      <c r="AP404" s="38"/>
      <c r="AQ404" s="37"/>
      <c r="AR404" s="37"/>
      <c r="AS404" s="37"/>
      <c r="AT404" s="38"/>
    </row>
    <row r="405" spans="1:46" ht="12.75"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37"/>
      <c r="AK405" s="37"/>
      <c r="AL405" s="37"/>
      <c r="AM405" s="37"/>
      <c r="AN405" s="37"/>
      <c r="AO405" s="38"/>
      <c r="AP405" s="38"/>
      <c r="AQ405" s="37"/>
      <c r="AR405" s="37"/>
      <c r="AS405" s="37"/>
      <c r="AT405" s="38"/>
    </row>
    <row r="406" spans="1:46" ht="12.75"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37"/>
      <c r="AK406" s="37"/>
      <c r="AL406" s="37"/>
      <c r="AM406" s="37"/>
      <c r="AN406" s="37"/>
      <c r="AO406" s="38"/>
      <c r="AP406" s="38"/>
      <c r="AQ406" s="37"/>
      <c r="AR406" s="37"/>
      <c r="AS406" s="37"/>
      <c r="AT406" s="38"/>
    </row>
    <row r="407" spans="1:46" ht="12.75"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37"/>
      <c r="AK407" s="37"/>
      <c r="AL407" s="37"/>
      <c r="AM407" s="37"/>
      <c r="AN407" s="37"/>
      <c r="AO407" s="38"/>
      <c r="AP407" s="38"/>
      <c r="AQ407" s="37"/>
      <c r="AR407" s="37"/>
      <c r="AS407" s="37"/>
      <c r="AT407" s="38"/>
    </row>
    <row r="408" spans="1:46" ht="12.75"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37"/>
      <c r="AK408" s="37"/>
      <c r="AL408" s="37"/>
      <c r="AM408" s="37"/>
      <c r="AN408" s="37"/>
      <c r="AO408" s="38"/>
      <c r="AP408" s="38"/>
      <c r="AQ408" s="37"/>
      <c r="AR408" s="37"/>
      <c r="AS408" s="37"/>
      <c r="AT408" s="38"/>
    </row>
    <row r="409" spans="1:46" ht="12.75"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37"/>
      <c r="AK409" s="37"/>
      <c r="AL409" s="37"/>
      <c r="AM409" s="37"/>
      <c r="AN409" s="37"/>
      <c r="AO409" s="38"/>
      <c r="AP409" s="38"/>
      <c r="AQ409" s="37"/>
      <c r="AR409" s="37"/>
      <c r="AS409" s="37"/>
      <c r="AT409" s="38"/>
    </row>
    <row r="410" spans="1:46" ht="12.75"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37"/>
      <c r="AK410" s="37"/>
      <c r="AL410" s="37"/>
      <c r="AM410" s="37"/>
      <c r="AN410" s="37"/>
      <c r="AO410" s="38"/>
      <c r="AP410" s="38"/>
      <c r="AQ410" s="37"/>
      <c r="AR410" s="37"/>
      <c r="AS410" s="37"/>
      <c r="AT410" s="38"/>
    </row>
    <row r="411" spans="1:46" ht="12.75"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37"/>
      <c r="AK411" s="37"/>
      <c r="AL411" s="37"/>
      <c r="AM411" s="37"/>
      <c r="AN411" s="37"/>
      <c r="AO411" s="38"/>
      <c r="AP411" s="38"/>
      <c r="AQ411" s="37"/>
      <c r="AR411" s="37"/>
      <c r="AS411" s="37"/>
      <c r="AT411" s="38"/>
    </row>
    <row r="412" spans="1:46" ht="12.75"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37"/>
      <c r="AK412" s="37"/>
      <c r="AL412" s="37"/>
      <c r="AM412" s="37"/>
      <c r="AN412" s="37"/>
      <c r="AO412" s="38"/>
      <c r="AP412" s="38"/>
      <c r="AQ412" s="37"/>
      <c r="AR412" s="37"/>
      <c r="AS412" s="37"/>
      <c r="AT412" s="38"/>
    </row>
    <row r="413" spans="1:46" ht="12.75"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37"/>
      <c r="AK413" s="37"/>
      <c r="AL413" s="37"/>
      <c r="AM413" s="37"/>
      <c r="AN413" s="37"/>
      <c r="AO413" s="38"/>
      <c r="AP413" s="38"/>
      <c r="AQ413" s="37"/>
      <c r="AR413" s="37"/>
      <c r="AS413" s="37"/>
      <c r="AT413" s="38"/>
    </row>
    <row r="414" spans="1:46" ht="12.75"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37"/>
      <c r="AK414" s="37"/>
      <c r="AL414" s="37"/>
      <c r="AM414" s="37"/>
      <c r="AN414" s="37"/>
      <c r="AO414" s="38"/>
      <c r="AP414" s="38"/>
      <c r="AQ414" s="37"/>
      <c r="AR414" s="37"/>
      <c r="AS414" s="37"/>
      <c r="AT414" s="38"/>
    </row>
    <row r="415" spans="1:46" ht="12.75"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37"/>
      <c r="AK415" s="37"/>
      <c r="AL415" s="37"/>
      <c r="AM415" s="37"/>
      <c r="AN415" s="37"/>
      <c r="AO415" s="38"/>
      <c r="AP415" s="38"/>
      <c r="AQ415" s="37"/>
      <c r="AR415" s="37"/>
      <c r="AS415" s="37"/>
      <c r="AT415" s="38"/>
    </row>
    <row r="416" spans="1:46" ht="12.75"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37"/>
      <c r="AK416" s="37"/>
      <c r="AL416" s="37"/>
      <c r="AM416" s="37"/>
      <c r="AN416" s="37"/>
      <c r="AO416" s="38"/>
      <c r="AP416" s="38"/>
      <c r="AQ416" s="37"/>
      <c r="AR416" s="37"/>
      <c r="AS416" s="37"/>
      <c r="AT416" s="38"/>
    </row>
    <row r="417" spans="1:46" ht="12.75"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37"/>
      <c r="AK417" s="37"/>
      <c r="AL417" s="37"/>
      <c r="AM417" s="37"/>
      <c r="AN417" s="37"/>
      <c r="AO417" s="38"/>
      <c r="AP417" s="38"/>
      <c r="AQ417" s="37"/>
      <c r="AR417" s="37"/>
      <c r="AS417" s="37"/>
      <c r="AT417" s="38"/>
    </row>
    <row r="418" spans="1:46" ht="12.75"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37"/>
      <c r="AK418" s="37"/>
      <c r="AL418" s="37"/>
      <c r="AM418" s="37"/>
      <c r="AN418" s="37"/>
      <c r="AO418" s="38"/>
      <c r="AP418" s="38"/>
      <c r="AQ418" s="37"/>
      <c r="AR418" s="37"/>
      <c r="AS418" s="37"/>
      <c r="AT418" s="38"/>
    </row>
    <row r="419" spans="1:46" ht="12.75"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37"/>
      <c r="AK419" s="37"/>
      <c r="AL419" s="37"/>
      <c r="AM419" s="37"/>
      <c r="AN419" s="37"/>
      <c r="AO419" s="38"/>
      <c r="AP419" s="38"/>
      <c r="AQ419" s="37"/>
      <c r="AR419" s="37"/>
      <c r="AS419" s="37"/>
      <c r="AT419" s="38"/>
    </row>
    <row r="420" spans="1:46" ht="12.75"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37"/>
      <c r="AK420" s="37"/>
      <c r="AL420" s="37"/>
      <c r="AM420" s="37"/>
      <c r="AN420" s="37"/>
      <c r="AO420" s="38"/>
      <c r="AP420" s="38"/>
      <c r="AQ420" s="37"/>
      <c r="AR420" s="37"/>
      <c r="AS420" s="37"/>
      <c r="AT420" s="38"/>
    </row>
    <row r="421" spans="1:46" ht="12.75"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37"/>
      <c r="AK421" s="37"/>
      <c r="AL421" s="37"/>
      <c r="AM421" s="37"/>
      <c r="AN421" s="37"/>
      <c r="AO421" s="38"/>
      <c r="AP421" s="38"/>
      <c r="AQ421" s="37"/>
      <c r="AR421" s="37"/>
      <c r="AS421" s="37"/>
      <c r="AT421" s="38"/>
    </row>
    <row r="422" spans="1:46" ht="12.75"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37"/>
      <c r="AK422" s="37"/>
      <c r="AL422" s="37"/>
      <c r="AM422" s="37"/>
      <c r="AN422" s="37"/>
      <c r="AO422" s="38"/>
      <c r="AP422" s="38"/>
      <c r="AQ422" s="37"/>
      <c r="AR422" s="37"/>
      <c r="AS422" s="37"/>
      <c r="AT422" s="38"/>
    </row>
    <row r="423" spans="1:46" ht="12.75"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37"/>
      <c r="AK423" s="37"/>
      <c r="AL423" s="37"/>
      <c r="AM423" s="37"/>
      <c r="AN423" s="37"/>
      <c r="AO423" s="38"/>
      <c r="AP423" s="38"/>
      <c r="AQ423" s="37"/>
      <c r="AR423" s="37"/>
      <c r="AS423" s="37"/>
      <c r="AT423" s="38"/>
    </row>
    <row r="424" spans="1:46" ht="12.75"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37"/>
      <c r="AK424" s="37"/>
      <c r="AL424" s="37"/>
      <c r="AM424" s="37"/>
      <c r="AN424" s="37"/>
      <c r="AO424" s="38"/>
      <c r="AP424" s="38"/>
      <c r="AQ424" s="37"/>
      <c r="AR424" s="37"/>
      <c r="AS424" s="37"/>
      <c r="AT424" s="38"/>
    </row>
    <row r="425" spans="1:46" ht="12.75"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37"/>
      <c r="AK425" s="37"/>
      <c r="AL425" s="37"/>
      <c r="AM425" s="37"/>
      <c r="AN425" s="37"/>
      <c r="AO425" s="38"/>
      <c r="AP425" s="38"/>
      <c r="AQ425" s="37"/>
      <c r="AR425" s="37"/>
      <c r="AS425" s="37"/>
      <c r="AT425" s="38"/>
    </row>
    <row r="426" spans="1:46" ht="12.75"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37"/>
      <c r="AK426" s="37"/>
      <c r="AL426" s="37"/>
      <c r="AM426" s="37"/>
      <c r="AN426" s="37"/>
      <c r="AO426" s="38"/>
      <c r="AP426" s="38"/>
      <c r="AQ426" s="37"/>
      <c r="AR426" s="37"/>
      <c r="AS426" s="37"/>
      <c r="AT426" s="38"/>
    </row>
    <row r="427" spans="1:46" ht="12.75"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37"/>
      <c r="AK427" s="37"/>
      <c r="AL427" s="37"/>
      <c r="AM427" s="37"/>
      <c r="AN427" s="37"/>
      <c r="AO427" s="38"/>
      <c r="AP427" s="38"/>
      <c r="AQ427" s="37"/>
      <c r="AR427" s="37"/>
      <c r="AS427" s="37"/>
      <c r="AT427" s="38"/>
    </row>
    <row r="428" spans="1:46" ht="12.75"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37"/>
      <c r="AK428" s="37"/>
      <c r="AL428" s="37"/>
      <c r="AM428" s="37"/>
      <c r="AN428" s="37"/>
      <c r="AO428" s="38"/>
      <c r="AP428" s="38"/>
      <c r="AQ428" s="37"/>
      <c r="AR428" s="37"/>
      <c r="AS428" s="37"/>
      <c r="AT428" s="38"/>
    </row>
    <row r="429" spans="1:46" ht="12.75"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c r="AM429" s="37"/>
      <c r="AN429" s="37"/>
      <c r="AO429" s="38"/>
      <c r="AP429" s="38"/>
      <c r="AQ429" s="37"/>
      <c r="AR429" s="37"/>
      <c r="AS429" s="37"/>
      <c r="AT429" s="38"/>
    </row>
    <row r="430" spans="1:46" ht="12.75"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c r="AM430" s="37"/>
      <c r="AN430" s="37"/>
      <c r="AO430" s="38"/>
      <c r="AP430" s="38"/>
      <c r="AQ430" s="37"/>
      <c r="AR430" s="37"/>
      <c r="AS430" s="37"/>
      <c r="AT430" s="38"/>
    </row>
    <row r="431" spans="1:46" ht="12.75"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37"/>
      <c r="AK431" s="37"/>
      <c r="AL431" s="37"/>
      <c r="AM431" s="37"/>
      <c r="AN431" s="37"/>
      <c r="AO431" s="38"/>
      <c r="AP431" s="38"/>
      <c r="AQ431" s="37"/>
      <c r="AR431" s="37"/>
      <c r="AS431" s="37"/>
      <c r="AT431" s="38"/>
    </row>
    <row r="432" spans="1:46" ht="12.75"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37"/>
      <c r="AK432" s="37"/>
      <c r="AL432" s="37"/>
      <c r="AM432" s="37"/>
      <c r="AN432" s="37"/>
      <c r="AO432" s="38"/>
      <c r="AP432" s="38"/>
      <c r="AQ432" s="37"/>
      <c r="AR432" s="37"/>
      <c r="AS432" s="37"/>
      <c r="AT432" s="38"/>
    </row>
    <row r="433" spans="1:46" ht="12.75"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37"/>
      <c r="AK433" s="37"/>
      <c r="AL433" s="37"/>
      <c r="AM433" s="37"/>
      <c r="AN433" s="37"/>
      <c r="AO433" s="38"/>
      <c r="AP433" s="38"/>
      <c r="AQ433" s="37"/>
      <c r="AR433" s="37"/>
      <c r="AS433" s="37"/>
      <c r="AT433" s="38"/>
    </row>
    <row r="434" spans="1:46" ht="12.75"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37"/>
      <c r="AK434" s="37"/>
      <c r="AL434" s="37"/>
      <c r="AM434" s="37"/>
      <c r="AN434" s="37"/>
      <c r="AO434" s="38"/>
      <c r="AP434" s="38"/>
      <c r="AQ434" s="37"/>
      <c r="AR434" s="37"/>
      <c r="AS434" s="37"/>
      <c r="AT434" s="38"/>
    </row>
    <row r="435" spans="1:46" ht="12.75"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37"/>
      <c r="AK435" s="37"/>
      <c r="AL435" s="37"/>
      <c r="AM435" s="37"/>
      <c r="AN435" s="37"/>
      <c r="AO435" s="38"/>
      <c r="AP435" s="38"/>
      <c r="AQ435" s="37"/>
      <c r="AR435" s="37"/>
      <c r="AS435" s="37"/>
      <c r="AT435" s="38"/>
    </row>
    <row r="436" spans="1:46" ht="12.75"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37"/>
      <c r="AK436" s="37"/>
      <c r="AL436" s="37"/>
      <c r="AM436" s="37"/>
      <c r="AN436" s="37"/>
      <c r="AO436" s="38"/>
      <c r="AP436" s="38"/>
      <c r="AQ436" s="37"/>
      <c r="AR436" s="37"/>
      <c r="AS436" s="37"/>
      <c r="AT436" s="38"/>
    </row>
    <row r="437" spans="1:46" ht="12.75"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37"/>
      <c r="AK437" s="37"/>
      <c r="AL437" s="37"/>
      <c r="AM437" s="37"/>
      <c r="AN437" s="37"/>
      <c r="AO437" s="38"/>
      <c r="AP437" s="38"/>
      <c r="AQ437" s="37"/>
      <c r="AR437" s="37"/>
      <c r="AS437" s="37"/>
      <c r="AT437" s="38"/>
    </row>
    <row r="438" spans="1:46" ht="12.75"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37"/>
      <c r="AK438" s="37"/>
      <c r="AL438" s="37"/>
      <c r="AM438" s="37"/>
      <c r="AN438" s="37"/>
      <c r="AO438" s="38"/>
      <c r="AP438" s="38"/>
      <c r="AQ438" s="37"/>
      <c r="AR438" s="37"/>
      <c r="AS438" s="37"/>
      <c r="AT438" s="38"/>
    </row>
    <row r="439" spans="1:46" ht="12.75"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37"/>
      <c r="AK439" s="37"/>
      <c r="AL439" s="37"/>
      <c r="AM439" s="37"/>
      <c r="AN439" s="37"/>
      <c r="AO439" s="38"/>
      <c r="AP439" s="38"/>
      <c r="AQ439" s="37"/>
      <c r="AR439" s="37"/>
      <c r="AS439" s="37"/>
      <c r="AT439" s="38"/>
    </row>
    <row r="440" spans="1:46" ht="12.75"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37"/>
      <c r="AK440" s="37"/>
      <c r="AL440" s="37"/>
      <c r="AM440" s="37"/>
      <c r="AN440" s="37"/>
      <c r="AO440" s="38"/>
      <c r="AP440" s="38"/>
      <c r="AQ440" s="37"/>
      <c r="AR440" s="37"/>
      <c r="AS440" s="37"/>
      <c r="AT440" s="38"/>
    </row>
    <row r="441" spans="1:46" ht="12.75"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37"/>
      <c r="AK441" s="37"/>
      <c r="AL441" s="37"/>
      <c r="AM441" s="37"/>
      <c r="AN441" s="37"/>
      <c r="AO441" s="38"/>
      <c r="AP441" s="38"/>
      <c r="AQ441" s="37"/>
      <c r="AR441" s="37"/>
      <c r="AS441" s="37"/>
      <c r="AT441" s="38"/>
    </row>
    <row r="442" spans="1:46" ht="12.75"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37"/>
      <c r="AK442" s="37"/>
      <c r="AL442" s="37"/>
      <c r="AM442" s="37"/>
      <c r="AN442" s="37"/>
      <c r="AO442" s="38"/>
      <c r="AP442" s="38"/>
      <c r="AQ442" s="37"/>
      <c r="AR442" s="37"/>
      <c r="AS442" s="37"/>
      <c r="AT442" s="38"/>
    </row>
    <row r="443" spans="1:46" ht="12.75"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37"/>
      <c r="AK443" s="37"/>
      <c r="AL443" s="37"/>
      <c r="AM443" s="37"/>
      <c r="AN443" s="37"/>
      <c r="AO443" s="38"/>
      <c r="AP443" s="38"/>
      <c r="AQ443" s="37"/>
      <c r="AR443" s="37"/>
      <c r="AS443" s="37"/>
      <c r="AT443" s="38"/>
    </row>
    <row r="444" spans="1:46" ht="12.75"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37"/>
      <c r="AK444" s="37"/>
      <c r="AL444" s="37"/>
      <c r="AM444" s="37"/>
      <c r="AN444" s="37"/>
      <c r="AO444" s="38"/>
      <c r="AP444" s="38"/>
      <c r="AQ444" s="37"/>
      <c r="AR444" s="37"/>
      <c r="AS444" s="37"/>
      <c r="AT444" s="38"/>
    </row>
    <row r="445" spans="1:46" ht="12.75"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37"/>
      <c r="AK445" s="37"/>
      <c r="AL445" s="37"/>
      <c r="AM445" s="37"/>
      <c r="AN445" s="37"/>
      <c r="AO445" s="38"/>
      <c r="AP445" s="38"/>
      <c r="AQ445" s="37"/>
      <c r="AR445" s="37"/>
      <c r="AS445" s="37"/>
      <c r="AT445" s="38"/>
    </row>
    <row r="446" spans="1:46" ht="12.75"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37"/>
      <c r="AK446" s="37"/>
      <c r="AL446" s="37"/>
      <c r="AM446" s="37"/>
      <c r="AN446" s="37"/>
      <c r="AO446" s="38"/>
      <c r="AP446" s="38"/>
      <c r="AQ446" s="37"/>
      <c r="AR446" s="37"/>
      <c r="AS446" s="37"/>
      <c r="AT446" s="38"/>
    </row>
    <row r="447" spans="1:46" ht="12.75"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37"/>
      <c r="AK447" s="37"/>
      <c r="AL447" s="37"/>
      <c r="AM447" s="37"/>
      <c r="AN447" s="37"/>
      <c r="AO447" s="38"/>
      <c r="AP447" s="38"/>
      <c r="AQ447" s="37"/>
      <c r="AR447" s="37"/>
      <c r="AS447" s="37"/>
      <c r="AT447" s="38"/>
    </row>
    <row r="448" spans="1:46" ht="12.75"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37"/>
      <c r="AK448" s="37"/>
      <c r="AL448" s="37"/>
      <c r="AM448" s="37"/>
      <c r="AN448" s="37"/>
      <c r="AO448" s="38"/>
      <c r="AP448" s="38"/>
      <c r="AQ448" s="37"/>
      <c r="AR448" s="37"/>
      <c r="AS448" s="37"/>
      <c r="AT448" s="38"/>
    </row>
    <row r="449" spans="1:46" ht="12.75"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37"/>
      <c r="AK449" s="37"/>
      <c r="AL449" s="37"/>
      <c r="AM449" s="37"/>
      <c r="AN449" s="37"/>
      <c r="AO449" s="38"/>
      <c r="AP449" s="38"/>
      <c r="AQ449" s="37"/>
      <c r="AR449" s="37"/>
      <c r="AS449" s="37"/>
      <c r="AT449" s="38"/>
    </row>
    <row r="450" spans="1:46" ht="12.75"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37"/>
      <c r="AK450" s="37"/>
      <c r="AL450" s="37"/>
      <c r="AM450" s="37"/>
      <c r="AN450" s="37"/>
      <c r="AO450" s="38"/>
      <c r="AP450" s="38"/>
      <c r="AQ450" s="37"/>
      <c r="AR450" s="37"/>
      <c r="AS450" s="37"/>
      <c r="AT450" s="38"/>
    </row>
    <row r="451" spans="1:46" ht="12.75"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c r="AM451" s="37"/>
      <c r="AN451" s="37"/>
      <c r="AO451" s="38"/>
      <c r="AP451" s="38"/>
      <c r="AQ451" s="37"/>
      <c r="AR451" s="37"/>
      <c r="AS451" s="37"/>
      <c r="AT451" s="38"/>
    </row>
    <row r="452" spans="1:46" ht="12.75"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37"/>
      <c r="AK452" s="37"/>
      <c r="AL452" s="37"/>
      <c r="AM452" s="37"/>
      <c r="AN452" s="37"/>
      <c r="AO452" s="38"/>
      <c r="AP452" s="38"/>
      <c r="AQ452" s="37"/>
      <c r="AR452" s="37"/>
      <c r="AS452" s="37"/>
      <c r="AT452" s="38"/>
    </row>
    <row r="453" spans="1:46" ht="12.75"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37"/>
      <c r="AK453" s="37"/>
      <c r="AL453" s="37"/>
      <c r="AM453" s="37"/>
      <c r="AN453" s="37"/>
      <c r="AO453" s="38"/>
      <c r="AP453" s="38"/>
      <c r="AQ453" s="37"/>
      <c r="AR453" s="37"/>
      <c r="AS453" s="37"/>
      <c r="AT453" s="38"/>
    </row>
    <row r="454" spans="1:46" ht="12.75"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37"/>
      <c r="AK454" s="37"/>
      <c r="AL454" s="37"/>
      <c r="AM454" s="37"/>
      <c r="AN454" s="37"/>
      <c r="AO454" s="38"/>
      <c r="AP454" s="38"/>
      <c r="AQ454" s="37"/>
      <c r="AR454" s="37"/>
      <c r="AS454" s="37"/>
      <c r="AT454" s="38"/>
    </row>
    <row r="455" spans="1:46" ht="12.75"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37"/>
      <c r="AK455" s="37"/>
      <c r="AL455" s="37"/>
      <c r="AM455" s="37"/>
      <c r="AN455" s="37"/>
      <c r="AO455" s="38"/>
      <c r="AP455" s="38"/>
      <c r="AQ455" s="37"/>
      <c r="AR455" s="37"/>
      <c r="AS455" s="37"/>
      <c r="AT455" s="38"/>
    </row>
    <row r="456" spans="1:46" ht="12.75"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37"/>
      <c r="AK456" s="37"/>
      <c r="AL456" s="37"/>
      <c r="AM456" s="37"/>
      <c r="AN456" s="37"/>
      <c r="AO456" s="38"/>
      <c r="AP456" s="38"/>
      <c r="AQ456" s="37"/>
      <c r="AR456" s="37"/>
      <c r="AS456" s="37"/>
      <c r="AT456" s="38"/>
    </row>
    <row r="457" spans="1:46" ht="12.75"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37"/>
      <c r="AK457" s="37"/>
      <c r="AL457" s="37"/>
      <c r="AM457" s="37"/>
      <c r="AN457" s="37"/>
      <c r="AO457" s="38"/>
      <c r="AP457" s="38"/>
      <c r="AQ457" s="37"/>
      <c r="AR457" s="37"/>
      <c r="AS457" s="37"/>
      <c r="AT457" s="38"/>
    </row>
    <row r="458" spans="1:46" ht="12.75"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c r="AM458" s="37"/>
      <c r="AN458" s="37"/>
      <c r="AO458" s="38"/>
      <c r="AP458" s="38"/>
      <c r="AQ458" s="37"/>
      <c r="AR458" s="37"/>
      <c r="AS458" s="37"/>
      <c r="AT458" s="38"/>
    </row>
    <row r="459" spans="1:46" ht="12.75"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37"/>
      <c r="AK459" s="37"/>
      <c r="AL459" s="37"/>
      <c r="AM459" s="37"/>
      <c r="AN459" s="37"/>
      <c r="AO459" s="38"/>
      <c r="AP459" s="38"/>
      <c r="AQ459" s="37"/>
      <c r="AR459" s="37"/>
      <c r="AS459" s="37"/>
      <c r="AT459" s="38"/>
    </row>
    <row r="460" spans="1:46" ht="12.75"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37"/>
      <c r="AK460" s="37"/>
      <c r="AL460" s="37"/>
      <c r="AM460" s="37"/>
      <c r="AN460" s="37"/>
      <c r="AO460" s="38"/>
      <c r="AP460" s="38"/>
      <c r="AQ460" s="37"/>
      <c r="AR460" s="37"/>
      <c r="AS460" s="37"/>
      <c r="AT460" s="38"/>
    </row>
    <row r="461" spans="1:46" ht="12.75"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37"/>
      <c r="AK461" s="37"/>
      <c r="AL461" s="37"/>
      <c r="AM461" s="37"/>
      <c r="AN461" s="37"/>
      <c r="AO461" s="38"/>
      <c r="AP461" s="38"/>
      <c r="AQ461" s="37"/>
      <c r="AR461" s="37"/>
      <c r="AS461" s="37"/>
      <c r="AT461" s="38"/>
    </row>
    <row r="462" spans="1:46" ht="12.75"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37"/>
      <c r="AK462" s="37"/>
      <c r="AL462" s="37"/>
      <c r="AM462" s="37"/>
      <c r="AN462" s="37"/>
      <c r="AO462" s="38"/>
      <c r="AP462" s="38"/>
      <c r="AQ462" s="37"/>
      <c r="AR462" s="37"/>
      <c r="AS462" s="37"/>
      <c r="AT462" s="38"/>
    </row>
    <row r="463" spans="1:46" ht="12.75"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37"/>
      <c r="AK463" s="37"/>
      <c r="AL463" s="37"/>
      <c r="AM463" s="37"/>
      <c r="AN463" s="37"/>
      <c r="AO463" s="38"/>
      <c r="AP463" s="38"/>
      <c r="AQ463" s="37"/>
      <c r="AR463" s="37"/>
      <c r="AS463" s="37"/>
      <c r="AT463" s="38"/>
    </row>
    <row r="464" spans="1:46" ht="12.75"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37"/>
      <c r="AK464" s="37"/>
      <c r="AL464" s="37"/>
      <c r="AM464" s="37"/>
      <c r="AN464" s="37"/>
      <c r="AO464" s="38"/>
      <c r="AP464" s="38"/>
      <c r="AQ464" s="37"/>
      <c r="AR464" s="37"/>
      <c r="AS464" s="37"/>
      <c r="AT464" s="38"/>
    </row>
    <row r="465" spans="1:46" ht="12.75"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37"/>
      <c r="AK465" s="37"/>
      <c r="AL465" s="37"/>
      <c r="AM465" s="37"/>
      <c r="AN465" s="37"/>
      <c r="AO465" s="38"/>
      <c r="AP465" s="38"/>
      <c r="AQ465" s="37"/>
      <c r="AR465" s="37"/>
      <c r="AS465" s="37"/>
      <c r="AT465" s="38"/>
    </row>
    <row r="466" spans="1:46" ht="12.75"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37"/>
      <c r="AK466" s="37"/>
      <c r="AL466" s="37"/>
      <c r="AM466" s="37"/>
      <c r="AN466" s="37"/>
      <c r="AO466" s="38"/>
      <c r="AP466" s="38"/>
      <c r="AQ466" s="37"/>
      <c r="AR466" s="37"/>
      <c r="AS466" s="37"/>
      <c r="AT466" s="38"/>
    </row>
    <row r="467" spans="1:46" ht="12.75"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37"/>
      <c r="AK467" s="37"/>
      <c r="AL467" s="37"/>
      <c r="AM467" s="37"/>
      <c r="AN467" s="37"/>
      <c r="AO467" s="38"/>
      <c r="AP467" s="38"/>
      <c r="AQ467" s="37"/>
      <c r="AR467" s="37"/>
      <c r="AS467" s="37"/>
      <c r="AT467" s="38"/>
    </row>
    <row r="468" spans="1:46" ht="12.75"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37"/>
      <c r="AK468" s="37"/>
      <c r="AL468" s="37"/>
      <c r="AM468" s="37"/>
      <c r="AN468" s="37"/>
      <c r="AO468" s="38"/>
      <c r="AP468" s="38"/>
      <c r="AQ468" s="37"/>
      <c r="AR468" s="37"/>
      <c r="AS468" s="37"/>
      <c r="AT468" s="38"/>
    </row>
    <row r="469" spans="1:46" ht="12.75"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37"/>
      <c r="AK469" s="37"/>
      <c r="AL469" s="37"/>
      <c r="AM469" s="37"/>
      <c r="AN469" s="37"/>
      <c r="AO469" s="38"/>
      <c r="AP469" s="38"/>
      <c r="AQ469" s="37"/>
      <c r="AR469" s="37"/>
      <c r="AS469" s="37"/>
      <c r="AT469" s="38"/>
    </row>
    <row r="470" spans="1:46" ht="12.75"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37"/>
      <c r="AK470" s="37"/>
      <c r="AL470" s="37"/>
      <c r="AM470" s="37"/>
      <c r="AN470" s="37"/>
      <c r="AO470" s="38"/>
      <c r="AP470" s="38"/>
      <c r="AQ470" s="37"/>
      <c r="AR470" s="37"/>
      <c r="AS470" s="37"/>
      <c r="AT470" s="38"/>
    </row>
    <row r="471" spans="1:46" ht="12.75"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37"/>
      <c r="AK471" s="37"/>
      <c r="AL471" s="37"/>
      <c r="AM471" s="37"/>
      <c r="AN471" s="37"/>
      <c r="AO471" s="38"/>
      <c r="AP471" s="38"/>
      <c r="AQ471" s="37"/>
      <c r="AR471" s="37"/>
      <c r="AS471" s="37"/>
      <c r="AT471" s="38"/>
    </row>
    <row r="472" spans="1:46" ht="12.75"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c r="AM472" s="37"/>
      <c r="AN472" s="37"/>
      <c r="AO472" s="38"/>
      <c r="AP472" s="38"/>
      <c r="AQ472" s="37"/>
      <c r="AR472" s="37"/>
      <c r="AS472" s="37"/>
      <c r="AT472" s="38"/>
    </row>
    <row r="473" spans="1:46" ht="12.75"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37"/>
      <c r="AK473" s="37"/>
      <c r="AL473" s="37"/>
      <c r="AM473" s="37"/>
      <c r="AN473" s="37"/>
      <c r="AO473" s="38"/>
      <c r="AP473" s="38"/>
      <c r="AQ473" s="37"/>
      <c r="AR473" s="37"/>
      <c r="AS473" s="37"/>
      <c r="AT473" s="38"/>
    </row>
    <row r="474" spans="1:46" ht="12.75"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37"/>
      <c r="AK474" s="37"/>
      <c r="AL474" s="37"/>
      <c r="AM474" s="37"/>
      <c r="AN474" s="37"/>
      <c r="AO474" s="38"/>
      <c r="AP474" s="38"/>
      <c r="AQ474" s="37"/>
      <c r="AR474" s="37"/>
      <c r="AS474" s="37"/>
      <c r="AT474" s="38"/>
    </row>
    <row r="475" spans="1:46" ht="12.75"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37"/>
      <c r="AK475" s="37"/>
      <c r="AL475" s="37"/>
      <c r="AM475" s="37"/>
      <c r="AN475" s="37"/>
      <c r="AO475" s="38"/>
      <c r="AP475" s="38"/>
      <c r="AQ475" s="37"/>
      <c r="AR475" s="37"/>
      <c r="AS475" s="37"/>
      <c r="AT475" s="38"/>
    </row>
    <row r="476" spans="1:46" ht="12.75"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37"/>
      <c r="AK476" s="37"/>
      <c r="AL476" s="37"/>
      <c r="AM476" s="37"/>
      <c r="AN476" s="37"/>
      <c r="AO476" s="38"/>
      <c r="AP476" s="38"/>
      <c r="AQ476" s="37"/>
      <c r="AR476" s="37"/>
      <c r="AS476" s="37"/>
      <c r="AT476" s="38"/>
    </row>
    <row r="477" spans="1:46" ht="12.75"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37"/>
      <c r="AK477" s="37"/>
      <c r="AL477" s="37"/>
      <c r="AM477" s="37"/>
      <c r="AN477" s="37"/>
      <c r="AO477" s="38"/>
      <c r="AP477" s="38"/>
      <c r="AQ477" s="37"/>
      <c r="AR477" s="37"/>
      <c r="AS477" s="37"/>
      <c r="AT477" s="38"/>
    </row>
    <row r="478" spans="1:46" ht="12.75"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37"/>
      <c r="AK478" s="37"/>
      <c r="AL478" s="37"/>
      <c r="AM478" s="37"/>
      <c r="AN478" s="37"/>
      <c r="AO478" s="38"/>
      <c r="AP478" s="38"/>
      <c r="AQ478" s="37"/>
      <c r="AR478" s="37"/>
      <c r="AS478" s="37"/>
      <c r="AT478" s="38"/>
    </row>
    <row r="479" spans="1:46" ht="12.75"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37"/>
      <c r="AK479" s="37"/>
      <c r="AL479" s="37"/>
      <c r="AM479" s="37"/>
      <c r="AN479" s="37"/>
      <c r="AO479" s="38"/>
      <c r="AP479" s="38"/>
      <c r="AQ479" s="37"/>
      <c r="AR479" s="37"/>
      <c r="AS479" s="37"/>
      <c r="AT479" s="38"/>
    </row>
    <row r="480" spans="1:46" ht="12.75"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37"/>
      <c r="AK480" s="37"/>
      <c r="AL480" s="37"/>
      <c r="AM480" s="37"/>
      <c r="AN480" s="37"/>
      <c r="AO480" s="38"/>
      <c r="AP480" s="38"/>
      <c r="AQ480" s="37"/>
      <c r="AR480" s="37"/>
      <c r="AS480" s="37"/>
      <c r="AT480" s="38"/>
    </row>
    <row r="481" spans="1:46" ht="12.75"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37"/>
      <c r="AK481" s="37"/>
      <c r="AL481" s="37"/>
      <c r="AM481" s="37"/>
      <c r="AN481" s="37"/>
      <c r="AO481" s="38"/>
      <c r="AP481" s="38"/>
      <c r="AQ481" s="37"/>
      <c r="AR481" s="37"/>
      <c r="AS481" s="37"/>
      <c r="AT481" s="38"/>
    </row>
    <row r="482" spans="1:46" ht="12.75"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37"/>
      <c r="AK482" s="37"/>
      <c r="AL482" s="37"/>
      <c r="AM482" s="37"/>
      <c r="AN482" s="37"/>
      <c r="AO482" s="38"/>
      <c r="AP482" s="38"/>
      <c r="AQ482" s="37"/>
      <c r="AR482" s="37"/>
      <c r="AS482" s="37"/>
      <c r="AT482" s="38"/>
    </row>
    <row r="483" spans="1:46" ht="12.75"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37"/>
      <c r="AK483" s="37"/>
      <c r="AL483" s="37"/>
      <c r="AM483" s="37"/>
      <c r="AN483" s="37"/>
      <c r="AO483" s="38"/>
      <c r="AP483" s="38"/>
      <c r="AQ483" s="37"/>
      <c r="AR483" s="37"/>
      <c r="AS483" s="37"/>
      <c r="AT483" s="38"/>
    </row>
    <row r="484" spans="1:46" ht="12.75"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37"/>
      <c r="AK484" s="37"/>
      <c r="AL484" s="37"/>
      <c r="AM484" s="37"/>
      <c r="AN484" s="37"/>
      <c r="AO484" s="38"/>
      <c r="AP484" s="38"/>
      <c r="AQ484" s="37"/>
      <c r="AR484" s="37"/>
      <c r="AS484" s="37"/>
      <c r="AT484" s="38"/>
    </row>
    <row r="485" spans="1:46" ht="12.75"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c r="AM485" s="37"/>
      <c r="AN485" s="37"/>
      <c r="AO485" s="38"/>
      <c r="AP485" s="38"/>
      <c r="AQ485" s="37"/>
      <c r="AR485" s="37"/>
      <c r="AS485" s="37"/>
      <c r="AT485" s="38"/>
    </row>
    <row r="486" spans="1:46" ht="12.75"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c r="AM486" s="37"/>
      <c r="AN486" s="37"/>
      <c r="AO486" s="38"/>
      <c r="AP486" s="38"/>
      <c r="AQ486" s="37"/>
      <c r="AR486" s="37"/>
      <c r="AS486" s="37"/>
      <c r="AT486" s="38"/>
    </row>
    <row r="487" spans="1:46" ht="12.75"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37"/>
      <c r="AK487" s="37"/>
      <c r="AL487" s="37"/>
      <c r="AM487" s="37"/>
      <c r="AN487" s="37"/>
      <c r="AO487" s="38"/>
      <c r="AP487" s="38"/>
      <c r="AQ487" s="37"/>
      <c r="AR487" s="37"/>
      <c r="AS487" s="37"/>
      <c r="AT487" s="38"/>
    </row>
    <row r="488" spans="1:46" ht="12.75"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c r="AM488" s="37"/>
      <c r="AN488" s="37"/>
      <c r="AO488" s="38"/>
      <c r="AP488" s="38"/>
      <c r="AQ488" s="37"/>
      <c r="AR488" s="37"/>
      <c r="AS488" s="37"/>
      <c r="AT488" s="38"/>
    </row>
    <row r="489" spans="1:46" ht="12.75"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c r="AM489" s="37"/>
      <c r="AN489" s="37"/>
      <c r="AO489" s="38"/>
      <c r="AP489" s="38"/>
      <c r="AQ489" s="37"/>
      <c r="AR489" s="37"/>
      <c r="AS489" s="37"/>
      <c r="AT489" s="38"/>
    </row>
    <row r="490" spans="1:46" ht="12.75"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37"/>
      <c r="AK490" s="37"/>
      <c r="AL490" s="37"/>
      <c r="AM490" s="37"/>
      <c r="AN490" s="37"/>
      <c r="AO490" s="38"/>
      <c r="AP490" s="38"/>
      <c r="AQ490" s="37"/>
      <c r="AR490" s="37"/>
      <c r="AS490" s="37"/>
      <c r="AT490" s="38"/>
    </row>
    <row r="491" spans="1:46" ht="12.75"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37"/>
      <c r="AK491" s="37"/>
      <c r="AL491" s="37"/>
      <c r="AM491" s="37"/>
      <c r="AN491" s="37"/>
      <c r="AO491" s="38"/>
      <c r="AP491" s="38"/>
      <c r="AQ491" s="37"/>
      <c r="AR491" s="37"/>
      <c r="AS491" s="37"/>
      <c r="AT491" s="38"/>
    </row>
    <row r="492" spans="1:46" ht="12.75"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37"/>
      <c r="AK492" s="37"/>
      <c r="AL492" s="37"/>
      <c r="AM492" s="37"/>
      <c r="AN492" s="37"/>
      <c r="AO492" s="38"/>
      <c r="AP492" s="38"/>
      <c r="AQ492" s="37"/>
      <c r="AR492" s="37"/>
      <c r="AS492" s="37"/>
      <c r="AT492" s="38"/>
    </row>
    <row r="493" spans="1:46" ht="12.75"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37"/>
      <c r="AK493" s="37"/>
      <c r="AL493" s="37"/>
      <c r="AM493" s="37"/>
      <c r="AN493" s="37"/>
      <c r="AO493" s="38"/>
      <c r="AP493" s="38"/>
      <c r="AQ493" s="37"/>
      <c r="AR493" s="37"/>
      <c r="AS493" s="37"/>
      <c r="AT493" s="38"/>
    </row>
    <row r="494" spans="1:46" ht="12.75"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c r="AM494" s="37"/>
      <c r="AN494" s="37"/>
      <c r="AO494" s="38"/>
      <c r="AP494" s="38"/>
      <c r="AQ494" s="37"/>
      <c r="AR494" s="37"/>
      <c r="AS494" s="37"/>
      <c r="AT494" s="38"/>
    </row>
    <row r="495" spans="1:46" ht="12.75"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37"/>
      <c r="AK495" s="37"/>
      <c r="AL495" s="37"/>
      <c r="AM495" s="37"/>
      <c r="AN495" s="37"/>
      <c r="AO495" s="38"/>
      <c r="AP495" s="38"/>
      <c r="AQ495" s="37"/>
      <c r="AR495" s="37"/>
      <c r="AS495" s="37"/>
      <c r="AT495" s="38"/>
    </row>
    <row r="496" spans="1:46" ht="12.75"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37"/>
      <c r="AK496" s="37"/>
      <c r="AL496" s="37"/>
      <c r="AM496" s="37"/>
      <c r="AN496" s="37"/>
      <c r="AO496" s="38"/>
      <c r="AP496" s="38"/>
      <c r="AQ496" s="37"/>
      <c r="AR496" s="37"/>
      <c r="AS496" s="37"/>
      <c r="AT496" s="38"/>
    </row>
    <row r="497" spans="1:46" ht="12.75"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37"/>
      <c r="AK497" s="37"/>
      <c r="AL497" s="37"/>
      <c r="AM497" s="37"/>
      <c r="AN497" s="37"/>
      <c r="AO497" s="38"/>
      <c r="AP497" s="38"/>
      <c r="AQ497" s="37"/>
      <c r="AR497" s="37"/>
      <c r="AS497" s="37"/>
      <c r="AT497" s="38"/>
    </row>
    <row r="498" spans="1:46" ht="12.75"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37"/>
      <c r="AK498" s="37"/>
      <c r="AL498" s="37"/>
      <c r="AM498" s="37"/>
      <c r="AN498" s="37"/>
      <c r="AO498" s="38"/>
      <c r="AP498" s="38"/>
      <c r="AQ498" s="37"/>
      <c r="AR498" s="37"/>
      <c r="AS498" s="37"/>
      <c r="AT498" s="38"/>
    </row>
    <row r="499" spans="1:46" ht="12.75"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37"/>
      <c r="AK499" s="37"/>
      <c r="AL499" s="37"/>
      <c r="AM499" s="37"/>
      <c r="AN499" s="37"/>
      <c r="AO499" s="38"/>
      <c r="AP499" s="38"/>
      <c r="AQ499" s="37"/>
      <c r="AR499" s="37"/>
      <c r="AS499" s="37"/>
      <c r="AT499" s="38"/>
    </row>
    <row r="500" spans="1:46" ht="12.75"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37"/>
      <c r="AK500" s="37"/>
      <c r="AL500" s="37"/>
      <c r="AM500" s="37"/>
      <c r="AN500" s="37"/>
      <c r="AO500" s="38"/>
      <c r="AP500" s="38"/>
      <c r="AQ500" s="37"/>
      <c r="AR500" s="37"/>
      <c r="AS500" s="37"/>
      <c r="AT500" s="38"/>
    </row>
    <row r="501" spans="1:46" ht="12.75"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37"/>
      <c r="AK501" s="37"/>
      <c r="AL501" s="37"/>
      <c r="AM501" s="37"/>
      <c r="AN501" s="37"/>
      <c r="AO501" s="38"/>
      <c r="AP501" s="38"/>
      <c r="AQ501" s="37"/>
      <c r="AR501" s="37"/>
      <c r="AS501" s="37"/>
      <c r="AT501" s="38"/>
    </row>
    <row r="502" spans="1:46" ht="12.75"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37"/>
      <c r="AK502" s="37"/>
      <c r="AL502" s="37"/>
      <c r="AM502" s="37"/>
      <c r="AN502" s="37"/>
      <c r="AO502" s="38"/>
      <c r="AP502" s="38"/>
      <c r="AQ502" s="37"/>
      <c r="AR502" s="37"/>
      <c r="AS502" s="37"/>
      <c r="AT502" s="38"/>
    </row>
    <row r="503" spans="1:46" ht="12.75"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37"/>
      <c r="AK503" s="37"/>
      <c r="AL503" s="37"/>
      <c r="AM503" s="37"/>
      <c r="AN503" s="37"/>
      <c r="AO503" s="38"/>
      <c r="AP503" s="38"/>
      <c r="AQ503" s="37"/>
      <c r="AR503" s="37"/>
      <c r="AS503" s="37"/>
      <c r="AT503" s="38"/>
    </row>
    <row r="504" spans="1:46" ht="12.75"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37"/>
      <c r="AK504" s="37"/>
      <c r="AL504" s="37"/>
      <c r="AM504" s="37"/>
      <c r="AN504" s="37"/>
      <c r="AO504" s="38"/>
      <c r="AP504" s="38"/>
      <c r="AQ504" s="37"/>
      <c r="AR504" s="37"/>
      <c r="AS504" s="37"/>
      <c r="AT504" s="38"/>
    </row>
    <row r="505" spans="1:46" ht="12.75"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37"/>
      <c r="AK505" s="37"/>
      <c r="AL505" s="37"/>
      <c r="AM505" s="37"/>
      <c r="AN505" s="37"/>
      <c r="AO505" s="38"/>
      <c r="AP505" s="38"/>
      <c r="AQ505" s="37"/>
      <c r="AR505" s="37"/>
      <c r="AS505" s="37"/>
      <c r="AT505" s="38"/>
    </row>
    <row r="506" spans="1:46" ht="12.75"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37"/>
      <c r="AK506" s="37"/>
      <c r="AL506" s="37"/>
      <c r="AM506" s="37"/>
      <c r="AN506" s="37"/>
      <c r="AO506" s="38"/>
      <c r="AP506" s="38"/>
      <c r="AQ506" s="37"/>
      <c r="AR506" s="37"/>
      <c r="AS506" s="37"/>
      <c r="AT506" s="38"/>
    </row>
    <row r="507" spans="1:46" ht="12.75"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37"/>
      <c r="AK507" s="37"/>
      <c r="AL507" s="37"/>
      <c r="AM507" s="37"/>
      <c r="AN507" s="37"/>
      <c r="AO507" s="38"/>
      <c r="AP507" s="38"/>
      <c r="AQ507" s="37"/>
      <c r="AR507" s="37"/>
      <c r="AS507" s="37"/>
      <c r="AT507" s="38"/>
    </row>
    <row r="508" spans="1:46" ht="12.75"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37"/>
      <c r="AK508" s="37"/>
      <c r="AL508" s="37"/>
      <c r="AM508" s="37"/>
      <c r="AN508" s="37"/>
      <c r="AO508" s="38"/>
      <c r="AP508" s="38"/>
      <c r="AQ508" s="37"/>
      <c r="AR508" s="37"/>
      <c r="AS508" s="37"/>
      <c r="AT508" s="38"/>
    </row>
    <row r="509" spans="1:46" ht="12.75"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37"/>
      <c r="AK509" s="37"/>
      <c r="AL509" s="37"/>
      <c r="AM509" s="37"/>
      <c r="AN509" s="37"/>
      <c r="AO509" s="38"/>
      <c r="AP509" s="38"/>
      <c r="AQ509" s="37"/>
      <c r="AR509" s="37"/>
      <c r="AS509" s="37"/>
      <c r="AT509" s="38"/>
    </row>
    <row r="510" spans="1:46" ht="12.75"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37"/>
      <c r="AK510" s="37"/>
      <c r="AL510" s="37"/>
      <c r="AM510" s="37"/>
      <c r="AN510" s="37"/>
      <c r="AO510" s="38"/>
      <c r="AP510" s="38"/>
      <c r="AQ510" s="37"/>
      <c r="AR510" s="37"/>
      <c r="AS510" s="37"/>
      <c r="AT510" s="38"/>
    </row>
    <row r="511" spans="1:46" ht="12.75"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37"/>
      <c r="AK511" s="37"/>
      <c r="AL511" s="37"/>
      <c r="AM511" s="37"/>
      <c r="AN511" s="37"/>
      <c r="AO511" s="38"/>
      <c r="AP511" s="38"/>
      <c r="AQ511" s="37"/>
      <c r="AR511" s="37"/>
      <c r="AS511" s="37"/>
      <c r="AT511" s="38"/>
    </row>
    <row r="512" spans="1:46" ht="12.75"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c r="AM512" s="37"/>
      <c r="AN512" s="37"/>
      <c r="AO512" s="38"/>
      <c r="AP512" s="38"/>
      <c r="AQ512" s="37"/>
      <c r="AR512" s="37"/>
      <c r="AS512" s="37"/>
      <c r="AT512" s="38"/>
    </row>
    <row r="513" spans="1:46" ht="12.75"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37"/>
      <c r="AK513" s="37"/>
      <c r="AL513" s="37"/>
      <c r="AM513" s="37"/>
      <c r="AN513" s="37"/>
      <c r="AO513" s="38"/>
      <c r="AP513" s="38"/>
      <c r="AQ513" s="37"/>
      <c r="AR513" s="37"/>
      <c r="AS513" s="37"/>
      <c r="AT513" s="38"/>
    </row>
    <row r="514" spans="1:46" ht="12.75"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37"/>
      <c r="AK514" s="37"/>
      <c r="AL514" s="37"/>
      <c r="AM514" s="37"/>
      <c r="AN514" s="37"/>
      <c r="AO514" s="38"/>
      <c r="AP514" s="38"/>
      <c r="AQ514" s="37"/>
      <c r="AR514" s="37"/>
      <c r="AS514" s="37"/>
      <c r="AT514" s="38"/>
    </row>
    <row r="515" spans="1:46" ht="12.75"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37"/>
      <c r="AK515" s="37"/>
      <c r="AL515" s="37"/>
      <c r="AM515" s="37"/>
      <c r="AN515" s="37"/>
      <c r="AO515" s="38"/>
      <c r="AP515" s="38"/>
      <c r="AQ515" s="37"/>
      <c r="AR515" s="37"/>
      <c r="AS515" s="37"/>
      <c r="AT515" s="38"/>
    </row>
    <row r="516" spans="1:46" ht="12.75"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c r="AM516" s="37"/>
      <c r="AN516" s="37"/>
      <c r="AO516" s="38"/>
      <c r="AP516" s="38"/>
      <c r="AQ516" s="37"/>
      <c r="AR516" s="37"/>
      <c r="AS516" s="37"/>
      <c r="AT516" s="38"/>
    </row>
    <row r="517" spans="1:46" ht="12.75"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37"/>
      <c r="AK517" s="37"/>
      <c r="AL517" s="37"/>
      <c r="AM517" s="37"/>
      <c r="AN517" s="37"/>
      <c r="AO517" s="38"/>
      <c r="AP517" s="38"/>
      <c r="AQ517" s="37"/>
      <c r="AR517" s="37"/>
      <c r="AS517" s="37"/>
      <c r="AT517" s="38"/>
    </row>
    <row r="518" spans="1:46" ht="12.75"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37"/>
      <c r="AK518" s="37"/>
      <c r="AL518" s="37"/>
      <c r="AM518" s="37"/>
      <c r="AN518" s="37"/>
      <c r="AO518" s="38"/>
      <c r="AP518" s="38"/>
      <c r="AQ518" s="37"/>
      <c r="AR518" s="37"/>
      <c r="AS518" s="37"/>
      <c r="AT518" s="38"/>
    </row>
    <row r="519" spans="1:46" ht="12.75"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37"/>
      <c r="AK519" s="37"/>
      <c r="AL519" s="37"/>
      <c r="AM519" s="37"/>
      <c r="AN519" s="37"/>
      <c r="AO519" s="38"/>
      <c r="AP519" s="38"/>
      <c r="AQ519" s="37"/>
      <c r="AR519" s="37"/>
      <c r="AS519" s="37"/>
      <c r="AT519" s="38"/>
    </row>
    <row r="520" spans="1:46" ht="12.75"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37"/>
      <c r="AK520" s="37"/>
      <c r="AL520" s="37"/>
      <c r="AM520" s="37"/>
      <c r="AN520" s="37"/>
      <c r="AO520" s="38"/>
      <c r="AP520" s="38"/>
      <c r="AQ520" s="37"/>
      <c r="AR520" s="37"/>
      <c r="AS520" s="37"/>
      <c r="AT520" s="38"/>
    </row>
    <row r="521" spans="1:46" ht="12.75"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37"/>
      <c r="AK521" s="37"/>
      <c r="AL521" s="37"/>
      <c r="AM521" s="37"/>
      <c r="AN521" s="37"/>
      <c r="AO521" s="38"/>
      <c r="AP521" s="38"/>
      <c r="AQ521" s="37"/>
      <c r="AR521" s="37"/>
      <c r="AS521" s="37"/>
      <c r="AT521" s="38"/>
    </row>
    <row r="522" spans="1:46" ht="12.75"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37"/>
      <c r="AK522" s="37"/>
      <c r="AL522" s="37"/>
      <c r="AM522" s="37"/>
      <c r="AN522" s="37"/>
      <c r="AO522" s="38"/>
      <c r="AP522" s="38"/>
      <c r="AQ522" s="37"/>
      <c r="AR522" s="37"/>
      <c r="AS522" s="37"/>
      <c r="AT522" s="38"/>
    </row>
    <row r="523" spans="1:46" ht="12.75"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37"/>
      <c r="AK523" s="37"/>
      <c r="AL523" s="37"/>
      <c r="AM523" s="37"/>
      <c r="AN523" s="37"/>
      <c r="AO523" s="38"/>
      <c r="AP523" s="38"/>
      <c r="AQ523" s="37"/>
      <c r="AR523" s="37"/>
      <c r="AS523" s="37"/>
      <c r="AT523" s="38"/>
    </row>
    <row r="524" spans="1:46" ht="12.75"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37"/>
      <c r="AK524" s="37"/>
      <c r="AL524" s="37"/>
      <c r="AM524" s="37"/>
      <c r="AN524" s="37"/>
      <c r="AO524" s="38"/>
      <c r="AP524" s="38"/>
      <c r="AQ524" s="37"/>
      <c r="AR524" s="37"/>
      <c r="AS524" s="37"/>
      <c r="AT524" s="38"/>
    </row>
    <row r="525" spans="1:46" ht="12.75"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37"/>
      <c r="AK525" s="37"/>
      <c r="AL525" s="37"/>
      <c r="AM525" s="37"/>
      <c r="AN525" s="37"/>
      <c r="AO525" s="38"/>
      <c r="AP525" s="38"/>
      <c r="AQ525" s="37"/>
      <c r="AR525" s="37"/>
      <c r="AS525" s="37"/>
      <c r="AT525" s="38"/>
    </row>
    <row r="526" spans="1:46" ht="12.75"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37"/>
      <c r="AK526" s="37"/>
      <c r="AL526" s="37"/>
      <c r="AM526" s="37"/>
      <c r="AN526" s="37"/>
      <c r="AO526" s="38"/>
      <c r="AP526" s="38"/>
      <c r="AQ526" s="37"/>
      <c r="AR526" s="37"/>
      <c r="AS526" s="37"/>
      <c r="AT526" s="38"/>
    </row>
    <row r="527" spans="1:46" ht="12.75"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37"/>
      <c r="AK527" s="37"/>
      <c r="AL527" s="37"/>
      <c r="AM527" s="37"/>
      <c r="AN527" s="37"/>
      <c r="AO527" s="38"/>
      <c r="AP527" s="38"/>
      <c r="AQ527" s="37"/>
      <c r="AR527" s="37"/>
      <c r="AS527" s="37"/>
      <c r="AT527" s="38"/>
    </row>
    <row r="528" spans="1:46" ht="12.75"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37"/>
      <c r="AK528" s="37"/>
      <c r="AL528" s="37"/>
      <c r="AM528" s="37"/>
      <c r="AN528" s="37"/>
      <c r="AO528" s="38"/>
      <c r="AP528" s="38"/>
      <c r="AQ528" s="37"/>
      <c r="AR528" s="37"/>
      <c r="AS528" s="37"/>
      <c r="AT528" s="38"/>
    </row>
    <row r="529" spans="1:46" ht="12.75"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37"/>
      <c r="AK529" s="37"/>
      <c r="AL529" s="37"/>
      <c r="AM529" s="37"/>
      <c r="AN529" s="37"/>
      <c r="AO529" s="38"/>
      <c r="AP529" s="38"/>
      <c r="AQ529" s="37"/>
      <c r="AR529" s="37"/>
      <c r="AS529" s="37"/>
      <c r="AT529" s="38"/>
    </row>
    <row r="530" spans="1:46" ht="12.75"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37"/>
      <c r="AK530" s="37"/>
      <c r="AL530" s="37"/>
      <c r="AM530" s="37"/>
      <c r="AN530" s="37"/>
      <c r="AO530" s="38"/>
      <c r="AP530" s="38"/>
      <c r="AQ530" s="37"/>
      <c r="AR530" s="37"/>
      <c r="AS530" s="37"/>
      <c r="AT530" s="38"/>
    </row>
    <row r="531" spans="1:46" ht="12.75"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37"/>
      <c r="AK531" s="37"/>
      <c r="AL531" s="37"/>
      <c r="AM531" s="37"/>
      <c r="AN531" s="37"/>
      <c r="AO531" s="38"/>
      <c r="AP531" s="38"/>
      <c r="AQ531" s="37"/>
      <c r="AR531" s="37"/>
      <c r="AS531" s="37"/>
      <c r="AT531" s="38"/>
    </row>
    <row r="532" spans="1:46" ht="12.75"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37"/>
      <c r="AK532" s="37"/>
      <c r="AL532" s="37"/>
      <c r="AM532" s="37"/>
      <c r="AN532" s="37"/>
      <c r="AO532" s="38"/>
      <c r="AP532" s="38"/>
      <c r="AQ532" s="37"/>
      <c r="AR532" s="37"/>
      <c r="AS532" s="37"/>
      <c r="AT532" s="38"/>
    </row>
    <row r="533" spans="1:46" ht="12.75"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37"/>
      <c r="AK533" s="37"/>
      <c r="AL533" s="37"/>
      <c r="AM533" s="37"/>
      <c r="AN533" s="37"/>
      <c r="AO533" s="38"/>
      <c r="AP533" s="38"/>
      <c r="AQ533" s="37"/>
      <c r="AR533" s="37"/>
      <c r="AS533" s="37"/>
      <c r="AT533" s="38"/>
    </row>
    <row r="534" spans="1:46" ht="12.75"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37"/>
      <c r="AK534" s="37"/>
      <c r="AL534" s="37"/>
      <c r="AM534" s="37"/>
      <c r="AN534" s="37"/>
      <c r="AO534" s="38"/>
      <c r="AP534" s="38"/>
      <c r="AQ534" s="37"/>
      <c r="AR534" s="37"/>
      <c r="AS534" s="37"/>
      <c r="AT534" s="38"/>
    </row>
    <row r="535" spans="1:46" ht="12.75"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37"/>
      <c r="AK535" s="37"/>
      <c r="AL535" s="37"/>
      <c r="AM535" s="37"/>
      <c r="AN535" s="37"/>
      <c r="AO535" s="38"/>
      <c r="AP535" s="38"/>
      <c r="AQ535" s="37"/>
      <c r="AR535" s="37"/>
      <c r="AS535" s="37"/>
      <c r="AT535" s="38"/>
    </row>
    <row r="536" spans="1:46" ht="12.75"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37"/>
      <c r="AK536" s="37"/>
      <c r="AL536" s="37"/>
      <c r="AM536" s="37"/>
      <c r="AN536" s="37"/>
      <c r="AO536" s="38"/>
      <c r="AP536" s="38"/>
      <c r="AQ536" s="37"/>
      <c r="AR536" s="37"/>
      <c r="AS536" s="37"/>
      <c r="AT536" s="38"/>
    </row>
    <row r="537" spans="1:46" ht="12.75"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37"/>
      <c r="AK537" s="37"/>
      <c r="AL537" s="37"/>
      <c r="AM537" s="37"/>
      <c r="AN537" s="37"/>
      <c r="AO537" s="38"/>
      <c r="AP537" s="38"/>
      <c r="AQ537" s="37"/>
      <c r="AR537" s="37"/>
      <c r="AS537" s="37"/>
      <c r="AT537" s="38"/>
    </row>
    <row r="538" spans="1:46" ht="12.75"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c r="AM538" s="37"/>
      <c r="AN538" s="37"/>
      <c r="AO538" s="38"/>
      <c r="AP538" s="38"/>
      <c r="AQ538" s="37"/>
      <c r="AR538" s="37"/>
      <c r="AS538" s="37"/>
      <c r="AT538" s="38"/>
    </row>
    <row r="539" spans="1:46" ht="12.75"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37"/>
      <c r="AK539" s="37"/>
      <c r="AL539" s="37"/>
      <c r="AM539" s="37"/>
      <c r="AN539" s="37"/>
      <c r="AO539" s="38"/>
      <c r="AP539" s="38"/>
      <c r="AQ539" s="37"/>
      <c r="AR539" s="37"/>
      <c r="AS539" s="37"/>
      <c r="AT539" s="38"/>
    </row>
    <row r="540" spans="1:46" ht="12.75"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c r="AM540" s="37"/>
      <c r="AN540" s="37"/>
      <c r="AO540" s="38"/>
      <c r="AP540" s="38"/>
      <c r="AQ540" s="37"/>
      <c r="AR540" s="37"/>
      <c r="AS540" s="37"/>
      <c r="AT540" s="38"/>
    </row>
    <row r="541" spans="1:46" ht="12.75"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37"/>
      <c r="AK541" s="37"/>
      <c r="AL541" s="37"/>
      <c r="AM541" s="37"/>
      <c r="AN541" s="37"/>
      <c r="AO541" s="38"/>
      <c r="AP541" s="38"/>
      <c r="AQ541" s="37"/>
      <c r="AR541" s="37"/>
      <c r="AS541" s="37"/>
      <c r="AT541" s="38"/>
    </row>
    <row r="542" spans="1:46" ht="12.75"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37"/>
      <c r="AK542" s="37"/>
      <c r="AL542" s="37"/>
      <c r="AM542" s="37"/>
      <c r="AN542" s="37"/>
      <c r="AO542" s="38"/>
      <c r="AP542" s="38"/>
      <c r="AQ542" s="37"/>
      <c r="AR542" s="37"/>
      <c r="AS542" s="37"/>
      <c r="AT542" s="38"/>
    </row>
    <row r="543" spans="1:46" ht="12.75"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37"/>
      <c r="AK543" s="37"/>
      <c r="AL543" s="37"/>
      <c r="AM543" s="37"/>
      <c r="AN543" s="37"/>
      <c r="AO543" s="38"/>
      <c r="AP543" s="38"/>
      <c r="AQ543" s="37"/>
      <c r="AR543" s="37"/>
      <c r="AS543" s="37"/>
      <c r="AT543" s="38"/>
    </row>
    <row r="544" spans="1:46" ht="12.75"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37"/>
      <c r="AK544" s="37"/>
      <c r="AL544" s="37"/>
      <c r="AM544" s="37"/>
      <c r="AN544" s="37"/>
      <c r="AO544" s="38"/>
      <c r="AP544" s="38"/>
      <c r="AQ544" s="37"/>
      <c r="AR544" s="37"/>
      <c r="AS544" s="37"/>
      <c r="AT544" s="38"/>
    </row>
    <row r="545" spans="1:46" ht="12.75"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37"/>
      <c r="AK545" s="37"/>
      <c r="AL545" s="37"/>
      <c r="AM545" s="37"/>
      <c r="AN545" s="37"/>
      <c r="AO545" s="38"/>
      <c r="AP545" s="38"/>
      <c r="AQ545" s="37"/>
      <c r="AR545" s="37"/>
      <c r="AS545" s="37"/>
      <c r="AT545" s="38"/>
    </row>
    <row r="546" spans="1:46" ht="12.75"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37"/>
      <c r="AK546" s="37"/>
      <c r="AL546" s="37"/>
      <c r="AM546" s="37"/>
      <c r="AN546" s="37"/>
      <c r="AO546" s="38"/>
      <c r="AP546" s="38"/>
      <c r="AQ546" s="37"/>
      <c r="AR546" s="37"/>
      <c r="AS546" s="37"/>
      <c r="AT546" s="38"/>
    </row>
    <row r="547" spans="1:46" ht="12.75"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37"/>
      <c r="AK547" s="37"/>
      <c r="AL547" s="37"/>
      <c r="AM547" s="37"/>
      <c r="AN547" s="37"/>
      <c r="AO547" s="38"/>
      <c r="AP547" s="38"/>
      <c r="AQ547" s="37"/>
      <c r="AR547" s="37"/>
      <c r="AS547" s="37"/>
      <c r="AT547" s="38"/>
    </row>
    <row r="548" spans="1:46" ht="12.75"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37"/>
      <c r="AK548" s="37"/>
      <c r="AL548" s="37"/>
      <c r="AM548" s="37"/>
      <c r="AN548" s="37"/>
      <c r="AO548" s="38"/>
      <c r="AP548" s="38"/>
      <c r="AQ548" s="37"/>
      <c r="AR548" s="37"/>
      <c r="AS548" s="37"/>
      <c r="AT548" s="38"/>
    </row>
    <row r="549" spans="1:46" ht="12.75"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37"/>
      <c r="AK549" s="37"/>
      <c r="AL549" s="37"/>
      <c r="AM549" s="37"/>
      <c r="AN549" s="37"/>
      <c r="AO549" s="38"/>
      <c r="AP549" s="38"/>
      <c r="AQ549" s="37"/>
      <c r="AR549" s="37"/>
      <c r="AS549" s="37"/>
      <c r="AT549" s="38"/>
    </row>
    <row r="550" spans="1:46" ht="12.75"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37"/>
      <c r="AK550" s="37"/>
      <c r="AL550" s="37"/>
      <c r="AM550" s="37"/>
      <c r="AN550" s="37"/>
      <c r="AO550" s="38"/>
      <c r="AP550" s="38"/>
      <c r="AQ550" s="37"/>
      <c r="AR550" s="37"/>
      <c r="AS550" s="37"/>
      <c r="AT550" s="38"/>
    </row>
    <row r="551" spans="1:46" ht="12.75"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37"/>
      <c r="AK551" s="37"/>
      <c r="AL551" s="37"/>
      <c r="AM551" s="37"/>
      <c r="AN551" s="37"/>
      <c r="AO551" s="38"/>
      <c r="AP551" s="38"/>
      <c r="AQ551" s="37"/>
      <c r="AR551" s="37"/>
      <c r="AS551" s="37"/>
      <c r="AT551" s="38"/>
    </row>
    <row r="552" spans="1:46" ht="12.75"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37"/>
      <c r="AK552" s="37"/>
      <c r="AL552" s="37"/>
      <c r="AM552" s="37"/>
      <c r="AN552" s="37"/>
      <c r="AO552" s="38"/>
      <c r="AP552" s="38"/>
      <c r="AQ552" s="37"/>
      <c r="AR552" s="37"/>
      <c r="AS552" s="37"/>
      <c r="AT552" s="38"/>
    </row>
    <row r="553" spans="1:46" ht="12.75"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37"/>
      <c r="AK553" s="37"/>
      <c r="AL553" s="37"/>
      <c r="AM553" s="37"/>
      <c r="AN553" s="37"/>
      <c r="AO553" s="38"/>
      <c r="AP553" s="38"/>
      <c r="AQ553" s="37"/>
      <c r="AR553" s="37"/>
      <c r="AS553" s="37"/>
      <c r="AT553" s="38"/>
    </row>
    <row r="554" spans="1:46" ht="12.75"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37"/>
      <c r="AK554" s="37"/>
      <c r="AL554" s="37"/>
      <c r="AM554" s="37"/>
      <c r="AN554" s="37"/>
      <c r="AO554" s="38"/>
      <c r="AP554" s="38"/>
      <c r="AQ554" s="37"/>
      <c r="AR554" s="37"/>
      <c r="AS554" s="37"/>
      <c r="AT554" s="38"/>
    </row>
    <row r="555" spans="1:46" ht="12.75"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37"/>
      <c r="AK555" s="37"/>
      <c r="AL555" s="37"/>
      <c r="AM555" s="37"/>
      <c r="AN555" s="37"/>
      <c r="AO555" s="38"/>
      <c r="AP555" s="38"/>
      <c r="AQ555" s="37"/>
      <c r="AR555" s="37"/>
      <c r="AS555" s="37"/>
      <c r="AT555" s="38"/>
    </row>
    <row r="556" spans="1:46" ht="12.75"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37"/>
      <c r="AK556" s="37"/>
      <c r="AL556" s="37"/>
      <c r="AM556" s="37"/>
      <c r="AN556" s="37"/>
      <c r="AO556" s="38"/>
      <c r="AP556" s="38"/>
      <c r="AQ556" s="37"/>
      <c r="AR556" s="37"/>
      <c r="AS556" s="37"/>
      <c r="AT556" s="38"/>
    </row>
    <row r="557" spans="1:46" ht="12.75"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37"/>
      <c r="AK557" s="37"/>
      <c r="AL557" s="37"/>
      <c r="AM557" s="37"/>
      <c r="AN557" s="37"/>
      <c r="AO557" s="38"/>
      <c r="AP557" s="38"/>
      <c r="AQ557" s="37"/>
      <c r="AR557" s="37"/>
      <c r="AS557" s="37"/>
      <c r="AT557" s="38"/>
    </row>
    <row r="558" spans="1:46" ht="12.75"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37"/>
      <c r="AK558" s="37"/>
      <c r="AL558" s="37"/>
      <c r="AM558" s="37"/>
      <c r="AN558" s="37"/>
      <c r="AO558" s="38"/>
      <c r="AP558" s="38"/>
      <c r="AQ558" s="37"/>
      <c r="AR558" s="37"/>
      <c r="AS558" s="37"/>
      <c r="AT558" s="38"/>
    </row>
    <row r="559" spans="1:46" ht="12.75"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37"/>
      <c r="AK559" s="37"/>
      <c r="AL559" s="37"/>
      <c r="AM559" s="37"/>
      <c r="AN559" s="37"/>
      <c r="AO559" s="38"/>
      <c r="AP559" s="38"/>
      <c r="AQ559" s="37"/>
      <c r="AR559" s="37"/>
      <c r="AS559" s="37"/>
      <c r="AT559" s="38"/>
    </row>
    <row r="560" spans="1:46" ht="12.75"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37"/>
      <c r="AK560" s="37"/>
      <c r="AL560" s="37"/>
      <c r="AM560" s="37"/>
      <c r="AN560" s="37"/>
      <c r="AO560" s="38"/>
      <c r="AP560" s="38"/>
      <c r="AQ560" s="37"/>
      <c r="AR560" s="37"/>
      <c r="AS560" s="37"/>
      <c r="AT560" s="38"/>
    </row>
    <row r="561" spans="1:46" ht="12.75"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37"/>
      <c r="AK561" s="37"/>
      <c r="AL561" s="37"/>
      <c r="AM561" s="37"/>
      <c r="AN561" s="37"/>
      <c r="AO561" s="38"/>
      <c r="AP561" s="38"/>
      <c r="AQ561" s="37"/>
      <c r="AR561" s="37"/>
      <c r="AS561" s="37"/>
      <c r="AT561" s="38"/>
    </row>
    <row r="562" spans="1:46" ht="12.75"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37"/>
      <c r="AK562" s="37"/>
      <c r="AL562" s="37"/>
      <c r="AM562" s="37"/>
      <c r="AN562" s="37"/>
      <c r="AO562" s="38"/>
      <c r="AP562" s="38"/>
      <c r="AQ562" s="37"/>
      <c r="AR562" s="37"/>
      <c r="AS562" s="37"/>
      <c r="AT562" s="38"/>
    </row>
    <row r="563" spans="1:46" ht="12.75"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37"/>
      <c r="AK563" s="37"/>
      <c r="AL563" s="37"/>
      <c r="AM563" s="37"/>
      <c r="AN563" s="37"/>
      <c r="AO563" s="38"/>
      <c r="AP563" s="38"/>
      <c r="AQ563" s="37"/>
      <c r="AR563" s="37"/>
      <c r="AS563" s="37"/>
      <c r="AT563" s="38"/>
    </row>
    <row r="564" spans="1:46" ht="12.75"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37"/>
      <c r="AK564" s="37"/>
      <c r="AL564" s="37"/>
      <c r="AM564" s="37"/>
      <c r="AN564" s="37"/>
      <c r="AO564" s="38"/>
      <c r="AP564" s="38"/>
      <c r="AQ564" s="37"/>
      <c r="AR564" s="37"/>
      <c r="AS564" s="37"/>
      <c r="AT564" s="38"/>
    </row>
    <row r="565" spans="1:46" ht="12.75"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37"/>
      <c r="AK565" s="37"/>
      <c r="AL565" s="37"/>
      <c r="AM565" s="37"/>
      <c r="AN565" s="37"/>
      <c r="AO565" s="38"/>
      <c r="AP565" s="38"/>
      <c r="AQ565" s="37"/>
      <c r="AR565" s="37"/>
      <c r="AS565" s="37"/>
      <c r="AT565" s="38"/>
    </row>
    <row r="566" spans="1:46" ht="12.75"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37"/>
      <c r="AK566" s="37"/>
      <c r="AL566" s="37"/>
      <c r="AM566" s="37"/>
      <c r="AN566" s="37"/>
      <c r="AO566" s="38"/>
      <c r="AP566" s="38"/>
      <c r="AQ566" s="37"/>
      <c r="AR566" s="37"/>
      <c r="AS566" s="37"/>
      <c r="AT566" s="38"/>
    </row>
    <row r="567" spans="1:46" ht="12.75"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37"/>
      <c r="AK567" s="37"/>
      <c r="AL567" s="37"/>
      <c r="AM567" s="37"/>
      <c r="AN567" s="37"/>
      <c r="AO567" s="38"/>
      <c r="AP567" s="38"/>
      <c r="AQ567" s="37"/>
      <c r="AR567" s="37"/>
      <c r="AS567" s="37"/>
      <c r="AT567" s="38"/>
    </row>
    <row r="568" spans="1:46" ht="12.75"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37"/>
      <c r="AK568" s="37"/>
      <c r="AL568" s="37"/>
      <c r="AM568" s="37"/>
      <c r="AN568" s="37"/>
      <c r="AO568" s="38"/>
      <c r="AP568" s="38"/>
      <c r="AQ568" s="37"/>
      <c r="AR568" s="37"/>
      <c r="AS568" s="37"/>
      <c r="AT568" s="38"/>
    </row>
    <row r="569" spans="1:46" ht="12.75"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37"/>
      <c r="AK569" s="37"/>
      <c r="AL569" s="37"/>
      <c r="AM569" s="37"/>
      <c r="AN569" s="37"/>
      <c r="AO569" s="38"/>
      <c r="AP569" s="38"/>
      <c r="AQ569" s="37"/>
      <c r="AR569" s="37"/>
      <c r="AS569" s="37"/>
      <c r="AT569" s="38"/>
    </row>
    <row r="570" spans="1:46" ht="12.75"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37"/>
      <c r="AK570" s="37"/>
      <c r="AL570" s="37"/>
      <c r="AM570" s="37"/>
      <c r="AN570" s="37"/>
      <c r="AO570" s="38"/>
      <c r="AP570" s="38"/>
      <c r="AQ570" s="37"/>
      <c r="AR570" s="37"/>
      <c r="AS570" s="37"/>
      <c r="AT570" s="38"/>
    </row>
    <row r="571" spans="1:46" ht="12.75"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37"/>
      <c r="AK571" s="37"/>
      <c r="AL571" s="37"/>
      <c r="AM571" s="37"/>
      <c r="AN571" s="37"/>
      <c r="AO571" s="38"/>
      <c r="AP571" s="38"/>
      <c r="AQ571" s="37"/>
      <c r="AR571" s="37"/>
      <c r="AS571" s="37"/>
      <c r="AT571" s="38"/>
    </row>
    <row r="572" spans="1:46" ht="12.75"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37"/>
      <c r="AK572" s="37"/>
      <c r="AL572" s="37"/>
      <c r="AM572" s="37"/>
      <c r="AN572" s="37"/>
      <c r="AO572" s="38"/>
      <c r="AP572" s="38"/>
      <c r="AQ572" s="37"/>
      <c r="AR572" s="37"/>
      <c r="AS572" s="37"/>
      <c r="AT572" s="38"/>
    </row>
    <row r="573" spans="1:46" ht="12.75"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37"/>
      <c r="AK573" s="37"/>
      <c r="AL573" s="37"/>
      <c r="AM573" s="37"/>
      <c r="AN573" s="37"/>
      <c r="AO573" s="38"/>
      <c r="AP573" s="38"/>
      <c r="AQ573" s="37"/>
      <c r="AR573" s="37"/>
      <c r="AS573" s="37"/>
      <c r="AT573" s="38"/>
    </row>
    <row r="574" spans="1:46" ht="12.75"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37"/>
      <c r="AK574" s="37"/>
      <c r="AL574" s="37"/>
      <c r="AM574" s="37"/>
      <c r="AN574" s="37"/>
      <c r="AO574" s="38"/>
      <c r="AP574" s="38"/>
      <c r="AQ574" s="37"/>
      <c r="AR574" s="37"/>
      <c r="AS574" s="37"/>
      <c r="AT574" s="38"/>
    </row>
    <row r="575" spans="1:46" ht="12.75"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37"/>
      <c r="AK575" s="37"/>
      <c r="AL575" s="37"/>
      <c r="AM575" s="37"/>
      <c r="AN575" s="37"/>
      <c r="AO575" s="38"/>
      <c r="AP575" s="38"/>
      <c r="AQ575" s="37"/>
      <c r="AR575" s="37"/>
      <c r="AS575" s="37"/>
      <c r="AT575" s="38"/>
    </row>
    <row r="576" spans="1:46" ht="12.75"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37"/>
      <c r="AK576" s="37"/>
      <c r="AL576" s="37"/>
      <c r="AM576" s="37"/>
      <c r="AN576" s="37"/>
      <c r="AO576" s="38"/>
      <c r="AP576" s="38"/>
      <c r="AQ576" s="37"/>
      <c r="AR576" s="37"/>
      <c r="AS576" s="37"/>
      <c r="AT576" s="38"/>
    </row>
    <row r="577" spans="1:46" ht="12.75"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37"/>
      <c r="AK577" s="37"/>
      <c r="AL577" s="37"/>
      <c r="AM577" s="37"/>
      <c r="AN577" s="37"/>
      <c r="AO577" s="38"/>
      <c r="AP577" s="38"/>
      <c r="AQ577" s="37"/>
      <c r="AR577" s="37"/>
      <c r="AS577" s="37"/>
      <c r="AT577" s="38"/>
    </row>
    <row r="578" spans="1:46" ht="12.75"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37"/>
      <c r="AK578" s="37"/>
      <c r="AL578" s="37"/>
      <c r="AM578" s="37"/>
      <c r="AN578" s="37"/>
      <c r="AO578" s="38"/>
      <c r="AP578" s="38"/>
      <c r="AQ578" s="37"/>
      <c r="AR578" s="37"/>
      <c r="AS578" s="37"/>
      <c r="AT578" s="38"/>
    </row>
    <row r="579" spans="1:46" ht="12.75"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37"/>
      <c r="AK579" s="37"/>
      <c r="AL579" s="37"/>
      <c r="AM579" s="37"/>
      <c r="AN579" s="37"/>
      <c r="AO579" s="38"/>
      <c r="AP579" s="38"/>
      <c r="AQ579" s="37"/>
      <c r="AR579" s="37"/>
      <c r="AS579" s="37"/>
      <c r="AT579" s="38"/>
    </row>
    <row r="580" spans="1:46" ht="12.75"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37"/>
      <c r="AK580" s="37"/>
      <c r="AL580" s="37"/>
      <c r="AM580" s="37"/>
      <c r="AN580" s="37"/>
      <c r="AO580" s="38"/>
      <c r="AP580" s="38"/>
      <c r="AQ580" s="37"/>
      <c r="AR580" s="37"/>
      <c r="AS580" s="37"/>
      <c r="AT580" s="38"/>
    </row>
    <row r="581" spans="1:46" ht="12.75"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c r="AM581" s="37"/>
      <c r="AN581" s="37"/>
      <c r="AO581" s="38"/>
      <c r="AP581" s="38"/>
      <c r="AQ581" s="37"/>
      <c r="AR581" s="37"/>
      <c r="AS581" s="37"/>
      <c r="AT581" s="38"/>
    </row>
    <row r="582" spans="1:46" ht="12.75"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37"/>
      <c r="AK582" s="37"/>
      <c r="AL582" s="37"/>
      <c r="AM582" s="37"/>
      <c r="AN582" s="37"/>
      <c r="AO582" s="38"/>
      <c r="AP582" s="38"/>
      <c r="AQ582" s="37"/>
      <c r="AR582" s="37"/>
      <c r="AS582" s="37"/>
      <c r="AT582" s="38"/>
    </row>
    <row r="583" spans="1:46" ht="12.75"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c r="AM583" s="37"/>
      <c r="AN583" s="37"/>
      <c r="AO583" s="38"/>
      <c r="AP583" s="38"/>
      <c r="AQ583" s="37"/>
      <c r="AR583" s="37"/>
      <c r="AS583" s="37"/>
      <c r="AT583" s="38"/>
    </row>
    <row r="584" spans="1:46" ht="12.75"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37"/>
      <c r="AK584" s="37"/>
      <c r="AL584" s="37"/>
      <c r="AM584" s="37"/>
      <c r="AN584" s="37"/>
      <c r="AO584" s="38"/>
      <c r="AP584" s="38"/>
      <c r="AQ584" s="37"/>
      <c r="AR584" s="37"/>
      <c r="AS584" s="37"/>
      <c r="AT584" s="38"/>
    </row>
    <row r="585" spans="1:46" ht="12.75"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37"/>
      <c r="AK585" s="37"/>
      <c r="AL585" s="37"/>
      <c r="AM585" s="37"/>
      <c r="AN585" s="37"/>
      <c r="AO585" s="38"/>
      <c r="AP585" s="38"/>
      <c r="AQ585" s="37"/>
      <c r="AR585" s="37"/>
      <c r="AS585" s="37"/>
      <c r="AT585" s="38"/>
    </row>
    <row r="586" spans="1:46" ht="12.75"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37"/>
      <c r="AK586" s="37"/>
      <c r="AL586" s="37"/>
      <c r="AM586" s="37"/>
      <c r="AN586" s="37"/>
      <c r="AO586" s="38"/>
      <c r="AP586" s="38"/>
      <c r="AQ586" s="37"/>
      <c r="AR586" s="37"/>
      <c r="AS586" s="37"/>
      <c r="AT586" s="38"/>
    </row>
    <row r="587" spans="1:46" ht="12.75"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37"/>
      <c r="AK587" s="37"/>
      <c r="AL587" s="37"/>
      <c r="AM587" s="37"/>
      <c r="AN587" s="37"/>
      <c r="AO587" s="38"/>
      <c r="AP587" s="38"/>
      <c r="AQ587" s="37"/>
      <c r="AR587" s="37"/>
      <c r="AS587" s="37"/>
      <c r="AT587" s="38"/>
    </row>
    <row r="588" spans="1:46" ht="12.75"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37"/>
      <c r="AK588" s="37"/>
      <c r="AL588" s="37"/>
      <c r="AM588" s="37"/>
      <c r="AN588" s="37"/>
      <c r="AO588" s="38"/>
      <c r="AP588" s="38"/>
      <c r="AQ588" s="37"/>
      <c r="AR588" s="37"/>
      <c r="AS588" s="37"/>
      <c r="AT588" s="38"/>
    </row>
    <row r="589" spans="1:46" ht="12.75"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37"/>
      <c r="AK589" s="37"/>
      <c r="AL589" s="37"/>
      <c r="AM589" s="37"/>
      <c r="AN589" s="37"/>
      <c r="AO589" s="38"/>
      <c r="AP589" s="38"/>
      <c r="AQ589" s="37"/>
      <c r="AR589" s="37"/>
      <c r="AS589" s="37"/>
      <c r="AT589" s="38"/>
    </row>
    <row r="590" spans="1:46" ht="12.75"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37"/>
      <c r="AK590" s="37"/>
      <c r="AL590" s="37"/>
      <c r="AM590" s="37"/>
      <c r="AN590" s="37"/>
      <c r="AO590" s="38"/>
      <c r="AP590" s="38"/>
      <c r="AQ590" s="37"/>
      <c r="AR590" s="37"/>
      <c r="AS590" s="37"/>
      <c r="AT590" s="38"/>
    </row>
    <row r="591" spans="1:46" ht="12.75"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37"/>
      <c r="AK591" s="37"/>
      <c r="AL591" s="37"/>
      <c r="AM591" s="37"/>
      <c r="AN591" s="37"/>
      <c r="AO591" s="38"/>
      <c r="AP591" s="38"/>
      <c r="AQ591" s="37"/>
      <c r="AR591" s="37"/>
      <c r="AS591" s="37"/>
      <c r="AT591" s="38"/>
    </row>
    <row r="592" spans="1:46" ht="12.75"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37"/>
      <c r="AK592" s="37"/>
      <c r="AL592" s="37"/>
      <c r="AM592" s="37"/>
      <c r="AN592" s="37"/>
      <c r="AO592" s="38"/>
      <c r="AP592" s="38"/>
      <c r="AQ592" s="37"/>
      <c r="AR592" s="37"/>
      <c r="AS592" s="37"/>
      <c r="AT592" s="38"/>
    </row>
    <row r="593" spans="1:46" ht="12.75"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37"/>
      <c r="AK593" s="37"/>
      <c r="AL593" s="37"/>
      <c r="AM593" s="37"/>
      <c r="AN593" s="37"/>
      <c r="AO593" s="38"/>
      <c r="AP593" s="38"/>
      <c r="AQ593" s="37"/>
      <c r="AR593" s="37"/>
      <c r="AS593" s="37"/>
      <c r="AT593" s="38"/>
    </row>
    <row r="594" spans="1:46" ht="12.75"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37"/>
      <c r="AK594" s="37"/>
      <c r="AL594" s="37"/>
      <c r="AM594" s="37"/>
      <c r="AN594" s="37"/>
      <c r="AO594" s="38"/>
      <c r="AP594" s="38"/>
      <c r="AQ594" s="37"/>
      <c r="AR594" s="37"/>
      <c r="AS594" s="37"/>
      <c r="AT594" s="38"/>
    </row>
    <row r="595" spans="1:46" ht="12.75"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37"/>
      <c r="AK595" s="37"/>
      <c r="AL595" s="37"/>
      <c r="AM595" s="37"/>
      <c r="AN595" s="37"/>
      <c r="AO595" s="38"/>
      <c r="AP595" s="38"/>
      <c r="AQ595" s="37"/>
      <c r="AR595" s="37"/>
      <c r="AS595" s="37"/>
      <c r="AT595" s="38"/>
    </row>
    <row r="596" spans="1:46" ht="12.75"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37"/>
      <c r="AK596" s="37"/>
      <c r="AL596" s="37"/>
      <c r="AM596" s="37"/>
      <c r="AN596" s="37"/>
      <c r="AO596" s="38"/>
      <c r="AP596" s="38"/>
      <c r="AQ596" s="37"/>
      <c r="AR596" s="37"/>
      <c r="AS596" s="37"/>
      <c r="AT596" s="38"/>
    </row>
    <row r="597" spans="1:46" ht="12.75"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37"/>
      <c r="AK597" s="37"/>
      <c r="AL597" s="37"/>
      <c r="AM597" s="37"/>
      <c r="AN597" s="37"/>
      <c r="AO597" s="38"/>
      <c r="AP597" s="38"/>
      <c r="AQ597" s="37"/>
      <c r="AR597" s="37"/>
      <c r="AS597" s="37"/>
      <c r="AT597" s="38"/>
    </row>
    <row r="598" spans="1:46" ht="12.75"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37"/>
      <c r="AK598" s="37"/>
      <c r="AL598" s="37"/>
      <c r="AM598" s="37"/>
      <c r="AN598" s="37"/>
      <c r="AO598" s="38"/>
      <c r="AP598" s="38"/>
      <c r="AQ598" s="37"/>
      <c r="AR598" s="37"/>
      <c r="AS598" s="37"/>
      <c r="AT598" s="38"/>
    </row>
    <row r="599" spans="1:46" ht="12.75"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37"/>
      <c r="AK599" s="37"/>
      <c r="AL599" s="37"/>
      <c r="AM599" s="37"/>
      <c r="AN599" s="37"/>
      <c r="AO599" s="38"/>
      <c r="AP599" s="38"/>
      <c r="AQ599" s="37"/>
      <c r="AR599" s="37"/>
      <c r="AS599" s="37"/>
      <c r="AT599" s="38"/>
    </row>
    <row r="600" spans="1:46" ht="12.75"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37"/>
      <c r="AK600" s="37"/>
      <c r="AL600" s="37"/>
      <c r="AM600" s="37"/>
      <c r="AN600" s="37"/>
      <c r="AO600" s="38"/>
      <c r="AP600" s="38"/>
      <c r="AQ600" s="37"/>
      <c r="AR600" s="37"/>
      <c r="AS600" s="37"/>
      <c r="AT600" s="38"/>
    </row>
    <row r="601" spans="1:46" ht="12.75"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37"/>
      <c r="AK601" s="37"/>
      <c r="AL601" s="37"/>
      <c r="AM601" s="37"/>
      <c r="AN601" s="37"/>
      <c r="AO601" s="38"/>
      <c r="AP601" s="38"/>
      <c r="AQ601" s="37"/>
      <c r="AR601" s="37"/>
      <c r="AS601" s="37"/>
      <c r="AT601" s="38"/>
    </row>
    <row r="602" spans="1:46" ht="12.75"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37"/>
      <c r="AK602" s="37"/>
      <c r="AL602" s="37"/>
      <c r="AM602" s="37"/>
      <c r="AN602" s="37"/>
      <c r="AO602" s="38"/>
      <c r="AP602" s="38"/>
      <c r="AQ602" s="37"/>
      <c r="AR602" s="37"/>
      <c r="AS602" s="37"/>
      <c r="AT602" s="38"/>
    </row>
    <row r="603" spans="1:46" ht="12.75"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37"/>
      <c r="AK603" s="37"/>
      <c r="AL603" s="37"/>
      <c r="AM603" s="37"/>
      <c r="AN603" s="37"/>
      <c r="AO603" s="38"/>
      <c r="AP603" s="38"/>
      <c r="AQ603" s="37"/>
      <c r="AR603" s="37"/>
      <c r="AS603" s="37"/>
      <c r="AT603" s="38"/>
    </row>
    <row r="604" spans="1:46" ht="12.75"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c r="AA604" s="37"/>
      <c r="AB604" s="37"/>
      <c r="AC604" s="37"/>
      <c r="AD604" s="37"/>
      <c r="AE604" s="37"/>
      <c r="AF604" s="37"/>
      <c r="AG604" s="37"/>
      <c r="AH604" s="37"/>
      <c r="AI604" s="37"/>
      <c r="AJ604" s="37"/>
      <c r="AK604" s="37"/>
      <c r="AL604" s="37"/>
      <c r="AM604" s="37"/>
      <c r="AN604" s="37"/>
      <c r="AO604" s="38"/>
      <c r="AP604" s="38"/>
      <c r="AQ604" s="37"/>
      <c r="AR604" s="37"/>
      <c r="AS604" s="37"/>
      <c r="AT604" s="38"/>
    </row>
    <row r="605" spans="1:46" ht="12.75"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c r="AA605" s="37"/>
      <c r="AB605" s="37"/>
      <c r="AC605" s="37"/>
      <c r="AD605" s="37"/>
      <c r="AE605" s="37"/>
      <c r="AF605" s="37"/>
      <c r="AG605" s="37"/>
      <c r="AH605" s="37"/>
      <c r="AI605" s="37"/>
      <c r="AJ605" s="37"/>
      <c r="AK605" s="37"/>
      <c r="AL605" s="37"/>
      <c r="AM605" s="37"/>
      <c r="AN605" s="37"/>
      <c r="AO605" s="38"/>
      <c r="AP605" s="38"/>
      <c r="AQ605" s="37"/>
      <c r="AR605" s="37"/>
      <c r="AS605" s="37"/>
      <c r="AT605" s="38"/>
    </row>
    <row r="606" spans="1:46" ht="12.75"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c r="AA606" s="37"/>
      <c r="AB606" s="37"/>
      <c r="AC606" s="37"/>
      <c r="AD606" s="37"/>
      <c r="AE606" s="37"/>
      <c r="AF606" s="37"/>
      <c r="AG606" s="37"/>
      <c r="AH606" s="37"/>
      <c r="AI606" s="37"/>
      <c r="AJ606" s="37"/>
      <c r="AK606" s="37"/>
      <c r="AL606" s="37"/>
      <c r="AM606" s="37"/>
      <c r="AN606" s="37"/>
      <c r="AO606" s="38"/>
      <c r="AP606" s="38"/>
      <c r="AQ606" s="37"/>
      <c r="AR606" s="37"/>
      <c r="AS606" s="37"/>
      <c r="AT606" s="38"/>
    </row>
    <row r="607" spans="1:46" ht="12.75"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c r="AA607" s="37"/>
      <c r="AB607" s="37"/>
      <c r="AC607" s="37"/>
      <c r="AD607" s="37"/>
      <c r="AE607" s="37"/>
      <c r="AF607" s="37"/>
      <c r="AG607" s="37"/>
      <c r="AH607" s="37"/>
      <c r="AI607" s="37"/>
      <c r="AJ607" s="37"/>
      <c r="AK607" s="37"/>
      <c r="AL607" s="37"/>
      <c r="AM607" s="37"/>
      <c r="AN607" s="37"/>
      <c r="AO607" s="38"/>
      <c r="AP607" s="38"/>
      <c r="AQ607" s="37"/>
      <c r="AR607" s="37"/>
      <c r="AS607" s="37"/>
      <c r="AT607" s="38"/>
    </row>
    <row r="608" spans="1:46" ht="12.75"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c r="AA608" s="37"/>
      <c r="AB608" s="37"/>
      <c r="AC608" s="37"/>
      <c r="AD608" s="37"/>
      <c r="AE608" s="37"/>
      <c r="AF608" s="37"/>
      <c r="AG608" s="37"/>
      <c r="AH608" s="37"/>
      <c r="AI608" s="37"/>
      <c r="AJ608" s="37"/>
      <c r="AK608" s="37"/>
      <c r="AL608" s="37"/>
      <c r="AM608" s="37"/>
      <c r="AN608" s="37"/>
      <c r="AO608" s="38"/>
      <c r="AP608" s="38"/>
      <c r="AQ608" s="37"/>
      <c r="AR608" s="37"/>
      <c r="AS608" s="37"/>
      <c r="AT608" s="38"/>
    </row>
    <row r="609" spans="1:46" ht="12.75"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c r="AA609" s="37"/>
      <c r="AB609" s="37"/>
      <c r="AC609" s="37"/>
      <c r="AD609" s="37"/>
      <c r="AE609" s="37"/>
      <c r="AF609" s="37"/>
      <c r="AG609" s="37"/>
      <c r="AH609" s="37"/>
      <c r="AI609" s="37"/>
      <c r="AJ609" s="37"/>
      <c r="AK609" s="37"/>
      <c r="AL609" s="37"/>
      <c r="AM609" s="37"/>
      <c r="AN609" s="37"/>
      <c r="AO609" s="38"/>
      <c r="AP609" s="38"/>
      <c r="AQ609" s="37"/>
      <c r="AR609" s="37"/>
      <c r="AS609" s="37"/>
      <c r="AT609" s="38"/>
    </row>
    <row r="610" spans="1:46" ht="12.75"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c r="AA610" s="37"/>
      <c r="AB610" s="37"/>
      <c r="AC610" s="37"/>
      <c r="AD610" s="37"/>
      <c r="AE610" s="37"/>
      <c r="AF610" s="37"/>
      <c r="AG610" s="37"/>
      <c r="AH610" s="37"/>
      <c r="AI610" s="37"/>
      <c r="AJ610" s="37"/>
      <c r="AK610" s="37"/>
      <c r="AL610" s="37"/>
      <c r="AM610" s="37"/>
      <c r="AN610" s="37"/>
      <c r="AO610" s="38"/>
      <c r="AP610" s="38"/>
      <c r="AQ610" s="37"/>
      <c r="AR610" s="37"/>
      <c r="AS610" s="37"/>
      <c r="AT610" s="38"/>
    </row>
    <row r="611" spans="1:46" ht="12.75"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c r="AA611" s="37"/>
      <c r="AB611" s="37"/>
      <c r="AC611" s="37"/>
      <c r="AD611" s="37"/>
      <c r="AE611" s="37"/>
      <c r="AF611" s="37"/>
      <c r="AG611" s="37"/>
      <c r="AH611" s="37"/>
      <c r="AI611" s="37"/>
      <c r="AJ611" s="37"/>
      <c r="AK611" s="37"/>
      <c r="AL611" s="37"/>
      <c r="AM611" s="37"/>
      <c r="AN611" s="37"/>
      <c r="AO611" s="38"/>
      <c r="AP611" s="38"/>
      <c r="AQ611" s="37"/>
      <c r="AR611" s="37"/>
      <c r="AS611" s="37"/>
      <c r="AT611" s="38"/>
    </row>
    <row r="612" spans="1:46" ht="12.75"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c r="AA612" s="37"/>
      <c r="AB612" s="37"/>
      <c r="AC612" s="37"/>
      <c r="AD612" s="37"/>
      <c r="AE612" s="37"/>
      <c r="AF612" s="37"/>
      <c r="AG612" s="37"/>
      <c r="AH612" s="37"/>
      <c r="AI612" s="37"/>
      <c r="AJ612" s="37"/>
      <c r="AK612" s="37"/>
      <c r="AL612" s="37"/>
      <c r="AM612" s="37"/>
      <c r="AN612" s="37"/>
      <c r="AO612" s="38"/>
      <c r="AP612" s="38"/>
      <c r="AQ612" s="37"/>
      <c r="AR612" s="37"/>
      <c r="AS612" s="37"/>
      <c r="AT612" s="38"/>
    </row>
    <row r="613" spans="1:46" ht="12.75"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c r="AA613" s="37"/>
      <c r="AB613" s="37"/>
      <c r="AC613" s="37"/>
      <c r="AD613" s="37"/>
      <c r="AE613" s="37"/>
      <c r="AF613" s="37"/>
      <c r="AG613" s="37"/>
      <c r="AH613" s="37"/>
      <c r="AI613" s="37"/>
      <c r="AJ613" s="37"/>
      <c r="AK613" s="37"/>
      <c r="AL613" s="37"/>
      <c r="AM613" s="37"/>
      <c r="AN613" s="37"/>
      <c r="AO613" s="38"/>
      <c r="AP613" s="38"/>
      <c r="AQ613" s="37"/>
      <c r="AR613" s="37"/>
      <c r="AS613" s="37"/>
      <c r="AT613" s="38"/>
    </row>
    <row r="614" spans="1:46" ht="12.75"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c r="AA614" s="37"/>
      <c r="AB614" s="37"/>
      <c r="AC614" s="37"/>
      <c r="AD614" s="37"/>
      <c r="AE614" s="37"/>
      <c r="AF614" s="37"/>
      <c r="AG614" s="37"/>
      <c r="AH614" s="37"/>
      <c r="AI614" s="37"/>
      <c r="AJ614" s="37"/>
      <c r="AK614" s="37"/>
      <c r="AL614" s="37"/>
      <c r="AM614" s="37"/>
      <c r="AN614" s="37"/>
      <c r="AO614" s="38"/>
      <c r="AP614" s="38"/>
      <c r="AQ614" s="37"/>
      <c r="AR614" s="37"/>
      <c r="AS614" s="37"/>
      <c r="AT614" s="38"/>
    </row>
    <row r="615" spans="1:46" ht="12.75"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c r="AA615" s="37"/>
      <c r="AB615" s="37"/>
      <c r="AC615" s="37"/>
      <c r="AD615" s="37"/>
      <c r="AE615" s="37"/>
      <c r="AF615" s="37"/>
      <c r="AG615" s="37"/>
      <c r="AH615" s="37"/>
      <c r="AI615" s="37"/>
      <c r="AJ615" s="37"/>
      <c r="AK615" s="37"/>
      <c r="AL615" s="37"/>
      <c r="AM615" s="37"/>
      <c r="AN615" s="37"/>
      <c r="AO615" s="38"/>
      <c r="AP615" s="38"/>
      <c r="AQ615" s="37"/>
      <c r="AR615" s="37"/>
      <c r="AS615" s="37"/>
      <c r="AT615" s="38"/>
    </row>
    <row r="616" spans="1:46" ht="12.75"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c r="AA616" s="37"/>
      <c r="AB616" s="37"/>
      <c r="AC616" s="37"/>
      <c r="AD616" s="37"/>
      <c r="AE616" s="37"/>
      <c r="AF616" s="37"/>
      <c r="AG616" s="37"/>
      <c r="AH616" s="37"/>
      <c r="AI616" s="37"/>
      <c r="AJ616" s="37"/>
      <c r="AK616" s="37"/>
      <c r="AL616" s="37"/>
      <c r="AM616" s="37"/>
      <c r="AN616" s="37"/>
      <c r="AO616" s="38"/>
      <c r="AP616" s="38"/>
      <c r="AQ616" s="37"/>
      <c r="AR616" s="37"/>
      <c r="AS616" s="37"/>
      <c r="AT616" s="38"/>
    </row>
    <row r="617" spans="1:46" ht="12.75"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c r="AA617" s="37"/>
      <c r="AB617" s="37"/>
      <c r="AC617" s="37"/>
      <c r="AD617" s="37"/>
      <c r="AE617" s="37"/>
      <c r="AF617" s="37"/>
      <c r="AG617" s="37"/>
      <c r="AH617" s="37"/>
      <c r="AI617" s="37"/>
      <c r="AJ617" s="37"/>
      <c r="AK617" s="37"/>
      <c r="AL617" s="37"/>
      <c r="AM617" s="37"/>
      <c r="AN617" s="37"/>
      <c r="AO617" s="38"/>
      <c r="AP617" s="38"/>
      <c r="AQ617" s="37"/>
      <c r="AR617" s="37"/>
      <c r="AS617" s="37"/>
      <c r="AT617" s="38"/>
    </row>
    <row r="618" spans="1:46" ht="12.75"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c r="AA618" s="37"/>
      <c r="AB618" s="37"/>
      <c r="AC618" s="37"/>
      <c r="AD618" s="37"/>
      <c r="AE618" s="37"/>
      <c r="AF618" s="37"/>
      <c r="AG618" s="37"/>
      <c r="AH618" s="37"/>
      <c r="AI618" s="37"/>
      <c r="AJ618" s="37"/>
      <c r="AK618" s="37"/>
      <c r="AL618" s="37"/>
      <c r="AM618" s="37"/>
      <c r="AN618" s="37"/>
      <c r="AO618" s="38"/>
      <c r="AP618" s="38"/>
      <c r="AQ618" s="37"/>
      <c r="AR618" s="37"/>
      <c r="AS618" s="37"/>
      <c r="AT618" s="38"/>
    </row>
    <row r="619" spans="1:46" ht="12.75"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c r="AA619" s="37"/>
      <c r="AB619" s="37"/>
      <c r="AC619" s="37"/>
      <c r="AD619" s="37"/>
      <c r="AE619" s="37"/>
      <c r="AF619" s="37"/>
      <c r="AG619" s="37"/>
      <c r="AH619" s="37"/>
      <c r="AI619" s="37"/>
      <c r="AJ619" s="37"/>
      <c r="AK619" s="37"/>
      <c r="AL619" s="37"/>
      <c r="AM619" s="37"/>
      <c r="AN619" s="37"/>
      <c r="AO619" s="38"/>
      <c r="AP619" s="38"/>
      <c r="AQ619" s="37"/>
      <c r="AR619" s="37"/>
      <c r="AS619" s="37"/>
      <c r="AT619" s="38"/>
    </row>
    <row r="620" spans="1:46" ht="12.75"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c r="AA620" s="37"/>
      <c r="AB620" s="37"/>
      <c r="AC620" s="37"/>
      <c r="AD620" s="37"/>
      <c r="AE620" s="37"/>
      <c r="AF620" s="37"/>
      <c r="AG620" s="37"/>
      <c r="AH620" s="37"/>
      <c r="AI620" s="37"/>
      <c r="AJ620" s="37"/>
      <c r="AK620" s="37"/>
      <c r="AL620" s="37"/>
      <c r="AM620" s="37"/>
      <c r="AN620" s="37"/>
      <c r="AO620" s="38"/>
      <c r="AP620" s="38"/>
      <c r="AQ620" s="37"/>
      <c r="AR620" s="37"/>
      <c r="AS620" s="37"/>
      <c r="AT620" s="38"/>
    </row>
    <row r="621" spans="1:46" ht="12.75"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c r="AA621" s="37"/>
      <c r="AB621" s="37"/>
      <c r="AC621" s="37"/>
      <c r="AD621" s="37"/>
      <c r="AE621" s="37"/>
      <c r="AF621" s="37"/>
      <c r="AG621" s="37"/>
      <c r="AH621" s="37"/>
      <c r="AI621" s="37"/>
      <c r="AJ621" s="37"/>
      <c r="AK621" s="37"/>
      <c r="AL621" s="37"/>
      <c r="AM621" s="37"/>
      <c r="AN621" s="37"/>
      <c r="AO621" s="38"/>
      <c r="AP621" s="38"/>
      <c r="AQ621" s="37"/>
      <c r="AR621" s="37"/>
      <c r="AS621" s="37"/>
      <c r="AT621" s="38"/>
    </row>
    <row r="622" spans="1:46" ht="12.75"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c r="AA622" s="37"/>
      <c r="AB622" s="37"/>
      <c r="AC622" s="37"/>
      <c r="AD622" s="37"/>
      <c r="AE622" s="37"/>
      <c r="AF622" s="37"/>
      <c r="AG622" s="37"/>
      <c r="AH622" s="37"/>
      <c r="AI622" s="37"/>
      <c r="AJ622" s="37"/>
      <c r="AK622" s="37"/>
      <c r="AL622" s="37"/>
      <c r="AM622" s="37"/>
      <c r="AN622" s="37"/>
      <c r="AO622" s="38"/>
      <c r="AP622" s="38"/>
      <c r="AQ622" s="37"/>
      <c r="AR622" s="37"/>
      <c r="AS622" s="37"/>
      <c r="AT622" s="38"/>
    </row>
    <row r="623" spans="1:46" ht="12.75"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c r="AA623" s="37"/>
      <c r="AB623" s="37"/>
      <c r="AC623" s="37"/>
      <c r="AD623" s="37"/>
      <c r="AE623" s="37"/>
      <c r="AF623" s="37"/>
      <c r="AG623" s="37"/>
      <c r="AH623" s="37"/>
      <c r="AI623" s="37"/>
      <c r="AJ623" s="37"/>
      <c r="AK623" s="37"/>
      <c r="AL623" s="37"/>
      <c r="AM623" s="37"/>
      <c r="AN623" s="37"/>
      <c r="AO623" s="38"/>
      <c r="AP623" s="38"/>
      <c r="AQ623" s="37"/>
      <c r="AR623" s="37"/>
      <c r="AS623" s="37"/>
      <c r="AT623" s="38"/>
    </row>
    <row r="624" spans="1:46" ht="12.75"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c r="AA624" s="37"/>
      <c r="AB624" s="37"/>
      <c r="AC624" s="37"/>
      <c r="AD624" s="37"/>
      <c r="AE624" s="37"/>
      <c r="AF624" s="37"/>
      <c r="AG624" s="37"/>
      <c r="AH624" s="37"/>
      <c r="AI624" s="37"/>
      <c r="AJ624" s="37"/>
      <c r="AK624" s="37"/>
      <c r="AL624" s="37"/>
      <c r="AM624" s="37"/>
      <c r="AN624" s="37"/>
      <c r="AO624" s="38"/>
      <c r="AP624" s="38"/>
      <c r="AQ624" s="37"/>
      <c r="AR624" s="37"/>
      <c r="AS624" s="37"/>
      <c r="AT624" s="38"/>
    </row>
    <row r="625" spans="1:46" ht="12.75"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c r="AA625" s="37"/>
      <c r="AB625" s="37"/>
      <c r="AC625" s="37"/>
      <c r="AD625" s="37"/>
      <c r="AE625" s="37"/>
      <c r="AF625" s="37"/>
      <c r="AG625" s="37"/>
      <c r="AH625" s="37"/>
      <c r="AI625" s="37"/>
      <c r="AJ625" s="37"/>
      <c r="AK625" s="37"/>
      <c r="AL625" s="37"/>
      <c r="AM625" s="37"/>
      <c r="AN625" s="37"/>
      <c r="AO625" s="38"/>
      <c r="AP625" s="38"/>
      <c r="AQ625" s="37"/>
      <c r="AR625" s="37"/>
      <c r="AS625" s="37"/>
      <c r="AT625" s="38"/>
    </row>
    <row r="626" spans="1:46" ht="12.75"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c r="AA626" s="37"/>
      <c r="AB626" s="37"/>
      <c r="AC626" s="37"/>
      <c r="AD626" s="37"/>
      <c r="AE626" s="37"/>
      <c r="AF626" s="37"/>
      <c r="AG626" s="37"/>
      <c r="AH626" s="37"/>
      <c r="AI626" s="37"/>
      <c r="AJ626" s="37"/>
      <c r="AK626" s="37"/>
      <c r="AL626" s="37"/>
      <c r="AM626" s="37"/>
      <c r="AN626" s="37"/>
      <c r="AO626" s="38"/>
      <c r="AP626" s="38"/>
      <c r="AQ626" s="37"/>
      <c r="AR626" s="37"/>
      <c r="AS626" s="37"/>
      <c r="AT626" s="38"/>
    </row>
    <row r="627" spans="1:46" ht="12.75"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c r="AA627" s="37"/>
      <c r="AB627" s="37"/>
      <c r="AC627" s="37"/>
      <c r="AD627" s="37"/>
      <c r="AE627" s="37"/>
      <c r="AF627" s="37"/>
      <c r="AG627" s="37"/>
      <c r="AH627" s="37"/>
      <c r="AI627" s="37"/>
      <c r="AJ627" s="37"/>
      <c r="AK627" s="37"/>
      <c r="AL627" s="37"/>
      <c r="AM627" s="37"/>
      <c r="AN627" s="37"/>
      <c r="AO627" s="38"/>
      <c r="AP627" s="38"/>
      <c r="AQ627" s="37"/>
      <c r="AR627" s="37"/>
      <c r="AS627" s="37"/>
      <c r="AT627" s="38"/>
    </row>
    <row r="628" spans="1:46" ht="12.75"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c r="AA628" s="37"/>
      <c r="AB628" s="37"/>
      <c r="AC628" s="37"/>
      <c r="AD628" s="37"/>
      <c r="AE628" s="37"/>
      <c r="AF628" s="37"/>
      <c r="AG628" s="37"/>
      <c r="AH628" s="37"/>
      <c r="AI628" s="37"/>
      <c r="AJ628" s="37"/>
      <c r="AK628" s="37"/>
      <c r="AL628" s="37"/>
      <c r="AM628" s="37"/>
      <c r="AN628" s="37"/>
      <c r="AO628" s="38"/>
      <c r="AP628" s="38"/>
      <c r="AQ628" s="37"/>
      <c r="AR628" s="37"/>
      <c r="AS628" s="37"/>
      <c r="AT628" s="38"/>
    </row>
    <row r="629" spans="1:46" ht="12.75"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c r="AA629" s="37"/>
      <c r="AB629" s="37"/>
      <c r="AC629" s="37"/>
      <c r="AD629" s="37"/>
      <c r="AE629" s="37"/>
      <c r="AF629" s="37"/>
      <c r="AG629" s="37"/>
      <c r="AH629" s="37"/>
      <c r="AI629" s="37"/>
      <c r="AJ629" s="37"/>
      <c r="AK629" s="37"/>
      <c r="AL629" s="37"/>
      <c r="AM629" s="37"/>
      <c r="AN629" s="37"/>
      <c r="AO629" s="38"/>
      <c r="AP629" s="38"/>
      <c r="AQ629" s="37"/>
      <c r="AR629" s="37"/>
      <c r="AS629" s="37"/>
      <c r="AT629" s="38"/>
    </row>
    <row r="630" spans="1:46" ht="12.75"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c r="AA630" s="37"/>
      <c r="AB630" s="37"/>
      <c r="AC630" s="37"/>
      <c r="AD630" s="37"/>
      <c r="AE630" s="37"/>
      <c r="AF630" s="37"/>
      <c r="AG630" s="37"/>
      <c r="AH630" s="37"/>
      <c r="AI630" s="37"/>
      <c r="AJ630" s="37"/>
      <c r="AK630" s="37"/>
      <c r="AL630" s="37"/>
      <c r="AM630" s="37"/>
      <c r="AN630" s="37"/>
      <c r="AO630" s="38"/>
      <c r="AP630" s="38"/>
      <c r="AQ630" s="37"/>
      <c r="AR630" s="37"/>
      <c r="AS630" s="37"/>
      <c r="AT630" s="38"/>
    </row>
    <row r="631" spans="1:46" ht="12.75"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c r="AA631" s="37"/>
      <c r="AB631" s="37"/>
      <c r="AC631" s="37"/>
      <c r="AD631" s="37"/>
      <c r="AE631" s="37"/>
      <c r="AF631" s="37"/>
      <c r="AG631" s="37"/>
      <c r="AH631" s="37"/>
      <c r="AI631" s="37"/>
      <c r="AJ631" s="37"/>
      <c r="AK631" s="37"/>
      <c r="AL631" s="37"/>
      <c r="AM631" s="37"/>
      <c r="AN631" s="37"/>
      <c r="AO631" s="38"/>
      <c r="AP631" s="38"/>
      <c r="AQ631" s="37"/>
      <c r="AR631" s="37"/>
      <c r="AS631" s="37"/>
      <c r="AT631" s="38"/>
    </row>
    <row r="632" spans="1:46" ht="12.75"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c r="AA632" s="37"/>
      <c r="AB632" s="37"/>
      <c r="AC632" s="37"/>
      <c r="AD632" s="37"/>
      <c r="AE632" s="37"/>
      <c r="AF632" s="37"/>
      <c r="AG632" s="37"/>
      <c r="AH632" s="37"/>
      <c r="AI632" s="37"/>
      <c r="AJ632" s="37"/>
      <c r="AK632" s="37"/>
      <c r="AL632" s="37"/>
      <c r="AM632" s="37"/>
      <c r="AN632" s="37"/>
      <c r="AO632" s="38"/>
      <c r="AP632" s="38"/>
      <c r="AQ632" s="37"/>
      <c r="AR632" s="37"/>
      <c r="AS632" s="37"/>
      <c r="AT632" s="38"/>
    </row>
    <row r="633" spans="1:46" ht="12.75"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c r="AA633" s="37"/>
      <c r="AB633" s="37"/>
      <c r="AC633" s="37"/>
      <c r="AD633" s="37"/>
      <c r="AE633" s="37"/>
      <c r="AF633" s="37"/>
      <c r="AG633" s="37"/>
      <c r="AH633" s="37"/>
      <c r="AI633" s="37"/>
      <c r="AJ633" s="37"/>
      <c r="AK633" s="37"/>
      <c r="AL633" s="37"/>
      <c r="AM633" s="37"/>
      <c r="AN633" s="37"/>
      <c r="AO633" s="38"/>
      <c r="AP633" s="38"/>
      <c r="AQ633" s="37"/>
      <c r="AR633" s="37"/>
      <c r="AS633" s="37"/>
      <c r="AT633" s="38"/>
    </row>
    <row r="634" spans="1:46" ht="12.75"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c r="AA634" s="37"/>
      <c r="AB634" s="37"/>
      <c r="AC634" s="37"/>
      <c r="AD634" s="37"/>
      <c r="AE634" s="37"/>
      <c r="AF634" s="37"/>
      <c r="AG634" s="37"/>
      <c r="AH634" s="37"/>
      <c r="AI634" s="37"/>
      <c r="AJ634" s="37"/>
      <c r="AK634" s="37"/>
      <c r="AL634" s="37"/>
      <c r="AM634" s="37"/>
      <c r="AN634" s="37"/>
      <c r="AO634" s="38"/>
      <c r="AP634" s="38"/>
      <c r="AQ634" s="37"/>
      <c r="AR634" s="37"/>
      <c r="AS634" s="37"/>
      <c r="AT634" s="38"/>
    </row>
    <row r="635" spans="1:46" ht="12.75"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c r="AA635" s="37"/>
      <c r="AB635" s="37"/>
      <c r="AC635" s="37"/>
      <c r="AD635" s="37"/>
      <c r="AE635" s="37"/>
      <c r="AF635" s="37"/>
      <c r="AG635" s="37"/>
      <c r="AH635" s="37"/>
      <c r="AI635" s="37"/>
      <c r="AJ635" s="37"/>
      <c r="AK635" s="37"/>
      <c r="AL635" s="37"/>
      <c r="AM635" s="37"/>
      <c r="AN635" s="37"/>
      <c r="AO635" s="38"/>
      <c r="AP635" s="38"/>
      <c r="AQ635" s="37"/>
      <c r="AR635" s="37"/>
      <c r="AS635" s="37"/>
      <c r="AT635" s="38"/>
    </row>
    <row r="636" spans="1:46" ht="12.75"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c r="AA636" s="37"/>
      <c r="AB636" s="37"/>
      <c r="AC636" s="37"/>
      <c r="AD636" s="37"/>
      <c r="AE636" s="37"/>
      <c r="AF636" s="37"/>
      <c r="AG636" s="37"/>
      <c r="AH636" s="37"/>
      <c r="AI636" s="37"/>
      <c r="AJ636" s="37"/>
      <c r="AK636" s="37"/>
      <c r="AL636" s="37"/>
      <c r="AM636" s="37"/>
      <c r="AN636" s="37"/>
      <c r="AO636" s="38"/>
      <c r="AP636" s="38"/>
      <c r="AQ636" s="37"/>
      <c r="AR636" s="37"/>
      <c r="AS636" s="37"/>
      <c r="AT636" s="38"/>
    </row>
    <row r="637" spans="1:46" ht="12.75"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c r="AA637" s="37"/>
      <c r="AB637" s="37"/>
      <c r="AC637" s="37"/>
      <c r="AD637" s="37"/>
      <c r="AE637" s="37"/>
      <c r="AF637" s="37"/>
      <c r="AG637" s="37"/>
      <c r="AH637" s="37"/>
      <c r="AI637" s="37"/>
      <c r="AJ637" s="37"/>
      <c r="AK637" s="37"/>
      <c r="AL637" s="37"/>
      <c r="AM637" s="37"/>
      <c r="AN637" s="37"/>
      <c r="AO637" s="38"/>
      <c r="AP637" s="38"/>
      <c r="AQ637" s="37"/>
      <c r="AR637" s="37"/>
      <c r="AS637" s="37"/>
      <c r="AT637" s="38"/>
    </row>
    <row r="638" spans="1:46" ht="12.75"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c r="AA638" s="37"/>
      <c r="AB638" s="37"/>
      <c r="AC638" s="37"/>
      <c r="AD638" s="37"/>
      <c r="AE638" s="37"/>
      <c r="AF638" s="37"/>
      <c r="AG638" s="37"/>
      <c r="AH638" s="37"/>
      <c r="AI638" s="37"/>
      <c r="AJ638" s="37"/>
      <c r="AK638" s="37"/>
      <c r="AL638" s="37"/>
      <c r="AM638" s="37"/>
      <c r="AN638" s="37"/>
      <c r="AO638" s="38"/>
      <c r="AP638" s="38"/>
      <c r="AQ638" s="37"/>
      <c r="AR638" s="37"/>
      <c r="AS638" s="37"/>
      <c r="AT638" s="38"/>
    </row>
    <row r="639" spans="1:46" ht="12.75"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c r="AA639" s="37"/>
      <c r="AB639" s="37"/>
      <c r="AC639" s="37"/>
      <c r="AD639" s="37"/>
      <c r="AE639" s="37"/>
      <c r="AF639" s="37"/>
      <c r="AG639" s="37"/>
      <c r="AH639" s="37"/>
      <c r="AI639" s="37"/>
      <c r="AJ639" s="37"/>
      <c r="AK639" s="37"/>
      <c r="AL639" s="37"/>
      <c r="AM639" s="37"/>
      <c r="AN639" s="37"/>
      <c r="AO639" s="38"/>
      <c r="AP639" s="38"/>
      <c r="AQ639" s="37"/>
      <c r="AR639" s="37"/>
      <c r="AS639" s="37"/>
      <c r="AT639" s="38"/>
    </row>
    <row r="640" spans="1:46" ht="12.75"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c r="AA640" s="37"/>
      <c r="AB640" s="37"/>
      <c r="AC640" s="37"/>
      <c r="AD640" s="37"/>
      <c r="AE640" s="37"/>
      <c r="AF640" s="37"/>
      <c r="AG640" s="37"/>
      <c r="AH640" s="37"/>
      <c r="AI640" s="37"/>
      <c r="AJ640" s="37"/>
      <c r="AK640" s="37"/>
      <c r="AL640" s="37"/>
      <c r="AM640" s="37"/>
      <c r="AN640" s="37"/>
      <c r="AO640" s="38"/>
      <c r="AP640" s="38"/>
      <c r="AQ640" s="37"/>
      <c r="AR640" s="37"/>
      <c r="AS640" s="37"/>
      <c r="AT640" s="38"/>
    </row>
    <row r="641" spans="1:46" ht="12.75"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c r="AA641" s="37"/>
      <c r="AB641" s="37"/>
      <c r="AC641" s="37"/>
      <c r="AD641" s="37"/>
      <c r="AE641" s="37"/>
      <c r="AF641" s="37"/>
      <c r="AG641" s="37"/>
      <c r="AH641" s="37"/>
      <c r="AI641" s="37"/>
      <c r="AJ641" s="37"/>
      <c r="AK641" s="37"/>
      <c r="AL641" s="37"/>
      <c r="AM641" s="37"/>
      <c r="AN641" s="37"/>
      <c r="AO641" s="38"/>
      <c r="AP641" s="38"/>
      <c r="AQ641" s="37"/>
      <c r="AR641" s="37"/>
      <c r="AS641" s="37"/>
      <c r="AT641" s="38"/>
    </row>
    <row r="642" spans="1:46" ht="12.75"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c r="AA642" s="37"/>
      <c r="AB642" s="37"/>
      <c r="AC642" s="37"/>
      <c r="AD642" s="37"/>
      <c r="AE642" s="37"/>
      <c r="AF642" s="37"/>
      <c r="AG642" s="37"/>
      <c r="AH642" s="37"/>
      <c r="AI642" s="37"/>
      <c r="AJ642" s="37"/>
      <c r="AK642" s="37"/>
      <c r="AL642" s="37"/>
      <c r="AM642" s="37"/>
      <c r="AN642" s="37"/>
      <c r="AO642" s="38"/>
      <c r="AP642" s="38"/>
      <c r="AQ642" s="37"/>
      <c r="AR642" s="37"/>
      <c r="AS642" s="37"/>
      <c r="AT642" s="38"/>
    </row>
    <row r="643" spans="1:46" ht="12.75"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c r="AB643" s="37"/>
      <c r="AC643" s="37"/>
      <c r="AD643" s="37"/>
      <c r="AE643" s="37"/>
      <c r="AF643" s="37"/>
      <c r="AG643" s="37"/>
      <c r="AH643" s="37"/>
      <c r="AI643" s="37"/>
      <c r="AJ643" s="37"/>
      <c r="AK643" s="37"/>
      <c r="AL643" s="37"/>
      <c r="AM643" s="37"/>
      <c r="AN643" s="37"/>
      <c r="AO643" s="38"/>
      <c r="AP643" s="38"/>
      <c r="AQ643" s="37"/>
      <c r="AR643" s="37"/>
      <c r="AS643" s="37"/>
      <c r="AT643" s="38"/>
    </row>
    <row r="644" spans="1:46" ht="12.75"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c r="AA644" s="37"/>
      <c r="AB644" s="37"/>
      <c r="AC644" s="37"/>
      <c r="AD644" s="37"/>
      <c r="AE644" s="37"/>
      <c r="AF644" s="37"/>
      <c r="AG644" s="37"/>
      <c r="AH644" s="37"/>
      <c r="AI644" s="37"/>
      <c r="AJ644" s="37"/>
      <c r="AK644" s="37"/>
      <c r="AL644" s="37"/>
      <c r="AM644" s="37"/>
      <c r="AN644" s="37"/>
      <c r="AO644" s="38"/>
      <c r="AP644" s="38"/>
      <c r="AQ644" s="37"/>
      <c r="AR644" s="37"/>
      <c r="AS644" s="37"/>
      <c r="AT644" s="38"/>
    </row>
    <row r="645" spans="1:46" ht="12.75"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c r="AB645" s="37"/>
      <c r="AC645" s="37"/>
      <c r="AD645" s="37"/>
      <c r="AE645" s="37"/>
      <c r="AF645" s="37"/>
      <c r="AG645" s="37"/>
      <c r="AH645" s="37"/>
      <c r="AI645" s="37"/>
      <c r="AJ645" s="37"/>
      <c r="AK645" s="37"/>
      <c r="AL645" s="37"/>
      <c r="AM645" s="37"/>
      <c r="AN645" s="37"/>
      <c r="AO645" s="38"/>
      <c r="AP645" s="38"/>
      <c r="AQ645" s="37"/>
      <c r="AR645" s="37"/>
      <c r="AS645" s="37"/>
      <c r="AT645" s="38"/>
    </row>
    <row r="646" spans="1:46" ht="12.75"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c r="AA646" s="37"/>
      <c r="AB646" s="37"/>
      <c r="AC646" s="37"/>
      <c r="AD646" s="37"/>
      <c r="AE646" s="37"/>
      <c r="AF646" s="37"/>
      <c r="AG646" s="37"/>
      <c r="AH646" s="37"/>
      <c r="AI646" s="37"/>
      <c r="AJ646" s="37"/>
      <c r="AK646" s="37"/>
      <c r="AL646" s="37"/>
      <c r="AM646" s="37"/>
      <c r="AN646" s="37"/>
      <c r="AO646" s="38"/>
      <c r="AP646" s="38"/>
      <c r="AQ646" s="37"/>
      <c r="AR646" s="37"/>
      <c r="AS646" s="37"/>
      <c r="AT646" s="38"/>
    </row>
    <row r="647" spans="1:46" ht="12.75"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c r="AA647" s="37"/>
      <c r="AB647" s="37"/>
      <c r="AC647" s="37"/>
      <c r="AD647" s="37"/>
      <c r="AE647" s="37"/>
      <c r="AF647" s="37"/>
      <c r="AG647" s="37"/>
      <c r="AH647" s="37"/>
      <c r="AI647" s="37"/>
      <c r="AJ647" s="37"/>
      <c r="AK647" s="37"/>
      <c r="AL647" s="37"/>
      <c r="AM647" s="37"/>
      <c r="AN647" s="37"/>
      <c r="AO647" s="38"/>
      <c r="AP647" s="38"/>
      <c r="AQ647" s="37"/>
      <c r="AR647" s="37"/>
      <c r="AS647" s="37"/>
      <c r="AT647" s="38"/>
    </row>
    <row r="648" spans="1:46" ht="12.75"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c r="AA648" s="37"/>
      <c r="AB648" s="37"/>
      <c r="AC648" s="37"/>
      <c r="AD648" s="37"/>
      <c r="AE648" s="37"/>
      <c r="AF648" s="37"/>
      <c r="AG648" s="37"/>
      <c r="AH648" s="37"/>
      <c r="AI648" s="37"/>
      <c r="AJ648" s="37"/>
      <c r="AK648" s="37"/>
      <c r="AL648" s="37"/>
      <c r="AM648" s="37"/>
      <c r="AN648" s="37"/>
      <c r="AO648" s="38"/>
      <c r="AP648" s="38"/>
      <c r="AQ648" s="37"/>
      <c r="AR648" s="37"/>
      <c r="AS648" s="37"/>
      <c r="AT648" s="38"/>
    </row>
    <row r="649" spans="1:46" ht="12.75"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c r="AA649" s="37"/>
      <c r="AB649" s="37"/>
      <c r="AC649" s="37"/>
      <c r="AD649" s="37"/>
      <c r="AE649" s="37"/>
      <c r="AF649" s="37"/>
      <c r="AG649" s="37"/>
      <c r="AH649" s="37"/>
      <c r="AI649" s="37"/>
      <c r="AJ649" s="37"/>
      <c r="AK649" s="37"/>
      <c r="AL649" s="37"/>
      <c r="AM649" s="37"/>
      <c r="AN649" s="37"/>
      <c r="AO649" s="38"/>
      <c r="AP649" s="38"/>
      <c r="AQ649" s="37"/>
      <c r="AR649" s="37"/>
      <c r="AS649" s="37"/>
      <c r="AT649" s="38"/>
    </row>
    <row r="650" spans="1:46" ht="12.75"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c r="AA650" s="37"/>
      <c r="AB650" s="37"/>
      <c r="AC650" s="37"/>
      <c r="AD650" s="37"/>
      <c r="AE650" s="37"/>
      <c r="AF650" s="37"/>
      <c r="AG650" s="37"/>
      <c r="AH650" s="37"/>
      <c r="AI650" s="37"/>
      <c r="AJ650" s="37"/>
      <c r="AK650" s="37"/>
      <c r="AL650" s="37"/>
      <c r="AM650" s="37"/>
      <c r="AN650" s="37"/>
      <c r="AO650" s="38"/>
      <c r="AP650" s="38"/>
      <c r="AQ650" s="37"/>
      <c r="AR650" s="37"/>
      <c r="AS650" s="37"/>
      <c r="AT650" s="38"/>
    </row>
    <row r="651" spans="1:46" ht="12.75"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c r="AA651" s="37"/>
      <c r="AB651" s="37"/>
      <c r="AC651" s="37"/>
      <c r="AD651" s="37"/>
      <c r="AE651" s="37"/>
      <c r="AF651" s="37"/>
      <c r="AG651" s="37"/>
      <c r="AH651" s="37"/>
      <c r="AI651" s="37"/>
      <c r="AJ651" s="37"/>
      <c r="AK651" s="37"/>
      <c r="AL651" s="37"/>
      <c r="AM651" s="37"/>
      <c r="AN651" s="37"/>
      <c r="AO651" s="38"/>
      <c r="AP651" s="38"/>
      <c r="AQ651" s="37"/>
      <c r="AR651" s="37"/>
      <c r="AS651" s="37"/>
      <c r="AT651" s="38"/>
    </row>
    <row r="652" spans="1:46" ht="12.75"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c r="AA652" s="37"/>
      <c r="AB652" s="37"/>
      <c r="AC652" s="37"/>
      <c r="AD652" s="37"/>
      <c r="AE652" s="37"/>
      <c r="AF652" s="37"/>
      <c r="AG652" s="37"/>
      <c r="AH652" s="37"/>
      <c r="AI652" s="37"/>
      <c r="AJ652" s="37"/>
      <c r="AK652" s="37"/>
      <c r="AL652" s="37"/>
      <c r="AM652" s="37"/>
      <c r="AN652" s="37"/>
      <c r="AO652" s="38"/>
      <c r="AP652" s="38"/>
      <c r="AQ652" s="37"/>
      <c r="AR652" s="37"/>
      <c r="AS652" s="37"/>
      <c r="AT652" s="38"/>
    </row>
    <row r="653" spans="1:46" ht="12.75"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c r="AA653" s="37"/>
      <c r="AB653" s="37"/>
      <c r="AC653" s="37"/>
      <c r="AD653" s="37"/>
      <c r="AE653" s="37"/>
      <c r="AF653" s="37"/>
      <c r="AG653" s="37"/>
      <c r="AH653" s="37"/>
      <c r="AI653" s="37"/>
      <c r="AJ653" s="37"/>
      <c r="AK653" s="37"/>
      <c r="AL653" s="37"/>
      <c r="AM653" s="37"/>
      <c r="AN653" s="37"/>
      <c r="AO653" s="38"/>
      <c r="AP653" s="38"/>
      <c r="AQ653" s="37"/>
      <c r="AR653" s="37"/>
      <c r="AS653" s="37"/>
      <c r="AT653" s="38"/>
    </row>
    <row r="654" spans="1:46" ht="12.75"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c r="AA654" s="37"/>
      <c r="AB654" s="37"/>
      <c r="AC654" s="37"/>
      <c r="AD654" s="37"/>
      <c r="AE654" s="37"/>
      <c r="AF654" s="37"/>
      <c r="AG654" s="37"/>
      <c r="AH654" s="37"/>
      <c r="AI654" s="37"/>
      <c r="AJ654" s="37"/>
      <c r="AK654" s="37"/>
      <c r="AL654" s="37"/>
      <c r="AM654" s="37"/>
      <c r="AN654" s="37"/>
      <c r="AO654" s="38"/>
      <c r="AP654" s="38"/>
      <c r="AQ654" s="37"/>
      <c r="AR654" s="37"/>
      <c r="AS654" s="37"/>
      <c r="AT654" s="38"/>
    </row>
    <row r="655" spans="1:46" ht="12.75"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c r="AA655" s="37"/>
      <c r="AB655" s="37"/>
      <c r="AC655" s="37"/>
      <c r="AD655" s="37"/>
      <c r="AE655" s="37"/>
      <c r="AF655" s="37"/>
      <c r="AG655" s="37"/>
      <c r="AH655" s="37"/>
      <c r="AI655" s="37"/>
      <c r="AJ655" s="37"/>
      <c r="AK655" s="37"/>
      <c r="AL655" s="37"/>
      <c r="AM655" s="37"/>
      <c r="AN655" s="37"/>
      <c r="AO655" s="38"/>
      <c r="AP655" s="38"/>
      <c r="AQ655" s="37"/>
      <c r="AR655" s="37"/>
      <c r="AS655" s="37"/>
      <c r="AT655" s="38"/>
    </row>
    <row r="656" spans="1:46" ht="12.75"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c r="AA656" s="37"/>
      <c r="AB656" s="37"/>
      <c r="AC656" s="37"/>
      <c r="AD656" s="37"/>
      <c r="AE656" s="37"/>
      <c r="AF656" s="37"/>
      <c r="AG656" s="37"/>
      <c r="AH656" s="37"/>
      <c r="AI656" s="37"/>
      <c r="AJ656" s="37"/>
      <c r="AK656" s="37"/>
      <c r="AL656" s="37"/>
      <c r="AM656" s="37"/>
      <c r="AN656" s="37"/>
      <c r="AO656" s="38"/>
      <c r="AP656" s="38"/>
      <c r="AQ656" s="37"/>
      <c r="AR656" s="37"/>
      <c r="AS656" s="37"/>
      <c r="AT656" s="38"/>
    </row>
    <row r="657" spans="1:46" ht="12.75"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c r="AA657" s="37"/>
      <c r="AB657" s="37"/>
      <c r="AC657" s="37"/>
      <c r="AD657" s="37"/>
      <c r="AE657" s="37"/>
      <c r="AF657" s="37"/>
      <c r="AG657" s="37"/>
      <c r="AH657" s="37"/>
      <c r="AI657" s="37"/>
      <c r="AJ657" s="37"/>
      <c r="AK657" s="37"/>
      <c r="AL657" s="37"/>
      <c r="AM657" s="37"/>
      <c r="AN657" s="37"/>
      <c r="AO657" s="38"/>
      <c r="AP657" s="38"/>
      <c r="AQ657" s="37"/>
      <c r="AR657" s="37"/>
      <c r="AS657" s="37"/>
      <c r="AT657" s="38"/>
    </row>
    <row r="658" spans="1:46" ht="12.75"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c r="AA658" s="37"/>
      <c r="AB658" s="37"/>
      <c r="AC658" s="37"/>
      <c r="AD658" s="37"/>
      <c r="AE658" s="37"/>
      <c r="AF658" s="37"/>
      <c r="AG658" s="37"/>
      <c r="AH658" s="37"/>
      <c r="AI658" s="37"/>
      <c r="AJ658" s="37"/>
      <c r="AK658" s="37"/>
      <c r="AL658" s="37"/>
      <c r="AM658" s="37"/>
      <c r="AN658" s="37"/>
      <c r="AO658" s="38"/>
      <c r="AP658" s="38"/>
      <c r="AQ658" s="37"/>
      <c r="AR658" s="37"/>
      <c r="AS658" s="37"/>
      <c r="AT658" s="38"/>
    </row>
    <row r="659" spans="1:46" ht="12.75"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c r="AA659" s="37"/>
      <c r="AB659" s="37"/>
      <c r="AC659" s="37"/>
      <c r="AD659" s="37"/>
      <c r="AE659" s="37"/>
      <c r="AF659" s="37"/>
      <c r="AG659" s="37"/>
      <c r="AH659" s="37"/>
      <c r="AI659" s="37"/>
      <c r="AJ659" s="37"/>
      <c r="AK659" s="37"/>
      <c r="AL659" s="37"/>
      <c r="AM659" s="37"/>
      <c r="AN659" s="37"/>
      <c r="AO659" s="38"/>
      <c r="AP659" s="38"/>
      <c r="AQ659" s="37"/>
      <c r="AR659" s="37"/>
      <c r="AS659" s="37"/>
      <c r="AT659" s="38"/>
    </row>
    <row r="660" spans="1:46" ht="12.75"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c r="AA660" s="37"/>
      <c r="AB660" s="37"/>
      <c r="AC660" s="37"/>
      <c r="AD660" s="37"/>
      <c r="AE660" s="37"/>
      <c r="AF660" s="37"/>
      <c r="AG660" s="37"/>
      <c r="AH660" s="37"/>
      <c r="AI660" s="37"/>
      <c r="AJ660" s="37"/>
      <c r="AK660" s="37"/>
      <c r="AL660" s="37"/>
      <c r="AM660" s="37"/>
      <c r="AN660" s="37"/>
      <c r="AO660" s="38"/>
      <c r="AP660" s="38"/>
      <c r="AQ660" s="37"/>
      <c r="AR660" s="37"/>
      <c r="AS660" s="37"/>
      <c r="AT660" s="38"/>
    </row>
    <row r="661" spans="1:46" ht="12.75"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c r="AA661" s="37"/>
      <c r="AB661" s="37"/>
      <c r="AC661" s="37"/>
      <c r="AD661" s="37"/>
      <c r="AE661" s="37"/>
      <c r="AF661" s="37"/>
      <c r="AG661" s="37"/>
      <c r="AH661" s="37"/>
      <c r="AI661" s="37"/>
      <c r="AJ661" s="37"/>
      <c r="AK661" s="37"/>
      <c r="AL661" s="37"/>
      <c r="AM661" s="37"/>
      <c r="AN661" s="37"/>
      <c r="AO661" s="38"/>
      <c r="AP661" s="38"/>
      <c r="AQ661" s="37"/>
      <c r="AR661" s="37"/>
      <c r="AS661" s="37"/>
      <c r="AT661" s="38"/>
    </row>
    <row r="662" spans="1:46" ht="12.75"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c r="AA662" s="37"/>
      <c r="AB662" s="37"/>
      <c r="AC662" s="37"/>
      <c r="AD662" s="37"/>
      <c r="AE662" s="37"/>
      <c r="AF662" s="37"/>
      <c r="AG662" s="37"/>
      <c r="AH662" s="37"/>
      <c r="AI662" s="37"/>
      <c r="AJ662" s="37"/>
      <c r="AK662" s="37"/>
      <c r="AL662" s="37"/>
      <c r="AM662" s="37"/>
      <c r="AN662" s="37"/>
      <c r="AO662" s="38"/>
      <c r="AP662" s="38"/>
      <c r="AQ662" s="37"/>
      <c r="AR662" s="37"/>
      <c r="AS662" s="37"/>
      <c r="AT662" s="38"/>
    </row>
    <row r="663" spans="1:46" ht="12.75"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c r="AA663" s="37"/>
      <c r="AB663" s="37"/>
      <c r="AC663" s="37"/>
      <c r="AD663" s="37"/>
      <c r="AE663" s="37"/>
      <c r="AF663" s="37"/>
      <c r="AG663" s="37"/>
      <c r="AH663" s="37"/>
      <c r="AI663" s="37"/>
      <c r="AJ663" s="37"/>
      <c r="AK663" s="37"/>
      <c r="AL663" s="37"/>
      <c r="AM663" s="37"/>
      <c r="AN663" s="37"/>
      <c r="AO663" s="38"/>
      <c r="AP663" s="38"/>
      <c r="AQ663" s="37"/>
      <c r="AR663" s="37"/>
      <c r="AS663" s="37"/>
      <c r="AT663" s="38"/>
    </row>
    <row r="664" spans="1:46" ht="12.75"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c r="AA664" s="37"/>
      <c r="AB664" s="37"/>
      <c r="AC664" s="37"/>
      <c r="AD664" s="37"/>
      <c r="AE664" s="37"/>
      <c r="AF664" s="37"/>
      <c r="AG664" s="37"/>
      <c r="AH664" s="37"/>
      <c r="AI664" s="37"/>
      <c r="AJ664" s="37"/>
      <c r="AK664" s="37"/>
      <c r="AL664" s="37"/>
      <c r="AM664" s="37"/>
      <c r="AN664" s="37"/>
      <c r="AO664" s="38"/>
      <c r="AP664" s="38"/>
      <c r="AQ664" s="37"/>
      <c r="AR664" s="37"/>
      <c r="AS664" s="37"/>
      <c r="AT664" s="38"/>
    </row>
    <row r="665" spans="1:46" ht="12.75"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c r="AA665" s="37"/>
      <c r="AB665" s="37"/>
      <c r="AC665" s="37"/>
      <c r="AD665" s="37"/>
      <c r="AE665" s="37"/>
      <c r="AF665" s="37"/>
      <c r="AG665" s="37"/>
      <c r="AH665" s="37"/>
      <c r="AI665" s="37"/>
      <c r="AJ665" s="37"/>
      <c r="AK665" s="37"/>
      <c r="AL665" s="37"/>
      <c r="AM665" s="37"/>
      <c r="AN665" s="37"/>
      <c r="AO665" s="38"/>
      <c r="AP665" s="38"/>
      <c r="AQ665" s="37"/>
      <c r="AR665" s="37"/>
      <c r="AS665" s="37"/>
      <c r="AT665" s="38"/>
    </row>
    <row r="666" spans="1:46" ht="12.75"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c r="AA666" s="37"/>
      <c r="AB666" s="37"/>
      <c r="AC666" s="37"/>
      <c r="AD666" s="37"/>
      <c r="AE666" s="37"/>
      <c r="AF666" s="37"/>
      <c r="AG666" s="37"/>
      <c r="AH666" s="37"/>
      <c r="AI666" s="37"/>
      <c r="AJ666" s="37"/>
      <c r="AK666" s="37"/>
      <c r="AL666" s="37"/>
      <c r="AM666" s="37"/>
      <c r="AN666" s="37"/>
      <c r="AO666" s="38"/>
      <c r="AP666" s="38"/>
      <c r="AQ666" s="37"/>
      <c r="AR666" s="37"/>
      <c r="AS666" s="37"/>
      <c r="AT666" s="38"/>
    </row>
    <row r="667" spans="1:46" ht="12.75"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c r="AA667" s="37"/>
      <c r="AB667" s="37"/>
      <c r="AC667" s="37"/>
      <c r="AD667" s="37"/>
      <c r="AE667" s="37"/>
      <c r="AF667" s="37"/>
      <c r="AG667" s="37"/>
      <c r="AH667" s="37"/>
      <c r="AI667" s="37"/>
      <c r="AJ667" s="37"/>
      <c r="AK667" s="37"/>
      <c r="AL667" s="37"/>
      <c r="AM667" s="37"/>
      <c r="AN667" s="37"/>
      <c r="AO667" s="38"/>
      <c r="AP667" s="38"/>
      <c r="AQ667" s="37"/>
      <c r="AR667" s="37"/>
      <c r="AS667" s="37"/>
      <c r="AT667" s="38"/>
    </row>
    <row r="668" spans="1:46" ht="12.75"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c r="AA668" s="37"/>
      <c r="AB668" s="37"/>
      <c r="AC668" s="37"/>
      <c r="AD668" s="37"/>
      <c r="AE668" s="37"/>
      <c r="AF668" s="37"/>
      <c r="AG668" s="37"/>
      <c r="AH668" s="37"/>
      <c r="AI668" s="37"/>
      <c r="AJ668" s="37"/>
      <c r="AK668" s="37"/>
      <c r="AL668" s="37"/>
      <c r="AM668" s="37"/>
      <c r="AN668" s="37"/>
      <c r="AO668" s="38"/>
      <c r="AP668" s="38"/>
      <c r="AQ668" s="37"/>
      <c r="AR668" s="37"/>
      <c r="AS668" s="37"/>
      <c r="AT668" s="38"/>
    </row>
    <row r="669" spans="1:46" ht="12.75"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c r="AA669" s="37"/>
      <c r="AB669" s="37"/>
      <c r="AC669" s="37"/>
      <c r="AD669" s="37"/>
      <c r="AE669" s="37"/>
      <c r="AF669" s="37"/>
      <c r="AG669" s="37"/>
      <c r="AH669" s="37"/>
      <c r="AI669" s="37"/>
      <c r="AJ669" s="37"/>
      <c r="AK669" s="37"/>
      <c r="AL669" s="37"/>
      <c r="AM669" s="37"/>
      <c r="AN669" s="37"/>
      <c r="AO669" s="38"/>
      <c r="AP669" s="38"/>
      <c r="AQ669" s="37"/>
      <c r="AR669" s="37"/>
      <c r="AS669" s="37"/>
      <c r="AT669" s="38"/>
    </row>
    <row r="670" spans="1:46" ht="12.75"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c r="AA670" s="37"/>
      <c r="AB670" s="37"/>
      <c r="AC670" s="37"/>
      <c r="AD670" s="37"/>
      <c r="AE670" s="37"/>
      <c r="AF670" s="37"/>
      <c r="AG670" s="37"/>
      <c r="AH670" s="37"/>
      <c r="AI670" s="37"/>
      <c r="AJ670" s="37"/>
      <c r="AK670" s="37"/>
      <c r="AL670" s="37"/>
      <c r="AM670" s="37"/>
      <c r="AN670" s="37"/>
      <c r="AO670" s="38"/>
      <c r="AP670" s="38"/>
      <c r="AQ670" s="37"/>
      <c r="AR670" s="37"/>
      <c r="AS670" s="37"/>
      <c r="AT670" s="38"/>
    </row>
    <row r="671" spans="1:46" ht="12.75"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c r="AA671" s="37"/>
      <c r="AB671" s="37"/>
      <c r="AC671" s="37"/>
      <c r="AD671" s="37"/>
      <c r="AE671" s="37"/>
      <c r="AF671" s="37"/>
      <c r="AG671" s="37"/>
      <c r="AH671" s="37"/>
      <c r="AI671" s="37"/>
      <c r="AJ671" s="37"/>
      <c r="AK671" s="37"/>
      <c r="AL671" s="37"/>
      <c r="AM671" s="37"/>
      <c r="AN671" s="37"/>
      <c r="AO671" s="38"/>
      <c r="AP671" s="38"/>
      <c r="AQ671" s="37"/>
      <c r="AR671" s="37"/>
      <c r="AS671" s="37"/>
      <c r="AT671" s="38"/>
    </row>
    <row r="672" spans="1:46" ht="12.75"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c r="AA672" s="37"/>
      <c r="AB672" s="37"/>
      <c r="AC672" s="37"/>
      <c r="AD672" s="37"/>
      <c r="AE672" s="37"/>
      <c r="AF672" s="37"/>
      <c r="AG672" s="37"/>
      <c r="AH672" s="37"/>
      <c r="AI672" s="37"/>
      <c r="AJ672" s="37"/>
      <c r="AK672" s="37"/>
      <c r="AL672" s="37"/>
      <c r="AM672" s="37"/>
      <c r="AN672" s="37"/>
      <c r="AO672" s="38"/>
      <c r="AP672" s="38"/>
      <c r="AQ672" s="37"/>
      <c r="AR672" s="37"/>
      <c r="AS672" s="37"/>
      <c r="AT672" s="38"/>
    </row>
    <row r="673" spans="1:46" ht="12.75"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c r="AA673" s="37"/>
      <c r="AB673" s="37"/>
      <c r="AC673" s="37"/>
      <c r="AD673" s="37"/>
      <c r="AE673" s="37"/>
      <c r="AF673" s="37"/>
      <c r="AG673" s="37"/>
      <c r="AH673" s="37"/>
      <c r="AI673" s="37"/>
      <c r="AJ673" s="37"/>
      <c r="AK673" s="37"/>
      <c r="AL673" s="37"/>
      <c r="AM673" s="37"/>
      <c r="AN673" s="37"/>
      <c r="AO673" s="38"/>
      <c r="AP673" s="38"/>
      <c r="AQ673" s="37"/>
      <c r="AR673" s="37"/>
      <c r="AS673" s="37"/>
      <c r="AT673" s="38"/>
    </row>
    <row r="674" spans="1:46" ht="12.75"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c r="AA674" s="37"/>
      <c r="AB674" s="37"/>
      <c r="AC674" s="37"/>
      <c r="AD674" s="37"/>
      <c r="AE674" s="37"/>
      <c r="AF674" s="37"/>
      <c r="AG674" s="37"/>
      <c r="AH674" s="37"/>
      <c r="AI674" s="37"/>
      <c r="AJ674" s="37"/>
      <c r="AK674" s="37"/>
      <c r="AL674" s="37"/>
      <c r="AM674" s="37"/>
      <c r="AN674" s="37"/>
      <c r="AO674" s="38"/>
      <c r="AP674" s="38"/>
      <c r="AQ674" s="37"/>
      <c r="AR674" s="37"/>
      <c r="AS674" s="37"/>
      <c r="AT674" s="38"/>
    </row>
    <row r="675" spans="1:46" ht="12.75"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c r="AA675" s="37"/>
      <c r="AB675" s="37"/>
      <c r="AC675" s="37"/>
      <c r="AD675" s="37"/>
      <c r="AE675" s="37"/>
      <c r="AF675" s="37"/>
      <c r="AG675" s="37"/>
      <c r="AH675" s="37"/>
      <c r="AI675" s="37"/>
      <c r="AJ675" s="37"/>
      <c r="AK675" s="37"/>
      <c r="AL675" s="37"/>
      <c r="AM675" s="37"/>
      <c r="AN675" s="37"/>
      <c r="AO675" s="38"/>
      <c r="AP675" s="38"/>
      <c r="AQ675" s="37"/>
      <c r="AR675" s="37"/>
      <c r="AS675" s="37"/>
      <c r="AT675" s="38"/>
    </row>
    <row r="676" spans="1:46" ht="12.75"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c r="AA676" s="37"/>
      <c r="AB676" s="37"/>
      <c r="AC676" s="37"/>
      <c r="AD676" s="37"/>
      <c r="AE676" s="37"/>
      <c r="AF676" s="37"/>
      <c r="AG676" s="37"/>
      <c r="AH676" s="37"/>
      <c r="AI676" s="37"/>
      <c r="AJ676" s="37"/>
      <c r="AK676" s="37"/>
      <c r="AL676" s="37"/>
      <c r="AM676" s="37"/>
      <c r="AN676" s="37"/>
      <c r="AO676" s="38"/>
      <c r="AP676" s="38"/>
      <c r="AQ676" s="37"/>
      <c r="AR676" s="37"/>
      <c r="AS676" s="37"/>
      <c r="AT676" s="38"/>
    </row>
    <row r="677" spans="1:46" ht="12.75"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c r="AA677" s="37"/>
      <c r="AB677" s="37"/>
      <c r="AC677" s="37"/>
      <c r="AD677" s="37"/>
      <c r="AE677" s="37"/>
      <c r="AF677" s="37"/>
      <c r="AG677" s="37"/>
      <c r="AH677" s="37"/>
      <c r="AI677" s="37"/>
      <c r="AJ677" s="37"/>
      <c r="AK677" s="37"/>
      <c r="AL677" s="37"/>
      <c r="AM677" s="37"/>
      <c r="AN677" s="37"/>
      <c r="AO677" s="38"/>
      <c r="AP677" s="38"/>
      <c r="AQ677" s="37"/>
      <c r="AR677" s="37"/>
      <c r="AS677" s="37"/>
      <c r="AT677" s="38"/>
    </row>
    <row r="678" spans="1:46" ht="12.75"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c r="AA678" s="37"/>
      <c r="AB678" s="37"/>
      <c r="AC678" s="37"/>
      <c r="AD678" s="37"/>
      <c r="AE678" s="37"/>
      <c r="AF678" s="37"/>
      <c r="AG678" s="37"/>
      <c r="AH678" s="37"/>
      <c r="AI678" s="37"/>
      <c r="AJ678" s="37"/>
      <c r="AK678" s="37"/>
      <c r="AL678" s="37"/>
      <c r="AM678" s="37"/>
      <c r="AN678" s="37"/>
      <c r="AO678" s="38"/>
      <c r="AP678" s="38"/>
      <c r="AQ678" s="37"/>
      <c r="AR678" s="37"/>
      <c r="AS678" s="37"/>
      <c r="AT678" s="38"/>
    </row>
    <row r="679" spans="1:46" ht="12.75"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c r="AA679" s="37"/>
      <c r="AB679" s="37"/>
      <c r="AC679" s="37"/>
      <c r="AD679" s="37"/>
      <c r="AE679" s="37"/>
      <c r="AF679" s="37"/>
      <c r="AG679" s="37"/>
      <c r="AH679" s="37"/>
      <c r="AI679" s="37"/>
      <c r="AJ679" s="37"/>
      <c r="AK679" s="37"/>
      <c r="AL679" s="37"/>
      <c r="AM679" s="37"/>
      <c r="AN679" s="37"/>
      <c r="AO679" s="38"/>
      <c r="AP679" s="38"/>
      <c r="AQ679" s="37"/>
      <c r="AR679" s="37"/>
      <c r="AS679" s="37"/>
      <c r="AT679" s="38"/>
    </row>
    <row r="680" spans="1:46" ht="12.75"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c r="AA680" s="37"/>
      <c r="AB680" s="37"/>
      <c r="AC680" s="37"/>
      <c r="AD680" s="37"/>
      <c r="AE680" s="37"/>
      <c r="AF680" s="37"/>
      <c r="AG680" s="37"/>
      <c r="AH680" s="37"/>
      <c r="AI680" s="37"/>
      <c r="AJ680" s="37"/>
      <c r="AK680" s="37"/>
      <c r="AL680" s="37"/>
      <c r="AM680" s="37"/>
      <c r="AN680" s="37"/>
      <c r="AO680" s="38"/>
      <c r="AP680" s="38"/>
      <c r="AQ680" s="37"/>
      <c r="AR680" s="37"/>
      <c r="AS680" s="37"/>
      <c r="AT680" s="38"/>
    </row>
    <row r="681" spans="1:46" ht="12.75"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c r="AA681" s="37"/>
      <c r="AB681" s="37"/>
      <c r="AC681" s="37"/>
      <c r="AD681" s="37"/>
      <c r="AE681" s="37"/>
      <c r="AF681" s="37"/>
      <c r="AG681" s="37"/>
      <c r="AH681" s="37"/>
      <c r="AI681" s="37"/>
      <c r="AJ681" s="37"/>
      <c r="AK681" s="37"/>
      <c r="AL681" s="37"/>
      <c r="AM681" s="37"/>
      <c r="AN681" s="37"/>
      <c r="AO681" s="38"/>
      <c r="AP681" s="38"/>
      <c r="AQ681" s="37"/>
      <c r="AR681" s="37"/>
      <c r="AS681" s="37"/>
      <c r="AT681" s="38"/>
    </row>
    <row r="682" spans="1:46" ht="12.75"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c r="AA682" s="37"/>
      <c r="AB682" s="37"/>
      <c r="AC682" s="37"/>
      <c r="AD682" s="37"/>
      <c r="AE682" s="37"/>
      <c r="AF682" s="37"/>
      <c r="AG682" s="37"/>
      <c r="AH682" s="37"/>
      <c r="AI682" s="37"/>
      <c r="AJ682" s="37"/>
      <c r="AK682" s="37"/>
      <c r="AL682" s="37"/>
      <c r="AM682" s="37"/>
      <c r="AN682" s="37"/>
      <c r="AO682" s="38"/>
      <c r="AP682" s="38"/>
      <c r="AQ682" s="37"/>
      <c r="AR682" s="37"/>
      <c r="AS682" s="37"/>
      <c r="AT682" s="38"/>
    </row>
    <row r="683" spans="1:46" ht="12.75"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c r="AA683" s="37"/>
      <c r="AB683" s="37"/>
      <c r="AC683" s="37"/>
      <c r="AD683" s="37"/>
      <c r="AE683" s="37"/>
      <c r="AF683" s="37"/>
      <c r="AG683" s="37"/>
      <c r="AH683" s="37"/>
      <c r="AI683" s="37"/>
      <c r="AJ683" s="37"/>
      <c r="AK683" s="37"/>
      <c r="AL683" s="37"/>
      <c r="AM683" s="37"/>
      <c r="AN683" s="37"/>
      <c r="AO683" s="38"/>
      <c r="AP683" s="38"/>
      <c r="AQ683" s="37"/>
      <c r="AR683" s="37"/>
      <c r="AS683" s="37"/>
      <c r="AT683" s="38"/>
    </row>
    <row r="684" spans="1:46" ht="12.75"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c r="AA684" s="37"/>
      <c r="AB684" s="37"/>
      <c r="AC684" s="37"/>
      <c r="AD684" s="37"/>
      <c r="AE684" s="37"/>
      <c r="AF684" s="37"/>
      <c r="AG684" s="37"/>
      <c r="AH684" s="37"/>
      <c r="AI684" s="37"/>
      <c r="AJ684" s="37"/>
      <c r="AK684" s="37"/>
      <c r="AL684" s="37"/>
      <c r="AM684" s="37"/>
      <c r="AN684" s="37"/>
      <c r="AO684" s="38"/>
      <c r="AP684" s="38"/>
      <c r="AQ684" s="37"/>
      <c r="AR684" s="37"/>
      <c r="AS684" s="37"/>
      <c r="AT684" s="38"/>
    </row>
    <row r="685" spans="1:46" ht="12.75"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c r="AA685" s="37"/>
      <c r="AB685" s="37"/>
      <c r="AC685" s="37"/>
      <c r="AD685" s="37"/>
      <c r="AE685" s="37"/>
      <c r="AF685" s="37"/>
      <c r="AG685" s="37"/>
      <c r="AH685" s="37"/>
      <c r="AI685" s="37"/>
      <c r="AJ685" s="37"/>
      <c r="AK685" s="37"/>
      <c r="AL685" s="37"/>
      <c r="AM685" s="37"/>
      <c r="AN685" s="37"/>
      <c r="AO685" s="38"/>
      <c r="AP685" s="38"/>
      <c r="AQ685" s="37"/>
      <c r="AR685" s="37"/>
      <c r="AS685" s="37"/>
      <c r="AT685" s="38"/>
    </row>
    <row r="686" spans="1:46" ht="12.75"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c r="AA686" s="37"/>
      <c r="AB686" s="37"/>
      <c r="AC686" s="37"/>
      <c r="AD686" s="37"/>
      <c r="AE686" s="37"/>
      <c r="AF686" s="37"/>
      <c r="AG686" s="37"/>
      <c r="AH686" s="37"/>
      <c r="AI686" s="37"/>
      <c r="AJ686" s="37"/>
      <c r="AK686" s="37"/>
      <c r="AL686" s="37"/>
      <c r="AM686" s="37"/>
      <c r="AN686" s="37"/>
      <c r="AO686" s="38"/>
      <c r="AP686" s="38"/>
      <c r="AQ686" s="37"/>
      <c r="AR686" s="37"/>
      <c r="AS686" s="37"/>
      <c r="AT686" s="38"/>
    </row>
    <row r="687" spans="1:46" ht="12.75"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c r="AA687" s="37"/>
      <c r="AB687" s="37"/>
      <c r="AC687" s="37"/>
      <c r="AD687" s="37"/>
      <c r="AE687" s="37"/>
      <c r="AF687" s="37"/>
      <c r="AG687" s="37"/>
      <c r="AH687" s="37"/>
      <c r="AI687" s="37"/>
      <c r="AJ687" s="37"/>
      <c r="AK687" s="37"/>
      <c r="AL687" s="37"/>
      <c r="AM687" s="37"/>
      <c r="AN687" s="37"/>
      <c r="AO687" s="38"/>
      <c r="AP687" s="38"/>
      <c r="AQ687" s="37"/>
      <c r="AR687" s="37"/>
      <c r="AS687" s="37"/>
      <c r="AT687" s="38"/>
    </row>
    <row r="688" spans="1:46" ht="12.75"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c r="AA688" s="37"/>
      <c r="AB688" s="37"/>
      <c r="AC688" s="37"/>
      <c r="AD688" s="37"/>
      <c r="AE688" s="37"/>
      <c r="AF688" s="37"/>
      <c r="AG688" s="37"/>
      <c r="AH688" s="37"/>
      <c r="AI688" s="37"/>
      <c r="AJ688" s="37"/>
      <c r="AK688" s="37"/>
      <c r="AL688" s="37"/>
      <c r="AM688" s="37"/>
      <c r="AN688" s="37"/>
      <c r="AO688" s="38"/>
      <c r="AP688" s="38"/>
      <c r="AQ688" s="37"/>
      <c r="AR688" s="37"/>
      <c r="AS688" s="37"/>
      <c r="AT688" s="38"/>
    </row>
    <row r="689" spans="1:46" ht="12.75"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c r="AA689" s="37"/>
      <c r="AB689" s="37"/>
      <c r="AC689" s="37"/>
      <c r="AD689" s="37"/>
      <c r="AE689" s="37"/>
      <c r="AF689" s="37"/>
      <c r="AG689" s="37"/>
      <c r="AH689" s="37"/>
      <c r="AI689" s="37"/>
      <c r="AJ689" s="37"/>
      <c r="AK689" s="37"/>
      <c r="AL689" s="37"/>
      <c r="AM689" s="37"/>
      <c r="AN689" s="37"/>
      <c r="AO689" s="38"/>
      <c r="AP689" s="38"/>
      <c r="AQ689" s="37"/>
      <c r="AR689" s="37"/>
      <c r="AS689" s="37"/>
      <c r="AT689" s="38"/>
    </row>
    <row r="690" spans="1:46" ht="12.75"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c r="AA690" s="37"/>
      <c r="AB690" s="37"/>
      <c r="AC690" s="37"/>
      <c r="AD690" s="37"/>
      <c r="AE690" s="37"/>
      <c r="AF690" s="37"/>
      <c r="AG690" s="37"/>
      <c r="AH690" s="37"/>
      <c r="AI690" s="37"/>
      <c r="AJ690" s="37"/>
      <c r="AK690" s="37"/>
      <c r="AL690" s="37"/>
      <c r="AM690" s="37"/>
      <c r="AN690" s="37"/>
      <c r="AO690" s="38"/>
      <c r="AP690" s="38"/>
      <c r="AQ690" s="37"/>
      <c r="AR690" s="37"/>
      <c r="AS690" s="37"/>
      <c r="AT690" s="38"/>
    </row>
    <row r="691" spans="1:46" ht="12.75"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c r="AA691" s="37"/>
      <c r="AB691" s="37"/>
      <c r="AC691" s="37"/>
      <c r="AD691" s="37"/>
      <c r="AE691" s="37"/>
      <c r="AF691" s="37"/>
      <c r="AG691" s="37"/>
      <c r="AH691" s="37"/>
      <c r="AI691" s="37"/>
      <c r="AJ691" s="37"/>
      <c r="AK691" s="37"/>
      <c r="AL691" s="37"/>
      <c r="AM691" s="37"/>
      <c r="AN691" s="37"/>
      <c r="AO691" s="38"/>
      <c r="AP691" s="38"/>
      <c r="AQ691" s="37"/>
      <c r="AR691" s="37"/>
      <c r="AS691" s="37"/>
      <c r="AT691" s="38"/>
    </row>
    <row r="692" spans="1:46" ht="12.75"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c r="AA692" s="37"/>
      <c r="AB692" s="37"/>
      <c r="AC692" s="37"/>
      <c r="AD692" s="37"/>
      <c r="AE692" s="37"/>
      <c r="AF692" s="37"/>
      <c r="AG692" s="37"/>
      <c r="AH692" s="37"/>
      <c r="AI692" s="37"/>
      <c r="AJ692" s="37"/>
      <c r="AK692" s="37"/>
      <c r="AL692" s="37"/>
      <c r="AM692" s="37"/>
      <c r="AN692" s="37"/>
      <c r="AO692" s="38"/>
      <c r="AP692" s="38"/>
      <c r="AQ692" s="37"/>
      <c r="AR692" s="37"/>
      <c r="AS692" s="37"/>
      <c r="AT692" s="38"/>
    </row>
    <row r="693" spans="1:46" ht="12.75"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c r="AA693" s="37"/>
      <c r="AB693" s="37"/>
      <c r="AC693" s="37"/>
      <c r="AD693" s="37"/>
      <c r="AE693" s="37"/>
      <c r="AF693" s="37"/>
      <c r="AG693" s="37"/>
      <c r="AH693" s="37"/>
      <c r="AI693" s="37"/>
      <c r="AJ693" s="37"/>
      <c r="AK693" s="37"/>
      <c r="AL693" s="37"/>
      <c r="AM693" s="37"/>
      <c r="AN693" s="37"/>
      <c r="AO693" s="38"/>
      <c r="AP693" s="38"/>
      <c r="AQ693" s="37"/>
      <c r="AR693" s="37"/>
      <c r="AS693" s="37"/>
      <c r="AT693" s="38"/>
    </row>
    <row r="694" spans="1:46" ht="12.75"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c r="AA694" s="37"/>
      <c r="AB694" s="37"/>
      <c r="AC694" s="37"/>
      <c r="AD694" s="37"/>
      <c r="AE694" s="37"/>
      <c r="AF694" s="37"/>
      <c r="AG694" s="37"/>
      <c r="AH694" s="37"/>
      <c r="AI694" s="37"/>
      <c r="AJ694" s="37"/>
      <c r="AK694" s="37"/>
      <c r="AL694" s="37"/>
      <c r="AM694" s="37"/>
      <c r="AN694" s="37"/>
      <c r="AO694" s="38"/>
      <c r="AP694" s="38"/>
      <c r="AQ694" s="37"/>
      <c r="AR694" s="37"/>
      <c r="AS694" s="37"/>
      <c r="AT694" s="38"/>
    </row>
    <row r="695" spans="1:46" ht="12.75"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c r="AA695" s="37"/>
      <c r="AB695" s="37"/>
      <c r="AC695" s="37"/>
      <c r="AD695" s="37"/>
      <c r="AE695" s="37"/>
      <c r="AF695" s="37"/>
      <c r="AG695" s="37"/>
      <c r="AH695" s="37"/>
      <c r="AI695" s="37"/>
      <c r="AJ695" s="37"/>
      <c r="AK695" s="37"/>
      <c r="AL695" s="37"/>
      <c r="AM695" s="37"/>
      <c r="AN695" s="37"/>
      <c r="AO695" s="38"/>
      <c r="AP695" s="38"/>
      <c r="AQ695" s="37"/>
      <c r="AR695" s="37"/>
      <c r="AS695" s="37"/>
      <c r="AT695" s="38"/>
    </row>
    <row r="696" spans="1:46" ht="12.75"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c r="AA696" s="37"/>
      <c r="AB696" s="37"/>
      <c r="AC696" s="37"/>
      <c r="AD696" s="37"/>
      <c r="AE696" s="37"/>
      <c r="AF696" s="37"/>
      <c r="AG696" s="37"/>
      <c r="AH696" s="37"/>
      <c r="AI696" s="37"/>
      <c r="AJ696" s="37"/>
      <c r="AK696" s="37"/>
      <c r="AL696" s="37"/>
      <c r="AM696" s="37"/>
      <c r="AN696" s="37"/>
      <c r="AO696" s="38"/>
      <c r="AP696" s="38"/>
      <c r="AQ696" s="37"/>
      <c r="AR696" s="37"/>
      <c r="AS696" s="37"/>
      <c r="AT696" s="38"/>
    </row>
    <row r="697" spans="1:46" ht="12.75"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c r="AA697" s="37"/>
      <c r="AB697" s="37"/>
      <c r="AC697" s="37"/>
      <c r="AD697" s="37"/>
      <c r="AE697" s="37"/>
      <c r="AF697" s="37"/>
      <c r="AG697" s="37"/>
      <c r="AH697" s="37"/>
      <c r="AI697" s="37"/>
      <c r="AJ697" s="37"/>
      <c r="AK697" s="37"/>
      <c r="AL697" s="37"/>
      <c r="AM697" s="37"/>
      <c r="AN697" s="37"/>
      <c r="AO697" s="38"/>
      <c r="AP697" s="38"/>
      <c r="AQ697" s="37"/>
      <c r="AR697" s="37"/>
      <c r="AS697" s="37"/>
      <c r="AT697" s="38"/>
    </row>
    <row r="698" spans="1:46" ht="12.75"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c r="AA698" s="37"/>
      <c r="AB698" s="37"/>
      <c r="AC698" s="37"/>
      <c r="AD698" s="37"/>
      <c r="AE698" s="37"/>
      <c r="AF698" s="37"/>
      <c r="AG698" s="37"/>
      <c r="AH698" s="37"/>
      <c r="AI698" s="37"/>
      <c r="AJ698" s="37"/>
      <c r="AK698" s="37"/>
      <c r="AL698" s="37"/>
      <c r="AM698" s="37"/>
      <c r="AN698" s="37"/>
      <c r="AO698" s="38"/>
      <c r="AP698" s="38"/>
      <c r="AQ698" s="37"/>
      <c r="AR698" s="37"/>
      <c r="AS698" s="37"/>
      <c r="AT698" s="38"/>
    </row>
    <row r="699" spans="1:46" ht="12.75"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c r="AA699" s="37"/>
      <c r="AB699" s="37"/>
      <c r="AC699" s="37"/>
      <c r="AD699" s="37"/>
      <c r="AE699" s="37"/>
      <c r="AF699" s="37"/>
      <c r="AG699" s="37"/>
      <c r="AH699" s="37"/>
      <c r="AI699" s="37"/>
      <c r="AJ699" s="37"/>
      <c r="AK699" s="37"/>
      <c r="AL699" s="37"/>
      <c r="AM699" s="37"/>
      <c r="AN699" s="37"/>
      <c r="AO699" s="38"/>
      <c r="AP699" s="38"/>
      <c r="AQ699" s="37"/>
      <c r="AR699" s="37"/>
      <c r="AS699" s="37"/>
      <c r="AT699" s="38"/>
    </row>
    <row r="700" spans="1:46" ht="12.75"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c r="AA700" s="37"/>
      <c r="AB700" s="37"/>
      <c r="AC700" s="37"/>
      <c r="AD700" s="37"/>
      <c r="AE700" s="37"/>
      <c r="AF700" s="37"/>
      <c r="AG700" s="37"/>
      <c r="AH700" s="37"/>
      <c r="AI700" s="37"/>
      <c r="AJ700" s="37"/>
      <c r="AK700" s="37"/>
      <c r="AL700" s="37"/>
      <c r="AM700" s="37"/>
      <c r="AN700" s="37"/>
      <c r="AO700" s="38"/>
      <c r="AP700" s="38"/>
      <c r="AQ700" s="37"/>
      <c r="AR700" s="37"/>
      <c r="AS700" s="37"/>
      <c r="AT700" s="38"/>
    </row>
    <row r="701" spans="1:46" ht="12.75"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c r="AA701" s="37"/>
      <c r="AB701" s="37"/>
      <c r="AC701" s="37"/>
      <c r="AD701" s="37"/>
      <c r="AE701" s="37"/>
      <c r="AF701" s="37"/>
      <c r="AG701" s="37"/>
      <c r="AH701" s="37"/>
      <c r="AI701" s="37"/>
      <c r="AJ701" s="37"/>
      <c r="AK701" s="37"/>
      <c r="AL701" s="37"/>
      <c r="AM701" s="37"/>
      <c r="AN701" s="37"/>
      <c r="AO701" s="38"/>
      <c r="AP701" s="38"/>
      <c r="AQ701" s="37"/>
      <c r="AR701" s="37"/>
      <c r="AS701" s="37"/>
      <c r="AT701" s="38"/>
    </row>
    <row r="702" spans="1:46" ht="12.75"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c r="AA702" s="37"/>
      <c r="AB702" s="37"/>
      <c r="AC702" s="37"/>
      <c r="AD702" s="37"/>
      <c r="AE702" s="37"/>
      <c r="AF702" s="37"/>
      <c r="AG702" s="37"/>
      <c r="AH702" s="37"/>
      <c r="AI702" s="37"/>
      <c r="AJ702" s="37"/>
      <c r="AK702" s="37"/>
      <c r="AL702" s="37"/>
      <c r="AM702" s="37"/>
      <c r="AN702" s="37"/>
      <c r="AO702" s="38"/>
      <c r="AP702" s="38"/>
      <c r="AQ702" s="37"/>
      <c r="AR702" s="37"/>
      <c r="AS702" s="37"/>
      <c r="AT702" s="38"/>
    </row>
    <row r="703" spans="1:46" ht="12.75"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c r="AA703" s="37"/>
      <c r="AB703" s="37"/>
      <c r="AC703" s="37"/>
      <c r="AD703" s="37"/>
      <c r="AE703" s="37"/>
      <c r="AF703" s="37"/>
      <c r="AG703" s="37"/>
      <c r="AH703" s="37"/>
      <c r="AI703" s="37"/>
      <c r="AJ703" s="37"/>
      <c r="AK703" s="37"/>
      <c r="AL703" s="37"/>
      <c r="AM703" s="37"/>
      <c r="AN703" s="37"/>
      <c r="AO703" s="38"/>
      <c r="AP703" s="38"/>
      <c r="AQ703" s="37"/>
      <c r="AR703" s="37"/>
      <c r="AS703" s="37"/>
      <c r="AT703" s="38"/>
    </row>
    <row r="704" spans="1:46" ht="12.75"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c r="AA704" s="37"/>
      <c r="AB704" s="37"/>
      <c r="AC704" s="37"/>
      <c r="AD704" s="37"/>
      <c r="AE704" s="37"/>
      <c r="AF704" s="37"/>
      <c r="AG704" s="37"/>
      <c r="AH704" s="37"/>
      <c r="AI704" s="37"/>
      <c r="AJ704" s="37"/>
      <c r="AK704" s="37"/>
      <c r="AL704" s="37"/>
      <c r="AM704" s="37"/>
      <c r="AN704" s="37"/>
      <c r="AO704" s="38"/>
      <c r="AP704" s="38"/>
      <c r="AQ704" s="37"/>
      <c r="AR704" s="37"/>
      <c r="AS704" s="37"/>
      <c r="AT704" s="38"/>
    </row>
    <row r="705" spans="1:46" ht="12.75"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c r="AA705" s="37"/>
      <c r="AB705" s="37"/>
      <c r="AC705" s="37"/>
      <c r="AD705" s="37"/>
      <c r="AE705" s="37"/>
      <c r="AF705" s="37"/>
      <c r="AG705" s="37"/>
      <c r="AH705" s="37"/>
      <c r="AI705" s="37"/>
      <c r="AJ705" s="37"/>
      <c r="AK705" s="37"/>
      <c r="AL705" s="37"/>
      <c r="AM705" s="37"/>
      <c r="AN705" s="37"/>
      <c r="AO705" s="38"/>
      <c r="AP705" s="38"/>
      <c r="AQ705" s="37"/>
      <c r="AR705" s="37"/>
      <c r="AS705" s="37"/>
      <c r="AT705" s="38"/>
    </row>
    <row r="706" spans="1:46" ht="12.75"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c r="AA706" s="37"/>
      <c r="AB706" s="37"/>
      <c r="AC706" s="37"/>
      <c r="AD706" s="37"/>
      <c r="AE706" s="37"/>
      <c r="AF706" s="37"/>
      <c r="AG706" s="37"/>
      <c r="AH706" s="37"/>
      <c r="AI706" s="37"/>
      <c r="AJ706" s="37"/>
      <c r="AK706" s="37"/>
      <c r="AL706" s="37"/>
      <c r="AM706" s="37"/>
      <c r="AN706" s="37"/>
      <c r="AO706" s="38"/>
      <c r="AP706" s="38"/>
      <c r="AQ706" s="37"/>
      <c r="AR706" s="37"/>
      <c r="AS706" s="37"/>
      <c r="AT706" s="38"/>
    </row>
    <row r="707" spans="1:46" ht="12.75"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c r="AA707" s="37"/>
      <c r="AB707" s="37"/>
      <c r="AC707" s="37"/>
      <c r="AD707" s="37"/>
      <c r="AE707" s="37"/>
      <c r="AF707" s="37"/>
      <c r="AG707" s="37"/>
      <c r="AH707" s="37"/>
      <c r="AI707" s="37"/>
      <c r="AJ707" s="37"/>
      <c r="AK707" s="37"/>
      <c r="AL707" s="37"/>
      <c r="AM707" s="37"/>
      <c r="AN707" s="37"/>
      <c r="AO707" s="38"/>
      <c r="AP707" s="38"/>
      <c r="AQ707" s="37"/>
      <c r="AR707" s="37"/>
      <c r="AS707" s="37"/>
      <c r="AT707" s="38"/>
    </row>
    <row r="708" spans="1:46" ht="12.75"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c r="AA708" s="37"/>
      <c r="AB708" s="37"/>
      <c r="AC708" s="37"/>
      <c r="AD708" s="37"/>
      <c r="AE708" s="37"/>
      <c r="AF708" s="37"/>
      <c r="AG708" s="37"/>
      <c r="AH708" s="37"/>
      <c r="AI708" s="37"/>
      <c r="AJ708" s="37"/>
      <c r="AK708" s="37"/>
      <c r="AL708" s="37"/>
      <c r="AM708" s="37"/>
      <c r="AN708" s="37"/>
      <c r="AO708" s="38"/>
      <c r="AP708" s="38"/>
      <c r="AQ708" s="37"/>
      <c r="AR708" s="37"/>
      <c r="AS708" s="37"/>
      <c r="AT708" s="38"/>
    </row>
    <row r="709" spans="1:46" ht="12.75"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c r="AA709" s="37"/>
      <c r="AB709" s="37"/>
      <c r="AC709" s="37"/>
      <c r="AD709" s="37"/>
      <c r="AE709" s="37"/>
      <c r="AF709" s="37"/>
      <c r="AG709" s="37"/>
      <c r="AH709" s="37"/>
      <c r="AI709" s="37"/>
      <c r="AJ709" s="37"/>
      <c r="AK709" s="37"/>
      <c r="AL709" s="37"/>
      <c r="AM709" s="37"/>
      <c r="AN709" s="37"/>
      <c r="AO709" s="38"/>
      <c r="AP709" s="38"/>
      <c r="AQ709" s="37"/>
      <c r="AR709" s="37"/>
      <c r="AS709" s="37"/>
      <c r="AT709" s="38"/>
    </row>
    <row r="710" spans="1:46" ht="12.75"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c r="AA710" s="37"/>
      <c r="AB710" s="37"/>
      <c r="AC710" s="37"/>
      <c r="AD710" s="37"/>
      <c r="AE710" s="37"/>
      <c r="AF710" s="37"/>
      <c r="AG710" s="37"/>
      <c r="AH710" s="37"/>
      <c r="AI710" s="37"/>
      <c r="AJ710" s="37"/>
      <c r="AK710" s="37"/>
      <c r="AL710" s="37"/>
      <c r="AM710" s="37"/>
      <c r="AN710" s="37"/>
      <c r="AO710" s="38"/>
      <c r="AP710" s="38"/>
      <c r="AQ710" s="37"/>
      <c r="AR710" s="37"/>
      <c r="AS710" s="37"/>
      <c r="AT710" s="38"/>
    </row>
    <row r="711" spans="1:46" ht="12.75"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c r="AA711" s="37"/>
      <c r="AB711" s="37"/>
      <c r="AC711" s="37"/>
      <c r="AD711" s="37"/>
      <c r="AE711" s="37"/>
      <c r="AF711" s="37"/>
      <c r="AG711" s="37"/>
      <c r="AH711" s="37"/>
      <c r="AI711" s="37"/>
      <c r="AJ711" s="37"/>
      <c r="AK711" s="37"/>
      <c r="AL711" s="37"/>
      <c r="AM711" s="37"/>
      <c r="AN711" s="37"/>
      <c r="AO711" s="38"/>
      <c r="AP711" s="38"/>
      <c r="AQ711" s="37"/>
      <c r="AR711" s="37"/>
      <c r="AS711" s="37"/>
      <c r="AT711" s="38"/>
    </row>
    <row r="712" spans="1:46" ht="12.75"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c r="AA712" s="37"/>
      <c r="AB712" s="37"/>
      <c r="AC712" s="37"/>
      <c r="AD712" s="37"/>
      <c r="AE712" s="37"/>
      <c r="AF712" s="37"/>
      <c r="AG712" s="37"/>
      <c r="AH712" s="37"/>
      <c r="AI712" s="37"/>
      <c r="AJ712" s="37"/>
      <c r="AK712" s="37"/>
      <c r="AL712" s="37"/>
      <c r="AM712" s="37"/>
      <c r="AN712" s="37"/>
      <c r="AO712" s="38"/>
      <c r="AP712" s="38"/>
      <c r="AQ712" s="37"/>
      <c r="AR712" s="37"/>
      <c r="AS712" s="37"/>
      <c r="AT712" s="38"/>
    </row>
    <row r="713" spans="1:46" ht="12.75"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c r="AA713" s="37"/>
      <c r="AB713" s="37"/>
      <c r="AC713" s="37"/>
      <c r="AD713" s="37"/>
      <c r="AE713" s="37"/>
      <c r="AF713" s="37"/>
      <c r="AG713" s="37"/>
      <c r="AH713" s="37"/>
      <c r="AI713" s="37"/>
      <c r="AJ713" s="37"/>
      <c r="AK713" s="37"/>
      <c r="AL713" s="37"/>
      <c r="AM713" s="37"/>
      <c r="AN713" s="37"/>
      <c r="AO713" s="38"/>
      <c r="AP713" s="38"/>
      <c r="AQ713" s="37"/>
      <c r="AR713" s="37"/>
      <c r="AS713" s="37"/>
      <c r="AT713" s="38"/>
    </row>
    <row r="714" spans="1:46" ht="12.75"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c r="AA714" s="37"/>
      <c r="AB714" s="37"/>
      <c r="AC714" s="37"/>
      <c r="AD714" s="37"/>
      <c r="AE714" s="37"/>
      <c r="AF714" s="37"/>
      <c r="AG714" s="37"/>
      <c r="AH714" s="37"/>
      <c r="AI714" s="37"/>
      <c r="AJ714" s="37"/>
      <c r="AK714" s="37"/>
      <c r="AL714" s="37"/>
      <c r="AM714" s="37"/>
      <c r="AN714" s="37"/>
      <c r="AO714" s="38"/>
      <c r="AP714" s="38"/>
      <c r="AQ714" s="37"/>
      <c r="AR714" s="37"/>
      <c r="AS714" s="37"/>
      <c r="AT714" s="38"/>
    </row>
    <row r="715" spans="1:46" ht="12.75"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c r="AA715" s="37"/>
      <c r="AB715" s="37"/>
      <c r="AC715" s="37"/>
      <c r="AD715" s="37"/>
      <c r="AE715" s="37"/>
      <c r="AF715" s="37"/>
      <c r="AG715" s="37"/>
      <c r="AH715" s="37"/>
      <c r="AI715" s="37"/>
      <c r="AJ715" s="37"/>
      <c r="AK715" s="37"/>
      <c r="AL715" s="37"/>
      <c r="AM715" s="37"/>
      <c r="AN715" s="37"/>
      <c r="AO715" s="38"/>
      <c r="AP715" s="38"/>
      <c r="AQ715" s="37"/>
      <c r="AR715" s="37"/>
      <c r="AS715" s="37"/>
      <c r="AT715" s="38"/>
    </row>
    <row r="716" spans="1:46" ht="12.75"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c r="AA716" s="37"/>
      <c r="AB716" s="37"/>
      <c r="AC716" s="37"/>
      <c r="AD716" s="37"/>
      <c r="AE716" s="37"/>
      <c r="AF716" s="37"/>
      <c r="AG716" s="37"/>
      <c r="AH716" s="37"/>
      <c r="AI716" s="37"/>
      <c r="AJ716" s="37"/>
      <c r="AK716" s="37"/>
      <c r="AL716" s="37"/>
      <c r="AM716" s="37"/>
      <c r="AN716" s="37"/>
      <c r="AO716" s="38"/>
      <c r="AP716" s="38"/>
      <c r="AQ716" s="37"/>
      <c r="AR716" s="37"/>
      <c r="AS716" s="37"/>
      <c r="AT716" s="38"/>
    </row>
    <row r="717" spans="1:46" ht="12.75"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c r="AA717" s="37"/>
      <c r="AB717" s="37"/>
      <c r="AC717" s="37"/>
      <c r="AD717" s="37"/>
      <c r="AE717" s="37"/>
      <c r="AF717" s="37"/>
      <c r="AG717" s="37"/>
      <c r="AH717" s="37"/>
      <c r="AI717" s="37"/>
      <c r="AJ717" s="37"/>
      <c r="AK717" s="37"/>
      <c r="AL717" s="37"/>
      <c r="AM717" s="37"/>
      <c r="AN717" s="37"/>
      <c r="AO717" s="38"/>
      <c r="AP717" s="38"/>
      <c r="AQ717" s="37"/>
      <c r="AR717" s="37"/>
      <c r="AS717" s="37"/>
      <c r="AT717" s="38"/>
    </row>
    <row r="718" spans="1:46" ht="12.75"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c r="AA718" s="37"/>
      <c r="AB718" s="37"/>
      <c r="AC718" s="37"/>
      <c r="AD718" s="37"/>
      <c r="AE718" s="37"/>
      <c r="AF718" s="37"/>
      <c r="AG718" s="37"/>
      <c r="AH718" s="37"/>
      <c r="AI718" s="37"/>
      <c r="AJ718" s="37"/>
      <c r="AK718" s="37"/>
      <c r="AL718" s="37"/>
      <c r="AM718" s="37"/>
      <c r="AN718" s="37"/>
      <c r="AO718" s="38"/>
      <c r="AP718" s="38"/>
      <c r="AQ718" s="37"/>
      <c r="AR718" s="37"/>
      <c r="AS718" s="37"/>
      <c r="AT718" s="38"/>
    </row>
    <row r="719" spans="1:46" ht="12.75"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c r="AA719" s="37"/>
      <c r="AB719" s="37"/>
      <c r="AC719" s="37"/>
      <c r="AD719" s="37"/>
      <c r="AE719" s="37"/>
      <c r="AF719" s="37"/>
      <c r="AG719" s="37"/>
      <c r="AH719" s="37"/>
      <c r="AI719" s="37"/>
      <c r="AJ719" s="37"/>
      <c r="AK719" s="37"/>
      <c r="AL719" s="37"/>
      <c r="AM719" s="37"/>
      <c r="AN719" s="37"/>
      <c r="AO719" s="38"/>
      <c r="AP719" s="38"/>
      <c r="AQ719" s="37"/>
      <c r="AR719" s="37"/>
      <c r="AS719" s="37"/>
      <c r="AT719" s="38"/>
    </row>
    <row r="720" spans="1:46" ht="12.75"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c r="AA720" s="37"/>
      <c r="AB720" s="37"/>
      <c r="AC720" s="37"/>
      <c r="AD720" s="37"/>
      <c r="AE720" s="37"/>
      <c r="AF720" s="37"/>
      <c r="AG720" s="37"/>
      <c r="AH720" s="37"/>
      <c r="AI720" s="37"/>
      <c r="AJ720" s="37"/>
      <c r="AK720" s="37"/>
      <c r="AL720" s="37"/>
      <c r="AM720" s="37"/>
      <c r="AN720" s="37"/>
      <c r="AO720" s="38"/>
      <c r="AP720" s="38"/>
      <c r="AQ720" s="37"/>
      <c r="AR720" s="37"/>
      <c r="AS720" s="37"/>
      <c r="AT720" s="38"/>
    </row>
    <row r="721" spans="1:46" ht="12.75"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c r="AA721" s="37"/>
      <c r="AB721" s="37"/>
      <c r="AC721" s="37"/>
      <c r="AD721" s="37"/>
      <c r="AE721" s="37"/>
      <c r="AF721" s="37"/>
      <c r="AG721" s="37"/>
      <c r="AH721" s="37"/>
      <c r="AI721" s="37"/>
      <c r="AJ721" s="37"/>
      <c r="AK721" s="37"/>
      <c r="AL721" s="37"/>
      <c r="AM721" s="37"/>
      <c r="AN721" s="37"/>
      <c r="AO721" s="38"/>
      <c r="AP721" s="38"/>
      <c r="AQ721" s="37"/>
      <c r="AR721" s="37"/>
      <c r="AS721" s="37"/>
      <c r="AT721" s="38"/>
    </row>
    <row r="722" spans="1:46" ht="12.75"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c r="AA722" s="37"/>
      <c r="AB722" s="37"/>
      <c r="AC722" s="37"/>
      <c r="AD722" s="37"/>
      <c r="AE722" s="37"/>
      <c r="AF722" s="37"/>
      <c r="AG722" s="37"/>
      <c r="AH722" s="37"/>
      <c r="AI722" s="37"/>
      <c r="AJ722" s="37"/>
      <c r="AK722" s="37"/>
      <c r="AL722" s="37"/>
      <c r="AM722" s="37"/>
      <c r="AN722" s="37"/>
      <c r="AO722" s="38"/>
      <c r="AP722" s="38"/>
      <c r="AQ722" s="37"/>
      <c r="AR722" s="37"/>
      <c r="AS722" s="37"/>
      <c r="AT722" s="38"/>
    </row>
    <row r="723" spans="1:46" ht="12.75"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c r="AA723" s="37"/>
      <c r="AB723" s="37"/>
      <c r="AC723" s="37"/>
      <c r="AD723" s="37"/>
      <c r="AE723" s="37"/>
      <c r="AF723" s="37"/>
      <c r="AG723" s="37"/>
      <c r="AH723" s="37"/>
      <c r="AI723" s="37"/>
      <c r="AJ723" s="37"/>
      <c r="AK723" s="37"/>
      <c r="AL723" s="37"/>
      <c r="AM723" s="37"/>
      <c r="AN723" s="37"/>
      <c r="AO723" s="38"/>
      <c r="AP723" s="38"/>
      <c r="AQ723" s="37"/>
      <c r="AR723" s="37"/>
      <c r="AS723" s="37"/>
      <c r="AT723" s="38"/>
    </row>
    <row r="724" spans="1:46" ht="12.75"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c r="AA724" s="37"/>
      <c r="AB724" s="37"/>
      <c r="AC724" s="37"/>
      <c r="AD724" s="37"/>
      <c r="AE724" s="37"/>
      <c r="AF724" s="37"/>
      <c r="AG724" s="37"/>
      <c r="AH724" s="37"/>
      <c r="AI724" s="37"/>
      <c r="AJ724" s="37"/>
      <c r="AK724" s="37"/>
      <c r="AL724" s="37"/>
      <c r="AM724" s="37"/>
      <c r="AN724" s="37"/>
      <c r="AO724" s="38"/>
      <c r="AP724" s="38"/>
      <c r="AQ724" s="37"/>
      <c r="AR724" s="37"/>
      <c r="AS724" s="37"/>
      <c r="AT724" s="38"/>
    </row>
    <row r="725" spans="1:46" ht="12.75"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c r="AA725" s="37"/>
      <c r="AB725" s="37"/>
      <c r="AC725" s="37"/>
      <c r="AD725" s="37"/>
      <c r="AE725" s="37"/>
      <c r="AF725" s="37"/>
      <c r="AG725" s="37"/>
      <c r="AH725" s="37"/>
      <c r="AI725" s="37"/>
      <c r="AJ725" s="37"/>
      <c r="AK725" s="37"/>
      <c r="AL725" s="37"/>
      <c r="AM725" s="37"/>
      <c r="AN725" s="37"/>
      <c r="AO725" s="38"/>
      <c r="AP725" s="38"/>
      <c r="AQ725" s="37"/>
      <c r="AR725" s="37"/>
      <c r="AS725" s="37"/>
      <c r="AT725" s="38"/>
    </row>
    <row r="726" spans="1:46" ht="12.75"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c r="AA726" s="37"/>
      <c r="AB726" s="37"/>
      <c r="AC726" s="37"/>
      <c r="AD726" s="37"/>
      <c r="AE726" s="37"/>
      <c r="AF726" s="37"/>
      <c r="AG726" s="37"/>
      <c r="AH726" s="37"/>
      <c r="AI726" s="37"/>
      <c r="AJ726" s="37"/>
      <c r="AK726" s="37"/>
      <c r="AL726" s="37"/>
      <c r="AM726" s="37"/>
      <c r="AN726" s="37"/>
      <c r="AO726" s="38"/>
      <c r="AP726" s="38"/>
      <c r="AQ726" s="37"/>
      <c r="AR726" s="37"/>
      <c r="AS726" s="37"/>
      <c r="AT726" s="38"/>
    </row>
    <row r="727" spans="1:46" ht="12.75"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c r="AA727" s="37"/>
      <c r="AB727" s="37"/>
      <c r="AC727" s="37"/>
      <c r="AD727" s="37"/>
      <c r="AE727" s="37"/>
      <c r="AF727" s="37"/>
      <c r="AG727" s="37"/>
      <c r="AH727" s="37"/>
      <c r="AI727" s="37"/>
      <c r="AJ727" s="37"/>
      <c r="AK727" s="37"/>
      <c r="AL727" s="37"/>
      <c r="AM727" s="37"/>
      <c r="AN727" s="37"/>
      <c r="AO727" s="38"/>
      <c r="AP727" s="38"/>
      <c r="AQ727" s="37"/>
      <c r="AR727" s="37"/>
      <c r="AS727" s="37"/>
      <c r="AT727" s="38"/>
    </row>
    <row r="728" spans="1:46" ht="12.75"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c r="AA728" s="37"/>
      <c r="AB728" s="37"/>
      <c r="AC728" s="37"/>
      <c r="AD728" s="37"/>
      <c r="AE728" s="37"/>
      <c r="AF728" s="37"/>
      <c r="AG728" s="37"/>
      <c r="AH728" s="37"/>
      <c r="AI728" s="37"/>
      <c r="AJ728" s="37"/>
      <c r="AK728" s="37"/>
      <c r="AL728" s="37"/>
      <c r="AM728" s="37"/>
      <c r="AN728" s="37"/>
      <c r="AO728" s="38"/>
      <c r="AP728" s="38"/>
      <c r="AQ728" s="37"/>
      <c r="AR728" s="37"/>
      <c r="AS728" s="37"/>
      <c r="AT728" s="38"/>
    </row>
    <row r="729" spans="1:46" ht="12.75"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c r="AA729" s="37"/>
      <c r="AB729" s="37"/>
      <c r="AC729" s="37"/>
      <c r="AD729" s="37"/>
      <c r="AE729" s="37"/>
      <c r="AF729" s="37"/>
      <c r="AG729" s="37"/>
      <c r="AH729" s="37"/>
      <c r="AI729" s="37"/>
      <c r="AJ729" s="37"/>
      <c r="AK729" s="37"/>
      <c r="AL729" s="37"/>
      <c r="AM729" s="37"/>
      <c r="AN729" s="37"/>
      <c r="AO729" s="38"/>
      <c r="AP729" s="38"/>
      <c r="AQ729" s="37"/>
      <c r="AR729" s="37"/>
      <c r="AS729" s="37"/>
      <c r="AT729" s="38"/>
    </row>
    <row r="730" spans="1:46" ht="12.75"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c r="AA730" s="37"/>
      <c r="AB730" s="37"/>
      <c r="AC730" s="37"/>
      <c r="AD730" s="37"/>
      <c r="AE730" s="37"/>
      <c r="AF730" s="37"/>
      <c r="AG730" s="37"/>
      <c r="AH730" s="37"/>
      <c r="AI730" s="37"/>
      <c r="AJ730" s="37"/>
      <c r="AK730" s="37"/>
      <c r="AL730" s="37"/>
      <c r="AM730" s="37"/>
      <c r="AN730" s="37"/>
      <c r="AO730" s="38"/>
      <c r="AP730" s="38"/>
      <c r="AQ730" s="37"/>
      <c r="AR730" s="37"/>
      <c r="AS730" s="37"/>
      <c r="AT730" s="38"/>
    </row>
    <row r="731" spans="1:46" ht="12.75"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c r="AA731" s="37"/>
      <c r="AB731" s="37"/>
      <c r="AC731" s="37"/>
      <c r="AD731" s="37"/>
      <c r="AE731" s="37"/>
      <c r="AF731" s="37"/>
      <c r="AG731" s="37"/>
      <c r="AH731" s="37"/>
      <c r="AI731" s="37"/>
      <c r="AJ731" s="37"/>
      <c r="AK731" s="37"/>
      <c r="AL731" s="37"/>
      <c r="AM731" s="37"/>
      <c r="AN731" s="37"/>
      <c r="AO731" s="38"/>
      <c r="AP731" s="38"/>
      <c r="AQ731" s="37"/>
      <c r="AR731" s="37"/>
      <c r="AS731" s="37"/>
      <c r="AT731" s="38"/>
    </row>
    <row r="732" spans="1:46" ht="12.75"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c r="AA732" s="37"/>
      <c r="AB732" s="37"/>
      <c r="AC732" s="37"/>
      <c r="AD732" s="37"/>
      <c r="AE732" s="37"/>
      <c r="AF732" s="37"/>
      <c r="AG732" s="37"/>
      <c r="AH732" s="37"/>
      <c r="AI732" s="37"/>
      <c r="AJ732" s="37"/>
      <c r="AK732" s="37"/>
      <c r="AL732" s="37"/>
      <c r="AM732" s="37"/>
      <c r="AN732" s="37"/>
      <c r="AO732" s="38"/>
      <c r="AP732" s="38"/>
      <c r="AQ732" s="37"/>
      <c r="AR732" s="37"/>
      <c r="AS732" s="37"/>
      <c r="AT732" s="38"/>
    </row>
    <row r="733" spans="1:46" ht="12.75"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c r="AA733" s="37"/>
      <c r="AB733" s="37"/>
      <c r="AC733" s="37"/>
      <c r="AD733" s="37"/>
      <c r="AE733" s="37"/>
      <c r="AF733" s="37"/>
      <c r="AG733" s="37"/>
      <c r="AH733" s="37"/>
      <c r="AI733" s="37"/>
      <c r="AJ733" s="37"/>
      <c r="AK733" s="37"/>
      <c r="AL733" s="37"/>
      <c r="AM733" s="37"/>
      <c r="AN733" s="37"/>
      <c r="AO733" s="38"/>
      <c r="AP733" s="38"/>
      <c r="AQ733" s="37"/>
      <c r="AR733" s="37"/>
      <c r="AS733" s="37"/>
      <c r="AT733" s="38"/>
    </row>
    <row r="734" spans="1:46" ht="12.75"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c r="AA734" s="37"/>
      <c r="AB734" s="37"/>
      <c r="AC734" s="37"/>
      <c r="AD734" s="37"/>
      <c r="AE734" s="37"/>
      <c r="AF734" s="37"/>
      <c r="AG734" s="37"/>
      <c r="AH734" s="37"/>
      <c r="AI734" s="37"/>
      <c r="AJ734" s="37"/>
      <c r="AK734" s="37"/>
      <c r="AL734" s="37"/>
      <c r="AM734" s="37"/>
      <c r="AN734" s="37"/>
      <c r="AO734" s="38"/>
      <c r="AP734" s="38"/>
      <c r="AQ734" s="37"/>
      <c r="AR734" s="37"/>
      <c r="AS734" s="37"/>
      <c r="AT734" s="38"/>
    </row>
    <row r="735" spans="1:46" ht="12.75"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c r="AA735" s="37"/>
      <c r="AB735" s="37"/>
      <c r="AC735" s="37"/>
      <c r="AD735" s="37"/>
      <c r="AE735" s="37"/>
      <c r="AF735" s="37"/>
      <c r="AG735" s="37"/>
      <c r="AH735" s="37"/>
      <c r="AI735" s="37"/>
      <c r="AJ735" s="37"/>
      <c r="AK735" s="37"/>
      <c r="AL735" s="37"/>
      <c r="AM735" s="37"/>
      <c r="AN735" s="37"/>
      <c r="AO735" s="38"/>
      <c r="AP735" s="38"/>
      <c r="AQ735" s="37"/>
      <c r="AR735" s="37"/>
      <c r="AS735" s="37"/>
      <c r="AT735" s="38"/>
    </row>
    <row r="736" spans="1:46" ht="12.75"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c r="AA736" s="37"/>
      <c r="AB736" s="37"/>
      <c r="AC736" s="37"/>
      <c r="AD736" s="37"/>
      <c r="AE736" s="37"/>
      <c r="AF736" s="37"/>
      <c r="AG736" s="37"/>
      <c r="AH736" s="37"/>
      <c r="AI736" s="37"/>
      <c r="AJ736" s="37"/>
      <c r="AK736" s="37"/>
      <c r="AL736" s="37"/>
      <c r="AM736" s="37"/>
      <c r="AN736" s="37"/>
      <c r="AO736" s="38"/>
      <c r="AP736" s="38"/>
      <c r="AQ736" s="37"/>
      <c r="AR736" s="37"/>
      <c r="AS736" s="37"/>
      <c r="AT736" s="38"/>
    </row>
    <row r="737" spans="1:46" ht="12.75"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c r="AA737" s="37"/>
      <c r="AB737" s="37"/>
      <c r="AC737" s="37"/>
      <c r="AD737" s="37"/>
      <c r="AE737" s="37"/>
      <c r="AF737" s="37"/>
      <c r="AG737" s="37"/>
      <c r="AH737" s="37"/>
      <c r="AI737" s="37"/>
      <c r="AJ737" s="37"/>
      <c r="AK737" s="37"/>
      <c r="AL737" s="37"/>
      <c r="AM737" s="37"/>
      <c r="AN737" s="37"/>
      <c r="AO737" s="38"/>
      <c r="AP737" s="38"/>
      <c r="AQ737" s="37"/>
      <c r="AR737" s="37"/>
      <c r="AS737" s="37"/>
      <c r="AT737" s="38"/>
    </row>
    <row r="738" spans="1:46" ht="12.75"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c r="AA738" s="37"/>
      <c r="AB738" s="37"/>
      <c r="AC738" s="37"/>
      <c r="AD738" s="37"/>
      <c r="AE738" s="37"/>
      <c r="AF738" s="37"/>
      <c r="AG738" s="37"/>
      <c r="AH738" s="37"/>
      <c r="AI738" s="37"/>
      <c r="AJ738" s="37"/>
      <c r="AK738" s="37"/>
      <c r="AL738" s="37"/>
      <c r="AM738" s="37"/>
      <c r="AN738" s="37"/>
      <c r="AO738" s="38"/>
      <c r="AP738" s="38"/>
      <c r="AQ738" s="37"/>
      <c r="AR738" s="37"/>
      <c r="AS738" s="37"/>
      <c r="AT738" s="38"/>
    </row>
    <row r="739" spans="1:46" ht="12.75"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c r="AA739" s="37"/>
      <c r="AB739" s="37"/>
      <c r="AC739" s="37"/>
      <c r="AD739" s="37"/>
      <c r="AE739" s="37"/>
      <c r="AF739" s="37"/>
      <c r="AG739" s="37"/>
      <c r="AH739" s="37"/>
      <c r="AI739" s="37"/>
      <c r="AJ739" s="37"/>
      <c r="AK739" s="37"/>
      <c r="AL739" s="37"/>
      <c r="AM739" s="37"/>
      <c r="AN739" s="37"/>
      <c r="AO739" s="38"/>
      <c r="AP739" s="38"/>
      <c r="AQ739" s="37"/>
      <c r="AR739" s="37"/>
      <c r="AS739" s="37"/>
      <c r="AT739" s="38"/>
    </row>
    <row r="740" spans="1:46" ht="12.75"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c r="AA740" s="37"/>
      <c r="AB740" s="37"/>
      <c r="AC740" s="37"/>
      <c r="AD740" s="37"/>
      <c r="AE740" s="37"/>
      <c r="AF740" s="37"/>
      <c r="AG740" s="37"/>
      <c r="AH740" s="37"/>
      <c r="AI740" s="37"/>
      <c r="AJ740" s="37"/>
      <c r="AK740" s="37"/>
      <c r="AL740" s="37"/>
      <c r="AM740" s="37"/>
      <c r="AN740" s="37"/>
      <c r="AO740" s="38"/>
      <c r="AP740" s="38"/>
      <c r="AQ740" s="37"/>
      <c r="AR740" s="37"/>
      <c r="AS740" s="37"/>
      <c r="AT740" s="38"/>
    </row>
    <row r="741" spans="1:46" ht="12.75"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c r="AA741" s="37"/>
      <c r="AB741" s="37"/>
      <c r="AC741" s="37"/>
      <c r="AD741" s="37"/>
      <c r="AE741" s="37"/>
      <c r="AF741" s="37"/>
      <c r="AG741" s="37"/>
      <c r="AH741" s="37"/>
      <c r="AI741" s="37"/>
      <c r="AJ741" s="37"/>
      <c r="AK741" s="37"/>
      <c r="AL741" s="37"/>
      <c r="AM741" s="37"/>
      <c r="AN741" s="37"/>
      <c r="AO741" s="38"/>
      <c r="AP741" s="38"/>
      <c r="AQ741" s="37"/>
      <c r="AR741" s="37"/>
      <c r="AS741" s="37"/>
      <c r="AT741" s="38"/>
    </row>
    <row r="742" spans="1:46" ht="12.75"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c r="AA742" s="37"/>
      <c r="AB742" s="37"/>
      <c r="AC742" s="37"/>
      <c r="AD742" s="37"/>
      <c r="AE742" s="37"/>
      <c r="AF742" s="37"/>
      <c r="AG742" s="37"/>
      <c r="AH742" s="37"/>
      <c r="AI742" s="37"/>
      <c r="AJ742" s="37"/>
      <c r="AK742" s="37"/>
      <c r="AL742" s="37"/>
      <c r="AM742" s="37"/>
      <c r="AN742" s="37"/>
      <c r="AO742" s="38"/>
      <c r="AP742" s="38"/>
      <c r="AQ742" s="37"/>
      <c r="AR742" s="37"/>
      <c r="AS742" s="37"/>
      <c r="AT742" s="38"/>
    </row>
    <row r="743" spans="1:46" ht="12.75"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c r="AA743" s="37"/>
      <c r="AB743" s="37"/>
      <c r="AC743" s="37"/>
      <c r="AD743" s="37"/>
      <c r="AE743" s="37"/>
      <c r="AF743" s="37"/>
      <c r="AG743" s="37"/>
      <c r="AH743" s="37"/>
      <c r="AI743" s="37"/>
      <c r="AJ743" s="37"/>
      <c r="AK743" s="37"/>
      <c r="AL743" s="37"/>
      <c r="AM743" s="37"/>
      <c r="AN743" s="37"/>
      <c r="AO743" s="38"/>
      <c r="AP743" s="38"/>
      <c r="AQ743" s="37"/>
      <c r="AR743" s="37"/>
      <c r="AS743" s="37"/>
      <c r="AT743" s="38"/>
    </row>
    <row r="744" spans="1:46" ht="12.75"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c r="AA744" s="37"/>
      <c r="AB744" s="37"/>
      <c r="AC744" s="37"/>
      <c r="AD744" s="37"/>
      <c r="AE744" s="37"/>
      <c r="AF744" s="37"/>
      <c r="AG744" s="37"/>
      <c r="AH744" s="37"/>
      <c r="AI744" s="37"/>
      <c r="AJ744" s="37"/>
      <c r="AK744" s="37"/>
      <c r="AL744" s="37"/>
      <c r="AM744" s="37"/>
      <c r="AN744" s="37"/>
      <c r="AO744" s="38"/>
      <c r="AP744" s="38"/>
      <c r="AQ744" s="37"/>
      <c r="AR744" s="37"/>
      <c r="AS744" s="37"/>
      <c r="AT744" s="38"/>
    </row>
    <row r="745" spans="1:46" ht="12.75"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c r="AA745" s="37"/>
      <c r="AB745" s="37"/>
      <c r="AC745" s="37"/>
      <c r="AD745" s="37"/>
      <c r="AE745" s="37"/>
      <c r="AF745" s="37"/>
      <c r="AG745" s="37"/>
      <c r="AH745" s="37"/>
      <c r="AI745" s="37"/>
      <c r="AJ745" s="37"/>
      <c r="AK745" s="37"/>
      <c r="AL745" s="37"/>
      <c r="AM745" s="37"/>
      <c r="AN745" s="37"/>
      <c r="AO745" s="38"/>
      <c r="AP745" s="38"/>
      <c r="AQ745" s="37"/>
      <c r="AR745" s="37"/>
      <c r="AS745" s="37"/>
      <c r="AT745" s="38"/>
    </row>
    <row r="746" spans="1:46" ht="12.75"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c r="AA746" s="37"/>
      <c r="AB746" s="37"/>
      <c r="AC746" s="37"/>
      <c r="AD746" s="37"/>
      <c r="AE746" s="37"/>
      <c r="AF746" s="37"/>
      <c r="AG746" s="37"/>
      <c r="AH746" s="37"/>
      <c r="AI746" s="37"/>
      <c r="AJ746" s="37"/>
      <c r="AK746" s="37"/>
      <c r="AL746" s="37"/>
      <c r="AM746" s="37"/>
      <c r="AN746" s="37"/>
      <c r="AO746" s="38"/>
      <c r="AP746" s="38"/>
      <c r="AQ746" s="37"/>
      <c r="AR746" s="37"/>
      <c r="AS746" s="37"/>
      <c r="AT746" s="38"/>
    </row>
    <row r="747" spans="1:46" ht="12.75"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c r="AA747" s="37"/>
      <c r="AB747" s="37"/>
      <c r="AC747" s="37"/>
      <c r="AD747" s="37"/>
      <c r="AE747" s="37"/>
      <c r="AF747" s="37"/>
      <c r="AG747" s="37"/>
      <c r="AH747" s="37"/>
      <c r="AI747" s="37"/>
      <c r="AJ747" s="37"/>
      <c r="AK747" s="37"/>
      <c r="AL747" s="37"/>
      <c r="AM747" s="37"/>
      <c r="AN747" s="37"/>
      <c r="AO747" s="38"/>
      <c r="AP747" s="38"/>
      <c r="AQ747" s="37"/>
      <c r="AR747" s="37"/>
      <c r="AS747" s="37"/>
      <c r="AT747" s="38"/>
    </row>
    <row r="748" spans="1:46" ht="12.75"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c r="AA748" s="37"/>
      <c r="AB748" s="37"/>
      <c r="AC748" s="37"/>
      <c r="AD748" s="37"/>
      <c r="AE748" s="37"/>
      <c r="AF748" s="37"/>
      <c r="AG748" s="37"/>
      <c r="AH748" s="37"/>
      <c r="AI748" s="37"/>
      <c r="AJ748" s="37"/>
      <c r="AK748" s="37"/>
      <c r="AL748" s="37"/>
      <c r="AM748" s="37"/>
      <c r="AN748" s="37"/>
      <c r="AO748" s="38"/>
      <c r="AP748" s="38"/>
      <c r="AQ748" s="37"/>
      <c r="AR748" s="37"/>
      <c r="AS748" s="37"/>
      <c r="AT748" s="38"/>
    </row>
    <row r="749" spans="1:46" ht="12.75"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c r="AA749" s="37"/>
      <c r="AB749" s="37"/>
      <c r="AC749" s="37"/>
      <c r="AD749" s="37"/>
      <c r="AE749" s="37"/>
      <c r="AF749" s="37"/>
      <c r="AG749" s="37"/>
      <c r="AH749" s="37"/>
      <c r="AI749" s="37"/>
      <c r="AJ749" s="37"/>
      <c r="AK749" s="37"/>
      <c r="AL749" s="37"/>
      <c r="AM749" s="37"/>
      <c r="AN749" s="37"/>
      <c r="AO749" s="38"/>
      <c r="AP749" s="38"/>
      <c r="AQ749" s="37"/>
      <c r="AR749" s="37"/>
      <c r="AS749" s="37"/>
      <c r="AT749" s="38"/>
    </row>
    <row r="750" spans="1:46" ht="12.75"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c r="AA750" s="37"/>
      <c r="AB750" s="37"/>
      <c r="AC750" s="37"/>
      <c r="AD750" s="37"/>
      <c r="AE750" s="37"/>
      <c r="AF750" s="37"/>
      <c r="AG750" s="37"/>
      <c r="AH750" s="37"/>
      <c r="AI750" s="37"/>
      <c r="AJ750" s="37"/>
      <c r="AK750" s="37"/>
      <c r="AL750" s="37"/>
      <c r="AM750" s="37"/>
      <c r="AN750" s="37"/>
      <c r="AO750" s="38"/>
      <c r="AP750" s="38"/>
      <c r="AQ750" s="37"/>
      <c r="AR750" s="37"/>
      <c r="AS750" s="37"/>
      <c r="AT750" s="38"/>
    </row>
    <row r="751" spans="1:46" ht="12.75"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c r="AA751" s="37"/>
      <c r="AB751" s="37"/>
      <c r="AC751" s="37"/>
      <c r="AD751" s="37"/>
      <c r="AE751" s="37"/>
      <c r="AF751" s="37"/>
      <c r="AG751" s="37"/>
      <c r="AH751" s="37"/>
      <c r="AI751" s="37"/>
      <c r="AJ751" s="37"/>
      <c r="AK751" s="37"/>
      <c r="AL751" s="37"/>
      <c r="AM751" s="37"/>
      <c r="AN751" s="37"/>
      <c r="AO751" s="38"/>
      <c r="AP751" s="38"/>
      <c r="AQ751" s="37"/>
      <c r="AR751" s="37"/>
      <c r="AS751" s="37"/>
      <c r="AT751" s="38"/>
    </row>
    <row r="752" spans="1:46" ht="12.75"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c r="AA752" s="37"/>
      <c r="AB752" s="37"/>
      <c r="AC752" s="37"/>
      <c r="AD752" s="37"/>
      <c r="AE752" s="37"/>
      <c r="AF752" s="37"/>
      <c r="AG752" s="37"/>
      <c r="AH752" s="37"/>
      <c r="AI752" s="37"/>
      <c r="AJ752" s="37"/>
      <c r="AK752" s="37"/>
      <c r="AL752" s="37"/>
      <c r="AM752" s="37"/>
      <c r="AN752" s="37"/>
      <c r="AO752" s="38"/>
      <c r="AP752" s="38"/>
      <c r="AQ752" s="37"/>
      <c r="AR752" s="37"/>
      <c r="AS752" s="37"/>
      <c r="AT752" s="38"/>
    </row>
    <row r="753" spans="1:46" ht="12.75"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c r="AA753" s="37"/>
      <c r="AB753" s="37"/>
      <c r="AC753" s="37"/>
      <c r="AD753" s="37"/>
      <c r="AE753" s="37"/>
      <c r="AF753" s="37"/>
      <c r="AG753" s="37"/>
      <c r="AH753" s="37"/>
      <c r="AI753" s="37"/>
      <c r="AJ753" s="37"/>
      <c r="AK753" s="37"/>
      <c r="AL753" s="37"/>
      <c r="AM753" s="37"/>
      <c r="AN753" s="37"/>
      <c r="AO753" s="38"/>
      <c r="AP753" s="38"/>
      <c r="AQ753" s="37"/>
      <c r="AR753" s="37"/>
      <c r="AS753" s="37"/>
      <c r="AT753" s="38"/>
    </row>
    <row r="754" spans="1:46" ht="12.75"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c r="AA754" s="37"/>
      <c r="AB754" s="37"/>
      <c r="AC754" s="37"/>
      <c r="AD754" s="37"/>
      <c r="AE754" s="37"/>
      <c r="AF754" s="37"/>
      <c r="AG754" s="37"/>
      <c r="AH754" s="37"/>
      <c r="AI754" s="37"/>
      <c r="AJ754" s="37"/>
      <c r="AK754" s="37"/>
      <c r="AL754" s="37"/>
      <c r="AM754" s="37"/>
      <c r="AN754" s="37"/>
      <c r="AO754" s="38"/>
      <c r="AP754" s="38"/>
      <c r="AQ754" s="37"/>
      <c r="AR754" s="37"/>
      <c r="AS754" s="37"/>
      <c r="AT754" s="38"/>
    </row>
    <row r="755" spans="1:46" ht="12.75"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c r="AA755" s="37"/>
      <c r="AB755" s="37"/>
      <c r="AC755" s="37"/>
      <c r="AD755" s="37"/>
      <c r="AE755" s="37"/>
      <c r="AF755" s="37"/>
      <c r="AG755" s="37"/>
      <c r="AH755" s="37"/>
      <c r="AI755" s="37"/>
      <c r="AJ755" s="37"/>
      <c r="AK755" s="37"/>
      <c r="AL755" s="37"/>
      <c r="AM755" s="37"/>
      <c r="AN755" s="37"/>
      <c r="AO755" s="38"/>
      <c r="AP755" s="38"/>
      <c r="AQ755" s="37"/>
      <c r="AR755" s="37"/>
      <c r="AS755" s="37"/>
      <c r="AT755" s="38"/>
    </row>
    <row r="756" spans="1:46" ht="12.75"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c r="AA756" s="37"/>
      <c r="AB756" s="37"/>
      <c r="AC756" s="37"/>
      <c r="AD756" s="37"/>
      <c r="AE756" s="37"/>
      <c r="AF756" s="37"/>
      <c r="AG756" s="37"/>
      <c r="AH756" s="37"/>
      <c r="AI756" s="37"/>
      <c r="AJ756" s="37"/>
      <c r="AK756" s="37"/>
      <c r="AL756" s="37"/>
      <c r="AM756" s="37"/>
      <c r="AN756" s="37"/>
      <c r="AO756" s="38"/>
      <c r="AP756" s="38"/>
      <c r="AQ756" s="37"/>
      <c r="AR756" s="37"/>
      <c r="AS756" s="37"/>
      <c r="AT756" s="38"/>
    </row>
    <row r="757" spans="1:46" ht="12.75"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c r="AA757" s="37"/>
      <c r="AB757" s="37"/>
      <c r="AC757" s="37"/>
      <c r="AD757" s="37"/>
      <c r="AE757" s="37"/>
      <c r="AF757" s="37"/>
      <c r="AG757" s="37"/>
      <c r="AH757" s="37"/>
      <c r="AI757" s="37"/>
      <c r="AJ757" s="37"/>
      <c r="AK757" s="37"/>
      <c r="AL757" s="37"/>
      <c r="AM757" s="37"/>
      <c r="AN757" s="37"/>
      <c r="AO757" s="38"/>
      <c r="AP757" s="38"/>
      <c r="AQ757" s="37"/>
      <c r="AR757" s="37"/>
      <c r="AS757" s="37"/>
      <c r="AT757" s="38"/>
    </row>
    <row r="758" spans="1:46" ht="12.75"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c r="AA758" s="37"/>
      <c r="AB758" s="37"/>
      <c r="AC758" s="37"/>
      <c r="AD758" s="37"/>
      <c r="AE758" s="37"/>
      <c r="AF758" s="37"/>
      <c r="AG758" s="37"/>
      <c r="AH758" s="37"/>
      <c r="AI758" s="37"/>
      <c r="AJ758" s="37"/>
      <c r="AK758" s="37"/>
      <c r="AL758" s="37"/>
      <c r="AM758" s="37"/>
      <c r="AN758" s="37"/>
      <c r="AO758" s="38"/>
      <c r="AP758" s="38"/>
      <c r="AQ758" s="37"/>
      <c r="AR758" s="37"/>
      <c r="AS758" s="37"/>
      <c r="AT758" s="38"/>
    </row>
    <row r="759" spans="1:46" ht="12.75"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c r="AA759" s="37"/>
      <c r="AB759" s="37"/>
      <c r="AC759" s="37"/>
      <c r="AD759" s="37"/>
      <c r="AE759" s="37"/>
      <c r="AF759" s="37"/>
      <c r="AG759" s="37"/>
      <c r="AH759" s="37"/>
      <c r="AI759" s="37"/>
      <c r="AJ759" s="37"/>
      <c r="AK759" s="37"/>
      <c r="AL759" s="37"/>
      <c r="AM759" s="37"/>
      <c r="AN759" s="37"/>
      <c r="AO759" s="38"/>
      <c r="AP759" s="38"/>
      <c r="AQ759" s="37"/>
      <c r="AR759" s="37"/>
      <c r="AS759" s="37"/>
      <c r="AT759" s="38"/>
    </row>
    <row r="760" spans="1:46" ht="12.75"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c r="AA760" s="37"/>
      <c r="AB760" s="37"/>
      <c r="AC760" s="37"/>
      <c r="AD760" s="37"/>
      <c r="AE760" s="37"/>
      <c r="AF760" s="37"/>
      <c r="AG760" s="37"/>
      <c r="AH760" s="37"/>
      <c r="AI760" s="37"/>
      <c r="AJ760" s="37"/>
      <c r="AK760" s="37"/>
      <c r="AL760" s="37"/>
      <c r="AM760" s="37"/>
      <c r="AN760" s="37"/>
      <c r="AO760" s="38"/>
      <c r="AP760" s="38"/>
      <c r="AQ760" s="37"/>
      <c r="AR760" s="37"/>
      <c r="AS760" s="37"/>
      <c r="AT760" s="38"/>
    </row>
    <row r="761" spans="1:46" ht="12.75"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c r="AA761" s="37"/>
      <c r="AB761" s="37"/>
      <c r="AC761" s="37"/>
      <c r="AD761" s="37"/>
      <c r="AE761" s="37"/>
      <c r="AF761" s="37"/>
      <c r="AG761" s="37"/>
      <c r="AH761" s="37"/>
      <c r="AI761" s="37"/>
      <c r="AJ761" s="37"/>
      <c r="AK761" s="37"/>
      <c r="AL761" s="37"/>
      <c r="AM761" s="37"/>
      <c r="AN761" s="37"/>
      <c r="AO761" s="38"/>
      <c r="AP761" s="38"/>
      <c r="AQ761" s="37"/>
      <c r="AR761" s="37"/>
      <c r="AS761" s="37"/>
      <c r="AT761" s="38"/>
    </row>
    <row r="762" spans="1:46" ht="12.75"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c r="AA762" s="37"/>
      <c r="AB762" s="37"/>
      <c r="AC762" s="37"/>
      <c r="AD762" s="37"/>
      <c r="AE762" s="37"/>
      <c r="AF762" s="37"/>
      <c r="AG762" s="37"/>
      <c r="AH762" s="37"/>
      <c r="AI762" s="37"/>
      <c r="AJ762" s="37"/>
      <c r="AK762" s="37"/>
      <c r="AL762" s="37"/>
      <c r="AM762" s="37"/>
      <c r="AN762" s="37"/>
      <c r="AO762" s="38"/>
      <c r="AP762" s="38"/>
      <c r="AQ762" s="37"/>
      <c r="AR762" s="37"/>
      <c r="AS762" s="37"/>
      <c r="AT762" s="38"/>
    </row>
    <row r="763" spans="1:46" ht="12.75"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c r="AA763" s="37"/>
      <c r="AB763" s="37"/>
      <c r="AC763" s="37"/>
      <c r="AD763" s="37"/>
      <c r="AE763" s="37"/>
      <c r="AF763" s="37"/>
      <c r="AG763" s="37"/>
      <c r="AH763" s="37"/>
      <c r="AI763" s="37"/>
      <c r="AJ763" s="37"/>
      <c r="AK763" s="37"/>
      <c r="AL763" s="37"/>
      <c r="AM763" s="37"/>
      <c r="AN763" s="37"/>
      <c r="AO763" s="38"/>
      <c r="AP763" s="38"/>
      <c r="AQ763" s="37"/>
      <c r="AR763" s="37"/>
      <c r="AS763" s="37"/>
      <c r="AT763" s="38"/>
    </row>
    <row r="764" spans="1:46" ht="12.75"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c r="AA764" s="37"/>
      <c r="AB764" s="37"/>
      <c r="AC764" s="37"/>
      <c r="AD764" s="37"/>
      <c r="AE764" s="37"/>
      <c r="AF764" s="37"/>
      <c r="AG764" s="37"/>
      <c r="AH764" s="37"/>
      <c r="AI764" s="37"/>
      <c r="AJ764" s="37"/>
      <c r="AK764" s="37"/>
      <c r="AL764" s="37"/>
      <c r="AM764" s="37"/>
      <c r="AN764" s="37"/>
      <c r="AO764" s="38"/>
      <c r="AP764" s="38"/>
      <c r="AQ764" s="37"/>
      <c r="AR764" s="37"/>
      <c r="AS764" s="37"/>
      <c r="AT764" s="38"/>
    </row>
    <row r="765" spans="1:46" ht="12.75"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c r="AA765" s="37"/>
      <c r="AB765" s="37"/>
      <c r="AC765" s="37"/>
      <c r="AD765" s="37"/>
      <c r="AE765" s="37"/>
      <c r="AF765" s="37"/>
      <c r="AG765" s="37"/>
      <c r="AH765" s="37"/>
      <c r="AI765" s="37"/>
      <c r="AJ765" s="37"/>
      <c r="AK765" s="37"/>
      <c r="AL765" s="37"/>
      <c r="AM765" s="37"/>
      <c r="AN765" s="37"/>
      <c r="AO765" s="38"/>
      <c r="AP765" s="38"/>
      <c r="AQ765" s="37"/>
      <c r="AR765" s="37"/>
      <c r="AS765" s="37"/>
      <c r="AT765" s="38"/>
    </row>
    <row r="766" spans="1:46" ht="12.75"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c r="AA766" s="37"/>
      <c r="AB766" s="37"/>
      <c r="AC766" s="37"/>
      <c r="AD766" s="37"/>
      <c r="AE766" s="37"/>
      <c r="AF766" s="37"/>
      <c r="AG766" s="37"/>
      <c r="AH766" s="37"/>
      <c r="AI766" s="37"/>
      <c r="AJ766" s="37"/>
      <c r="AK766" s="37"/>
      <c r="AL766" s="37"/>
      <c r="AM766" s="37"/>
      <c r="AN766" s="37"/>
      <c r="AO766" s="38"/>
      <c r="AP766" s="38"/>
      <c r="AQ766" s="37"/>
      <c r="AR766" s="37"/>
      <c r="AS766" s="37"/>
      <c r="AT766" s="38"/>
    </row>
    <row r="767" spans="1:46" ht="12.75"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c r="AA767" s="37"/>
      <c r="AB767" s="37"/>
      <c r="AC767" s="37"/>
      <c r="AD767" s="37"/>
      <c r="AE767" s="37"/>
      <c r="AF767" s="37"/>
      <c r="AG767" s="37"/>
      <c r="AH767" s="37"/>
      <c r="AI767" s="37"/>
      <c r="AJ767" s="37"/>
      <c r="AK767" s="37"/>
      <c r="AL767" s="37"/>
      <c r="AM767" s="37"/>
      <c r="AN767" s="37"/>
      <c r="AO767" s="38"/>
      <c r="AP767" s="38"/>
      <c r="AQ767" s="37"/>
      <c r="AR767" s="37"/>
      <c r="AS767" s="37"/>
      <c r="AT767" s="38"/>
    </row>
    <row r="768" spans="1:46" ht="12.75"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c r="AA768" s="37"/>
      <c r="AB768" s="37"/>
      <c r="AC768" s="37"/>
      <c r="AD768" s="37"/>
      <c r="AE768" s="37"/>
      <c r="AF768" s="37"/>
      <c r="AG768" s="37"/>
      <c r="AH768" s="37"/>
      <c r="AI768" s="37"/>
      <c r="AJ768" s="37"/>
      <c r="AK768" s="37"/>
      <c r="AL768" s="37"/>
      <c r="AM768" s="37"/>
      <c r="AN768" s="37"/>
      <c r="AO768" s="38"/>
      <c r="AP768" s="38"/>
      <c r="AQ768" s="37"/>
      <c r="AR768" s="37"/>
      <c r="AS768" s="37"/>
      <c r="AT768" s="38"/>
    </row>
    <row r="769" spans="1:46" ht="12.75"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c r="AA769" s="37"/>
      <c r="AB769" s="37"/>
      <c r="AC769" s="37"/>
      <c r="AD769" s="37"/>
      <c r="AE769" s="37"/>
      <c r="AF769" s="37"/>
      <c r="AG769" s="37"/>
      <c r="AH769" s="37"/>
      <c r="AI769" s="37"/>
      <c r="AJ769" s="37"/>
      <c r="AK769" s="37"/>
      <c r="AL769" s="37"/>
      <c r="AM769" s="37"/>
      <c r="AN769" s="37"/>
      <c r="AO769" s="38"/>
      <c r="AP769" s="38"/>
      <c r="AQ769" s="37"/>
      <c r="AR769" s="37"/>
      <c r="AS769" s="37"/>
      <c r="AT769" s="38"/>
    </row>
    <row r="770" spans="1:46" ht="12.75"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c r="AA770" s="37"/>
      <c r="AB770" s="37"/>
      <c r="AC770" s="37"/>
      <c r="AD770" s="37"/>
      <c r="AE770" s="37"/>
      <c r="AF770" s="37"/>
      <c r="AG770" s="37"/>
      <c r="AH770" s="37"/>
      <c r="AI770" s="37"/>
      <c r="AJ770" s="37"/>
      <c r="AK770" s="37"/>
      <c r="AL770" s="37"/>
      <c r="AM770" s="37"/>
      <c r="AN770" s="37"/>
      <c r="AO770" s="38"/>
      <c r="AP770" s="38"/>
      <c r="AQ770" s="37"/>
      <c r="AR770" s="37"/>
      <c r="AS770" s="37"/>
      <c r="AT770" s="38"/>
    </row>
    <row r="771" spans="1:46" ht="12.75"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c r="AA771" s="37"/>
      <c r="AB771" s="37"/>
      <c r="AC771" s="37"/>
      <c r="AD771" s="37"/>
      <c r="AE771" s="37"/>
      <c r="AF771" s="37"/>
      <c r="AG771" s="37"/>
      <c r="AH771" s="37"/>
      <c r="AI771" s="37"/>
      <c r="AJ771" s="37"/>
      <c r="AK771" s="37"/>
      <c r="AL771" s="37"/>
      <c r="AM771" s="37"/>
      <c r="AN771" s="37"/>
      <c r="AO771" s="38"/>
      <c r="AP771" s="38"/>
      <c r="AQ771" s="37"/>
      <c r="AR771" s="37"/>
      <c r="AS771" s="37"/>
      <c r="AT771" s="38"/>
    </row>
    <row r="772" spans="1:46" ht="12.75"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c r="AA772" s="37"/>
      <c r="AB772" s="37"/>
      <c r="AC772" s="37"/>
      <c r="AD772" s="37"/>
      <c r="AE772" s="37"/>
      <c r="AF772" s="37"/>
      <c r="AG772" s="37"/>
      <c r="AH772" s="37"/>
      <c r="AI772" s="37"/>
      <c r="AJ772" s="37"/>
      <c r="AK772" s="37"/>
      <c r="AL772" s="37"/>
      <c r="AM772" s="37"/>
      <c r="AN772" s="37"/>
      <c r="AO772" s="38"/>
      <c r="AP772" s="38"/>
      <c r="AQ772" s="37"/>
      <c r="AR772" s="37"/>
      <c r="AS772" s="37"/>
      <c r="AT772" s="38"/>
    </row>
    <row r="773" spans="1:46" ht="12.75"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c r="AA773" s="37"/>
      <c r="AB773" s="37"/>
      <c r="AC773" s="37"/>
      <c r="AD773" s="37"/>
      <c r="AE773" s="37"/>
      <c r="AF773" s="37"/>
      <c r="AG773" s="37"/>
      <c r="AH773" s="37"/>
      <c r="AI773" s="37"/>
      <c r="AJ773" s="37"/>
      <c r="AK773" s="37"/>
      <c r="AL773" s="37"/>
      <c r="AM773" s="37"/>
      <c r="AN773" s="37"/>
      <c r="AO773" s="38"/>
      <c r="AP773" s="38"/>
      <c r="AQ773" s="37"/>
      <c r="AR773" s="37"/>
      <c r="AS773" s="37"/>
      <c r="AT773" s="38"/>
    </row>
    <row r="774" spans="1:46" ht="12.75"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c r="AA774" s="37"/>
      <c r="AB774" s="37"/>
      <c r="AC774" s="37"/>
      <c r="AD774" s="37"/>
      <c r="AE774" s="37"/>
      <c r="AF774" s="37"/>
      <c r="AG774" s="37"/>
      <c r="AH774" s="37"/>
      <c r="AI774" s="37"/>
      <c r="AJ774" s="37"/>
      <c r="AK774" s="37"/>
      <c r="AL774" s="37"/>
      <c r="AM774" s="37"/>
      <c r="AN774" s="37"/>
      <c r="AO774" s="38"/>
      <c r="AP774" s="38"/>
      <c r="AQ774" s="37"/>
      <c r="AR774" s="37"/>
      <c r="AS774" s="37"/>
      <c r="AT774" s="38"/>
    </row>
    <row r="775" spans="1:46" ht="12.75"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c r="AA775" s="37"/>
      <c r="AB775" s="37"/>
      <c r="AC775" s="37"/>
      <c r="AD775" s="37"/>
      <c r="AE775" s="37"/>
      <c r="AF775" s="37"/>
      <c r="AG775" s="37"/>
      <c r="AH775" s="37"/>
      <c r="AI775" s="37"/>
      <c r="AJ775" s="37"/>
      <c r="AK775" s="37"/>
      <c r="AL775" s="37"/>
      <c r="AM775" s="37"/>
      <c r="AN775" s="37"/>
      <c r="AO775" s="38"/>
      <c r="AP775" s="38"/>
      <c r="AQ775" s="37"/>
      <c r="AR775" s="37"/>
      <c r="AS775" s="37"/>
      <c r="AT775" s="38"/>
    </row>
    <row r="776" spans="1:46" ht="12.75"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c r="AA776" s="37"/>
      <c r="AB776" s="37"/>
      <c r="AC776" s="37"/>
      <c r="AD776" s="37"/>
      <c r="AE776" s="37"/>
      <c r="AF776" s="37"/>
      <c r="AG776" s="37"/>
      <c r="AH776" s="37"/>
      <c r="AI776" s="37"/>
      <c r="AJ776" s="37"/>
      <c r="AK776" s="37"/>
      <c r="AL776" s="37"/>
      <c r="AM776" s="37"/>
      <c r="AN776" s="37"/>
      <c r="AO776" s="38"/>
      <c r="AP776" s="38"/>
      <c r="AQ776" s="37"/>
      <c r="AR776" s="37"/>
      <c r="AS776" s="37"/>
      <c r="AT776" s="38"/>
    </row>
    <row r="777" spans="1:46" ht="12.75"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c r="AA777" s="37"/>
      <c r="AB777" s="37"/>
      <c r="AC777" s="37"/>
      <c r="AD777" s="37"/>
      <c r="AE777" s="37"/>
      <c r="AF777" s="37"/>
      <c r="AG777" s="37"/>
      <c r="AH777" s="37"/>
      <c r="AI777" s="37"/>
      <c r="AJ777" s="37"/>
      <c r="AK777" s="37"/>
      <c r="AL777" s="37"/>
      <c r="AM777" s="37"/>
      <c r="AN777" s="37"/>
      <c r="AO777" s="38"/>
      <c r="AP777" s="38"/>
      <c r="AQ777" s="37"/>
      <c r="AR777" s="37"/>
      <c r="AS777" s="37"/>
      <c r="AT777" s="38"/>
    </row>
    <row r="778" spans="1:46" ht="12.75"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c r="AA778" s="37"/>
      <c r="AB778" s="37"/>
      <c r="AC778" s="37"/>
      <c r="AD778" s="37"/>
      <c r="AE778" s="37"/>
      <c r="AF778" s="37"/>
      <c r="AG778" s="37"/>
      <c r="AH778" s="37"/>
      <c r="AI778" s="37"/>
      <c r="AJ778" s="37"/>
      <c r="AK778" s="37"/>
      <c r="AL778" s="37"/>
      <c r="AM778" s="37"/>
      <c r="AN778" s="37"/>
      <c r="AO778" s="38"/>
      <c r="AP778" s="38"/>
      <c r="AQ778" s="37"/>
      <c r="AR778" s="37"/>
      <c r="AS778" s="37"/>
      <c r="AT778" s="38"/>
    </row>
    <row r="779" spans="1:46" ht="12.75"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c r="AA779" s="37"/>
      <c r="AB779" s="37"/>
      <c r="AC779" s="37"/>
      <c r="AD779" s="37"/>
      <c r="AE779" s="37"/>
      <c r="AF779" s="37"/>
      <c r="AG779" s="37"/>
      <c r="AH779" s="37"/>
      <c r="AI779" s="37"/>
      <c r="AJ779" s="37"/>
      <c r="AK779" s="37"/>
      <c r="AL779" s="37"/>
      <c r="AM779" s="37"/>
      <c r="AN779" s="37"/>
      <c r="AO779" s="38"/>
      <c r="AP779" s="38"/>
      <c r="AQ779" s="37"/>
      <c r="AR779" s="37"/>
      <c r="AS779" s="37"/>
      <c r="AT779" s="38"/>
    </row>
    <row r="780" spans="1:46" ht="12.75"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c r="AA780" s="37"/>
      <c r="AB780" s="37"/>
      <c r="AC780" s="37"/>
      <c r="AD780" s="37"/>
      <c r="AE780" s="37"/>
      <c r="AF780" s="37"/>
      <c r="AG780" s="37"/>
      <c r="AH780" s="37"/>
      <c r="AI780" s="37"/>
      <c r="AJ780" s="37"/>
      <c r="AK780" s="37"/>
      <c r="AL780" s="37"/>
      <c r="AM780" s="37"/>
      <c r="AN780" s="37"/>
      <c r="AO780" s="38"/>
      <c r="AP780" s="38"/>
      <c r="AQ780" s="37"/>
      <c r="AR780" s="37"/>
      <c r="AS780" s="37"/>
      <c r="AT780" s="38"/>
    </row>
    <row r="781" spans="1:46" ht="12.75"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c r="AA781" s="37"/>
      <c r="AB781" s="37"/>
      <c r="AC781" s="37"/>
      <c r="AD781" s="37"/>
      <c r="AE781" s="37"/>
      <c r="AF781" s="37"/>
      <c r="AG781" s="37"/>
      <c r="AH781" s="37"/>
      <c r="AI781" s="37"/>
      <c r="AJ781" s="37"/>
      <c r="AK781" s="37"/>
      <c r="AL781" s="37"/>
      <c r="AM781" s="37"/>
      <c r="AN781" s="37"/>
      <c r="AO781" s="38"/>
      <c r="AP781" s="38"/>
      <c r="AQ781" s="37"/>
      <c r="AR781" s="37"/>
      <c r="AS781" s="37"/>
      <c r="AT781" s="38"/>
    </row>
    <row r="782" spans="1:46" ht="12.75"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c r="AA782" s="37"/>
      <c r="AB782" s="37"/>
      <c r="AC782" s="37"/>
      <c r="AD782" s="37"/>
      <c r="AE782" s="37"/>
      <c r="AF782" s="37"/>
      <c r="AG782" s="37"/>
      <c r="AH782" s="37"/>
      <c r="AI782" s="37"/>
      <c r="AJ782" s="37"/>
      <c r="AK782" s="37"/>
      <c r="AL782" s="37"/>
      <c r="AM782" s="37"/>
      <c r="AN782" s="37"/>
      <c r="AO782" s="38"/>
      <c r="AP782" s="38"/>
      <c r="AQ782" s="37"/>
      <c r="AR782" s="37"/>
      <c r="AS782" s="37"/>
      <c r="AT782" s="38"/>
    </row>
    <row r="783" spans="1:46" ht="12.75"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c r="AA783" s="37"/>
      <c r="AB783" s="37"/>
      <c r="AC783" s="37"/>
      <c r="AD783" s="37"/>
      <c r="AE783" s="37"/>
      <c r="AF783" s="37"/>
      <c r="AG783" s="37"/>
      <c r="AH783" s="37"/>
      <c r="AI783" s="37"/>
      <c r="AJ783" s="37"/>
      <c r="AK783" s="37"/>
      <c r="AL783" s="37"/>
      <c r="AM783" s="37"/>
      <c r="AN783" s="37"/>
      <c r="AO783" s="38"/>
      <c r="AP783" s="38"/>
      <c r="AQ783" s="37"/>
      <c r="AR783" s="37"/>
      <c r="AS783" s="37"/>
      <c r="AT783" s="38"/>
    </row>
    <row r="784" spans="1:46" ht="12.75"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c r="AA784" s="37"/>
      <c r="AB784" s="37"/>
      <c r="AC784" s="37"/>
      <c r="AD784" s="37"/>
      <c r="AE784" s="37"/>
      <c r="AF784" s="37"/>
      <c r="AG784" s="37"/>
      <c r="AH784" s="37"/>
      <c r="AI784" s="37"/>
      <c r="AJ784" s="37"/>
      <c r="AK784" s="37"/>
      <c r="AL784" s="37"/>
      <c r="AM784" s="37"/>
      <c r="AN784" s="37"/>
      <c r="AO784" s="38"/>
      <c r="AP784" s="38"/>
      <c r="AQ784" s="37"/>
      <c r="AR784" s="37"/>
      <c r="AS784" s="37"/>
      <c r="AT784" s="38"/>
    </row>
    <row r="785" spans="1:46" ht="12.75"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c r="AA785" s="37"/>
      <c r="AB785" s="37"/>
      <c r="AC785" s="37"/>
      <c r="AD785" s="37"/>
      <c r="AE785" s="37"/>
      <c r="AF785" s="37"/>
      <c r="AG785" s="37"/>
      <c r="AH785" s="37"/>
      <c r="AI785" s="37"/>
      <c r="AJ785" s="37"/>
      <c r="AK785" s="37"/>
      <c r="AL785" s="37"/>
      <c r="AM785" s="37"/>
      <c r="AN785" s="37"/>
      <c r="AO785" s="38"/>
      <c r="AP785" s="38"/>
      <c r="AQ785" s="37"/>
      <c r="AR785" s="37"/>
      <c r="AS785" s="37"/>
      <c r="AT785" s="38"/>
    </row>
    <row r="786" spans="1:46" ht="12.75"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c r="AA786" s="37"/>
      <c r="AB786" s="37"/>
      <c r="AC786" s="37"/>
      <c r="AD786" s="37"/>
      <c r="AE786" s="37"/>
      <c r="AF786" s="37"/>
      <c r="AG786" s="37"/>
      <c r="AH786" s="37"/>
      <c r="AI786" s="37"/>
      <c r="AJ786" s="37"/>
      <c r="AK786" s="37"/>
      <c r="AL786" s="37"/>
      <c r="AM786" s="37"/>
      <c r="AN786" s="37"/>
      <c r="AO786" s="38"/>
      <c r="AP786" s="38"/>
      <c r="AQ786" s="37"/>
      <c r="AR786" s="37"/>
      <c r="AS786" s="37"/>
      <c r="AT786" s="38"/>
    </row>
    <row r="787" spans="1:46" ht="12.75"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c r="AA787" s="37"/>
      <c r="AB787" s="37"/>
      <c r="AC787" s="37"/>
      <c r="AD787" s="37"/>
      <c r="AE787" s="37"/>
      <c r="AF787" s="37"/>
      <c r="AG787" s="37"/>
      <c r="AH787" s="37"/>
      <c r="AI787" s="37"/>
      <c r="AJ787" s="37"/>
      <c r="AK787" s="37"/>
      <c r="AL787" s="37"/>
      <c r="AM787" s="37"/>
      <c r="AN787" s="37"/>
      <c r="AO787" s="38"/>
      <c r="AP787" s="38"/>
      <c r="AQ787" s="37"/>
      <c r="AR787" s="37"/>
      <c r="AS787" s="37"/>
      <c r="AT787" s="38"/>
    </row>
    <row r="788" spans="1:46" ht="12.75"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c r="AA788" s="37"/>
      <c r="AB788" s="37"/>
      <c r="AC788" s="37"/>
      <c r="AD788" s="37"/>
      <c r="AE788" s="37"/>
      <c r="AF788" s="37"/>
      <c r="AG788" s="37"/>
      <c r="AH788" s="37"/>
      <c r="AI788" s="37"/>
      <c r="AJ788" s="37"/>
      <c r="AK788" s="37"/>
      <c r="AL788" s="37"/>
      <c r="AM788" s="37"/>
      <c r="AN788" s="37"/>
      <c r="AO788" s="38"/>
      <c r="AP788" s="38"/>
      <c r="AQ788" s="37"/>
      <c r="AR788" s="37"/>
      <c r="AS788" s="37"/>
      <c r="AT788" s="38"/>
    </row>
    <row r="789" spans="1:46" ht="12.75"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c r="AA789" s="37"/>
      <c r="AB789" s="37"/>
      <c r="AC789" s="37"/>
      <c r="AD789" s="37"/>
      <c r="AE789" s="37"/>
      <c r="AF789" s="37"/>
      <c r="AG789" s="37"/>
      <c r="AH789" s="37"/>
      <c r="AI789" s="37"/>
      <c r="AJ789" s="37"/>
      <c r="AK789" s="37"/>
      <c r="AL789" s="37"/>
      <c r="AM789" s="37"/>
      <c r="AN789" s="37"/>
      <c r="AO789" s="38"/>
      <c r="AP789" s="38"/>
      <c r="AQ789" s="37"/>
      <c r="AR789" s="37"/>
      <c r="AS789" s="37"/>
      <c r="AT789" s="38"/>
    </row>
    <row r="790" spans="1:46" ht="12.75"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c r="AA790" s="37"/>
      <c r="AB790" s="37"/>
      <c r="AC790" s="37"/>
      <c r="AD790" s="37"/>
      <c r="AE790" s="37"/>
      <c r="AF790" s="37"/>
      <c r="AG790" s="37"/>
      <c r="AH790" s="37"/>
      <c r="AI790" s="37"/>
      <c r="AJ790" s="37"/>
      <c r="AK790" s="37"/>
      <c r="AL790" s="37"/>
      <c r="AM790" s="37"/>
      <c r="AN790" s="37"/>
      <c r="AO790" s="38"/>
      <c r="AP790" s="38"/>
      <c r="AQ790" s="37"/>
      <c r="AR790" s="37"/>
      <c r="AS790" s="37"/>
      <c r="AT790" s="38"/>
    </row>
    <row r="791" spans="1:46" ht="12.75"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c r="AA791" s="37"/>
      <c r="AB791" s="37"/>
      <c r="AC791" s="37"/>
      <c r="AD791" s="37"/>
      <c r="AE791" s="37"/>
      <c r="AF791" s="37"/>
      <c r="AG791" s="37"/>
      <c r="AH791" s="37"/>
      <c r="AI791" s="37"/>
      <c r="AJ791" s="37"/>
      <c r="AK791" s="37"/>
      <c r="AL791" s="37"/>
      <c r="AM791" s="37"/>
      <c r="AN791" s="37"/>
      <c r="AO791" s="38"/>
      <c r="AP791" s="38"/>
      <c r="AQ791" s="37"/>
      <c r="AR791" s="37"/>
      <c r="AS791" s="37"/>
      <c r="AT791" s="38"/>
    </row>
    <row r="792" spans="1:46" ht="12.75"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c r="AA792" s="37"/>
      <c r="AB792" s="37"/>
      <c r="AC792" s="37"/>
      <c r="AD792" s="37"/>
      <c r="AE792" s="37"/>
      <c r="AF792" s="37"/>
      <c r="AG792" s="37"/>
      <c r="AH792" s="37"/>
      <c r="AI792" s="37"/>
      <c r="AJ792" s="37"/>
      <c r="AK792" s="37"/>
      <c r="AL792" s="37"/>
      <c r="AM792" s="37"/>
      <c r="AN792" s="37"/>
      <c r="AO792" s="38"/>
      <c r="AP792" s="38"/>
      <c r="AQ792" s="37"/>
      <c r="AR792" s="37"/>
      <c r="AS792" s="37"/>
      <c r="AT792" s="38"/>
    </row>
    <row r="793" spans="1:46" ht="12.75"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c r="AA793" s="37"/>
      <c r="AB793" s="37"/>
      <c r="AC793" s="37"/>
      <c r="AD793" s="37"/>
      <c r="AE793" s="37"/>
      <c r="AF793" s="37"/>
      <c r="AG793" s="37"/>
      <c r="AH793" s="37"/>
      <c r="AI793" s="37"/>
      <c r="AJ793" s="37"/>
      <c r="AK793" s="37"/>
      <c r="AL793" s="37"/>
      <c r="AM793" s="37"/>
      <c r="AN793" s="37"/>
      <c r="AO793" s="38"/>
      <c r="AP793" s="38"/>
      <c r="AQ793" s="37"/>
      <c r="AR793" s="37"/>
      <c r="AS793" s="37"/>
      <c r="AT793" s="38"/>
    </row>
    <row r="794" spans="1:46" ht="12.75"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c r="AA794" s="37"/>
      <c r="AB794" s="37"/>
      <c r="AC794" s="37"/>
      <c r="AD794" s="37"/>
      <c r="AE794" s="37"/>
      <c r="AF794" s="37"/>
      <c r="AG794" s="37"/>
      <c r="AH794" s="37"/>
      <c r="AI794" s="37"/>
      <c r="AJ794" s="37"/>
      <c r="AK794" s="37"/>
      <c r="AL794" s="37"/>
      <c r="AM794" s="37"/>
      <c r="AN794" s="37"/>
      <c r="AO794" s="38"/>
      <c r="AP794" s="38"/>
      <c r="AQ794" s="37"/>
      <c r="AR794" s="37"/>
      <c r="AS794" s="37"/>
      <c r="AT794" s="38"/>
    </row>
    <row r="795" spans="1:46" ht="12.75"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c r="AA795" s="37"/>
      <c r="AB795" s="37"/>
      <c r="AC795" s="37"/>
      <c r="AD795" s="37"/>
      <c r="AE795" s="37"/>
      <c r="AF795" s="37"/>
      <c r="AG795" s="37"/>
      <c r="AH795" s="37"/>
      <c r="AI795" s="37"/>
      <c r="AJ795" s="37"/>
      <c r="AK795" s="37"/>
      <c r="AL795" s="37"/>
      <c r="AM795" s="37"/>
      <c r="AN795" s="37"/>
      <c r="AO795" s="38"/>
      <c r="AP795" s="38"/>
      <c r="AQ795" s="37"/>
      <c r="AR795" s="37"/>
      <c r="AS795" s="37"/>
      <c r="AT795" s="38"/>
    </row>
    <row r="796" spans="1:46" ht="12.75"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c r="AA796" s="37"/>
      <c r="AB796" s="37"/>
      <c r="AC796" s="37"/>
      <c r="AD796" s="37"/>
      <c r="AE796" s="37"/>
      <c r="AF796" s="37"/>
      <c r="AG796" s="37"/>
      <c r="AH796" s="37"/>
      <c r="AI796" s="37"/>
      <c r="AJ796" s="37"/>
      <c r="AK796" s="37"/>
      <c r="AL796" s="37"/>
      <c r="AM796" s="37"/>
      <c r="AN796" s="37"/>
      <c r="AO796" s="38"/>
      <c r="AP796" s="38"/>
      <c r="AQ796" s="37"/>
      <c r="AR796" s="37"/>
      <c r="AS796" s="37"/>
      <c r="AT796" s="38"/>
    </row>
    <row r="797" spans="1:46" ht="12.75"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c r="AA797" s="37"/>
      <c r="AB797" s="37"/>
      <c r="AC797" s="37"/>
      <c r="AD797" s="37"/>
      <c r="AE797" s="37"/>
      <c r="AF797" s="37"/>
      <c r="AG797" s="37"/>
      <c r="AH797" s="37"/>
      <c r="AI797" s="37"/>
      <c r="AJ797" s="37"/>
      <c r="AK797" s="37"/>
      <c r="AL797" s="37"/>
      <c r="AM797" s="37"/>
      <c r="AN797" s="37"/>
      <c r="AO797" s="38"/>
      <c r="AP797" s="38"/>
      <c r="AQ797" s="37"/>
      <c r="AR797" s="37"/>
      <c r="AS797" s="37"/>
      <c r="AT797" s="38"/>
    </row>
    <row r="798" spans="1:46" ht="12.75"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c r="AA798" s="37"/>
      <c r="AB798" s="37"/>
      <c r="AC798" s="37"/>
      <c r="AD798" s="37"/>
      <c r="AE798" s="37"/>
      <c r="AF798" s="37"/>
      <c r="AG798" s="37"/>
      <c r="AH798" s="37"/>
      <c r="AI798" s="37"/>
      <c r="AJ798" s="37"/>
      <c r="AK798" s="37"/>
      <c r="AL798" s="37"/>
      <c r="AM798" s="37"/>
      <c r="AN798" s="37"/>
      <c r="AO798" s="38"/>
      <c r="AP798" s="38"/>
      <c r="AQ798" s="37"/>
      <c r="AR798" s="37"/>
      <c r="AS798" s="37"/>
      <c r="AT798" s="38"/>
    </row>
    <row r="799" spans="1:46" ht="12.75"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c r="AA799" s="37"/>
      <c r="AB799" s="37"/>
      <c r="AC799" s="37"/>
      <c r="AD799" s="37"/>
      <c r="AE799" s="37"/>
      <c r="AF799" s="37"/>
      <c r="AG799" s="37"/>
      <c r="AH799" s="37"/>
      <c r="AI799" s="37"/>
      <c r="AJ799" s="37"/>
      <c r="AK799" s="37"/>
      <c r="AL799" s="37"/>
      <c r="AM799" s="37"/>
      <c r="AN799" s="37"/>
      <c r="AO799" s="38"/>
      <c r="AP799" s="38"/>
      <c r="AQ799" s="37"/>
      <c r="AR799" s="37"/>
      <c r="AS799" s="37"/>
      <c r="AT799" s="38"/>
    </row>
    <row r="800" spans="1:46" ht="12.75"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c r="AA800" s="37"/>
      <c r="AB800" s="37"/>
      <c r="AC800" s="37"/>
      <c r="AD800" s="37"/>
      <c r="AE800" s="37"/>
      <c r="AF800" s="37"/>
      <c r="AG800" s="37"/>
      <c r="AH800" s="37"/>
      <c r="AI800" s="37"/>
      <c r="AJ800" s="37"/>
      <c r="AK800" s="37"/>
      <c r="AL800" s="37"/>
      <c r="AM800" s="37"/>
      <c r="AN800" s="37"/>
      <c r="AO800" s="38"/>
      <c r="AP800" s="38"/>
      <c r="AQ800" s="37"/>
      <c r="AR800" s="37"/>
      <c r="AS800" s="37"/>
      <c r="AT800" s="38"/>
    </row>
    <row r="801" spans="1:46" ht="12.75"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c r="AA801" s="37"/>
      <c r="AB801" s="37"/>
      <c r="AC801" s="37"/>
      <c r="AD801" s="37"/>
      <c r="AE801" s="37"/>
      <c r="AF801" s="37"/>
      <c r="AG801" s="37"/>
      <c r="AH801" s="37"/>
      <c r="AI801" s="37"/>
      <c r="AJ801" s="37"/>
      <c r="AK801" s="37"/>
      <c r="AL801" s="37"/>
      <c r="AM801" s="37"/>
      <c r="AN801" s="37"/>
      <c r="AO801" s="38"/>
      <c r="AP801" s="38"/>
      <c r="AQ801" s="37"/>
      <c r="AR801" s="37"/>
      <c r="AS801" s="37"/>
      <c r="AT801" s="38"/>
    </row>
    <row r="802" spans="1:46" ht="12.75"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c r="AA802" s="37"/>
      <c r="AB802" s="37"/>
      <c r="AC802" s="37"/>
      <c r="AD802" s="37"/>
      <c r="AE802" s="37"/>
      <c r="AF802" s="37"/>
      <c r="AG802" s="37"/>
      <c r="AH802" s="37"/>
      <c r="AI802" s="37"/>
      <c r="AJ802" s="37"/>
      <c r="AK802" s="37"/>
      <c r="AL802" s="37"/>
      <c r="AM802" s="37"/>
      <c r="AN802" s="37"/>
      <c r="AO802" s="38"/>
      <c r="AP802" s="38"/>
      <c r="AQ802" s="37"/>
      <c r="AR802" s="37"/>
      <c r="AS802" s="37"/>
      <c r="AT802" s="38"/>
    </row>
    <row r="803" spans="1:46" ht="12.75"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c r="AA803" s="37"/>
      <c r="AB803" s="37"/>
      <c r="AC803" s="37"/>
      <c r="AD803" s="37"/>
      <c r="AE803" s="37"/>
      <c r="AF803" s="37"/>
      <c r="AG803" s="37"/>
      <c r="AH803" s="37"/>
      <c r="AI803" s="37"/>
      <c r="AJ803" s="37"/>
      <c r="AK803" s="37"/>
      <c r="AL803" s="37"/>
      <c r="AM803" s="37"/>
      <c r="AN803" s="37"/>
      <c r="AO803" s="38"/>
      <c r="AP803" s="38"/>
      <c r="AQ803" s="37"/>
      <c r="AR803" s="37"/>
      <c r="AS803" s="37"/>
      <c r="AT803" s="38"/>
    </row>
    <row r="804" spans="1:46" ht="12.75"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c r="AA804" s="37"/>
      <c r="AB804" s="37"/>
      <c r="AC804" s="37"/>
      <c r="AD804" s="37"/>
      <c r="AE804" s="37"/>
      <c r="AF804" s="37"/>
      <c r="AG804" s="37"/>
      <c r="AH804" s="37"/>
      <c r="AI804" s="37"/>
      <c r="AJ804" s="37"/>
      <c r="AK804" s="37"/>
      <c r="AL804" s="37"/>
      <c r="AM804" s="37"/>
      <c r="AN804" s="37"/>
      <c r="AO804" s="38"/>
      <c r="AP804" s="38"/>
      <c r="AQ804" s="37"/>
      <c r="AR804" s="37"/>
      <c r="AS804" s="37"/>
      <c r="AT804" s="38"/>
    </row>
    <row r="805" spans="1:46" ht="12.75"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c r="AA805" s="37"/>
      <c r="AB805" s="37"/>
      <c r="AC805" s="37"/>
      <c r="AD805" s="37"/>
      <c r="AE805" s="37"/>
      <c r="AF805" s="37"/>
      <c r="AG805" s="37"/>
      <c r="AH805" s="37"/>
      <c r="AI805" s="37"/>
      <c r="AJ805" s="37"/>
      <c r="AK805" s="37"/>
      <c r="AL805" s="37"/>
      <c r="AM805" s="37"/>
      <c r="AN805" s="37"/>
      <c r="AO805" s="38"/>
      <c r="AP805" s="38"/>
      <c r="AQ805" s="37"/>
      <c r="AR805" s="37"/>
      <c r="AS805" s="37"/>
      <c r="AT805" s="38"/>
    </row>
    <row r="806" spans="1:46" ht="12.75"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c r="AA806" s="37"/>
      <c r="AB806" s="37"/>
      <c r="AC806" s="37"/>
      <c r="AD806" s="37"/>
      <c r="AE806" s="37"/>
      <c r="AF806" s="37"/>
      <c r="AG806" s="37"/>
      <c r="AH806" s="37"/>
      <c r="AI806" s="37"/>
      <c r="AJ806" s="37"/>
      <c r="AK806" s="37"/>
      <c r="AL806" s="37"/>
      <c r="AM806" s="37"/>
      <c r="AN806" s="37"/>
      <c r="AO806" s="38"/>
      <c r="AP806" s="38"/>
      <c r="AQ806" s="37"/>
      <c r="AR806" s="37"/>
      <c r="AS806" s="37"/>
      <c r="AT806" s="38"/>
    </row>
    <row r="807" spans="1:46" ht="12.75"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c r="AA807" s="37"/>
      <c r="AB807" s="37"/>
      <c r="AC807" s="37"/>
      <c r="AD807" s="37"/>
      <c r="AE807" s="37"/>
      <c r="AF807" s="37"/>
      <c r="AG807" s="37"/>
      <c r="AH807" s="37"/>
      <c r="AI807" s="37"/>
      <c r="AJ807" s="37"/>
      <c r="AK807" s="37"/>
      <c r="AL807" s="37"/>
      <c r="AM807" s="37"/>
      <c r="AN807" s="37"/>
      <c r="AO807" s="38"/>
      <c r="AP807" s="38"/>
      <c r="AQ807" s="37"/>
      <c r="AR807" s="37"/>
      <c r="AS807" s="37"/>
      <c r="AT807" s="38"/>
    </row>
    <row r="808" spans="1:46" ht="12.75"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c r="AA808" s="37"/>
      <c r="AB808" s="37"/>
      <c r="AC808" s="37"/>
      <c r="AD808" s="37"/>
      <c r="AE808" s="37"/>
      <c r="AF808" s="37"/>
      <c r="AG808" s="37"/>
      <c r="AH808" s="37"/>
      <c r="AI808" s="37"/>
      <c r="AJ808" s="37"/>
      <c r="AK808" s="37"/>
      <c r="AL808" s="37"/>
      <c r="AM808" s="37"/>
      <c r="AN808" s="37"/>
      <c r="AO808" s="38"/>
      <c r="AP808" s="38"/>
      <c r="AQ808" s="37"/>
      <c r="AR808" s="37"/>
      <c r="AS808" s="37"/>
      <c r="AT808" s="38"/>
    </row>
    <row r="809" spans="1:46" ht="12.75"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c r="AA809" s="37"/>
      <c r="AB809" s="37"/>
      <c r="AC809" s="37"/>
      <c r="AD809" s="37"/>
      <c r="AE809" s="37"/>
      <c r="AF809" s="37"/>
      <c r="AG809" s="37"/>
      <c r="AH809" s="37"/>
      <c r="AI809" s="37"/>
      <c r="AJ809" s="37"/>
      <c r="AK809" s="37"/>
      <c r="AL809" s="37"/>
      <c r="AM809" s="37"/>
      <c r="AN809" s="37"/>
      <c r="AO809" s="38"/>
      <c r="AP809" s="38"/>
      <c r="AQ809" s="37"/>
      <c r="AR809" s="37"/>
      <c r="AS809" s="37"/>
      <c r="AT809" s="38"/>
    </row>
    <row r="810" spans="1:46" ht="12.75"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c r="AA810" s="37"/>
      <c r="AB810" s="37"/>
      <c r="AC810" s="37"/>
      <c r="AD810" s="37"/>
      <c r="AE810" s="37"/>
      <c r="AF810" s="37"/>
      <c r="AG810" s="37"/>
      <c r="AH810" s="37"/>
      <c r="AI810" s="37"/>
      <c r="AJ810" s="37"/>
      <c r="AK810" s="37"/>
      <c r="AL810" s="37"/>
      <c r="AM810" s="37"/>
      <c r="AN810" s="37"/>
      <c r="AO810" s="38"/>
      <c r="AP810" s="38"/>
      <c r="AQ810" s="37"/>
      <c r="AR810" s="37"/>
      <c r="AS810" s="37"/>
      <c r="AT810" s="38"/>
    </row>
    <row r="811" spans="1:46" ht="12.75"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c r="AA811" s="37"/>
      <c r="AB811" s="37"/>
      <c r="AC811" s="37"/>
      <c r="AD811" s="37"/>
      <c r="AE811" s="37"/>
      <c r="AF811" s="37"/>
      <c r="AG811" s="37"/>
      <c r="AH811" s="37"/>
      <c r="AI811" s="37"/>
      <c r="AJ811" s="37"/>
      <c r="AK811" s="37"/>
      <c r="AL811" s="37"/>
      <c r="AM811" s="37"/>
      <c r="AN811" s="37"/>
      <c r="AO811" s="38"/>
      <c r="AP811" s="38"/>
      <c r="AQ811" s="37"/>
      <c r="AR811" s="37"/>
      <c r="AS811" s="37"/>
      <c r="AT811" s="38"/>
    </row>
    <row r="812" spans="1:46" ht="12.75"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c r="AA812" s="37"/>
      <c r="AB812" s="37"/>
      <c r="AC812" s="37"/>
      <c r="AD812" s="37"/>
      <c r="AE812" s="37"/>
      <c r="AF812" s="37"/>
      <c r="AG812" s="37"/>
      <c r="AH812" s="37"/>
      <c r="AI812" s="37"/>
      <c r="AJ812" s="37"/>
      <c r="AK812" s="37"/>
      <c r="AL812" s="37"/>
      <c r="AM812" s="37"/>
      <c r="AN812" s="37"/>
      <c r="AO812" s="38"/>
      <c r="AP812" s="38"/>
      <c r="AQ812" s="37"/>
      <c r="AR812" s="37"/>
      <c r="AS812" s="37"/>
      <c r="AT812" s="38"/>
    </row>
    <row r="813" spans="1:46" ht="12.75"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c r="AA813" s="37"/>
      <c r="AB813" s="37"/>
      <c r="AC813" s="37"/>
      <c r="AD813" s="37"/>
      <c r="AE813" s="37"/>
      <c r="AF813" s="37"/>
      <c r="AG813" s="37"/>
      <c r="AH813" s="37"/>
      <c r="AI813" s="37"/>
      <c r="AJ813" s="37"/>
      <c r="AK813" s="37"/>
      <c r="AL813" s="37"/>
      <c r="AM813" s="37"/>
      <c r="AN813" s="37"/>
      <c r="AO813" s="38"/>
      <c r="AP813" s="38"/>
      <c r="AQ813" s="37"/>
      <c r="AR813" s="37"/>
      <c r="AS813" s="37"/>
      <c r="AT813" s="38"/>
    </row>
    <row r="814" spans="1:46" ht="12.75"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c r="AA814" s="37"/>
      <c r="AB814" s="37"/>
      <c r="AC814" s="37"/>
      <c r="AD814" s="37"/>
      <c r="AE814" s="37"/>
      <c r="AF814" s="37"/>
      <c r="AG814" s="37"/>
      <c r="AH814" s="37"/>
      <c r="AI814" s="37"/>
      <c r="AJ814" s="37"/>
      <c r="AK814" s="37"/>
      <c r="AL814" s="37"/>
      <c r="AM814" s="37"/>
      <c r="AN814" s="37"/>
      <c r="AO814" s="38"/>
      <c r="AP814" s="38"/>
      <c r="AQ814" s="37"/>
      <c r="AR814" s="37"/>
      <c r="AS814" s="37"/>
      <c r="AT814" s="38"/>
    </row>
    <row r="815" spans="1:46" ht="12.75"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c r="AA815" s="37"/>
      <c r="AB815" s="37"/>
      <c r="AC815" s="37"/>
      <c r="AD815" s="37"/>
      <c r="AE815" s="37"/>
      <c r="AF815" s="37"/>
      <c r="AG815" s="37"/>
      <c r="AH815" s="37"/>
      <c r="AI815" s="37"/>
      <c r="AJ815" s="37"/>
      <c r="AK815" s="37"/>
      <c r="AL815" s="37"/>
      <c r="AM815" s="37"/>
      <c r="AN815" s="37"/>
      <c r="AO815" s="38"/>
      <c r="AP815" s="38"/>
      <c r="AQ815" s="37"/>
      <c r="AR815" s="37"/>
      <c r="AS815" s="37"/>
      <c r="AT815" s="38"/>
    </row>
    <row r="816" spans="1:46" ht="12.75"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c r="AA816" s="37"/>
      <c r="AB816" s="37"/>
      <c r="AC816" s="37"/>
      <c r="AD816" s="37"/>
      <c r="AE816" s="37"/>
      <c r="AF816" s="37"/>
      <c r="AG816" s="37"/>
      <c r="AH816" s="37"/>
      <c r="AI816" s="37"/>
      <c r="AJ816" s="37"/>
      <c r="AK816" s="37"/>
      <c r="AL816" s="37"/>
      <c r="AM816" s="37"/>
      <c r="AN816" s="37"/>
      <c r="AO816" s="38"/>
      <c r="AP816" s="38"/>
      <c r="AQ816" s="37"/>
      <c r="AR816" s="37"/>
      <c r="AS816" s="37"/>
      <c r="AT816" s="38"/>
    </row>
    <row r="817" spans="1:46" ht="12.75"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c r="AB817" s="37"/>
      <c r="AC817" s="37"/>
      <c r="AD817" s="37"/>
      <c r="AE817" s="37"/>
      <c r="AF817" s="37"/>
      <c r="AG817" s="37"/>
      <c r="AH817" s="37"/>
      <c r="AI817" s="37"/>
      <c r="AJ817" s="37"/>
      <c r="AK817" s="37"/>
      <c r="AL817" s="37"/>
      <c r="AM817" s="37"/>
      <c r="AN817" s="37"/>
      <c r="AO817" s="38"/>
      <c r="AP817" s="38"/>
      <c r="AQ817" s="37"/>
      <c r="AR817" s="37"/>
      <c r="AS817" s="37"/>
      <c r="AT817" s="38"/>
    </row>
    <row r="818" spans="1:46" ht="12.75"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c r="AA818" s="37"/>
      <c r="AB818" s="37"/>
      <c r="AC818" s="37"/>
      <c r="AD818" s="37"/>
      <c r="AE818" s="37"/>
      <c r="AF818" s="37"/>
      <c r="AG818" s="37"/>
      <c r="AH818" s="37"/>
      <c r="AI818" s="37"/>
      <c r="AJ818" s="37"/>
      <c r="AK818" s="37"/>
      <c r="AL818" s="37"/>
      <c r="AM818" s="37"/>
      <c r="AN818" s="37"/>
      <c r="AO818" s="38"/>
      <c r="AP818" s="38"/>
      <c r="AQ818" s="37"/>
      <c r="AR818" s="37"/>
      <c r="AS818" s="37"/>
      <c r="AT818" s="38"/>
    </row>
    <row r="819" spans="1:46" ht="12.75"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c r="AA819" s="37"/>
      <c r="AB819" s="37"/>
      <c r="AC819" s="37"/>
      <c r="AD819" s="37"/>
      <c r="AE819" s="37"/>
      <c r="AF819" s="37"/>
      <c r="AG819" s="37"/>
      <c r="AH819" s="37"/>
      <c r="AI819" s="37"/>
      <c r="AJ819" s="37"/>
      <c r="AK819" s="37"/>
      <c r="AL819" s="37"/>
      <c r="AM819" s="37"/>
      <c r="AN819" s="37"/>
      <c r="AO819" s="38"/>
      <c r="AP819" s="38"/>
      <c r="AQ819" s="37"/>
      <c r="AR819" s="37"/>
      <c r="AS819" s="37"/>
      <c r="AT819" s="38"/>
    </row>
    <row r="820" spans="1:46" ht="12.75"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c r="AA820" s="37"/>
      <c r="AB820" s="37"/>
      <c r="AC820" s="37"/>
      <c r="AD820" s="37"/>
      <c r="AE820" s="37"/>
      <c r="AF820" s="37"/>
      <c r="AG820" s="37"/>
      <c r="AH820" s="37"/>
      <c r="AI820" s="37"/>
      <c r="AJ820" s="37"/>
      <c r="AK820" s="37"/>
      <c r="AL820" s="37"/>
      <c r="AM820" s="37"/>
      <c r="AN820" s="37"/>
      <c r="AO820" s="38"/>
      <c r="AP820" s="38"/>
      <c r="AQ820" s="37"/>
      <c r="AR820" s="37"/>
      <c r="AS820" s="37"/>
      <c r="AT820" s="38"/>
    </row>
    <row r="821" spans="1:46" ht="12.75"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c r="AA821" s="37"/>
      <c r="AB821" s="37"/>
      <c r="AC821" s="37"/>
      <c r="AD821" s="37"/>
      <c r="AE821" s="37"/>
      <c r="AF821" s="37"/>
      <c r="AG821" s="37"/>
      <c r="AH821" s="37"/>
      <c r="AI821" s="37"/>
      <c r="AJ821" s="37"/>
      <c r="AK821" s="37"/>
      <c r="AL821" s="37"/>
      <c r="AM821" s="37"/>
      <c r="AN821" s="37"/>
      <c r="AO821" s="38"/>
      <c r="AP821" s="38"/>
      <c r="AQ821" s="37"/>
      <c r="AR821" s="37"/>
      <c r="AS821" s="37"/>
      <c r="AT821" s="38"/>
    </row>
    <row r="822" spans="1:46" ht="12.75"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c r="AA822" s="37"/>
      <c r="AB822" s="37"/>
      <c r="AC822" s="37"/>
      <c r="AD822" s="37"/>
      <c r="AE822" s="37"/>
      <c r="AF822" s="37"/>
      <c r="AG822" s="37"/>
      <c r="AH822" s="37"/>
      <c r="AI822" s="37"/>
      <c r="AJ822" s="37"/>
      <c r="AK822" s="37"/>
      <c r="AL822" s="37"/>
      <c r="AM822" s="37"/>
      <c r="AN822" s="37"/>
      <c r="AO822" s="38"/>
      <c r="AP822" s="38"/>
      <c r="AQ822" s="37"/>
      <c r="AR822" s="37"/>
      <c r="AS822" s="37"/>
      <c r="AT822" s="38"/>
    </row>
    <row r="823" spans="1:46" ht="12.75"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c r="AA823" s="37"/>
      <c r="AB823" s="37"/>
      <c r="AC823" s="37"/>
      <c r="AD823" s="37"/>
      <c r="AE823" s="37"/>
      <c r="AF823" s="37"/>
      <c r="AG823" s="37"/>
      <c r="AH823" s="37"/>
      <c r="AI823" s="37"/>
      <c r="AJ823" s="37"/>
      <c r="AK823" s="37"/>
      <c r="AL823" s="37"/>
      <c r="AM823" s="37"/>
      <c r="AN823" s="37"/>
      <c r="AO823" s="38"/>
      <c r="AP823" s="38"/>
      <c r="AQ823" s="37"/>
      <c r="AR823" s="37"/>
      <c r="AS823" s="37"/>
      <c r="AT823" s="38"/>
    </row>
    <row r="824" spans="1:46" ht="12.75"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c r="AA824" s="37"/>
      <c r="AB824" s="37"/>
      <c r="AC824" s="37"/>
      <c r="AD824" s="37"/>
      <c r="AE824" s="37"/>
      <c r="AF824" s="37"/>
      <c r="AG824" s="37"/>
      <c r="AH824" s="37"/>
      <c r="AI824" s="37"/>
      <c r="AJ824" s="37"/>
      <c r="AK824" s="37"/>
      <c r="AL824" s="37"/>
      <c r="AM824" s="37"/>
      <c r="AN824" s="37"/>
      <c r="AO824" s="38"/>
      <c r="AP824" s="38"/>
      <c r="AQ824" s="37"/>
      <c r="AR824" s="37"/>
      <c r="AS824" s="37"/>
      <c r="AT824" s="38"/>
    </row>
    <row r="825" spans="1:46" ht="12.75"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37"/>
      <c r="AE825" s="37"/>
      <c r="AF825" s="37"/>
      <c r="AG825" s="37"/>
      <c r="AH825" s="37"/>
      <c r="AI825" s="37"/>
      <c r="AJ825" s="37"/>
      <c r="AK825" s="37"/>
      <c r="AL825" s="37"/>
      <c r="AM825" s="37"/>
      <c r="AN825" s="37"/>
      <c r="AO825" s="38"/>
      <c r="AP825" s="38"/>
      <c r="AQ825" s="37"/>
      <c r="AR825" s="37"/>
      <c r="AS825" s="37"/>
      <c r="AT825" s="38"/>
    </row>
    <row r="826" spans="1:46" ht="12.75"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c r="AA826" s="37"/>
      <c r="AB826" s="37"/>
      <c r="AC826" s="37"/>
      <c r="AD826" s="37"/>
      <c r="AE826" s="37"/>
      <c r="AF826" s="37"/>
      <c r="AG826" s="37"/>
      <c r="AH826" s="37"/>
      <c r="AI826" s="37"/>
      <c r="AJ826" s="37"/>
      <c r="AK826" s="37"/>
      <c r="AL826" s="37"/>
      <c r="AM826" s="37"/>
      <c r="AN826" s="37"/>
      <c r="AO826" s="38"/>
      <c r="AP826" s="38"/>
      <c r="AQ826" s="37"/>
      <c r="AR826" s="37"/>
      <c r="AS826" s="37"/>
      <c r="AT826" s="38"/>
    </row>
    <row r="827" spans="1:46" ht="12.75"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c r="AA827" s="37"/>
      <c r="AB827" s="37"/>
      <c r="AC827" s="37"/>
      <c r="AD827" s="37"/>
      <c r="AE827" s="37"/>
      <c r="AF827" s="37"/>
      <c r="AG827" s="37"/>
      <c r="AH827" s="37"/>
      <c r="AI827" s="37"/>
      <c r="AJ827" s="37"/>
      <c r="AK827" s="37"/>
      <c r="AL827" s="37"/>
      <c r="AM827" s="37"/>
      <c r="AN827" s="37"/>
      <c r="AO827" s="38"/>
      <c r="AP827" s="38"/>
      <c r="AQ827" s="37"/>
      <c r="AR827" s="37"/>
      <c r="AS827" s="37"/>
      <c r="AT827" s="38"/>
    </row>
    <row r="828" spans="1:46" ht="12.75"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c r="AA828" s="37"/>
      <c r="AB828" s="37"/>
      <c r="AC828" s="37"/>
      <c r="AD828" s="37"/>
      <c r="AE828" s="37"/>
      <c r="AF828" s="37"/>
      <c r="AG828" s="37"/>
      <c r="AH828" s="37"/>
      <c r="AI828" s="37"/>
      <c r="AJ828" s="37"/>
      <c r="AK828" s="37"/>
      <c r="AL828" s="37"/>
      <c r="AM828" s="37"/>
      <c r="AN828" s="37"/>
      <c r="AO828" s="38"/>
      <c r="AP828" s="38"/>
      <c r="AQ828" s="37"/>
      <c r="AR828" s="37"/>
      <c r="AS828" s="37"/>
      <c r="AT828" s="38"/>
    </row>
    <row r="829" spans="1:46" ht="12.75"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c r="AA829" s="37"/>
      <c r="AB829" s="37"/>
      <c r="AC829" s="37"/>
      <c r="AD829" s="37"/>
      <c r="AE829" s="37"/>
      <c r="AF829" s="37"/>
      <c r="AG829" s="37"/>
      <c r="AH829" s="37"/>
      <c r="AI829" s="37"/>
      <c r="AJ829" s="37"/>
      <c r="AK829" s="37"/>
      <c r="AL829" s="37"/>
      <c r="AM829" s="37"/>
      <c r="AN829" s="37"/>
      <c r="AO829" s="38"/>
      <c r="AP829" s="38"/>
      <c r="AQ829" s="37"/>
      <c r="AR829" s="37"/>
      <c r="AS829" s="37"/>
      <c r="AT829" s="38"/>
    </row>
    <row r="830" spans="1:46" ht="12.75"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c r="AA830" s="37"/>
      <c r="AB830" s="37"/>
      <c r="AC830" s="37"/>
      <c r="AD830" s="37"/>
      <c r="AE830" s="37"/>
      <c r="AF830" s="37"/>
      <c r="AG830" s="37"/>
      <c r="AH830" s="37"/>
      <c r="AI830" s="37"/>
      <c r="AJ830" s="37"/>
      <c r="AK830" s="37"/>
      <c r="AL830" s="37"/>
      <c r="AM830" s="37"/>
      <c r="AN830" s="37"/>
      <c r="AO830" s="38"/>
      <c r="AP830" s="38"/>
      <c r="AQ830" s="37"/>
      <c r="AR830" s="37"/>
      <c r="AS830" s="37"/>
      <c r="AT830" s="38"/>
    </row>
    <row r="831" spans="1:46" ht="12.75"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c r="AA831" s="37"/>
      <c r="AB831" s="37"/>
      <c r="AC831" s="37"/>
      <c r="AD831" s="37"/>
      <c r="AE831" s="37"/>
      <c r="AF831" s="37"/>
      <c r="AG831" s="37"/>
      <c r="AH831" s="37"/>
      <c r="AI831" s="37"/>
      <c r="AJ831" s="37"/>
      <c r="AK831" s="37"/>
      <c r="AL831" s="37"/>
      <c r="AM831" s="37"/>
      <c r="AN831" s="37"/>
      <c r="AO831" s="38"/>
      <c r="AP831" s="38"/>
      <c r="AQ831" s="37"/>
      <c r="AR831" s="37"/>
      <c r="AS831" s="37"/>
      <c r="AT831" s="38"/>
    </row>
    <row r="832" spans="1:46" ht="12.75"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c r="AA832" s="37"/>
      <c r="AB832" s="37"/>
      <c r="AC832" s="37"/>
      <c r="AD832" s="37"/>
      <c r="AE832" s="37"/>
      <c r="AF832" s="37"/>
      <c r="AG832" s="37"/>
      <c r="AH832" s="37"/>
      <c r="AI832" s="37"/>
      <c r="AJ832" s="37"/>
      <c r="AK832" s="37"/>
      <c r="AL832" s="37"/>
      <c r="AM832" s="37"/>
      <c r="AN832" s="37"/>
      <c r="AO832" s="38"/>
      <c r="AP832" s="38"/>
      <c r="AQ832" s="37"/>
      <c r="AR832" s="37"/>
      <c r="AS832" s="37"/>
      <c r="AT832" s="38"/>
    </row>
    <row r="833" spans="1:46" ht="12.75"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c r="AA833" s="37"/>
      <c r="AB833" s="37"/>
      <c r="AC833" s="37"/>
      <c r="AD833" s="37"/>
      <c r="AE833" s="37"/>
      <c r="AF833" s="37"/>
      <c r="AG833" s="37"/>
      <c r="AH833" s="37"/>
      <c r="AI833" s="37"/>
      <c r="AJ833" s="37"/>
      <c r="AK833" s="37"/>
      <c r="AL833" s="37"/>
      <c r="AM833" s="37"/>
      <c r="AN833" s="37"/>
      <c r="AO833" s="38"/>
      <c r="AP833" s="38"/>
      <c r="AQ833" s="37"/>
      <c r="AR833" s="37"/>
      <c r="AS833" s="37"/>
      <c r="AT833" s="38"/>
    </row>
    <row r="834" spans="1:46" ht="12.75"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c r="AA834" s="37"/>
      <c r="AB834" s="37"/>
      <c r="AC834" s="37"/>
      <c r="AD834" s="37"/>
      <c r="AE834" s="37"/>
      <c r="AF834" s="37"/>
      <c r="AG834" s="37"/>
      <c r="AH834" s="37"/>
      <c r="AI834" s="37"/>
      <c r="AJ834" s="37"/>
      <c r="AK834" s="37"/>
      <c r="AL834" s="37"/>
      <c r="AM834" s="37"/>
      <c r="AN834" s="37"/>
      <c r="AO834" s="38"/>
      <c r="AP834" s="38"/>
      <c r="AQ834" s="37"/>
      <c r="AR834" s="37"/>
      <c r="AS834" s="37"/>
      <c r="AT834" s="38"/>
    </row>
    <row r="835" spans="1:46" ht="12.75"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c r="AA835" s="37"/>
      <c r="AB835" s="37"/>
      <c r="AC835" s="37"/>
      <c r="AD835" s="37"/>
      <c r="AE835" s="37"/>
      <c r="AF835" s="37"/>
      <c r="AG835" s="37"/>
      <c r="AH835" s="37"/>
      <c r="AI835" s="37"/>
      <c r="AJ835" s="37"/>
      <c r="AK835" s="37"/>
      <c r="AL835" s="37"/>
      <c r="AM835" s="37"/>
      <c r="AN835" s="37"/>
      <c r="AO835" s="38"/>
      <c r="AP835" s="38"/>
      <c r="AQ835" s="37"/>
      <c r="AR835" s="37"/>
      <c r="AS835" s="37"/>
      <c r="AT835" s="38"/>
    </row>
    <row r="836" spans="1:46" ht="12.75"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c r="AA836" s="37"/>
      <c r="AB836" s="37"/>
      <c r="AC836" s="37"/>
      <c r="AD836" s="37"/>
      <c r="AE836" s="37"/>
      <c r="AF836" s="37"/>
      <c r="AG836" s="37"/>
      <c r="AH836" s="37"/>
      <c r="AI836" s="37"/>
      <c r="AJ836" s="37"/>
      <c r="AK836" s="37"/>
      <c r="AL836" s="37"/>
      <c r="AM836" s="37"/>
      <c r="AN836" s="37"/>
      <c r="AO836" s="38"/>
      <c r="AP836" s="38"/>
      <c r="AQ836" s="37"/>
      <c r="AR836" s="37"/>
      <c r="AS836" s="37"/>
      <c r="AT836" s="38"/>
    </row>
    <row r="837" spans="1:46" ht="12.75"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c r="AA837" s="37"/>
      <c r="AB837" s="37"/>
      <c r="AC837" s="37"/>
      <c r="AD837" s="37"/>
      <c r="AE837" s="37"/>
      <c r="AF837" s="37"/>
      <c r="AG837" s="37"/>
      <c r="AH837" s="37"/>
      <c r="AI837" s="37"/>
      <c r="AJ837" s="37"/>
      <c r="AK837" s="37"/>
      <c r="AL837" s="37"/>
      <c r="AM837" s="37"/>
      <c r="AN837" s="37"/>
      <c r="AO837" s="38"/>
      <c r="AP837" s="38"/>
      <c r="AQ837" s="37"/>
      <c r="AR837" s="37"/>
      <c r="AS837" s="37"/>
      <c r="AT837" s="38"/>
    </row>
    <row r="838" spans="1:46" ht="12.75"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c r="AA838" s="37"/>
      <c r="AB838" s="37"/>
      <c r="AC838" s="37"/>
      <c r="AD838" s="37"/>
      <c r="AE838" s="37"/>
      <c r="AF838" s="37"/>
      <c r="AG838" s="37"/>
      <c r="AH838" s="37"/>
      <c r="AI838" s="37"/>
      <c r="AJ838" s="37"/>
      <c r="AK838" s="37"/>
      <c r="AL838" s="37"/>
      <c r="AM838" s="37"/>
      <c r="AN838" s="37"/>
      <c r="AO838" s="38"/>
      <c r="AP838" s="38"/>
      <c r="AQ838" s="37"/>
      <c r="AR838" s="37"/>
      <c r="AS838" s="37"/>
      <c r="AT838" s="38"/>
    </row>
    <row r="839" spans="1:46" ht="12.75"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c r="AA839" s="37"/>
      <c r="AB839" s="37"/>
      <c r="AC839" s="37"/>
      <c r="AD839" s="37"/>
      <c r="AE839" s="37"/>
      <c r="AF839" s="37"/>
      <c r="AG839" s="37"/>
      <c r="AH839" s="37"/>
      <c r="AI839" s="37"/>
      <c r="AJ839" s="37"/>
      <c r="AK839" s="37"/>
      <c r="AL839" s="37"/>
      <c r="AM839" s="37"/>
      <c r="AN839" s="37"/>
      <c r="AO839" s="38"/>
      <c r="AP839" s="38"/>
      <c r="AQ839" s="37"/>
      <c r="AR839" s="37"/>
      <c r="AS839" s="37"/>
      <c r="AT839" s="38"/>
    </row>
    <row r="840" spans="1:46" ht="12.75"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c r="AA840" s="37"/>
      <c r="AB840" s="37"/>
      <c r="AC840" s="37"/>
      <c r="AD840" s="37"/>
      <c r="AE840" s="37"/>
      <c r="AF840" s="37"/>
      <c r="AG840" s="37"/>
      <c r="AH840" s="37"/>
      <c r="AI840" s="37"/>
      <c r="AJ840" s="37"/>
      <c r="AK840" s="37"/>
      <c r="AL840" s="37"/>
      <c r="AM840" s="37"/>
      <c r="AN840" s="37"/>
      <c r="AO840" s="38"/>
      <c r="AP840" s="38"/>
      <c r="AQ840" s="37"/>
      <c r="AR840" s="37"/>
      <c r="AS840" s="37"/>
      <c r="AT840" s="38"/>
    </row>
    <row r="841" spans="1:46" ht="12.75"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c r="AA841" s="37"/>
      <c r="AB841" s="37"/>
      <c r="AC841" s="37"/>
      <c r="AD841" s="37"/>
      <c r="AE841" s="37"/>
      <c r="AF841" s="37"/>
      <c r="AG841" s="37"/>
      <c r="AH841" s="37"/>
      <c r="AI841" s="37"/>
      <c r="AJ841" s="37"/>
      <c r="AK841" s="37"/>
      <c r="AL841" s="37"/>
      <c r="AM841" s="37"/>
      <c r="AN841" s="37"/>
      <c r="AO841" s="38"/>
      <c r="AP841" s="38"/>
      <c r="AQ841" s="37"/>
      <c r="AR841" s="37"/>
      <c r="AS841" s="37"/>
      <c r="AT841" s="38"/>
    </row>
    <row r="842" spans="1:46" ht="12.75"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c r="AA842" s="37"/>
      <c r="AB842" s="37"/>
      <c r="AC842" s="37"/>
      <c r="AD842" s="37"/>
      <c r="AE842" s="37"/>
      <c r="AF842" s="37"/>
      <c r="AG842" s="37"/>
      <c r="AH842" s="37"/>
      <c r="AI842" s="37"/>
      <c r="AJ842" s="37"/>
      <c r="AK842" s="37"/>
      <c r="AL842" s="37"/>
      <c r="AM842" s="37"/>
      <c r="AN842" s="37"/>
      <c r="AO842" s="38"/>
      <c r="AP842" s="38"/>
      <c r="AQ842" s="37"/>
      <c r="AR842" s="37"/>
      <c r="AS842" s="37"/>
      <c r="AT842" s="38"/>
    </row>
    <row r="843" spans="1:46" ht="12.75"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c r="AA843" s="37"/>
      <c r="AB843" s="37"/>
      <c r="AC843" s="37"/>
      <c r="AD843" s="37"/>
      <c r="AE843" s="37"/>
      <c r="AF843" s="37"/>
      <c r="AG843" s="37"/>
      <c r="AH843" s="37"/>
      <c r="AI843" s="37"/>
      <c r="AJ843" s="37"/>
      <c r="AK843" s="37"/>
      <c r="AL843" s="37"/>
      <c r="AM843" s="37"/>
      <c r="AN843" s="37"/>
      <c r="AO843" s="38"/>
      <c r="AP843" s="38"/>
      <c r="AQ843" s="37"/>
      <c r="AR843" s="37"/>
      <c r="AS843" s="37"/>
      <c r="AT843" s="38"/>
    </row>
    <row r="844" spans="1:46" ht="12.75"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c r="AA844" s="37"/>
      <c r="AB844" s="37"/>
      <c r="AC844" s="37"/>
      <c r="AD844" s="37"/>
      <c r="AE844" s="37"/>
      <c r="AF844" s="37"/>
      <c r="AG844" s="37"/>
      <c r="AH844" s="37"/>
      <c r="AI844" s="37"/>
      <c r="AJ844" s="37"/>
      <c r="AK844" s="37"/>
      <c r="AL844" s="37"/>
      <c r="AM844" s="37"/>
      <c r="AN844" s="37"/>
      <c r="AO844" s="38"/>
      <c r="AP844" s="38"/>
      <c r="AQ844" s="37"/>
      <c r="AR844" s="37"/>
      <c r="AS844" s="37"/>
      <c r="AT844" s="38"/>
    </row>
    <row r="845" spans="1:46" ht="12.75"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c r="AA845" s="37"/>
      <c r="AB845" s="37"/>
      <c r="AC845" s="37"/>
      <c r="AD845" s="37"/>
      <c r="AE845" s="37"/>
      <c r="AF845" s="37"/>
      <c r="AG845" s="37"/>
      <c r="AH845" s="37"/>
      <c r="AI845" s="37"/>
      <c r="AJ845" s="37"/>
      <c r="AK845" s="37"/>
      <c r="AL845" s="37"/>
      <c r="AM845" s="37"/>
      <c r="AN845" s="37"/>
      <c r="AO845" s="38"/>
      <c r="AP845" s="38"/>
      <c r="AQ845" s="37"/>
      <c r="AR845" s="37"/>
      <c r="AS845" s="37"/>
      <c r="AT845" s="38"/>
    </row>
    <row r="846" spans="1:46" ht="12.75"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c r="AA846" s="37"/>
      <c r="AB846" s="37"/>
      <c r="AC846" s="37"/>
      <c r="AD846" s="37"/>
      <c r="AE846" s="37"/>
      <c r="AF846" s="37"/>
      <c r="AG846" s="37"/>
      <c r="AH846" s="37"/>
      <c r="AI846" s="37"/>
      <c r="AJ846" s="37"/>
      <c r="AK846" s="37"/>
      <c r="AL846" s="37"/>
      <c r="AM846" s="37"/>
      <c r="AN846" s="37"/>
      <c r="AO846" s="38"/>
      <c r="AP846" s="38"/>
      <c r="AQ846" s="37"/>
      <c r="AR846" s="37"/>
      <c r="AS846" s="37"/>
      <c r="AT846" s="38"/>
    </row>
    <row r="847" spans="1:46" ht="12.75"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c r="AA847" s="37"/>
      <c r="AB847" s="37"/>
      <c r="AC847" s="37"/>
      <c r="AD847" s="37"/>
      <c r="AE847" s="37"/>
      <c r="AF847" s="37"/>
      <c r="AG847" s="37"/>
      <c r="AH847" s="37"/>
      <c r="AI847" s="37"/>
      <c r="AJ847" s="37"/>
      <c r="AK847" s="37"/>
      <c r="AL847" s="37"/>
      <c r="AM847" s="37"/>
      <c r="AN847" s="37"/>
      <c r="AO847" s="38"/>
      <c r="AP847" s="38"/>
      <c r="AQ847" s="37"/>
      <c r="AR847" s="37"/>
      <c r="AS847" s="37"/>
      <c r="AT847" s="38"/>
    </row>
    <row r="848" spans="1:46" ht="12.75"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c r="AA848" s="37"/>
      <c r="AB848" s="37"/>
      <c r="AC848" s="37"/>
      <c r="AD848" s="37"/>
      <c r="AE848" s="37"/>
      <c r="AF848" s="37"/>
      <c r="AG848" s="37"/>
      <c r="AH848" s="37"/>
      <c r="AI848" s="37"/>
      <c r="AJ848" s="37"/>
      <c r="AK848" s="37"/>
      <c r="AL848" s="37"/>
      <c r="AM848" s="37"/>
      <c r="AN848" s="37"/>
      <c r="AO848" s="38"/>
      <c r="AP848" s="38"/>
      <c r="AQ848" s="37"/>
      <c r="AR848" s="37"/>
      <c r="AS848" s="37"/>
      <c r="AT848" s="38"/>
    </row>
    <row r="849" spans="1:46" ht="12.75"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c r="AA849" s="37"/>
      <c r="AB849" s="37"/>
      <c r="AC849" s="37"/>
      <c r="AD849" s="37"/>
      <c r="AE849" s="37"/>
      <c r="AF849" s="37"/>
      <c r="AG849" s="37"/>
      <c r="AH849" s="37"/>
      <c r="AI849" s="37"/>
      <c r="AJ849" s="37"/>
      <c r="AK849" s="37"/>
      <c r="AL849" s="37"/>
      <c r="AM849" s="37"/>
      <c r="AN849" s="37"/>
      <c r="AO849" s="38"/>
      <c r="AP849" s="38"/>
      <c r="AQ849" s="37"/>
      <c r="AR849" s="37"/>
      <c r="AS849" s="37"/>
      <c r="AT849" s="38"/>
    </row>
    <row r="850" spans="1:46" ht="12.75"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c r="AA850" s="37"/>
      <c r="AB850" s="37"/>
      <c r="AC850" s="37"/>
      <c r="AD850" s="37"/>
      <c r="AE850" s="37"/>
      <c r="AF850" s="37"/>
      <c r="AG850" s="37"/>
      <c r="AH850" s="37"/>
      <c r="AI850" s="37"/>
      <c r="AJ850" s="37"/>
      <c r="AK850" s="37"/>
      <c r="AL850" s="37"/>
      <c r="AM850" s="37"/>
      <c r="AN850" s="37"/>
      <c r="AO850" s="38"/>
      <c r="AP850" s="38"/>
      <c r="AQ850" s="37"/>
      <c r="AR850" s="37"/>
      <c r="AS850" s="37"/>
      <c r="AT850" s="38"/>
    </row>
    <row r="851" spans="1:46" ht="12.75"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c r="AA851" s="37"/>
      <c r="AB851" s="37"/>
      <c r="AC851" s="37"/>
      <c r="AD851" s="37"/>
      <c r="AE851" s="37"/>
      <c r="AF851" s="37"/>
      <c r="AG851" s="37"/>
      <c r="AH851" s="37"/>
      <c r="AI851" s="37"/>
      <c r="AJ851" s="37"/>
      <c r="AK851" s="37"/>
      <c r="AL851" s="37"/>
      <c r="AM851" s="37"/>
      <c r="AN851" s="37"/>
      <c r="AO851" s="38"/>
      <c r="AP851" s="38"/>
      <c r="AQ851" s="37"/>
      <c r="AR851" s="37"/>
      <c r="AS851" s="37"/>
      <c r="AT851" s="38"/>
    </row>
    <row r="852" spans="1:46" ht="12.75"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c r="AA852" s="37"/>
      <c r="AB852" s="37"/>
      <c r="AC852" s="37"/>
      <c r="AD852" s="37"/>
      <c r="AE852" s="37"/>
      <c r="AF852" s="37"/>
      <c r="AG852" s="37"/>
      <c r="AH852" s="37"/>
      <c r="AI852" s="37"/>
      <c r="AJ852" s="37"/>
      <c r="AK852" s="37"/>
      <c r="AL852" s="37"/>
      <c r="AM852" s="37"/>
      <c r="AN852" s="37"/>
      <c r="AO852" s="38"/>
      <c r="AP852" s="38"/>
      <c r="AQ852" s="37"/>
      <c r="AR852" s="37"/>
      <c r="AS852" s="37"/>
      <c r="AT852" s="38"/>
    </row>
    <row r="853" spans="1:46" ht="12.75"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c r="AA853" s="37"/>
      <c r="AB853" s="37"/>
      <c r="AC853" s="37"/>
      <c r="AD853" s="37"/>
      <c r="AE853" s="37"/>
      <c r="AF853" s="37"/>
      <c r="AG853" s="37"/>
      <c r="AH853" s="37"/>
      <c r="AI853" s="37"/>
      <c r="AJ853" s="37"/>
      <c r="AK853" s="37"/>
      <c r="AL853" s="37"/>
      <c r="AM853" s="37"/>
      <c r="AN853" s="37"/>
      <c r="AO853" s="38"/>
      <c r="AP853" s="38"/>
      <c r="AQ853" s="37"/>
      <c r="AR853" s="37"/>
      <c r="AS853" s="37"/>
      <c r="AT853" s="38"/>
    </row>
    <row r="854" spans="1:46" ht="12.75"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c r="AA854" s="37"/>
      <c r="AB854" s="37"/>
      <c r="AC854" s="37"/>
      <c r="AD854" s="37"/>
      <c r="AE854" s="37"/>
      <c r="AF854" s="37"/>
      <c r="AG854" s="37"/>
      <c r="AH854" s="37"/>
      <c r="AI854" s="37"/>
      <c r="AJ854" s="37"/>
      <c r="AK854" s="37"/>
      <c r="AL854" s="37"/>
      <c r="AM854" s="37"/>
      <c r="AN854" s="37"/>
      <c r="AO854" s="38"/>
      <c r="AP854" s="38"/>
      <c r="AQ854" s="37"/>
      <c r="AR854" s="37"/>
      <c r="AS854" s="37"/>
      <c r="AT854" s="38"/>
    </row>
    <row r="855" spans="1:46" ht="12.75"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c r="AA855" s="37"/>
      <c r="AB855" s="37"/>
      <c r="AC855" s="37"/>
      <c r="AD855" s="37"/>
      <c r="AE855" s="37"/>
      <c r="AF855" s="37"/>
      <c r="AG855" s="37"/>
      <c r="AH855" s="37"/>
      <c r="AI855" s="37"/>
      <c r="AJ855" s="37"/>
      <c r="AK855" s="37"/>
      <c r="AL855" s="37"/>
      <c r="AM855" s="37"/>
      <c r="AN855" s="37"/>
      <c r="AO855" s="38"/>
      <c r="AP855" s="38"/>
      <c r="AQ855" s="37"/>
      <c r="AR855" s="37"/>
      <c r="AS855" s="37"/>
      <c r="AT855" s="38"/>
    </row>
    <row r="856" spans="1:46" ht="12.75"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c r="AA856" s="37"/>
      <c r="AB856" s="37"/>
      <c r="AC856" s="37"/>
      <c r="AD856" s="37"/>
      <c r="AE856" s="37"/>
      <c r="AF856" s="37"/>
      <c r="AG856" s="37"/>
      <c r="AH856" s="37"/>
      <c r="AI856" s="37"/>
      <c r="AJ856" s="37"/>
      <c r="AK856" s="37"/>
      <c r="AL856" s="37"/>
      <c r="AM856" s="37"/>
      <c r="AN856" s="37"/>
      <c r="AO856" s="38"/>
      <c r="AP856" s="38"/>
      <c r="AQ856" s="37"/>
      <c r="AR856" s="37"/>
      <c r="AS856" s="37"/>
      <c r="AT856" s="38"/>
    </row>
    <row r="857" spans="1:46" ht="12.75"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c r="AA857" s="37"/>
      <c r="AB857" s="37"/>
      <c r="AC857" s="37"/>
      <c r="AD857" s="37"/>
      <c r="AE857" s="37"/>
      <c r="AF857" s="37"/>
      <c r="AG857" s="37"/>
      <c r="AH857" s="37"/>
      <c r="AI857" s="37"/>
      <c r="AJ857" s="37"/>
      <c r="AK857" s="37"/>
      <c r="AL857" s="37"/>
      <c r="AM857" s="37"/>
      <c r="AN857" s="37"/>
      <c r="AO857" s="38"/>
      <c r="AP857" s="38"/>
      <c r="AQ857" s="37"/>
      <c r="AR857" s="37"/>
      <c r="AS857" s="37"/>
      <c r="AT857" s="38"/>
    </row>
    <row r="858" spans="1:46" ht="12.75"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c r="AA858" s="37"/>
      <c r="AB858" s="37"/>
      <c r="AC858" s="37"/>
      <c r="AD858" s="37"/>
      <c r="AE858" s="37"/>
      <c r="AF858" s="37"/>
      <c r="AG858" s="37"/>
      <c r="AH858" s="37"/>
      <c r="AI858" s="37"/>
      <c r="AJ858" s="37"/>
      <c r="AK858" s="37"/>
      <c r="AL858" s="37"/>
      <c r="AM858" s="37"/>
      <c r="AN858" s="37"/>
      <c r="AO858" s="38"/>
      <c r="AP858" s="38"/>
      <c r="AQ858" s="37"/>
      <c r="AR858" s="37"/>
      <c r="AS858" s="37"/>
      <c r="AT858" s="38"/>
    </row>
    <row r="859" spans="1:46" ht="12.75"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c r="AA859" s="37"/>
      <c r="AB859" s="37"/>
      <c r="AC859" s="37"/>
      <c r="AD859" s="37"/>
      <c r="AE859" s="37"/>
      <c r="AF859" s="37"/>
      <c r="AG859" s="37"/>
      <c r="AH859" s="37"/>
      <c r="AI859" s="37"/>
      <c r="AJ859" s="37"/>
      <c r="AK859" s="37"/>
      <c r="AL859" s="37"/>
      <c r="AM859" s="37"/>
      <c r="AN859" s="37"/>
      <c r="AO859" s="38"/>
      <c r="AP859" s="38"/>
      <c r="AQ859" s="37"/>
      <c r="AR859" s="37"/>
      <c r="AS859" s="37"/>
      <c r="AT859" s="38"/>
    </row>
    <row r="860" spans="1:46" ht="12.75"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c r="AA860" s="37"/>
      <c r="AB860" s="37"/>
      <c r="AC860" s="37"/>
      <c r="AD860" s="37"/>
      <c r="AE860" s="37"/>
      <c r="AF860" s="37"/>
      <c r="AG860" s="37"/>
      <c r="AH860" s="37"/>
      <c r="AI860" s="37"/>
      <c r="AJ860" s="37"/>
      <c r="AK860" s="37"/>
      <c r="AL860" s="37"/>
      <c r="AM860" s="37"/>
      <c r="AN860" s="37"/>
      <c r="AO860" s="38"/>
      <c r="AP860" s="38"/>
      <c r="AQ860" s="37"/>
      <c r="AR860" s="37"/>
      <c r="AS860" s="37"/>
      <c r="AT860" s="38"/>
    </row>
    <row r="861" spans="1:46" ht="12.75"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c r="AA861" s="37"/>
      <c r="AB861" s="37"/>
      <c r="AC861" s="37"/>
      <c r="AD861" s="37"/>
      <c r="AE861" s="37"/>
      <c r="AF861" s="37"/>
      <c r="AG861" s="37"/>
      <c r="AH861" s="37"/>
      <c r="AI861" s="37"/>
      <c r="AJ861" s="37"/>
      <c r="AK861" s="37"/>
      <c r="AL861" s="37"/>
      <c r="AM861" s="37"/>
      <c r="AN861" s="37"/>
      <c r="AO861" s="38"/>
      <c r="AP861" s="38"/>
      <c r="AQ861" s="37"/>
      <c r="AR861" s="37"/>
      <c r="AS861" s="37"/>
      <c r="AT861" s="38"/>
    </row>
    <row r="862" spans="1:46" ht="12.75"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c r="AA862" s="37"/>
      <c r="AB862" s="37"/>
      <c r="AC862" s="37"/>
      <c r="AD862" s="37"/>
      <c r="AE862" s="37"/>
      <c r="AF862" s="37"/>
      <c r="AG862" s="37"/>
      <c r="AH862" s="37"/>
      <c r="AI862" s="37"/>
      <c r="AJ862" s="37"/>
      <c r="AK862" s="37"/>
      <c r="AL862" s="37"/>
      <c r="AM862" s="37"/>
      <c r="AN862" s="37"/>
      <c r="AO862" s="38"/>
      <c r="AP862" s="38"/>
      <c r="AQ862" s="37"/>
      <c r="AR862" s="37"/>
      <c r="AS862" s="37"/>
      <c r="AT862" s="38"/>
    </row>
    <row r="863" spans="1:46" ht="12.75"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c r="AA863" s="37"/>
      <c r="AB863" s="37"/>
      <c r="AC863" s="37"/>
      <c r="AD863" s="37"/>
      <c r="AE863" s="37"/>
      <c r="AF863" s="37"/>
      <c r="AG863" s="37"/>
      <c r="AH863" s="37"/>
      <c r="AI863" s="37"/>
      <c r="AJ863" s="37"/>
      <c r="AK863" s="37"/>
      <c r="AL863" s="37"/>
      <c r="AM863" s="37"/>
      <c r="AN863" s="37"/>
      <c r="AO863" s="38"/>
      <c r="AP863" s="38"/>
      <c r="AQ863" s="37"/>
      <c r="AR863" s="37"/>
      <c r="AS863" s="37"/>
      <c r="AT863" s="38"/>
    </row>
    <row r="864" spans="1:46" ht="12.75"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c r="AA864" s="37"/>
      <c r="AB864" s="37"/>
      <c r="AC864" s="37"/>
      <c r="AD864" s="37"/>
      <c r="AE864" s="37"/>
      <c r="AF864" s="37"/>
      <c r="AG864" s="37"/>
      <c r="AH864" s="37"/>
      <c r="AI864" s="37"/>
      <c r="AJ864" s="37"/>
      <c r="AK864" s="37"/>
      <c r="AL864" s="37"/>
      <c r="AM864" s="37"/>
      <c r="AN864" s="37"/>
      <c r="AO864" s="38"/>
      <c r="AP864" s="38"/>
      <c r="AQ864" s="37"/>
      <c r="AR864" s="37"/>
      <c r="AS864" s="37"/>
      <c r="AT864" s="38"/>
    </row>
    <row r="865" spans="1:46" ht="12.75"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c r="AA865" s="37"/>
      <c r="AB865" s="37"/>
      <c r="AC865" s="37"/>
      <c r="AD865" s="37"/>
      <c r="AE865" s="37"/>
      <c r="AF865" s="37"/>
      <c r="AG865" s="37"/>
      <c r="AH865" s="37"/>
      <c r="AI865" s="37"/>
      <c r="AJ865" s="37"/>
      <c r="AK865" s="37"/>
      <c r="AL865" s="37"/>
      <c r="AM865" s="37"/>
      <c r="AN865" s="37"/>
      <c r="AO865" s="38"/>
      <c r="AP865" s="38"/>
      <c r="AQ865" s="37"/>
      <c r="AR865" s="37"/>
      <c r="AS865" s="37"/>
      <c r="AT865" s="38"/>
    </row>
    <row r="866" spans="1:46" ht="12.75"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c r="AA866" s="37"/>
      <c r="AB866" s="37"/>
      <c r="AC866" s="37"/>
      <c r="AD866" s="37"/>
      <c r="AE866" s="37"/>
      <c r="AF866" s="37"/>
      <c r="AG866" s="37"/>
      <c r="AH866" s="37"/>
      <c r="AI866" s="37"/>
      <c r="AJ866" s="37"/>
      <c r="AK866" s="37"/>
      <c r="AL866" s="37"/>
      <c r="AM866" s="37"/>
      <c r="AN866" s="37"/>
      <c r="AO866" s="38"/>
      <c r="AP866" s="38"/>
      <c r="AQ866" s="37"/>
      <c r="AR866" s="37"/>
      <c r="AS866" s="37"/>
      <c r="AT866" s="38"/>
    </row>
    <row r="867" spans="1:46" ht="12.75"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c r="AA867" s="37"/>
      <c r="AB867" s="37"/>
      <c r="AC867" s="37"/>
      <c r="AD867" s="37"/>
      <c r="AE867" s="37"/>
      <c r="AF867" s="37"/>
      <c r="AG867" s="37"/>
      <c r="AH867" s="37"/>
      <c r="AI867" s="37"/>
      <c r="AJ867" s="37"/>
      <c r="AK867" s="37"/>
      <c r="AL867" s="37"/>
      <c r="AM867" s="37"/>
      <c r="AN867" s="37"/>
      <c r="AO867" s="38"/>
      <c r="AP867" s="38"/>
      <c r="AQ867" s="37"/>
      <c r="AR867" s="37"/>
      <c r="AS867" s="37"/>
      <c r="AT867" s="38"/>
    </row>
    <row r="868" spans="1:46" ht="12.75"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c r="AA868" s="37"/>
      <c r="AB868" s="37"/>
      <c r="AC868" s="37"/>
      <c r="AD868" s="37"/>
      <c r="AE868" s="37"/>
      <c r="AF868" s="37"/>
      <c r="AG868" s="37"/>
      <c r="AH868" s="37"/>
      <c r="AI868" s="37"/>
      <c r="AJ868" s="37"/>
      <c r="AK868" s="37"/>
      <c r="AL868" s="37"/>
      <c r="AM868" s="37"/>
      <c r="AN868" s="37"/>
      <c r="AO868" s="38"/>
      <c r="AP868" s="38"/>
      <c r="AQ868" s="37"/>
      <c r="AR868" s="37"/>
      <c r="AS868" s="37"/>
      <c r="AT868" s="38"/>
    </row>
    <row r="869" spans="1:46" ht="12.75"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c r="AA869" s="37"/>
      <c r="AB869" s="37"/>
      <c r="AC869" s="37"/>
      <c r="AD869" s="37"/>
      <c r="AE869" s="37"/>
      <c r="AF869" s="37"/>
      <c r="AG869" s="37"/>
      <c r="AH869" s="37"/>
      <c r="AI869" s="37"/>
      <c r="AJ869" s="37"/>
      <c r="AK869" s="37"/>
      <c r="AL869" s="37"/>
      <c r="AM869" s="37"/>
      <c r="AN869" s="37"/>
      <c r="AO869" s="38"/>
      <c r="AP869" s="38"/>
      <c r="AQ869" s="37"/>
      <c r="AR869" s="37"/>
      <c r="AS869" s="37"/>
      <c r="AT869" s="38"/>
    </row>
    <row r="870" spans="1:46" ht="12.75"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c r="AA870" s="37"/>
      <c r="AB870" s="37"/>
      <c r="AC870" s="37"/>
      <c r="AD870" s="37"/>
      <c r="AE870" s="37"/>
      <c r="AF870" s="37"/>
      <c r="AG870" s="37"/>
      <c r="AH870" s="37"/>
      <c r="AI870" s="37"/>
      <c r="AJ870" s="37"/>
      <c r="AK870" s="37"/>
      <c r="AL870" s="37"/>
      <c r="AM870" s="37"/>
      <c r="AN870" s="37"/>
      <c r="AO870" s="38"/>
      <c r="AP870" s="38"/>
      <c r="AQ870" s="37"/>
      <c r="AR870" s="37"/>
      <c r="AS870" s="37"/>
      <c r="AT870" s="38"/>
    </row>
    <row r="871" spans="1:46" ht="12.75"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c r="AA871" s="37"/>
      <c r="AB871" s="37"/>
      <c r="AC871" s="37"/>
      <c r="AD871" s="37"/>
      <c r="AE871" s="37"/>
      <c r="AF871" s="37"/>
      <c r="AG871" s="37"/>
      <c r="AH871" s="37"/>
      <c r="AI871" s="37"/>
      <c r="AJ871" s="37"/>
      <c r="AK871" s="37"/>
      <c r="AL871" s="37"/>
      <c r="AM871" s="37"/>
      <c r="AN871" s="37"/>
      <c r="AO871" s="38"/>
      <c r="AP871" s="38"/>
      <c r="AQ871" s="37"/>
      <c r="AR871" s="37"/>
      <c r="AS871" s="37"/>
      <c r="AT871" s="38"/>
    </row>
    <row r="872" spans="1:46" ht="12.75"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c r="AA872" s="37"/>
      <c r="AB872" s="37"/>
      <c r="AC872" s="37"/>
      <c r="AD872" s="37"/>
      <c r="AE872" s="37"/>
      <c r="AF872" s="37"/>
      <c r="AG872" s="37"/>
      <c r="AH872" s="37"/>
      <c r="AI872" s="37"/>
      <c r="AJ872" s="37"/>
      <c r="AK872" s="37"/>
      <c r="AL872" s="37"/>
      <c r="AM872" s="37"/>
      <c r="AN872" s="37"/>
      <c r="AO872" s="38"/>
      <c r="AP872" s="38"/>
      <c r="AQ872" s="37"/>
      <c r="AR872" s="37"/>
      <c r="AS872" s="37"/>
      <c r="AT872" s="38"/>
    </row>
    <row r="873" spans="1:46" ht="12.75"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c r="AA873" s="37"/>
      <c r="AB873" s="37"/>
      <c r="AC873" s="37"/>
      <c r="AD873" s="37"/>
      <c r="AE873" s="37"/>
      <c r="AF873" s="37"/>
      <c r="AG873" s="37"/>
      <c r="AH873" s="37"/>
      <c r="AI873" s="37"/>
      <c r="AJ873" s="37"/>
      <c r="AK873" s="37"/>
      <c r="AL873" s="37"/>
      <c r="AM873" s="37"/>
      <c r="AN873" s="37"/>
      <c r="AO873" s="38"/>
      <c r="AP873" s="38"/>
      <c r="AQ873" s="37"/>
      <c r="AR873" s="37"/>
      <c r="AS873" s="37"/>
      <c r="AT873" s="38"/>
    </row>
    <row r="874" spans="1:46" ht="12.75"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c r="AA874" s="37"/>
      <c r="AB874" s="37"/>
      <c r="AC874" s="37"/>
      <c r="AD874" s="37"/>
      <c r="AE874" s="37"/>
      <c r="AF874" s="37"/>
      <c r="AG874" s="37"/>
      <c r="AH874" s="37"/>
      <c r="AI874" s="37"/>
      <c r="AJ874" s="37"/>
      <c r="AK874" s="37"/>
      <c r="AL874" s="37"/>
      <c r="AM874" s="37"/>
      <c r="AN874" s="37"/>
      <c r="AO874" s="38"/>
      <c r="AP874" s="38"/>
      <c r="AQ874" s="37"/>
      <c r="AR874" s="37"/>
      <c r="AS874" s="37"/>
      <c r="AT874" s="38"/>
    </row>
    <row r="875" spans="1:46" ht="12.75"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c r="AA875" s="37"/>
      <c r="AB875" s="37"/>
      <c r="AC875" s="37"/>
      <c r="AD875" s="37"/>
      <c r="AE875" s="37"/>
      <c r="AF875" s="37"/>
      <c r="AG875" s="37"/>
      <c r="AH875" s="37"/>
      <c r="AI875" s="37"/>
      <c r="AJ875" s="37"/>
      <c r="AK875" s="37"/>
      <c r="AL875" s="37"/>
      <c r="AM875" s="37"/>
      <c r="AN875" s="37"/>
      <c r="AO875" s="38"/>
      <c r="AP875" s="38"/>
      <c r="AQ875" s="37"/>
      <c r="AR875" s="37"/>
      <c r="AS875" s="37"/>
      <c r="AT875" s="38"/>
    </row>
    <row r="876" spans="1:46" ht="12.75"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c r="AA876" s="37"/>
      <c r="AB876" s="37"/>
      <c r="AC876" s="37"/>
      <c r="AD876" s="37"/>
      <c r="AE876" s="37"/>
      <c r="AF876" s="37"/>
      <c r="AG876" s="37"/>
      <c r="AH876" s="37"/>
      <c r="AI876" s="37"/>
      <c r="AJ876" s="37"/>
      <c r="AK876" s="37"/>
      <c r="AL876" s="37"/>
      <c r="AM876" s="37"/>
      <c r="AN876" s="37"/>
      <c r="AO876" s="38"/>
      <c r="AP876" s="38"/>
      <c r="AQ876" s="37"/>
      <c r="AR876" s="37"/>
      <c r="AS876" s="37"/>
      <c r="AT876" s="38"/>
    </row>
    <row r="877" spans="1:46" ht="12.75"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c r="AA877" s="37"/>
      <c r="AB877" s="37"/>
      <c r="AC877" s="37"/>
      <c r="AD877" s="37"/>
      <c r="AE877" s="37"/>
      <c r="AF877" s="37"/>
      <c r="AG877" s="37"/>
      <c r="AH877" s="37"/>
      <c r="AI877" s="37"/>
      <c r="AJ877" s="37"/>
      <c r="AK877" s="37"/>
      <c r="AL877" s="37"/>
      <c r="AM877" s="37"/>
      <c r="AN877" s="37"/>
      <c r="AO877" s="38"/>
      <c r="AP877" s="38"/>
      <c r="AQ877" s="37"/>
      <c r="AR877" s="37"/>
      <c r="AS877" s="37"/>
      <c r="AT877" s="38"/>
    </row>
    <row r="878" spans="1:46" ht="12.75"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c r="AA878" s="37"/>
      <c r="AB878" s="37"/>
      <c r="AC878" s="37"/>
      <c r="AD878" s="37"/>
      <c r="AE878" s="37"/>
      <c r="AF878" s="37"/>
      <c r="AG878" s="37"/>
      <c r="AH878" s="37"/>
      <c r="AI878" s="37"/>
      <c r="AJ878" s="37"/>
      <c r="AK878" s="37"/>
      <c r="AL878" s="37"/>
      <c r="AM878" s="37"/>
      <c r="AN878" s="37"/>
      <c r="AO878" s="38"/>
      <c r="AP878" s="38"/>
      <c r="AQ878" s="37"/>
      <c r="AR878" s="37"/>
      <c r="AS878" s="37"/>
      <c r="AT878" s="38"/>
    </row>
    <row r="879" spans="1:46" ht="12.75"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c r="AA879" s="37"/>
      <c r="AB879" s="37"/>
      <c r="AC879" s="37"/>
      <c r="AD879" s="37"/>
      <c r="AE879" s="37"/>
      <c r="AF879" s="37"/>
      <c r="AG879" s="37"/>
      <c r="AH879" s="37"/>
      <c r="AI879" s="37"/>
      <c r="AJ879" s="37"/>
      <c r="AK879" s="37"/>
      <c r="AL879" s="37"/>
      <c r="AM879" s="37"/>
      <c r="AN879" s="37"/>
      <c r="AO879" s="38"/>
      <c r="AP879" s="38"/>
      <c r="AQ879" s="37"/>
      <c r="AR879" s="37"/>
      <c r="AS879" s="37"/>
      <c r="AT879" s="38"/>
    </row>
    <row r="880" spans="1:46" ht="12.75"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c r="AA880" s="37"/>
      <c r="AB880" s="37"/>
      <c r="AC880" s="37"/>
      <c r="AD880" s="37"/>
      <c r="AE880" s="37"/>
      <c r="AF880" s="37"/>
      <c r="AG880" s="37"/>
      <c r="AH880" s="37"/>
      <c r="AI880" s="37"/>
      <c r="AJ880" s="37"/>
      <c r="AK880" s="37"/>
      <c r="AL880" s="37"/>
      <c r="AM880" s="37"/>
      <c r="AN880" s="37"/>
      <c r="AO880" s="38"/>
      <c r="AP880" s="38"/>
      <c r="AQ880" s="37"/>
      <c r="AR880" s="37"/>
      <c r="AS880" s="37"/>
      <c r="AT880" s="38"/>
    </row>
    <row r="881" spans="1:46" ht="12.75"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c r="AA881" s="37"/>
      <c r="AB881" s="37"/>
      <c r="AC881" s="37"/>
      <c r="AD881" s="37"/>
      <c r="AE881" s="37"/>
      <c r="AF881" s="37"/>
      <c r="AG881" s="37"/>
      <c r="AH881" s="37"/>
      <c r="AI881" s="37"/>
      <c r="AJ881" s="37"/>
      <c r="AK881" s="37"/>
      <c r="AL881" s="37"/>
      <c r="AM881" s="37"/>
      <c r="AN881" s="37"/>
      <c r="AO881" s="38"/>
      <c r="AP881" s="38"/>
      <c r="AQ881" s="37"/>
      <c r="AR881" s="37"/>
      <c r="AS881" s="37"/>
      <c r="AT881" s="38"/>
    </row>
    <row r="882" spans="1:46" ht="12.75"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c r="AA882" s="37"/>
      <c r="AB882" s="37"/>
      <c r="AC882" s="37"/>
      <c r="AD882" s="37"/>
      <c r="AE882" s="37"/>
      <c r="AF882" s="37"/>
      <c r="AG882" s="37"/>
      <c r="AH882" s="37"/>
      <c r="AI882" s="37"/>
      <c r="AJ882" s="37"/>
      <c r="AK882" s="37"/>
      <c r="AL882" s="37"/>
      <c r="AM882" s="37"/>
      <c r="AN882" s="37"/>
      <c r="AO882" s="38"/>
      <c r="AP882" s="38"/>
      <c r="AQ882" s="37"/>
      <c r="AR882" s="37"/>
      <c r="AS882" s="37"/>
      <c r="AT882" s="38"/>
    </row>
    <row r="883" spans="1:46" ht="12.75"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c r="AA883" s="37"/>
      <c r="AB883" s="37"/>
      <c r="AC883" s="37"/>
      <c r="AD883" s="37"/>
      <c r="AE883" s="37"/>
      <c r="AF883" s="37"/>
      <c r="AG883" s="37"/>
      <c r="AH883" s="37"/>
      <c r="AI883" s="37"/>
      <c r="AJ883" s="37"/>
      <c r="AK883" s="37"/>
      <c r="AL883" s="37"/>
      <c r="AM883" s="37"/>
      <c r="AN883" s="37"/>
      <c r="AO883" s="38"/>
      <c r="AP883" s="38"/>
      <c r="AQ883" s="37"/>
      <c r="AR883" s="37"/>
      <c r="AS883" s="37"/>
      <c r="AT883" s="38"/>
    </row>
    <row r="884" spans="1:46" ht="12.75"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c r="AA884" s="37"/>
      <c r="AB884" s="37"/>
      <c r="AC884" s="37"/>
      <c r="AD884" s="37"/>
      <c r="AE884" s="37"/>
      <c r="AF884" s="37"/>
      <c r="AG884" s="37"/>
      <c r="AH884" s="37"/>
      <c r="AI884" s="37"/>
      <c r="AJ884" s="37"/>
      <c r="AK884" s="37"/>
      <c r="AL884" s="37"/>
      <c r="AM884" s="37"/>
      <c r="AN884" s="37"/>
      <c r="AO884" s="38"/>
      <c r="AP884" s="38"/>
      <c r="AQ884" s="37"/>
      <c r="AR884" s="37"/>
      <c r="AS884" s="37"/>
      <c r="AT884" s="38"/>
    </row>
    <row r="885" spans="1:46" ht="12.75"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c r="AA885" s="37"/>
      <c r="AB885" s="37"/>
      <c r="AC885" s="37"/>
      <c r="AD885" s="37"/>
      <c r="AE885" s="37"/>
      <c r="AF885" s="37"/>
      <c r="AG885" s="37"/>
      <c r="AH885" s="37"/>
      <c r="AI885" s="37"/>
      <c r="AJ885" s="37"/>
      <c r="AK885" s="37"/>
      <c r="AL885" s="37"/>
      <c r="AM885" s="37"/>
      <c r="AN885" s="37"/>
      <c r="AO885" s="38"/>
      <c r="AP885" s="38"/>
      <c r="AQ885" s="37"/>
      <c r="AR885" s="37"/>
      <c r="AS885" s="37"/>
      <c r="AT885" s="38"/>
    </row>
    <row r="886" spans="1:46" ht="12.75"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c r="AA886" s="37"/>
      <c r="AB886" s="37"/>
      <c r="AC886" s="37"/>
      <c r="AD886" s="37"/>
      <c r="AE886" s="37"/>
      <c r="AF886" s="37"/>
      <c r="AG886" s="37"/>
      <c r="AH886" s="37"/>
      <c r="AI886" s="37"/>
      <c r="AJ886" s="37"/>
      <c r="AK886" s="37"/>
      <c r="AL886" s="37"/>
      <c r="AM886" s="37"/>
      <c r="AN886" s="37"/>
      <c r="AO886" s="38"/>
      <c r="AP886" s="38"/>
      <c r="AQ886" s="37"/>
      <c r="AR886" s="37"/>
      <c r="AS886" s="37"/>
      <c r="AT886" s="38"/>
    </row>
    <row r="887" spans="1:46" ht="12.75"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c r="AA887" s="37"/>
      <c r="AB887" s="37"/>
      <c r="AC887" s="37"/>
      <c r="AD887" s="37"/>
      <c r="AE887" s="37"/>
      <c r="AF887" s="37"/>
      <c r="AG887" s="37"/>
      <c r="AH887" s="37"/>
      <c r="AI887" s="37"/>
      <c r="AJ887" s="37"/>
      <c r="AK887" s="37"/>
      <c r="AL887" s="37"/>
      <c r="AM887" s="37"/>
      <c r="AN887" s="37"/>
      <c r="AO887" s="38"/>
      <c r="AP887" s="38"/>
      <c r="AQ887" s="37"/>
      <c r="AR887" s="37"/>
      <c r="AS887" s="37"/>
      <c r="AT887" s="38"/>
    </row>
    <row r="888" spans="1:46" ht="12.75"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c r="AA888" s="37"/>
      <c r="AB888" s="37"/>
      <c r="AC888" s="37"/>
      <c r="AD888" s="37"/>
      <c r="AE888" s="37"/>
      <c r="AF888" s="37"/>
      <c r="AG888" s="37"/>
      <c r="AH888" s="37"/>
      <c r="AI888" s="37"/>
      <c r="AJ888" s="37"/>
      <c r="AK888" s="37"/>
      <c r="AL888" s="37"/>
      <c r="AM888" s="37"/>
      <c r="AN888" s="37"/>
      <c r="AO888" s="38"/>
      <c r="AP888" s="38"/>
      <c r="AQ888" s="37"/>
      <c r="AR888" s="37"/>
      <c r="AS888" s="37"/>
      <c r="AT888" s="38"/>
    </row>
    <row r="889" spans="1:46" ht="12.75"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c r="AA889" s="37"/>
      <c r="AB889" s="37"/>
      <c r="AC889" s="37"/>
      <c r="AD889" s="37"/>
      <c r="AE889" s="37"/>
      <c r="AF889" s="37"/>
      <c r="AG889" s="37"/>
      <c r="AH889" s="37"/>
      <c r="AI889" s="37"/>
      <c r="AJ889" s="37"/>
      <c r="AK889" s="37"/>
      <c r="AL889" s="37"/>
      <c r="AM889" s="37"/>
      <c r="AN889" s="37"/>
      <c r="AO889" s="38"/>
      <c r="AP889" s="38"/>
      <c r="AQ889" s="37"/>
      <c r="AR889" s="37"/>
      <c r="AS889" s="37"/>
      <c r="AT889" s="38"/>
    </row>
    <row r="890" spans="1:46" ht="12.75"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c r="AA890" s="37"/>
      <c r="AB890" s="37"/>
      <c r="AC890" s="37"/>
      <c r="AD890" s="37"/>
      <c r="AE890" s="37"/>
      <c r="AF890" s="37"/>
      <c r="AG890" s="37"/>
      <c r="AH890" s="37"/>
      <c r="AI890" s="37"/>
      <c r="AJ890" s="37"/>
      <c r="AK890" s="37"/>
      <c r="AL890" s="37"/>
      <c r="AM890" s="37"/>
      <c r="AN890" s="37"/>
      <c r="AO890" s="38"/>
      <c r="AP890" s="38"/>
      <c r="AQ890" s="37"/>
      <c r="AR890" s="37"/>
      <c r="AS890" s="37"/>
      <c r="AT890" s="38"/>
    </row>
    <row r="891" spans="1:46" ht="12.75"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c r="AA891" s="37"/>
      <c r="AB891" s="37"/>
      <c r="AC891" s="37"/>
      <c r="AD891" s="37"/>
      <c r="AE891" s="37"/>
      <c r="AF891" s="37"/>
      <c r="AG891" s="37"/>
      <c r="AH891" s="37"/>
      <c r="AI891" s="37"/>
      <c r="AJ891" s="37"/>
      <c r="AK891" s="37"/>
      <c r="AL891" s="37"/>
      <c r="AM891" s="37"/>
      <c r="AN891" s="37"/>
      <c r="AO891" s="38"/>
      <c r="AP891" s="38"/>
      <c r="AQ891" s="37"/>
      <c r="AR891" s="37"/>
      <c r="AS891" s="37"/>
      <c r="AT891" s="38"/>
    </row>
    <row r="892" spans="1:46" ht="12.75"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c r="AA892" s="37"/>
      <c r="AB892" s="37"/>
      <c r="AC892" s="37"/>
      <c r="AD892" s="37"/>
      <c r="AE892" s="37"/>
      <c r="AF892" s="37"/>
      <c r="AG892" s="37"/>
      <c r="AH892" s="37"/>
      <c r="AI892" s="37"/>
      <c r="AJ892" s="37"/>
      <c r="AK892" s="37"/>
      <c r="AL892" s="37"/>
      <c r="AM892" s="37"/>
      <c r="AN892" s="37"/>
      <c r="AO892" s="38"/>
      <c r="AP892" s="38"/>
      <c r="AQ892" s="37"/>
      <c r="AR892" s="37"/>
      <c r="AS892" s="37"/>
      <c r="AT892" s="38"/>
    </row>
    <row r="893" spans="1:46" ht="12.75"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c r="AA893" s="37"/>
      <c r="AB893" s="37"/>
      <c r="AC893" s="37"/>
      <c r="AD893" s="37"/>
      <c r="AE893" s="37"/>
      <c r="AF893" s="37"/>
      <c r="AG893" s="37"/>
      <c r="AH893" s="37"/>
      <c r="AI893" s="37"/>
      <c r="AJ893" s="37"/>
      <c r="AK893" s="37"/>
      <c r="AL893" s="37"/>
      <c r="AM893" s="37"/>
      <c r="AN893" s="37"/>
      <c r="AO893" s="38"/>
      <c r="AP893" s="38"/>
      <c r="AQ893" s="37"/>
      <c r="AR893" s="37"/>
      <c r="AS893" s="37"/>
      <c r="AT893" s="38"/>
    </row>
    <row r="894" spans="1:46" ht="12.75"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c r="AA894" s="37"/>
      <c r="AB894" s="37"/>
      <c r="AC894" s="37"/>
      <c r="AD894" s="37"/>
      <c r="AE894" s="37"/>
      <c r="AF894" s="37"/>
      <c r="AG894" s="37"/>
      <c r="AH894" s="37"/>
      <c r="AI894" s="37"/>
      <c r="AJ894" s="37"/>
      <c r="AK894" s="37"/>
      <c r="AL894" s="37"/>
      <c r="AM894" s="37"/>
      <c r="AN894" s="37"/>
      <c r="AO894" s="38"/>
      <c r="AP894" s="38"/>
      <c r="AQ894" s="37"/>
      <c r="AR894" s="37"/>
      <c r="AS894" s="37"/>
      <c r="AT894" s="38"/>
    </row>
    <row r="895" spans="1:46" ht="12.75"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c r="AA895" s="37"/>
      <c r="AB895" s="37"/>
      <c r="AC895" s="37"/>
      <c r="AD895" s="37"/>
      <c r="AE895" s="37"/>
      <c r="AF895" s="37"/>
      <c r="AG895" s="37"/>
      <c r="AH895" s="37"/>
      <c r="AI895" s="37"/>
      <c r="AJ895" s="37"/>
      <c r="AK895" s="37"/>
      <c r="AL895" s="37"/>
      <c r="AM895" s="37"/>
      <c r="AN895" s="37"/>
      <c r="AO895" s="38"/>
      <c r="AP895" s="38"/>
      <c r="AQ895" s="37"/>
      <c r="AR895" s="37"/>
      <c r="AS895" s="37"/>
      <c r="AT895" s="38"/>
    </row>
    <row r="896" spans="1:46" ht="12.75"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c r="AA896" s="37"/>
      <c r="AB896" s="37"/>
      <c r="AC896" s="37"/>
      <c r="AD896" s="37"/>
      <c r="AE896" s="37"/>
      <c r="AF896" s="37"/>
      <c r="AG896" s="37"/>
      <c r="AH896" s="37"/>
      <c r="AI896" s="37"/>
      <c r="AJ896" s="37"/>
      <c r="AK896" s="37"/>
      <c r="AL896" s="37"/>
      <c r="AM896" s="37"/>
      <c r="AN896" s="37"/>
      <c r="AO896" s="38"/>
      <c r="AP896" s="38"/>
      <c r="AQ896" s="37"/>
      <c r="AR896" s="37"/>
      <c r="AS896" s="37"/>
      <c r="AT896" s="38"/>
    </row>
    <row r="897" spans="1:46" ht="12.75"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c r="AA897" s="37"/>
      <c r="AB897" s="37"/>
      <c r="AC897" s="37"/>
      <c r="AD897" s="37"/>
      <c r="AE897" s="37"/>
      <c r="AF897" s="37"/>
      <c r="AG897" s="37"/>
      <c r="AH897" s="37"/>
      <c r="AI897" s="37"/>
      <c r="AJ897" s="37"/>
      <c r="AK897" s="37"/>
      <c r="AL897" s="37"/>
      <c r="AM897" s="37"/>
      <c r="AN897" s="37"/>
      <c r="AO897" s="38"/>
      <c r="AP897" s="38"/>
      <c r="AQ897" s="37"/>
      <c r="AR897" s="37"/>
      <c r="AS897" s="37"/>
      <c r="AT897" s="38"/>
    </row>
    <row r="898" spans="1:46" ht="12.75"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c r="AA898" s="37"/>
      <c r="AB898" s="37"/>
      <c r="AC898" s="37"/>
      <c r="AD898" s="37"/>
      <c r="AE898" s="37"/>
      <c r="AF898" s="37"/>
      <c r="AG898" s="37"/>
      <c r="AI898" s="37"/>
      <c r="AJ898" s="37"/>
      <c r="AK898" s="37"/>
      <c r="AL898" s="37"/>
      <c r="AM898" s="37"/>
      <c r="AN898" s="37"/>
      <c r="AO898" s="38"/>
      <c r="AP898" s="38"/>
      <c r="AQ898" s="37"/>
      <c r="AR898" s="37"/>
      <c r="AS898" s="37"/>
      <c r="AT898" s="38"/>
    </row>
    <row r="899" spans="1:46" ht="12.75"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c r="AA899" s="37"/>
      <c r="AB899" s="37"/>
      <c r="AC899" s="37"/>
      <c r="AD899" s="37"/>
      <c r="AE899" s="37"/>
      <c r="AF899" s="37"/>
      <c r="AG899" s="37"/>
      <c r="AI899" s="37"/>
      <c r="AJ899" s="37"/>
      <c r="AM899" s="37"/>
      <c r="AN899" s="37"/>
      <c r="AO899" s="38"/>
      <c r="AP899" s="38"/>
      <c r="AQ899" s="37"/>
      <c r="AR899" s="37"/>
      <c r="AS899" s="37"/>
      <c r="AT899" s="38"/>
    </row>
    <row r="900" spans="1:46" ht="12.75"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c r="AA900" s="37"/>
      <c r="AB900" s="37"/>
      <c r="AC900" s="37"/>
      <c r="AD900" s="37"/>
      <c r="AE900" s="37"/>
      <c r="AF900" s="37"/>
      <c r="AG900" s="37"/>
      <c r="AM900" s="37"/>
      <c r="AN900" s="37"/>
      <c r="AO900" s="38"/>
      <c r="AP900" s="38"/>
      <c r="AQ900" s="37"/>
      <c r="AR900" s="37"/>
      <c r="AS900" s="37"/>
      <c r="AT900" s="38"/>
    </row>
    <row r="901" spans="1:46" ht="12.75"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c r="AA901" s="37"/>
      <c r="AM901" s="37"/>
      <c r="AN901" s="37"/>
      <c r="AO901" s="38"/>
      <c r="AP901" s="38"/>
      <c r="AQ901" s="37"/>
      <c r="AR901" s="37"/>
      <c r="AS901" s="37"/>
      <c r="AT901" s="38"/>
    </row>
    <row r="902" spans="1:46" ht="12.75"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c r="AA902" s="37"/>
      <c r="AM902" s="37"/>
      <c r="AN902" s="37"/>
      <c r="AO902" s="38"/>
      <c r="AP902" s="38"/>
      <c r="AQ902" s="37"/>
      <c r="AR902" s="37"/>
      <c r="AS902" s="37"/>
      <c r="AT902" s="38"/>
    </row>
    <row r="903" spans="1:46" ht="12.75"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c r="AA903" s="37"/>
      <c r="AM903" s="37"/>
      <c r="AN903" s="37"/>
      <c r="AO903" s="38"/>
      <c r="AP903" s="38"/>
      <c r="AQ903" s="37"/>
      <c r="AR903" s="37"/>
      <c r="AS903" s="37"/>
      <c r="AT903" s="38"/>
    </row>
    <row r="904" spans="1:46" ht="12.75"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c r="AA904" s="37"/>
      <c r="AM904" s="37"/>
      <c r="AN904" s="37"/>
      <c r="AO904" s="38"/>
      <c r="AP904" s="38"/>
      <c r="AQ904" s="37"/>
      <c r="AR904" s="37"/>
      <c r="AS904" s="37"/>
      <c r="AT904" s="38"/>
    </row>
    <row r="905" spans="1:46" ht="12.75"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c r="AA905" s="37"/>
      <c r="AM905" s="37"/>
      <c r="AN905" s="37"/>
      <c r="AO905" s="38"/>
      <c r="AP905" s="38"/>
      <c r="AQ905" s="37"/>
      <c r="AR905" s="37"/>
      <c r="AS905" s="37"/>
      <c r="AT905" s="38"/>
    </row>
    <row r="906" spans="1:46" ht="12.75"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c r="AA906" s="37"/>
      <c r="AM906" s="37"/>
      <c r="AN906" s="37"/>
      <c r="AO906" s="38"/>
      <c r="AP906" s="38"/>
      <c r="AQ906" s="37"/>
      <c r="AR906" s="37"/>
      <c r="AS906" s="37"/>
      <c r="AT906" s="38"/>
    </row>
    <row r="907" spans="1:46" ht="12.75"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c r="AA907" s="37"/>
      <c r="AM907" s="37"/>
      <c r="AN907" s="37"/>
      <c r="AO907" s="38"/>
      <c r="AP907" s="38"/>
      <c r="AQ907" s="37"/>
      <c r="AR907" s="37"/>
      <c r="AS907" s="37"/>
      <c r="AT907" s="38"/>
    </row>
    <row r="908" spans="1:46" ht="12.75"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c r="AA908" s="37"/>
      <c r="AM908" s="37"/>
      <c r="AN908" s="37"/>
      <c r="AO908" s="38"/>
      <c r="AP908" s="38"/>
      <c r="AQ908" s="37"/>
      <c r="AR908" s="37"/>
      <c r="AS908" s="37"/>
      <c r="AT908" s="38"/>
    </row>
    <row r="909" spans="1:46" ht="12.75"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c r="AA909" s="37"/>
      <c r="AM909" s="37"/>
      <c r="AN909" s="37"/>
      <c r="AO909" s="38"/>
      <c r="AP909" s="38"/>
      <c r="AQ909" s="37"/>
      <c r="AR909" s="37"/>
      <c r="AS909" s="37"/>
      <c r="AT909" s="38"/>
    </row>
    <row r="910" spans="1:46" ht="12.75"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c r="AA910" s="37"/>
      <c r="AM910" s="37"/>
      <c r="AN910" s="37"/>
      <c r="AO910" s="38"/>
      <c r="AP910" s="38"/>
      <c r="AQ910" s="37"/>
      <c r="AR910" s="37"/>
      <c r="AS910" s="37"/>
      <c r="AT910" s="38"/>
    </row>
    <row r="911" spans="1:46" ht="12.75" customHeight="1">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c r="AA911" s="37"/>
      <c r="AM911" s="37"/>
      <c r="AN911" s="37"/>
      <c r="AO911" s="38"/>
      <c r="AP911" s="38"/>
      <c r="AQ911" s="37"/>
      <c r="AR911" s="37"/>
      <c r="AS911" s="37"/>
      <c r="AT911" s="38"/>
    </row>
    <row r="912" spans="1:46" ht="12.75" customHeight="1">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c r="AA912" s="37"/>
      <c r="AM912" s="37"/>
      <c r="AN912" s="37"/>
      <c r="AO912" s="38"/>
      <c r="AP912" s="38"/>
      <c r="AQ912" s="37"/>
      <c r="AR912" s="37"/>
      <c r="AS912" s="37"/>
      <c r="AT912" s="38"/>
    </row>
    <row r="913" spans="1:46" ht="12.75" customHeight="1">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c r="AA913" s="37"/>
      <c r="AM913" s="37"/>
      <c r="AN913" s="37"/>
      <c r="AO913" s="38"/>
      <c r="AP913" s="38"/>
      <c r="AQ913" s="37"/>
      <c r="AR913" s="37"/>
      <c r="AS913" s="37"/>
      <c r="AT913" s="38"/>
    </row>
    <row r="914" spans="1:46" ht="12.75" customHeight="1">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c r="AA914" s="37"/>
      <c r="AM914" s="37"/>
      <c r="AN914" s="37"/>
      <c r="AO914" s="38"/>
      <c r="AP914" s="38"/>
      <c r="AQ914" s="37"/>
      <c r="AR914" s="37"/>
      <c r="AS914" s="37"/>
      <c r="AT914" s="38"/>
    </row>
    <row r="915" spans="1:46" ht="12.75" customHeight="1">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c r="AA915" s="37"/>
      <c r="AM915" s="37"/>
      <c r="AN915" s="37"/>
      <c r="AO915" s="38"/>
      <c r="AP915" s="38"/>
      <c r="AQ915" s="37"/>
      <c r="AR915" s="37"/>
      <c r="AS915" s="37"/>
      <c r="AT915" s="38"/>
    </row>
    <row r="916" spans="1:46" ht="12.75" customHeight="1">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c r="AA916" s="37"/>
      <c r="AM916" s="37"/>
      <c r="AN916" s="37"/>
      <c r="AO916" s="38"/>
      <c r="AP916" s="38"/>
      <c r="AQ916" s="37"/>
      <c r="AR916" s="37"/>
      <c r="AS916" s="37"/>
      <c r="AT916" s="38"/>
    </row>
    <row r="917" spans="1:46" ht="12.75" customHeight="1">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c r="AA917" s="37"/>
      <c r="AM917" s="37"/>
      <c r="AN917" s="37"/>
      <c r="AO917" s="38"/>
      <c r="AP917" s="38"/>
      <c r="AQ917" s="37"/>
      <c r="AR917" s="37"/>
      <c r="AS917" s="37"/>
      <c r="AT917" s="38"/>
    </row>
    <row r="918" spans="1:46" ht="12.75" customHeight="1">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c r="AA918" s="37"/>
      <c r="AM918" s="37"/>
      <c r="AN918" s="37"/>
      <c r="AO918" s="38"/>
      <c r="AP918" s="38"/>
      <c r="AQ918" s="37"/>
      <c r="AR918" s="37"/>
      <c r="AS918" s="37"/>
      <c r="AT918" s="38"/>
    </row>
    <row r="919" spans="1:46" ht="12.75" customHeight="1">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c r="AA919" s="37"/>
      <c r="AM919" s="37"/>
      <c r="AN919" s="37"/>
      <c r="AO919" s="38"/>
      <c r="AP919" s="38"/>
      <c r="AQ919" s="37"/>
      <c r="AR919" s="37"/>
      <c r="AS919" s="37"/>
      <c r="AT919" s="38"/>
    </row>
    <row r="920" spans="1:46" ht="12.75" customHeight="1">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c r="AA920" s="37"/>
    </row>
    <row r="921" spans="1:46" ht="12.75" customHeight="1">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c r="AA921" s="37"/>
    </row>
  </sheetData>
  <mergeCells count="75">
    <mergeCell ref="Y41:Y44"/>
    <mergeCell ref="T41:T44"/>
    <mergeCell ref="U41:U44"/>
    <mergeCell ref="V41:V44"/>
    <mergeCell ref="W41:W44"/>
    <mergeCell ref="X41:X44"/>
    <mergeCell ref="AS41:AS44"/>
    <mergeCell ref="AT41:AT44"/>
    <mergeCell ref="Z41:Z44"/>
    <mergeCell ref="AA41:AA44"/>
    <mergeCell ref="AN41:AN44"/>
    <mergeCell ref="AO41:AO44"/>
    <mergeCell ref="AQ41:AQ44"/>
    <mergeCell ref="AR41:AR44"/>
    <mergeCell ref="S41:S44"/>
    <mergeCell ref="H41:H44"/>
    <mergeCell ref="I41:I44"/>
    <mergeCell ref="J41:J44"/>
    <mergeCell ref="K41:K44"/>
    <mergeCell ref="L41:L44"/>
    <mergeCell ref="M41:M44"/>
    <mergeCell ref="N41:N44"/>
    <mergeCell ref="O41:O44"/>
    <mergeCell ref="P41:P44"/>
    <mergeCell ref="Q41:Q44"/>
    <mergeCell ref="R41:R44"/>
    <mergeCell ref="AS34:AS37"/>
    <mergeCell ref="AT34:AT37"/>
    <mergeCell ref="A41:A44"/>
    <mergeCell ref="B41:B44"/>
    <mergeCell ref="C41:C44"/>
    <mergeCell ref="D41:D44"/>
    <mergeCell ref="E41:E44"/>
    <mergeCell ref="F41:F44"/>
    <mergeCell ref="G41:G44"/>
    <mergeCell ref="Y34:Y37"/>
    <mergeCell ref="Z34:Z37"/>
    <mergeCell ref="AA34:AA37"/>
    <mergeCell ref="AN34:AN37"/>
    <mergeCell ref="AO34:AO37"/>
    <mergeCell ref="AQ34:AQ37"/>
    <mergeCell ref="S34:S37"/>
    <mergeCell ref="I34:I37"/>
    <mergeCell ref="J34:J37"/>
    <mergeCell ref="K34:K37"/>
    <mergeCell ref="L34:L37"/>
    <mergeCell ref="AR34:AR37"/>
    <mergeCell ref="T34:T37"/>
    <mergeCell ref="U34:U37"/>
    <mergeCell ref="V34:V37"/>
    <mergeCell ref="W34:W37"/>
    <mergeCell ref="X34:X37"/>
    <mergeCell ref="M34:M37"/>
    <mergeCell ref="N34:N37"/>
    <mergeCell ref="C14:I14"/>
    <mergeCell ref="J14:P14"/>
    <mergeCell ref="Q14:V14"/>
    <mergeCell ref="AB14:AO14"/>
    <mergeCell ref="A34:A37"/>
    <mergeCell ref="B34:B37"/>
    <mergeCell ref="C34:C37"/>
    <mergeCell ref="D34:D37"/>
    <mergeCell ref="E34:E37"/>
    <mergeCell ref="F34:F37"/>
    <mergeCell ref="O34:O37"/>
    <mergeCell ref="P34:P37"/>
    <mergeCell ref="Q34:Q37"/>
    <mergeCell ref="R34:R37"/>
    <mergeCell ref="G34:G37"/>
    <mergeCell ref="H34:H37"/>
    <mergeCell ref="A5:AS5"/>
    <mergeCell ref="A6:AS6"/>
    <mergeCell ref="A8:AS8"/>
    <mergeCell ref="A9:AS9"/>
    <mergeCell ref="C11:E11"/>
  </mergeCell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5:AD48"/>
  <sheetViews>
    <sheetView topLeftCell="A10" zoomScale="70" zoomScaleNormal="70" workbookViewId="0">
      <selection activeCell="J23" sqref="J23"/>
    </sheetView>
  </sheetViews>
  <sheetFormatPr baseColWidth="10" defaultColWidth="11.42578125" defaultRowHeight="12.75"/>
  <cols>
    <col min="1" max="1" width="2.85546875" style="101" customWidth="1"/>
    <col min="2" max="2" width="10.140625" style="101" customWidth="1"/>
    <col min="3" max="3" width="12.7109375" style="101" customWidth="1"/>
    <col min="4" max="6" width="17" style="101" customWidth="1"/>
    <col min="7" max="7" width="41.7109375" style="101" customWidth="1"/>
    <col min="8" max="8" width="23" style="101" customWidth="1"/>
    <col min="9" max="11" width="38.140625" style="101" customWidth="1"/>
    <col min="12" max="12" width="19.140625" style="101" customWidth="1"/>
    <col min="13" max="13" width="18.7109375" style="101" customWidth="1"/>
    <col min="14" max="17" width="18.5703125" style="101" customWidth="1"/>
    <col min="18" max="18" width="32.85546875" style="101" customWidth="1"/>
    <col min="19" max="20" width="26.42578125" style="101" customWidth="1"/>
    <col min="21" max="21" width="28.5703125" style="101" hidden="1" customWidth="1"/>
    <col min="22" max="22" width="38.42578125" style="101" customWidth="1"/>
    <col min="23" max="23" width="11.42578125" style="101"/>
    <col min="24" max="24" width="22.28515625" style="101" bestFit="1" customWidth="1"/>
    <col min="25" max="25" width="37.5703125" style="101" customWidth="1"/>
    <col min="26" max="26" width="16.5703125" style="101" customWidth="1"/>
    <col min="27" max="27" width="26.85546875" style="101" customWidth="1"/>
    <col min="28" max="28" width="23.7109375" style="101" customWidth="1"/>
    <col min="29" max="29" width="18.5703125" style="101" customWidth="1"/>
    <col min="30" max="30" width="22.85546875" style="101" customWidth="1"/>
    <col min="31" max="16384" width="11.42578125" style="101"/>
  </cols>
  <sheetData>
    <row r="5" spans="2:28" s="79" customFormat="1" ht="18" customHeight="1">
      <c r="B5" s="1087" t="s">
        <v>0</v>
      </c>
      <c r="C5" s="1087"/>
      <c r="D5" s="1087"/>
      <c r="E5" s="1087"/>
      <c r="F5" s="1087"/>
      <c r="G5" s="1087"/>
      <c r="H5" s="1087"/>
      <c r="I5" s="1087"/>
      <c r="J5" s="1087"/>
      <c r="K5" s="1087"/>
      <c r="L5" s="1087"/>
      <c r="M5" s="1087"/>
      <c r="N5" s="1087"/>
      <c r="O5" s="1087"/>
      <c r="P5" s="1087"/>
      <c r="Q5" s="1087"/>
      <c r="R5" s="1087"/>
      <c r="S5" s="1087"/>
      <c r="T5" s="1087"/>
      <c r="U5" s="1087"/>
    </row>
    <row r="6" spans="2:28" s="79" customFormat="1">
      <c r="B6" s="1087" t="s">
        <v>1</v>
      </c>
      <c r="C6" s="1087"/>
      <c r="D6" s="1087"/>
      <c r="E6" s="1087"/>
      <c r="F6" s="1087"/>
      <c r="G6" s="1087"/>
      <c r="H6" s="1087"/>
      <c r="I6" s="1087"/>
      <c r="J6" s="1087"/>
      <c r="K6" s="1087"/>
      <c r="L6" s="1087"/>
      <c r="M6" s="1087"/>
      <c r="N6" s="1087"/>
      <c r="O6" s="1087"/>
      <c r="P6" s="1087"/>
      <c r="Q6" s="1087"/>
      <c r="R6" s="1087"/>
      <c r="S6" s="1087"/>
      <c r="T6" s="1087"/>
      <c r="U6" s="1087"/>
    </row>
    <row r="7" spans="2:28" s="79" customFormat="1">
      <c r="B7" s="1087" t="s">
        <v>2</v>
      </c>
      <c r="C7" s="1087"/>
      <c r="D7" s="1087"/>
      <c r="E7" s="1087"/>
      <c r="F7" s="1087"/>
      <c r="G7" s="1087"/>
      <c r="H7" s="1087"/>
      <c r="I7" s="1087"/>
      <c r="J7" s="1087"/>
      <c r="K7" s="1087"/>
      <c r="L7" s="1087"/>
      <c r="M7" s="1087"/>
      <c r="N7" s="1087"/>
      <c r="O7" s="1087"/>
      <c r="P7" s="1087"/>
      <c r="Q7" s="1087"/>
      <c r="R7" s="1087"/>
      <c r="S7" s="1087"/>
      <c r="T7" s="1087"/>
      <c r="U7" s="1087"/>
    </row>
    <row r="8" spans="2:28" s="79" customFormat="1" ht="21" customHeight="1">
      <c r="B8" s="1088" t="s">
        <v>48</v>
      </c>
      <c r="C8" s="1088"/>
      <c r="D8" s="1088"/>
      <c r="E8" s="1088"/>
      <c r="F8" s="1088"/>
      <c r="G8" s="1088"/>
      <c r="H8" s="1088"/>
      <c r="I8" s="1088"/>
      <c r="J8" s="1088"/>
      <c r="K8" s="1088"/>
      <c r="L8" s="1088"/>
      <c r="M8" s="1088"/>
      <c r="N8" s="1088"/>
      <c r="O8" s="1088"/>
      <c r="P8" s="1088"/>
      <c r="Q8" s="1088"/>
      <c r="R8" s="1088"/>
      <c r="S8" s="1088"/>
      <c r="T8" s="1088"/>
      <c r="U8" s="1088"/>
    </row>
    <row r="9" spans="2:28" s="79" customFormat="1" ht="6" customHeight="1">
      <c r="B9" s="1089"/>
      <c r="C9" s="1089"/>
      <c r="D9" s="1089"/>
      <c r="E9" s="1089"/>
      <c r="F9" s="1089"/>
      <c r="G9" s="1089"/>
      <c r="H9" s="1089"/>
      <c r="I9" s="1089"/>
      <c r="J9" s="1089"/>
      <c r="K9" s="1089"/>
      <c r="L9" s="1089"/>
      <c r="M9" s="1089"/>
      <c r="N9" s="1089"/>
      <c r="O9" s="1089"/>
      <c r="P9" s="1089"/>
      <c r="Q9" s="1089"/>
      <c r="R9" s="1089"/>
      <c r="S9" s="1089"/>
      <c r="T9" s="1089"/>
      <c r="U9" s="1089"/>
    </row>
    <row r="10" spans="2:28" s="79" customFormat="1">
      <c r="B10" s="1089" t="s">
        <v>475</v>
      </c>
      <c r="C10" s="1095"/>
      <c r="D10" s="1095"/>
      <c r="E10" s="1095"/>
      <c r="F10" s="1095"/>
      <c r="G10" s="1095"/>
      <c r="H10" s="1095"/>
      <c r="I10" s="1095"/>
      <c r="J10" s="1095"/>
      <c r="K10" s="1095"/>
      <c r="L10" s="1095"/>
      <c r="M10" s="1095"/>
      <c r="N10" s="1095"/>
      <c r="O10" s="1095"/>
      <c r="P10" s="1095"/>
      <c r="Q10" s="1095"/>
      <c r="R10" s="1095"/>
      <c r="S10" s="1095"/>
      <c r="T10" s="1095"/>
      <c r="U10" s="1095"/>
    </row>
    <row r="11" spans="2:28" s="79" customFormat="1">
      <c r="B11" s="987"/>
      <c r="C11" s="989"/>
      <c r="D11" s="989"/>
      <c r="E11" s="989"/>
      <c r="F11" s="989"/>
      <c r="G11" s="989"/>
      <c r="H11" s="989"/>
      <c r="I11" s="989"/>
      <c r="J11" s="989"/>
      <c r="K11" s="989"/>
      <c r="L11" s="989"/>
      <c r="M11" s="989"/>
      <c r="N11" s="989"/>
      <c r="O11" s="989"/>
      <c r="P11" s="989"/>
      <c r="Q11" s="989"/>
      <c r="R11" s="989"/>
      <c r="S11" s="989"/>
      <c r="T11" s="989"/>
      <c r="U11" s="989"/>
    </row>
    <row r="12" spans="2:28" s="79" customFormat="1">
      <c r="B12" s="987"/>
      <c r="C12" s="989"/>
      <c r="D12" s="989"/>
      <c r="E12" s="989"/>
      <c r="F12" s="989"/>
      <c r="G12" s="989"/>
      <c r="H12" s="989"/>
      <c r="I12" s="989"/>
      <c r="J12" s="989"/>
      <c r="K12" s="989"/>
      <c r="L12" s="989"/>
      <c r="M12" s="989"/>
      <c r="N12" s="989"/>
      <c r="O12" s="989"/>
      <c r="P12" s="989"/>
      <c r="Q12" s="989"/>
      <c r="R12" s="989"/>
      <c r="S12" s="989"/>
      <c r="T12" s="989"/>
      <c r="U12" s="989"/>
    </row>
    <row r="13" spans="2:28" s="79" customFormat="1" ht="18" customHeight="1">
      <c r="B13" s="80" t="s">
        <v>83</v>
      </c>
      <c r="C13" s="989"/>
      <c r="D13" s="989"/>
      <c r="E13" s="1037" t="s">
        <v>318</v>
      </c>
      <c r="F13" s="1037"/>
      <c r="G13" s="1037"/>
      <c r="H13" s="989"/>
      <c r="I13" s="989"/>
      <c r="J13" s="989"/>
      <c r="K13" s="989"/>
      <c r="L13" s="989"/>
      <c r="M13" s="989"/>
      <c r="N13" s="989"/>
      <c r="O13" s="989"/>
      <c r="P13" s="989"/>
      <c r="Q13" s="989"/>
      <c r="R13" s="989"/>
      <c r="S13" s="989"/>
      <c r="T13" s="989"/>
      <c r="U13" s="989"/>
    </row>
    <row r="14" spans="2:28" s="79" customFormat="1" ht="13.5" thickBot="1">
      <c r="C14" s="989"/>
      <c r="D14" s="989"/>
      <c r="E14" s="989"/>
      <c r="F14" s="989"/>
      <c r="G14" s="989"/>
      <c r="H14" s="7" t="s">
        <v>54</v>
      </c>
      <c r="I14" s="99" t="s">
        <v>476</v>
      </c>
      <c r="J14" s="99"/>
      <c r="K14" s="99"/>
      <c r="L14" s="99" t="s">
        <v>476</v>
      </c>
      <c r="M14" s="99" t="s">
        <v>476</v>
      </c>
      <c r="N14" s="99" t="s">
        <v>476</v>
      </c>
      <c r="O14" s="99" t="s">
        <v>476</v>
      </c>
      <c r="P14" s="99" t="s">
        <v>476</v>
      </c>
      <c r="Q14" s="99" t="s">
        <v>476</v>
      </c>
      <c r="R14" s="99" t="s">
        <v>476</v>
      </c>
      <c r="S14" s="99" t="s">
        <v>476</v>
      </c>
      <c r="T14" s="99" t="s">
        <v>476</v>
      </c>
      <c r="U14" s="99" t="s">
        <v>476</v>
      </c>
      <c r="V14" s="99" t="s">
        <v>476</v>
      </c>
    </row>
    <row r="15" spans="2:28" s="79" customFormat="1" ht="15" customHeight="1">
      <c r="B15" s="987"/>
      <c r="C15" s="989"/>
      <c r="D15" s="989"/>
      <c r="E15" s="99" t="s">
        <v>477</v>
      </c>
      <c r="F15" s="989"/>
      <c r="G15" s="989"/>
      <c r="J15" s="1099" t="s">
        <v>478</v>
      </c>
      <c r="K15" s="1100"/>
      <c r="L15" s="132"/>
      <c r="R15" s="135"/>
      <c r="S15" s="1101"/>
      <c r="T15" s="1101"/>
      <c r="U15" s="1101"/>
    </row>
    <row r="16" spans="2:28" s="79" customFormat="1" ht="208.9" customHeight="1">
      <c r="B16" s="81" t="s">
        <v>3</v>
      </c>
      <c r="C16" s="81" t="s">
        <v>4</v>
      </c>
      <c r="D16" s="81" t="s">
        <v>5</v>
      </c>
      <c r="E16" s="81" t="s">
        <v>479</v>
      </c>
      <c r="F16" s="81" t="s">
        <v>480</v>
      </c>
      <c r="G16" s="81" t="s">
        <v>481</v>
      </c>
      <c r="H16" s="81" t="s">
        <v>482</v>
      </c>
      <c r="I16" s="81" t="s">
        <v>483</v>
      </c>
      <c r="J16" s="82" t="s">
        <v>484</v>
      </c>
      <c r="K16" s="133" t="s">
        <v>485</v>
      </c>
      <c r="L16" s="131" t="s">
        <v>49</v>
      </c>
      <c r="M16" s="131" t="s">
        <v>50</v>
      </c>
      <c r="N16" s="134" t="s">
        <v>111</v>
      </c>
      <c r="O16" s="9" t="s">
        <v>7</v>
      </c>
      <c r="P16" s="9" t="s">
        <v>119</v>
      </c>
      <c r="Q16" s="108" t="s">
        <v>8</v>
      </c>
      <c r="R16" s="131" t="s">
        <v>9</v>
      </c>
      <c r="S16" s="131" t="s">
        <v>118</v>
      </c>
      <c r="T16" s="131" t="s">
        <v>120</v>
      </c>
      <c r="U16" s="136" t="s">
        <v>121</v>
      </c>
      <c r="V16" s="130" t="s">
        <v>115</v>
      </c>
      <c r="W16" s="109" t="s">
        <v>108</v>
      </c>
      <c r="X16" s="109" t="s">
        <v>55</v>
      </c>
      <c r="Y16" s="109" t="s">
        <v>486</v>
      </c>
      <c r="Z16" s="109" t="s">
        <v>112</v>
      </c>
      <c r="AA16" s="109" t="s">
        <v>487</v>
      </c>
      <c r="AB16" s="109" t="s">
        <v>10</v>
      </c>
    </row>
    <row r="17" spans="2:30" s="79" customFormat="1" ht="114.75">
      <c r="B17" s="83">
        <v>1</v>
      </c>
      <c r="C17" s="84">
        <v>52</v>
      </c>
      <c r="D17" s="84">
        <v>106</v>
      </c>
      <c r="E17" s="84" t="s">
        <v>1600</v>
      </c>
      <c r="F17" s="335" t="s">
        <v>162</v>
      </c>
      <c r="G17" s="83" t="s">
        <v>1535</v>
      </c>
      <c r="H17" s="83" t="s">
        <v>322</v>
      </c>
      <c r="I17" s="83" t="s">
        <v>1601</v>
      </c>
      <c r="J17" s="83" t="s">
        <v>365</v>
      </c>
      <c r="K17" s="83" t="s">
        <v>365</v>
      </c>
      <c r="L17" s="336" t="s">
        <v>1602</v>
      </c>
      <c r="M17" s="84" t="s">
        <v>1603</v>
      </c>
      <c r="N17" s="16" t="s">
        <v>325</v>
      </c>
      <c r="O17" s="337" t="s">
        <v>1604</v>
      </c>
      <c r="P17" s="86">
        <v>41465</v>
      </c>
      <c r="Q17" s="86">
        <v>41471</v>
      </c>
      <c r="R17" s="91">
        <v>42359</v>
      </c>
      <c r="S17" s="89" t="s">
        <v>166</v>
      </c>
      <c r="T17" s="338">
        <v>42447</v>
      </c>
      <c r="U17" s="90"/>
      <c r="V17" s="83" t="s">
        <v>162</v>
      </c>
      <c r="W17" s="16">
        <v>2015</v>
      </c>
      <c r="X17" s="121">
        <v>1793600000</v>
      </c>
      <c r="Y17" s="175">
        <f>X17/VLOOKUP(W17,lov_smmlv,2)*sm_2019</f>
        <v>2305127427.0194774</v>
      </c>
      <c r="Z17" s="124">
        <v>0.15</v>
      </c>
      <c r="AA17" s="175">
        <f>Z17*Y17</f>
        <v>345769114.05292159</v>
      </c>
      <c r="AC17" s="215" t="s">
        <v>1605</v>
      </c>
      <c r="AD17" s="79" t="s">
        <v>1606</v>
      </c>
    </row>
    <row r="18" spans="2:30" s="95" customFormat="1" ht="105" customHeight="1">
      <c r="B18" s="83">
        <v>2</v>
      </c>
      <c r="C18" s="84">
        <v>32</v>
      </c>
      <c r="D18" s="84">
        <v>56</v>
      </c>
      <c r="E18" s="84"/>
      <c r="F18" s="84" t="s">
        <v>162</v>
      </c>
      <c r="G18" s="83" t="s">
        <v>1535</v>
      </c>
      <c r="H18" s="83" t="s">
        <v>322</v>
      </c>
      <c r="I18" s="83" t="s">
        <v>1601</v>
      </c>
      <c r="J18" s="83" t="s">
        <v>365</v>
      </c>
      <c r="K18" s="83" t="s">
        <v>365</v>
      </c>
      <c r="L18" s="336" t="s">
        <v>1602</v>
      </c>
      <c r="M18" s="84" t="s">
        <v>1603</v>
      </c>
      <c r="N18" s="16" t="s">
        <v>330</v>
      </c>
      <c r="O18" s="337">
        <v>0.15</v>
      </c>
      <c r="P18" s="86">
        <v>41465</v>
      </c>
      <c r="Q18" s="86">
        <v>41471</v>
      </c>
      <c r="R18" s="91">
        <v>42359</v>
      </c>
      <c r="S18" s="89" t="s">
        <v>166</v>
      </c>
      <c r="T18" s="338">
        <v>42447</v>
      </c>
      <c r="U18" s="93"/>
      <c r="V18" s="83" t="s">
        <v>162</v>
      </c>
      <c r="W18" s="16">
        <v>2015</v>
      </c>
      <c r="X18" s="121">
        <v>1793600000</v>
      </c>
      <c r="Y18" s="175">
        <f>X18/VLOOKUP(W18,lov_smmlv,2)*sm_2019</f>
        <v>2305127427.0194774</v>
      </c>
      <c r="Z18" s="124">
        <v>0.15</v>
      </c>
      <c r="AA18" s="175">
        <f>Z18*Y18</f>
        <v>345769114.05292159</v>
      </c>
      <c r="AC18" s="215" t="s">
        <v>1605</v>
      </c>
    </row>
    <row r="19" spans="2:30" s="95" customFormat="1" ht="15">
      <c r="B19" s="96">
        <v>3</v>
      </c>
      <c r="C19" s="84"/>
      <c r="D19" s="84"/>
      <c r="E19" s="84"/>
      <c r="F19" s="84"/>
      <c r="G19" s="83"/>
      <c r="H19" s="84"/>
      <c r="I19" s="83"/>
      <c r="J19" s="83"/>
      <c r="K19" s="83"/>
      <c r="L19" s="85"/>
      <c r="M19" s="84"/>
      <c r="N19" s="84"/>
      <c r="O19" s="91"/>
      <c r="P19" s="86"/>
      <c r="Q19" s="87"/>
      <c r="R19" s="88"/>
      <c r="S19" s="89"/>
      <c r="T19" s="92"/>
      <c r="U19" s="93"/>
      <c r="V19" s="94"/>
      <c r="W19" s="16"/>
      <c r="X19" s="121"/>
      <c r="Y19" s="175" t="e">
        <f>X19/VLOOKUP(W19,lov_smmlv,2)*sm_2019</f>
        <v>#N/A</v>
      </c>
      <c r="Z19" s="124"/>
      <c r="AA19" s="175" t="e">
        <f>Z19*Y19</f>
        <v>#N/A</v>
      </c>
      <c r="AB19" s="94"/>
    </row>
    <row r="20" spans="2:30" s="79" customFormat="1" ht="15.75" thickBot="1">
      <c r="B20" s="987"/>
      <c r="C20" s="989"/>
      <c r="D20" s="989"/>
      <c r="E20" s="989"/>
      <c r="F20" s="989"/>
      <c r="G20" s="989"/>
      <c r="H20" s="989"/>
      <c r="I20" s="989"/>
      <c r="J20" s="989"/>
      <c r="K20" s="989"/>
      <c r="L20" s="989"/>
      <c r="M20" s="989"/>
      <c r="N20" s="989"/>
      <c r="O20" s="989"/>
      <c r="P20" s="989"/>
      <c r="Q20" s="989"/>
      <c r="R20" s="989"/>
      <c r="T20" s="97"/>
      <c r="U20" s="989"/>
      <c r="Y20" s="1090" t="s">
        <v>500</v>
      </c>
      <c r="Z20" s="1090"/>
      <c r="AA20" s="179">
        <f>SUM(AA17:AA18)</f>
        <v>691538228.10584319</v>
      </c>
    </row>
    <row r="21" spans="2:30" s="79" customFormat="1">
      <c r="B21" s="987"/>
      <c r="C21" s="989"/>
      <c r="D21" s="989"/>
      <c r="E21" s="989"/>
      <c r="F21" s="989"/>
      <c r="G21" s="989"/>
      <c r="H21" s="989"/>
      <c r="I21" s="989"/>
      <c r="J21" s="989"/>
      <c r="K21" s="989"/>
      <c r="L21" s="989"/>
      <c r="M21" s="989"/>
      <c r="N21" s="989"/>
      <c r="O21" s="989"/>
      <c r="P21" s="989"/>
      <c r="Q21" s="989"/>
      <c r="R21" s="188" t="s">
        <v>501</v>
      </c>
      <c r="S21" s="189" t="s">
        <v>502</v>
      </c>
      <c r="T21" s="189" t="s">
        <v>110</v>
      </c>
      <c r="U21" s="115"/>
      <c r="V21" s="1091" t="s">
        <v>503</v>
      </c>
      <c r="AA21" s="1008"/>
    </row>
    <row r="22" spans="2:30" s="79" customFormat="1" ht="12.75" customHeight="1">
      <c r="B22" s="987"/>
      <c r="C22" s="989"/>
      <c r="D22" s="989"/>
      <c r="E22" s="989"/>
      <c r="F22" s="989"/>
      <c r="G22" s="989"/>
      <c r="H22" s="989"/>
      <c r="I22" s="989"/>
      <c r="J22" s="989"/>
      <c r="K22" s="989"/>
      <c r="L22" s="989"/>
      <c r="M22" s="989"/>
      <c r="N22" s="989"/>
      <c r="O22" s="989"/>
      <c r="P22" s="989"/>
      <c r="Q22" s="989"/>
      <c r="R22" s="190" t="s">
        <v>504</v>
      </c>
      <c r="S22" s="186">
        <f>1048.5*(sm_2019)</f>
        <v>868279626</v>
      </c>
      <c r="T22" s="187">
        <f>S22/sm_2019</f>
        <v>1048.5</v>
      </c>
      <c r="U22" s="177"/>
      <c r="V22" s="1092"/>
    </row>
    <row r="23" spans="2:30" s="79" customFormat="1" ht="15" customHeight="1">
      <c r="B23" s="987"/>
      <c r="C23" s="989"/>
      <c r="I23" s="989"/>
      <c r="J23" s="989"/>
      <c r="K23" s="989"/>
      <c r="L23" s="989"/>
      <c r="M23" s="989"/>
      <c r="N23" s="989"/>
      <c r="O23" s="989"/>
      <c r="P23" s="989"/>
      <c r="Q23" s="989"/>
      <c r="R23" s="191">
        <v>0.25</v>
      </c>
      <c r="S23" s="186">
        <f>25%*PPTO_oficial</f>
        <v>217070985.25</v>
      </c>
      <c r="T23" s="180">
        <f>S23/sm_2019</f>
        <v>262.12630265566662</v>
      </c>
      <c r="U23" s="178"/>
      <c r="V23" s="1092"/>
    </row>
    <row r="24" spans="2:30" s="79" customFormat="1" ht="15" customHeight="1">
      <c r="B24" s="987"/>
      <c r="C24" s="989"/>
      <c r="I24" s="989"/>
      <c r="J24" s="989">
        <v>797300000</v>
      </c>
      <c r="K24" s="989"/>
      <c r="L24" s="989"/>
      <c r="M24" s="989"/>
      <c r="N24" s="989"/>
      <c r="O24" s="989"/>
      <c r="P24" s="989"/>
      <c r="Q24" s="989"/>
      <c r="R24" s="191">
        <v>0.5</v>
      </c>
      <c r="S24" s="186">
        <f>50%*PPTO_oficial</f>
        <v>434141970.5</v>
      </c>
      <c r="T24" s="180">
        <f>S24/sm_2019</f>
        <v>524.25260531133324</v>
      </c>
      <c r="U24" s="178"/>
      <c r="V24" s="1092"/>
    </row>
    <row r="25" spans="2:30" s="79" customFormat="1" ht="15" customHeight="1">
      <c r="B25" s="987"/>
      <c r="C25" s="989"/>
      <c r="I25" s="989"/>
      <c r="J25" s="989">
        <v>200000000</v>
      </c>
      <c r="K25" s="989"/>
      <c r="L25" s="989"/>
      <c r="M25" s="989"/>
      <c r="N25" s="989"/>
      <c r="O25" s="989"/>
      <c r="P25" s="989"/>
      <c r="Q25" s="989"/>
      <c r="R25" s="191">
        <v>0.75</v>
      </c>
      <c r="S25" s="186">
        <f>75%*PPTO_oficial</f>
        <v>651212955.75</v>
      </c>
      <c r="T25" s="180">
        <f>S25/sm_2019</f>
        <v>786.3789079669998</v>
      </c>
      <c r="U25" s="178"/>
      <c r="V25" s="1092"/>
    </row>
    <row r="26" spans="2:30" s="79" customFormat="1" ht="52.5" customHeight="1">
      <c r="B26" s="987"/>
      <c r="C26" s="989"/>
      <c r="I26" s="989"/>
      <c r="J26" s="989">
        <v>174200000</v>
      </c>
      <c r="K26" s="989"/>
      <c r="L26" s="989"/>
      <c r="M26" s="989"/>
      <c r="N26" s="989"/>
      <c r="O26" s="989"/>
      <c r="P26" s="989"/>
      <c r="R26" s="192" t="s">
        <v>505</v>
      </c>
      <c r="S26" s="181">
        <f>AA20</f>
        <v>691538228.10584319</v>
      </c>
      <c r="T26" s="182">
        <f>S26/sm_2019</f>
        <v>835.0741056879026</v>
      </c>
      <c r="U26" s="178"/>
      <c r="V26" s="1092"/>
    </row>
    <row r="27" spans="2:30" s="79" customFormat="1" ht="15">
      <c r="B27" s="987"/>
      <c r="C27" s="989"/>
      <c r="I27" s="989"/>
      <c r="J27" s="989">
        <v>419900000</v>
      </c>
      <c r="K27" s="989"/>
      <c r="L27" s="989"/>
      <c r="M27" s="989"/>
      <c r="N27" s="989"/>
      <c r="O27" s="989"/>
      <c r="P27" s="989"/>
      <c r="Q27" s="989"/>
      <c r="R27" s="199"/>
      <c r="S27" s="83"/>
      <c r="T27" s="198"/>
      <c r="U27" s="177"/>
      <c r="V27" s="1092"/>
    </row>
    <row r="28" spans="2:30" s="79" customFormat="1" ht="16.5" customHeight="1">
      <c r="B28" s="987"/>
      <c r="C28" s="989"/>
      <c r="I28" s="989"/>
      <c r="J28" s="989">
        <v>202200000</v>
      </c>
      <c r="K28" s="989"/>
      <c r="L28" s="989"/>
      <c r="M28" s="989"/>
      <c r="N28" s="989"/>
      <c r="O28" s="989"/>
      <c r="P28" s="989"/>
      <c r="Q28" s="1012"/>
      <c r="R28" s="193" t="s">
        <v>506</v>
      </c>
      <c r="S28" s="185" t="s">
        <v>507</v>
      </c>
      <c r="T28" s="185" t="s">
        <v>508</v>
      </c>
      <c r="U28" s="177"/>
      <c r="V28" s="1092"/>
    </row>
    <row r="29" spans="2:30" s="79" customFormat="1" ht="16.5" customHeight="1">
      <c r="B29" s="987"/>
      <c r="C29" s="989"/>
      <c r="I29" s="989"/>
      <c r="J29" s="989"/>
      <c r="K29" s="989"/>
      <c r="L29" s="989"/>
      <c r="M29" s="989"/>
      <c r="N29" s="98"/>
      <c r="O29" s="98"/>
      <c r="P29" s="98"/>
      <c r="R29" s="194" t="s">
        <v>509</v>
      </c>
      <c r="S29" s="184">
        <f>IF(OR(AA20=S23,AND(AA20&gt;S23,AA20&lt;S24)),10,0)</f>
        <v>0</v>
      </c>
      <c r="T29" s="184">
        <f>IF(OR(PPTE_SMMLV=T23,AND(PPTE_SMMLV&gt;T23,PPTE_SMMLV&lt;T24)),10,0)</f>
        <v>0</v>
      </c>
      <c r="U29" s="177"/>
      <c r="V29" s="1092"/>
    </row>
    <row r="30" spans="2:30" s="79" customFormat="1" ht="16.5" customHeight="1">
      <c r="B30" s="987"/>
      <c r="C30" s="989"/>
      <c r="D30" s="989"/>
      <c r="E30" s="989"/>
      <c r="F30" s="989"/>
      <c r="G30" s="989"/>
      <c r="H30" s="989"/>
      <c r="I30" s="989"/>
      <c r="J30" s="989"/>
      <c r="K30" s="989"/>
      <c r="L30" s="989"/>
      <c r="M30" s="989"/>
      <c r="N30" s="98"/>
      <c r="O30" s="98"/>
      <c r="P30" s="98"/>
      <c r="R30" s="194" t="s">
        <v>510</v>
      </c>
      <c r="S30" s="184">
        <f>IF(OR(AA20=S24,AND(AA20&gt;S24,AA20&lt;S25)),20,0)</f>
        <v>0</v>
      </c>
      <c r="T30" s="184">
        <f>IF(OR(PPTE_SMMLV=T24,AND(PPTE_SMMLV&gt;T24,PPTE_SMMLV&lt;T25)),20,0)</f>
        <v>0</v>
      </c>
      <c r="U30" s="177"/>
      <c r="V30" s="1092"/>
    </row>
    <row r="31" spans="2:30" s="79" customFormat="1" ht="16.5" customHeight="1">
      <c r="B31" s="987"/>
      <c r="C31" s="989"/>
      <c r="D31" s="989"/>
      <c r="E31" s="989"/>
      <c r="F31" s="989"/>
      <c r="G31" s="989"/>
      <c r="H31" s="989"/>
      <c r="I31" s="989"/>
      <c r="J31" s="989"/>
      <c r="K31" s="989"/>
      <c r="L31" s="989"/>
      <c r="M31" s="989"/>
      <c r="N31" s="98"/>
      <c r="O31" s="98"/>
      <c r="P31" s="98"/>
      <c r="R31" s="194" t="s">
        <v>511</v>
      </c>
      <c r="S31" s="184">
        <f>IF(OR(AA20=S25,AA20&gt;S25),30,0)</f>
        <v>30</v>
      </c>
      <c r="T31" s="184">
        <f>IF(OR(PPTE_SMMLV=T25,PPTE_SMMLV&gt;T25),30,0)</f>
        <v>0</v>
      </c>
      <c r="U31" s="177"/>
      <c r="V31" s="1092"/>
    </row>
    <row r="32" spans="2:30" s="79" customFormat="1" ht="16.5" customHeight="1">
      <c r="B32" s="987"/>
      <c r="C32" s="989"/>
      <c r="D32" s="989"/>
      <c r="E32" s="989"/>
      <c r="F32" s="989"/>
      <c r="G32" s="1094"/>
      <c r="H32" s="1094"/>
      <c r="I32" s="1094"/>
      <c r="J32" s="988"/>
      <c r="K32" s="988"/>
      <c r="L32" s="1094"/>
      <c r="M32" s="989"/>
      <c r="N32" s="989"/>
      <c r="O32" s="989"/>
      <c r="P32" s="989"/>
      <c r="R32" s="339" t="s">
        <v>512</v>
      </c>
      <c r="S32" s="340">
        <v>10</v>
      </c>
      <c r="T32" s="340">
        <f>IF(SUM(V17:V19)&gt;=1,10,0)</f>
        <v>0</v>
      </c>
      <c r="U32" s="177"/>
      <c r="V32" s="1092"/>
    </row>
    <row r="33" spans="2:22" s="79" customFormat="1" ht="16.5" customHeight="1" thickBot="1">
      <c r="B33" s="987"/>
      <c r="C33" s="989"/>
      <c r="D33" s="989"/>
      <c r="E33" s="989"/>
      <c r="F33" s="989"/>
      <c r="G33" s="1094"/>
      <c r="H33" s="1094"/>
      <c r="I33" s="1094"/>
      <c r="J33" s="988"/>
      <c r="K33" s="988"/>
      <c r="L33" s="1094"/>
      <c r="M33" s="989"/>
      <c r="N33" s="989"/>
      <c r="O33" s="989"/>
      <c r="P33" s="989"/>
      <c r="Q33" s="1012"/>
      <c r="R33" s="196" t="s">
        <v>506</v>
      </c>
      <c r="S33" s="197">
        <f>SUM(S29:S32)</f>
        <v>40</v>
      </c>
      <c r="T33" s="197">
        <f>SUM(T29:T32)</f>
        <v>0</v>
      </c>
      <c r="U33" s="200"/>
      <c r="V33" s="1093"/>
    </row>
    <row r="34" spans="2:22" s="79" customFormat="1">
      <c r="B34" s="987"/>
      <c r="C34" s="989"/>
      <c r="D34" s="989"/>
      <c r="E34" s="989"/>
      <c r="F34" s="989"/>
      <c r="G34" s="1094"/>
      <c r="H34" s="1094"/>
      <c r="I34" s="1094"/>
      <c r="J34" s="988"/>
      <c r="K34" s="988"/>
      <c r="L34" s="1094"/>
      <c r="M34" s="989"/>
      <c r="N34" s="989"/>
      <c r="O34" s="989"/>
      <c r="P34" s="989"/>
      <c r="Q34" s="989"/>
      <c r="R34" s="989"/>
      <c r="S34" s="100"/>
      <c r="T34" s="989"/>
      <c r="U34" s="989"/>
    </row>
    <row r="35" spans="2:22" s="79" customFormat="1">
      <c r="B35" s="987"/>
      <c r="C35" s="989"/>
      <c r="D35" s="989"/>
      <c r="E35" s="989"/>
      <c r="F35" s="989"/>
      <c r="G35" s="1094"/>
      <c r="H35" s="1094"/>
      <c r="I35" s="1094"/>
      <c r="J35" s="988"/>
      <c r="K35" s="988"/>
      <c r="L35" s="1094"/>
      <c r="M35" s="989"/>
      <c r="N35" s="989"/>
      <c r="O35" s="989"/>
      <c r="P35" s="989"/>
      <c r="Q35" s="989"/>
      <c r="R35" s="989"/>
      <c r="S35" s="100"/>
      <c r="T35" s="989"/>
      <c r="U35" s="989"/>
    </row>
    <row r="36" spans="2:22">
      <c r="G36" s="1094"/>
      <c r="H36" s="1094"/>
      <c r="I36" s="1094"/>
      <c r="J36" s="988"/>
      <c r="K36" s="988"/>
      <c r="L36" s="1094"/>
    </row>
    <row r="37" spans="2:22">
      <c r="G37" s="1094"/>
      <c r="H37" s="1094"/>
      <c r="I37" s="1094"/>
      <c r="J37" s="988"/>
      <c r="K37" s="988"/>
      <c r="L37" s="1094"/>
    </row>
    <row r="38" spans="2:22" s="102" customFormat="1">
      <c r="G38" s="1094"/>
      <c r="H38" s="1094"/>
      <c r="I38" s="1094"/>
      <c r="J38" s="988"/>
      <c r="K38" s="988"/>
      <c r="L38" s="1094"/>
    </row>
    <row r="39" spans="2:22" s="103" customFormat="1" ht="18">
      <c r="C39" s="104"/>
      <c r="D39" s="104"/>
      <c r="E39" s="104"/>
      <c r="F39" s="104"/>
      <c r="G39" s="1094"/>
      <c r="H39" s="1094"/>
      <c r="I39" s="1094"/>
      <c r="J39" s="988"/>
      <c r="K39" s="988"/>
      <c r="L39" s="1094"/>
    </row>
    <row r="40" spans="2:22" s="103" customFormat="1" ht="18">
      <c r="C40" s="104"/>
      <c r="G40" s="1094"/>
      <c r="H40" s="1094"/>
      <c r="I40" s="1094"/>
      <c r="J40" s="988"/>
      <c r="K40" s="988"/>
      <c r="L40" s="32"/>
    </row>
    <row r="41" spans="2:22" s="103" customFormat="1" ht="18">
      <c r="C41" s="104"/>
      <c r="G41" s="1094"/>
      <c r="H41" s="1094"/>
      <c r="I41" s="1094"/>
      <c r="J41" s="988"/>
      <c r="K41" s="988"/>
      <c r="L41" s="32"/>
    </row>
    <row r="42" spans="2:22" s="103" customFormat="1" ht="18">
      <c r="C42" s="104"/>
      <c r="G42" s="1094"/>
      <c r="H42" s="1094"/>
      <c r="I42" s="1094"/>
      <c r="J42" s="988"/>
      <c r="K42" s="988"/>
      <c r="L42" s="32"/>
    </row>
    <row r="43" spans="2:22" s="103" customFormat="1" ht="18">
      <c r="C43" s="104"/>
      <c r="G43" s="1094"/>
      <c r="H43" s="1094"/>
      <c r="I43" s="1094"/>
      <c r="J43" s="988"/>
      <c r="K43" s="988"/>
      <c r="L43" s="32"/>
    </row>
    <row r="44" spans="2:22" s="103" customFormat="1" ht="18">
      <c r="C44" s="104"/>
      <c r="I44" s="104"/>
      <c r="J44" s="104"/>
      <c r="K44" s="104"/>
    </row>
    <row r="45" spans="2:22" s="103" customFormat="1" ht="18">
      <c r="C45" s="104"/>
      <c r="I45" s="104"/>
      <c r="J45" s="104"/>
      <c r="K45" s="104"/>
    </row>
    <row r="46" spans="2:22" s="103" customFormat="1" ht="18">
      <c r="C46" s="104"/>
      <c r="I46" s="104"/>
      <c r="J46" s="104"/>
      <c r="K46" s="104"/>
    </row>
    <row r="47" spans="2:22" s="103" customFormat="1" ht="18">
      <c r="C47" s="104"/>
      <c r="D47" s="104"/>
      <c r="E47" s="104"/>
      <c r="F47" s="104"/>
      <c r="G47" s="104"/>
      <c r="H47" s="104"/>
      <c r="I47" s="104"/>
      <c r="J47" s="104"/>
      <c r="K47" s="104"/>
    </row>
    <row r="48" spans="2:22" s="103" customFormat="1" ht="18">
      <c r="C48" s="104"/>
      <c r="D48" s="104"/>
      <c r="E48" s="104"/>
      <c r="F48" s="104"/>
      <c r="G48" s="104"/>
      <c r="H48" s="104"/>
      <c r="I48" s="104"/>
      <c r="J48" s="104"/>
      <c r="K48" s="104"/>
    </row>
  </sheetData>
  <mergeCells count="13">
    <mergeCell ref="E13:G13"/>
    <mergeCell ref="J15:K15"/>
    <mergeCell ref="S15:U15"/>
    <mergeCell ref="Y20:Z20"/>
    <mergeCell ref="V21:V33"/>
    <mergeCell ref="G32:I43"/>
    <mergeCell ref="L32:L39"/>
    <mergeCell ref="B10:U10"/>
    <mergeCell ref="B5:U5"/>
    <mergeCell ref="B6:U6"/>
    <mergeCell ref="B7:U7"/>
    <mergeCell ref="B8:U8"/>
    <mergeCell ref="B9:U9"/>
  </mergeCells>
  <conditionalFormatting sqref="W17:X17 Z17:AA17 AA18:AA20">
    <cfRule type="containsText" dxfId="15" priority="11" operator="containsText" text="NO">
      <formula>NOT(ISERROR(SEARCH(("NO"),(W17))))</formula>
    </cfRule>
  </conditionalFormatting>
  <conditionalFormatting sqref="W17:X17 Z17:AA17 AA18:AA20">
    <cfRule type="cellIs" dxfId="14" priority="12" operator="equal">
      <formula>"""no"""</formula>
    </cfRule>
  </conditionalFormatting>
  <conditionalFormatting sqref="Z18:Z19">
    <cfRule type="containsText" dxfId="13" priority="9" operator="containsText" text="NO">
      <formula>NOT(ISERROR(SEARCH(("NO"),(Z18))))</formula>
    </cfRule>
  </conditionalFormatting>
  <conditionalFormatting sqref="Z18:Z19">
    <cfRule type="cellIs" dxfId="12" priority="10" operator="equal">
      <formula>"""no"""</formula>
    </cfRule>
  </conditionalFormatting>
  <conditionalFormatting sqref="W18:W19">
    <cfRule type="containsText" dxfId="11" priority="7" operator="containsText" text="NO">
      <formula>NOT(ISERROR(SEARCH(("NO"),(W18))))</formula>
    </cfRule>
  </conditionalFormatting>
  <conditionalFormatting sqref="W18:W19">
    <cfRule type="cellIs" dxfId="10" priority="8" operator="equal">
      <formula>"""no"""</formula>
    </cfRule>
  </conditionalFormatting>
  <conditionalFormatting sqref="X19">
    <cfRule type="containsText" dxfId="9" priority="5" operator="containsText" text="NO">
      <formula>NOT(ISERROR(SEARCH(("NO"),(X19))))</formula>
    </cfRule>
  </conditionalFormatting>
  <conditionalFormatting sqref="X19">
    <cfRule type="cellIs" dxfId="8" priority="6" operator="equal">
      <formula>"""no"""</formula>
    </cfRule>
  </conditionalFormatting>
  <conditionalFormatting sqref="Y17:Y19">
    <cfRule type="containsText" dxfId="7" priority="3" operator="containsText" text="NO">
      <formula>NOT(ISERROR(SEARCH(("NO"),(Y17))))</formula>
    </cfRule>
  </conditionalFormatting>
  <conditionalFormatting sqref="Y17:Y19">
    <cfRule type="cellIs" dxfId="6" priority="4" operator="equal">
      <formula>"""no"""</formula>
    </cfRule>
  </conditionalFormatting>
  <conditionalFormatting sqref="X18">
    <cfRule type="containsText" dxfId="5" priority="1" operator="containsText" text="NO">
      <formula>NOT(ISERROR(SEARCH(("NO"),(X18))))</formula>
    </cfRule>
  </conditionalFormatting>
  <conditionalFormatting sqref="X18">
    <cfRule type="cellIs" dxfId="4" priority="2" operator="equal">
      <formula>"""no"""</formula>
    </cfRule>
  </conditionalFormatting>
  <pageMargins left="0.7" right="0.7" top="0.75" bottom="0.75" header="0.3" footer="0.3"/>
  <pageSetup paperSize="9" orientation="portrait" r:id="rId1"/>
  <drawing r:id="rId2"/>
  <legacyDrawing r:id="rId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94"/>
  <sheetViews>
    <sheetView topLeftCell="L12" zoomScale="93" zoomScaleNormal="93" workbookViewId="0">
      <selection activeCell="O22" sqref="O22"/>
    </sheetView>
  </sheetViews>
  <sheetFormatPr baseColWidth="10" defaultColWidth="14.42578125" defaultRowHeight="15"/>
  <cols>
    <col min="1" max="1" width="15.28515625" style="105" customWidth="1"/>
    <col min="2" max="2" width="31.140625" style="1004" customWidth="1"/>
    <col min="3" max="3" width="15.140625" style="1004" customWidth="1"/>
    <col min="4" max="8" width="34.7109375" style="1004" customWidth="1"/>
    <col min="9" max="10" width="34.28515625" style="1004" customWidth="1"/>
    <col min="11" max="11" width="52" style="1004" customWidth="1"/>
    <col min="12" max="12" width="16.5703125" style="1004" customWidth="1"/>
    <col min="13" max="13" width="13.28515625" style="1004" customWidth="1"/>
    <col min="14" max="14" width="13.85546875" style="1004" customWidth="1"/>
    <col min="15" max="15" width="15.7109375" style="1004" customWidth="1"/>
    <col min="16" max="16" width="22" style="1004" customWidth="1"/>
    <col min="17" max="17" width="13.42578125" style="1004" customWidth="1"/>
    <col min="18" max="18" width="40.7109375" style="1004" customWidth="1"/>
    <col min="19" max="19" width="16.5703125" style="1004" bestFit="1" customWidth="1"/>
    <col min="20" max="20" width="12.28515625" style="1004" bestFit="1" customWidth="1"/>
    <col min="21" max="21" width="24.140625" style="1004" customWidth="1"/>
    <col min="22" max="29" width="11.42578125" style="1004" customWidth="1"/>
    <col min="30" max="16384" width="14.42578125" style="1004"/>
  </cols>
  <sheetData>
    <row r="1" spans="1:29">
      <c r="A1" s="1043" t="s">
        <v>58</v>
      </c>
      <c r="B1" s="1042"/>
      <c r="C1" s="1042"/>
      <c r="D1" s="1042"/>
      <c r="E1" s="1042"/>
      <c r="F1" s="1042"/>
      <c r="G1" s="1042"/>
      <c r="H1" s="1042"/>
      <c r="I1" s="1042"/>
      <c r="J1" s="1042"/>
      <c r="K1" s="1042"/>
      <c r="L1" s="1042"/>
      <c r="M1" s="1042"/>
      <c r="N1" s="1042"/>
      <c r="O1" s="1042"/>
      <c r="P1" s="1042"/>
      <c r="Q1" s="1042"/>
      <c r="R1" s="1042"/>
      <c r="S1" s="1042"/>
      <c r="T1" s="18"/>
      <c r="U1" s="18"/>
      <c r="V1" s="18"/>
      <c r="W1" s="18"/>
      <c r="X1" s="18"/>
      <c r="Y1" s="18"/>
      <c r="Z1" s="18"/>
      <c r="AA1" s="18"/>
      <c r="AB1" s="18"/>
      <c r="AC1" s="18"/>
    </row>
    <row r="2" spans="1:29">
      <c r="A2" s="1043" t="s">
        <v>2</v>
      </c>
      <c r="B2" s="1042"/>
      <c r="C2" s="1042"/>
      <c r="D2" s="1042"/>
      <c r="E2" s="1042"/>
      <c r="F2" s="1042"/>
      <c r="G2" s="1042"/>
      <c r="H2" s="1042"/>
      <c r="I2" s="1042"/>
      <c r="J2" s="1042"/>
      <c r="K2" s="1042"/>
      <c r="L2" s="1042"/>
      <c r="M2" s="1042"/>
      <c r="N2" s="1042"/>
      <c r="O2" s="1042"/>
      <c r="P2" s="1042"/>
      <c r="Q2" s="1042"/>
      <c r="R2" s="1042"/>
      <c r="S2" s="1042"/>
      <c r="T2" s="18"/>
      <c r="U2" s="18"/>
      <c r="V2" s="18"/>
      <c r="W2" s="18"/>
      <c r="X2" s="18"/>
      <c r="Y2" s="18"/>
      <c r="Z2" s="18"/>
      <c r="AA2" s="18"/>
      <c r="AB2" s="18"/>
      <c r="AC2" s="18"/>
    </row>
    <row r="3" spans="1:29">
      <c r="A3" s="1043"/>
      <c r="B3" s="1042"/>
      <c r="C3" s="1042"/>
      <c r="D3" s="1042"/>
      <c r="E3" s="1042"/>
      <c r="F3" s="1042"/>
      <c r="G3" s="1042"/>
      <c r="H3" s="1042"/>
      <c r="I3" s="1042"/>
      <c r="J3" s="1042"/>
      <c r="K3" s="1042"/>
      <c r="L3" s="1042"/>
      <c r="M3" s="1042"/>
      <c r="N3" s="1042"/>
      <c r="O3" s="1042"/>
      <c r="P3" s="1042"/>
      <c r="Q3" s="1042"/>
      <c r="R3" s="1042"/>
      <c r="S3" s="1042"/>
      <c r="T3" s="18"/>
      <c r="U3" s="18"/>
      <c r="V3" s="18"/>
      <c r="W3" s="18"/>
      <c r="X3" s="18"/>
      <c r="Y3" s="18"/>
      <c r="Z3" s="18"/>
      <c r="AA3" s="18"/>
      <c r="AB3" s="18"/>
      <c r="AC3" s="18"/>
    </row>
    <row r="4" spans="1:29">
      <c r="A4" s="1043" t="s">
        <v>48</v>
      </c>
      <c r="B4" s="1042"/>
      <c r="C4" s="1042"/>
      <c r="D4" s="1042"/>
      <c r="E4" s="1042"/>
      <c r="F4" s="1042"/>
      <c r="G4" s="1042"/>
      <c r="H4" s="1042"/>
      <c r="I4" s="1042"/>
      <c r="J4" s="1042"/>
      <c r="K4" s="1042"/>
      <c r="L4" s="1042"/>
      <c r="M4" s="1042"/>
      <c r="N4" s="1042"/>
      <c r="O4" s="1042"/>
      <c r="P4" s="1042"/>
      <c r="Q4" s="1042"/>
      <c r="R4" s="1042"/>
      <c r="S4" s="1042"/>
      <c r="T4" s="18"/>
      <c r="U4" s="18"/>
      <c r="V4" s="18"/>
      <c r="W4" s="18"/>
      <c r="X4" s="18"/>
      <c r="Y4" s="18"/>
      <c r="Z4" s="18"/>
      <c r="AA4" s="18"/>
      <c r="AB4" s="18"/>
      <c r="AC4" s="18"/>
    </row>
    <row r="5" spans="1:29">
      <c r="A5" s="1043" t="s">
        <v>514</v>
      </c>
      <c r="B5" s="1042"/>
      <c r="C5" s="1042"/>
      <c r="D5" s="1042"/>
      <c r="E5" s="1042"/>
      <c r="F5" s="1042"/>
      <c r="G5" s="1042"/>
      <c r="H5" s="1042"/>
      <c r="I5" s="1042"/>
      <c r="J5" s="1042"/>
      <c r="K5" s="1042"/>
      <c r="L5" s="1042"/>
      <c r="M5" s="1042"/>
      <c r="N5" s="1042"/>
      <c r="O5" s="1042"/>
      <c r="P5" s="1042"/>
      <c r="Q5" s="1042"/>
      <c r="R5" s="1042"/>
      <c r="S5" s="1042"/>
      <c r="T5" s="18"/>
      <c r="U5" s="18"/>
      <c r="V5" s="18"/>
      <c r="W5" s="18"/>
      <c r="X5" s="18"/>
      <c r="Y5" s="18"/>
      <c r="Z5" s="18"/>
      <c r="AA5" s="18"/>
      <c r="AB5" s="18"/>
      <c r="AC5" s="18"/>
    </row>
    <row r="6" spans="1:29">
      <c r="A6" s="980"/>
      <c r="B6" s="1005"/>
      <c r="C6" s="1005"/>
      <c r="D6" s="1005"/>
      <c r="E6" s="1005"/>
      <c r="F6" s="1005"/>
      <c r="G6" s="1005"/>
      <c r="H6" s="1005"/>
      <c r="I6" s="1005"/>
      <c r="J6" s="1005"/>
      <c r="K6" s="1005"/>
      <c r="L6" s="1005"/>
      <c r="M6" s="1005"/>
      <c r="N6" s="1005"/>
      <c r="O6" s="1005"/>
      <c r="P6" s="1005"/>
      <c r="Q6" s="1005"/>
      <c r="R6" s="1005"/>
      <c r="S6" s="1005"/>
      <c r="T6" s="18"/>
      <c r="U6" s="18"/>
      <c r="V6" s="18"/>
      <c r="W6" s="18"/>
      <c r="X6" s="18"/>
      <c r="Y6" s="18"/>
      <c r="Z6" s="18"/>
      <c r="AA6" s="18"/>
      <c r="AB6" s="18"/>
      <c r="AC6" s="18"/>
    </row>
    <row r="7" spans="1:29" ht="18.75" customHeight="1" thickBot="1">
      <c r="A7" s="233" t="s">
        <v>83</v>
      </c>
      <c r="B7" s="234"/>
      <c r="C7" s="1037" t="s">
        <v>318</v>
      </c>
      <c r="D7" s="1037"/>
      <c r="E7" s="1037"/>
      <c r="F7" s="1037"/>
      <c r="G7" s="1037"/>
      <c r="H7" s="1037"/>
      <c r="I7" s="1037"/>
      <c r="J7" s="979"/>
      <c r="K7" s="234"/>
      <c r="L7" s="234"/>
      <c r="M7" s="234"/>
      <c r="N7" s="234"/>
      <c r="O7" s="234"/>
      <c r="P7" s="234"/>
      <c r="Q7" s="234"/>
      <c r="R7" s="234"/>
      <c r="S7" s="234"/>
      <c r="T7" s="18"/>
      <c r="U7" s="18"/>
      <c r="V7" s="18"/>
      <c r="W7" s="18"/>
      <c r="X7" s="18"/>
      <c r="Y7" s="18"/>
      <c r="Z7" s="18"/>
      <c r="AA7" s="18"/>
      <c r="AB7" s="18"/>
      <c r="AC7" s="18"/>
    </row>
    <row r="8" spans="1:29">
      <c r="A8" s="1103" t="s">
        <v>515</v>
      </c>
      <c r="B8" s="1104"/>
      <c r="C8" s="1104"/>
      <c r="D8" s="1104"/>
      <c r="E8" s="1104"/>
      <c r="F8" s="1104"/>
      <c r="G8" s="1104"/>
      <c r="H8" s="1104"/>
      <c r="I8" s="1104"/>
      <c r="J8" s="1104"/>
      <c r="K8" s="1104"/>
      <c r="L8" s="1104"/>
      <c r="M8" s="1104"/>
      <c r="N8" s="1104"/>
      <c r="O8" s="1104"/>
      <c r="P8" s="1104"/>
      <c r="Q8" s="1104"/>
      <c r="R8" s="1104"/>
      <c r="S8" s="1104"/>
      <c r="T8" s="1105"/>
      <c r="U8" s="18"/>
      <c r="V8" s="18"/>
      <c r="W8" s="18"/>
      <c r="X8" s="18"/>
      <c r="Y8" s="18"/>
      <c r="Z8" s="18"/>
      <c r="AA8" s="18"/>
      <c r="AB8" s="18"/>
      <c r="AC8" s="18"/>
    </row>
    <row r="9" spans="1:29">
      <c r="A9" s="63" t="s">
        <v>516</v>
      </c>
      <c r="B9" s="63" t="s">
        <v>516</v>
      </c>
      <c r="C9" s="63" t="s">
        <v>516</v>
      </c>
      <c r="D9" s="63" t="s">
        <v>516</v>
      </c>
      <c r="E9" s="63"/>
      <c r="F9" s="63"/>
      <c r="G9" s="63"/>
      <c r="H9" s="63"/>
      <c r="I9" s="63" t="s">
        <v>516</v>
      </c>
      <c r="J9" s="63"/>
      <c r="K9" s="63" t="s">
        <v>516</v>
      </c>
      <c r="L9" s="63" t="s">
        <v>516</v>
      </c>
      <c r="M9" s="63" t="s">
        <v>516</v>
      </c>
      <c r="N9" s="63" t="s">
        <v>516</v>
      </c>
      <c r="O9" s="63"/>
      <c r="P9" s="63" t="s">
        <v>516</v>
      </c>
      <c r="Q9" s="63" t="s">
        <v>516</v>
      </c>
      <c r="R9" s="63" t="s">
        <v>516</v>
      </c>
      <c r="S9" s="63" t="s">
        <v>516</v>
      </c>
      <c r="T9" s="63" t="s">
        <v>516</v>
      </c>
      <c r="U9" s="18"/>
      <c r="V9" s="18"/>
      <c r="W9" s="18"/>
      <c r="X9" s="18"/>
      <c r="Y9" s="18"/>
      <c r="Z9" s="18"/>
      <c r="AA9" s="18"/>
      <c r="AB9" s="18"/>
      <c r="AC9" s="18"/>
    </row>
    <row r="10" spans="1:29" ht="15" customHeight="1">
      <c r="A10" s="1106" t="s">
        <v>517</v>
      </c>
      <c r="B10" s="1106" t="s">
        <v>59</v>
      </c>
      <c r="C10" s="1113" t="s">
        <v>518</v>
      </c>
      <c r="D10" s="1112"/>
      <c r="E10" s="1112"/>
      <c r="F10" s="1112"/>
      <c r="G10" s="1112"/>
      <c r="H10" s="1112"/>
      <c r="I10" s="1112"/>
      <c r="J10" s="1112"/>
      <c r="K10" s="1112"/>
      <c r="L10" s="1112"/>
      <c r="M10" s="1112"/>
      <c r="N10" s="1112"/>
      <c r="O10" s="1112"/>
      <c r="P10" s="1112"/>
      <c r="Q10" s="1112"/>
      <c r="R10" s="1112"/>
      <c r="S10" s="1112"/>
      <c r="T10" s="1112"/>
      <c r="U10" s="18"/>
      <c r="V10" s="18"/>
      <c r="W10" s="18"/>
      <c r="X10" s="18"/>
      <c r="Y10" s="18"/>
      <c r="Z10" s="18"/>
      <c r="AA10" s="18"/>
      <c r="AB10" s="18"/>
      <c r="AC10" s="18"/>
    </row>
    <row r="11" spans="1:29" ht="76.5">
      <c r="A11" s="1106"/>
      <c r="B11" s="1112"/>
      <c r="C11" s="990" t="s">
        <v>519</v>
      </c>
      <c r="D11" s="990" t="s">
        <v>60</v>
      </c>
      <c r="E11" s="71" t="s">
        <v>75</v>
      </c>
      <c r="F11" s="71" t="s">
        <v>76</v>
      </c>
      <c r="G11" s="71" t="s">
        <v>77</v>
      </c>
      <c r="H11" s="71" t="s">
        <v>124</v>
      </c>
      <c r="I11" s="990" t="s">
        <v>61</v>
      </c>
      <c r="J11" s="990" t="s">
        <v>79</v>
      </c>
      <c r="K11" s="990" t="s">
        <v>62</v>
      </c>
      <c r="L11" s="990" t="s">
        <v>520</v>
      </c>
      <c r="M11" s="990" t="s">
        <v>521</v>
      </c>
      <c r="N11" s="990" t="s">
        <v>522</v>
      </c>
      <c r="O11" s="990" t="s">
        <v>523</v>
      </c>
      <c r="P11" s="990" t="s">
        <v>524</v>
      </c>
      <c r="Q11" s="990" t="s">
        <v>525</v>
      </c>
      <c r="R11" s="990" t="s">
        <v>526</v>
      </c>
      <c r="S11" s="990" t="s">
        <v>527</v>
      </c>
      <c r="T11" s="990" t="s">
        <v>528</v>
      </c>
      <c r="U11" s="18"/>
      <c r="V11" s="18"/>
      <c r="W11" s="18"/>
      <c r="X11" s="18"/>
      <c r="Y11" s="18"/>
      <c r="Z11" s="18"/>
      <c r="AA11" s="18"/>
      <c r="AB11" s="18"/>
      <c r="AC11" s="18"/>
    </row>
    <row r="12" spans="1:29" ht="68.25" customHeight="1">
      <c r="A12" s="1125" t="s">
        <v>529</v>
      </c>
      <c r="B12" s="1056" t="s">
        <v>335</v>
      </c>
      <c r="C12" s="994">
        <v>3</v>
      </c>
      <c r="D12" s="986" t="s">
        <v>1607</v>
      </c>
      <c r="E12" s="986" t="s">
        <v>1608</v>
      </c>
      <c r="F12" s="986" t="s">
        <v>1609</v>
      </c>
      <c r="G12" s="246">
        <v>4838491</v>
      </c>
      <c r="H12" s="986" t="s">
        <v>184</v>
      </c>
      <c r="I12" s="986" t="s">
        <v>1610</v>
      </c>
      <c r="J12" s="986" t="s">
        <v>1611</v>
      </c>
      <c r="K12" s="986" t="s">
        <v>1612</v>
      </c>
      <c r="L12" s="1011">
        <v>42933</v>
      </c>
      <c r="M12" s="1011">
        <v>43577</v>
      </c>
      <c r="N12" s="1013">
        <f>_xlfn.DAYS(M12,L12)/365*12</f>
        <v>21.172602739726027</v>
      </c>
      <c r="O12" s="1002" t="s">
        <v>173</v>
      </c>
      <c r="P12" s="43" t="s">
        <v>162</v>
      </c>
      <c r="Q12" s="1013">
        <f>IF(P12="no",0,N12)</f>
        <v>21.172602739726027</v>
      </c>
      <c r="R12" s="1059" t="s">
        <v>530</v>
      </c>
      <c r="S12" s="1119">
        <f>SUM(Q12:Q13)</f>
        <v>26.827397260273973</v>
      </c>
      <c r="T12" s="1122">
        <v>9</v>
      </c>
      <c r="U12" s="18"/>
      <c r="V12" s="20"/>
      <c r="W12" s="18"/>
      <c r="X12" s="18"/>
      <c r="Y12" s="18"/>
      <c r="Z12" s="18"/>
      <c r="AA12" s="18"/>
      <c r="AB12" s="18"/>
      <c r="AC12" s="18"/>
    </row>
    <row r="13" spans="1:29" ht="51">
      <c r="A13" s="1127"/>
      <c r="B13" s="1110"/>
      <c r="C13" s="994">
        <v>4</v>
      </c>
      <c r="D13" s="1010" t="s">
        <v>340</v>
      </c>
      <c r="E13" s="1009" t="s">
        <v>341</v>
      </c>
      <c r="F13" s="1009" t="s">
        <v>342</v>
      </c>
      <c r="G13" s="1009" t="s">
        <v>343</v>
      </c>
      <c r="H13" s="1009" t="s">
        <v>184</v>
      </c>
      <c r="I13" s="1009" t="s">
        <v>344</v>
      </c>
      <c r="J13" s="314" t="s">
        <v>345</v>
      </c>
      <c r="K13" s="986" t="s">
        <v>1612</v>
      </c>
      <c r="L13" s="986">
        <v>42760</v>
      </c>
      <c r="M13" s="1011">
        <v>42932</v>
      </c>
      <c r="N13" s="1013">
        <f>_xlfn.DAYS(M13,L13)/365*12</f>
        <v>5.6547945205479451</v>
      </c>
      <c r="O13" s="1002" t="s">
        <v>173</v>
      </c>
      <c r="P13" s="43" t="s">
        <v>162</v>
      </c>
      <c r="Q13" s="1013">
        <f>IF(P13="no",0,N13)</f>
        <v>5.6547945205479451</v>
      </c>
      <c r="R13" s="1143"/>
      <c r="S13" s="1121"/>
      <c r="T13" s="1124"/>
      <c r="U13" s="18"/>
      <c r="V13" s="20"/>
      <c r="W13" s="18"/>
      <c r="X13" s="18"/>
      <c r="Y13" s="18"/>
      <c r="Z13" s="18"/>
      <c r="AA13" s="18"/>
      <c r="AB13" s="18"/>
      <c r="AC13" s="18"/>
    </row>
    <row r="14" spans="1:29" ht="89.25">
      <c r="A14" s="985" t="s">
        <v>531</v>
      </c>
      <c r="B14" s="982" t="s">
        <v>347</v>
      </c>
      <c r="C14" s="994">
        <v>7</v>
      </c>
      <c r="D14" s="1007" t="s">
        <v>350</v>
      </c>
      <c r="E14" s="1006" t="s">
        <v>351</v>
      </c>
      <c r="F14" s="1006" t="s">
        <v>352</v>
      </c>
      <c r="G14" s="1006">
        <v>3167478977</v>
      </c>
      <c r="H14" s="1006" t="s">
        <v>184</v>
      </c>
      <c r="I14" s="1006" t="s">
        <v>353</v>
      </c>
      <c r="J14" s="242" t="s">
        <v>184</v>
      </c>
      <c r="K14" s="315" t="s">
        <v>354</v>
      </c>
      <c r="L14" s="986">
        <v>41183</v>
      </c>
      <c r="M14" s="1011">
        <v>42735</v>
      </c>
      <c r="N14" s="1013">
        <f>_xlfn.DAYS(M14,L14)/365*12</f>
        <v>51.024657534246579</v>
      </c>
      <c r="O14" s="1002" t="s">
        <v>173</v>
      </c>
      <c r="P14" s="43" t="s">
        <v>162</v>
      </c>
      <c r="Q14" s="1013">
        <f>IF(P14="no",0,N14)</f>
        <v>51.024657534246579</v>
      </c>
      <c r="R14" s="983" t="s">
        <v>530</v>
      </c>
      <c r="S14" s="999">
        <f>SUM(Q14:R14)</f>
        <v>51.024657534246579</v>
      </c>
      <c r="T14" s="1001">
        <v>20</v>
      </c>
      <c r="U14" s="18"/>
      <c r="V14" s="20"/>
      <c r="W14" s="18"/>
      <c r="X14" s="18"/>
      <c r="Y14" s="18"/>
      <c r="Z14" s="18"/>
      <c r="AA14" s="18"/>
      <c r="AB14" s="18"/>
      <c r="AC14" s="18"/>
    </row>
    <row r="15" spans="1:29" ht="39" thickBot="1">
      <c r="A15" s="985" t="s">
        <v>546</v>
      </c>
      <c r="B15" s="984" t="s">
        <v>355</v>
      </c>
      <c r="C15" s="994">
        <v>10</v>
      </c>
      <c r="D15" s="1010" t="s">
        <v>359</v>
      </c>
      <c r="E15" s="1009" t="s">
        <v>360</v>
      </c>
      <c r="F15" s="1009" t="s">
        <v>361</v>
      </c>
      <c r="G15" s="1009">
        <v>2611997</v>
      </c>
      <c r="H15" s="1009" t="s">
        <v>184</v>
      </c>
      <c r="I15" s="331" t="s">
        <v>362</v>
      </c>
      <c r="J15" s="986" t="s">
        <v>184</v>
      </c>
      <c r="K15" s="986" t="s">
        <v>363</v>
      </c>
      <c r="L15" s="1011">
        <v>31989</v>
      </c>
      <c r="M15" s="1011">
        <v>34577</v>
      </c>
      <c r="N15" s="1013">
        <f>_xlfn.DAYS(M15,L15)/365*12</f>
        <v>85.084931506849315</v>
      </c>
      <c r="O15" s="1002" t="s">
        <v>162</v>
      </c>
      <c r="P15" s="107" t="s">
        <v>162</v>
      </c>
      <c r="Q15" s="1013">
        <f>IF(P15="no",0,N15)</f>
        <v>85.084931506849315</v>
      </c>
      <c r="R15" s="1015" t="s">
        <v>530</v>
      </c>
      <c r="S15" s="998">
        <f>SUM(Q15)</f>
        <v>85.084931506849315</v>
      </c>
      <c r="T15" s="1000">
        <v>20</v>
      </c>
      <c r="U15" s="1369"/>
      <c r="V15" s="20"/>
      <c r="W15" s="18"/>
      <c r="X15" s="18"/>
      <c r="Y15" s="18"/>
      <c r="Z15" s="18"/>
      <c r="AA15" s="18"/>
      <c r="AB15" s="18"/>
      <c r="AC15" s="18"/>
    </row>
    <row r="16" spans="1:29" ht="15.75" customHeight="1" thickBot="1">
      <c r="A16" s="1149"/>
      <c r="B16" s="27"/>
      <c r="C16" s="28"/>
      <c r="D16" s="29"/>
      <c r="E16" s="29"/>
      <c r="F16" s="29"/>
      <c r="G16" s="29"/>
      <c r="H16" s="29"/>
      <c r="I16" s="28"/>
      <c r="J16" s="28"/>
      <c r="K16" s="28"/>
      <c r="L16" s="28"/>
      <c r="M16" s="28"/>
      <c r="N16" s="30"/>
      <c r="O16" s="30"/>
      <c r="P16" s="206"/>
      <c r="R16" s="1151" t="s">
        <v>562</v>
      </c>
      <c r="S16" s="1152"/>
      <c r="T16" s="210">
        <f>SUM(T12:T15)</f>
        <v>49</v>
      </c>
      <c r="U16" s="18"/>
      <c r="V16" s="18"/>
      <c r="W16" s="18"/>
      <c r="X16" s="18"/>
      <c r="Y16" s="18"/>
      <c r="Z16" s="18"/>
      <c r="AA16" s="18"/>
      <c r="AB16" s="18"/>
      <c r="AC16" s="18"/>
    </row>
    <row r="17" spans="1:29">
      <c r="A17" s="1150"/>
      <c r="B17" s="27"/>
      <c r="C17" s="28"/>
      <c r="D17" s="29"/>
      <c r="E17" s="29"/>
      <c r="F17" s="29"/>
      <c r="G17" s="29"/>
      <c r="H17" s="29"/>
      <c r="I17" s="32"/>
      <c r="J17" s="32"/>
      <c r="K17" s="32"/>
      <c r="L17" s="32"/>
      <c r="M17" s="32"/>
      <c r="N17" s="30"/>
      <c r="O17" s="30"/>
      <c r="P17" s="31"/>
      <c r="Q17" s="30"/>
      <c r="R17" s="28"/>
      <c r="S17" s="28"/>
      <c r="T17" s="18"/>
      <c r="U17" s="18"/>
      <c r="V17" s="18"/>
      <c r="W17" s="18"/>
      <c r="X17" s="18"/>
      <c r="Y17" s="18"/>
      <c r="Z17" s="18"/>
      <c r="AA17" s="18"/>
      <c r="AB17" s="18"/>
      <c r="AC17" s="18"/>
    </row>
    <row r="18" spans="1:29">
      <c r="A18" s="1003"/>
      <c r="B18" s="27"/>
      <c r="C18" s="28"/>
      <c r="D18" s="29"/>
      <c r="E18" s="29"/>
      <c r="F18" s="29"/>
      <c r="G18" s="29"/>
      <c r="H18" s="29"/>
      <c r="I18" s="32"/>
      <c r="J18" s="32"/>
      <c r="K18" s="32"/>
      <c r="L18" s="32"/>
      <c r="M18" s="32"/>
      <c r="N18" s="30"/>
      <c r="O18" s="30"/>
      <c r="P18" s="31"/>
      <c r="Q18" s="30"/>
      <c r="R18" s="28"/>
      <c r="S18" s="28"/>
      <c r="T18" s="18"/>
      <c r="U18" s="18"/>
      <c r="V18" s="18"/>
      <c r="W18" s="18"/>
      <c r="X18" s="18"/>
      <c r="Y18" s="18"/>
      <c r="Z18" s="18"/>
      <c r="AA18" s="18"/>
      <c r="AB18" s="18"/>
      <c r="AC18" s="18"/>
    </row>
    <row r="19" spans="1:29" ht="15.75" customHeight="1">
      <c r="A19" s="27"/>
      <c r="B19" s="27"/>
      <c r="C19" s="27"/>
      <c r="D19" s="27"/>
      <c r="E19" s="27"/>
      <c r="F19" s="27"/>
      <c r="G19" s="27"/>
      <c r="H19" s="27"/>
      <c r="I19" s="202" t="s">
        <v>563</v>
      </c>
      <c r="J19" s="202"/>
      <c r="K19" s="202" t="s">
        <v>564</v>
      </c>
      <c r="L19" s="202" t="s">
        <v>506</v>
      </c>
      <c r="M19" s="32"/>
      <c r="N19" s="27"/>
      <c r="O19" s="27"/>
      <c r="P19" s="27"/>
      <c r="Q19" s="27"/>
      <c r="R19" s="27"/>
      <c r="S19" s="27"/>
      <c r="T19" s="18"/>
      <c r="U19" s="18"/>
      <c r="V19" s="18"/>
      <c r="W19" s="18"/>
      <c r="X19" s="18"/>
      <c r="Y19" s="18"/>
      <c r="Z19" s="18"/>
      <c r="AA19" s="18"/>
      <c r="AB19" s="18"/>
      <c r="AC19" s="18"/>
    </row>
    <row r="20" spans="1:29" ht="15.75" customHeight="1">
      <c r="A20" s="27"/>
      <c r="B20" s="27"/>
      <c r="C20" s="27"/>
      <c r="D20" s="27"/>
      <c r="E20" s="27"/>
      <c r="F20" s="27"/>
      <c r="G20" s="27"/>
      <c r="H20" s="27"/>
      <c r="I20" s="1116" t="s">
        <v>565</v>
      </c>
      <c r="J20" s="995"/>
      <c r="K20" s="203" t="s">
        <v>566</v>
      </c>
      <c r="L20" s="203">
        <v>5</v>
      </c>
      <c r="M20" s="32"/>
      <c r="N20" s="27"/>
      <c r="O20" s="27"/>
      <c r="P20" s="27"/>
      <c r="Q20" s="27"/>
      <c r="R20" s="27"/>
      <c r="S20" s="27"/>
      <c r="T20" s="18"/>
      <c r="U20" s="18"/>
      <c r="V20" s="18"/>
      <c r="W20" s="18"/>
      <c r="X20" s="18"/>
      <c r="Y20" s="18"/>
      <c r="Z20" s="18"/>
      <c r="AA20" s="18"/>
      <c r="AB20" s="18"/>
      <c r="AC20" s="18"/>
    </row>
    <row r="21" spans="1:29" ht="15.75" customHeight="1">
      <c r="A21" s="18"/>
      <c r="B21" s="18"/>
      <c r="C21" s="18"/>
      <c r="D21" s="18"/>
      <c r="E21" s="18"/>
      <c r="F21" s="18"/>
      <c r="G21" s="18"/>
      <c r="H21" s="18"/>
      <c r="I21" s="1117"/>
      <c r="J21" s="996"/>
      <c r="K21" s="203" t="s">
        <v>567</v>
      </c>
      <c r="L21" s="203">
        <v>9</v>
      </c>
      <c r="M21" s="32"/>
      <c r="N21" s="18"/>
      <c r="O21" s="18"/>
      <c r="P21" s="18"/>
      <c r="Q21" s="18"/>
      <c r="R21" s="18"/>
      <c r="S21" s="18"/>
      <c r="T21" s="18"/>
      <c r="U21" s="18"/>
      <c r="V21" s="18"/>
      <c r="W21" s="18"/>
      <c r="X21" s="18"/>
      <c r="Y21" s="18"/>
      <c r="Z21" s="18"/>
      <c r="AA21" s="18"/>
      <c r="AB21" s="18"/>
      <c r="AC21" s="18"/>
    </row>
    <row r="22" spans="1:29" ht="15.75" customHeight="1">
      <c r="A22" s="18"/>
      <c r="B22" s="18"/>
      <c r="C22" s="18"/>
      <c r="D22" s="18"/>
      <c r="E22" s="18"/>
      <c r="F22" s="18"/>
      <c r="G22" s="18"/>
      <c r="H22" s="18"/>
      <c r="I22" s="1116" t="s">
        <v>156</v>
      </c>
      <c r="J22" s="995"/>
      <c r="K22" s="203" t="s">
        <v>566</v>
      </c>
      <c r="L22" s="203">
        <v>5</v>
      </c>
      <c r="M22" s="32"/>
      <c r="N22" s="18"/>
      <c r="O22" s="18"/>
      <c r="P22" s="18"/>
      <c r="Q22" s="18"/>
      <c r="R22" s="18"/>
      <c r="S22" s="18"/>
      <c r="T22" s="18"/>
      <c r="U22" s="18"/>
      <c r="V22" s="18"/>
      <c r="W22" s="18"/>
      <c r="X22" s="18"/>
      <c r="Y22" s="18"/>
      <c r="Z22" s="18"/>
      <c r="AA22" s="18"/>
      <c r="AB22" s="18"/>
      <c r="AC22" s="18"/>
    </row>
    <row r="23" spans="1:29" ht="15.75" customHeight="1">
      <c r="A23" s="18"/>
      <c r="B23" s="18"/>
      <c r="C23" s="18"/>
      <c r="D23" s="18"/>
      <c r="E23" s="18"/>
      <c r="F23" s="18"/>
      <c r="G23" s="18"/>
      <c r="H23" s="18"/>
      <c r="I23" s="1118"/>
      <c r="J23" s="997"/>
      <c r="K23" s="203" t="s">
        <v>567</v>
      </c>
      <c r="L23" s="203">
        <v>10</v>
      </c>
      <c r="M23" s="32"/>
      <c r="N23" s="18"/>
      <c r="O23" s="18"/>
      <c r="P23" s="18"/>
      <c r="Q23" s="18"/>
      <c r="R23" s="18"/>
      <c r="S23" s="18"/>
      <c r="T23" s="18"/>
      <c r="U23" s="18"/>
      <c r="V23" s="18"/>
      <c r="W23" s="18"/>
      <c r="X23" s="18"/>
      <c r="Y23" s="18"/>
      <c r="Z23" s="18"/>
      <c r="AA23" s="18"/>
      <c r="AB23" s="18"/>
      <c r="AC23" s="18"/>
    </row>
    <row r="24" spans="1:29" ht="15.75" customHeight="1">
      <c r="A24" s="18"/>
      <c r="B24" s="18"/>
      <c r="C24" s="18"/>
      <c r="D24" s="18"/>
      <c r="E24" s="18"/>
      <c r="F24" s="18"/>
      <c r="G24" s="18"/>
      <c r="H24" s="18"/>
      <c r="I24" s="1118"/>
      <c r="J24" s="997"/>
      <c r="K24" s="203" t="s">
        <v>568</v>
      </c>
      <c r="L24" s="203">
        <v>15</v>
      </c>
      <c r="M24" s="32"/>
      <c r="N24" s="18"/>
      <c r="O24" s="18"/>
      <c r="P24" s="18"/>
      <c r="Q24" s="18"/>
      <c r="R24" s="18"/>
      <c r="S24" s="18"/>
      <c r="T24" s="18"/>
      <c r="U24" s="18"/>
      <c r="V24" s="18"/>
      <c r="W24" s="18"/>
      <c r="X24" s="18"/>
      <c r="Y24" s="18"/>
      <c r="Z24" s="18"/>
      <c r="AA24" s="18"/>
      <c r="AB24" s="18"/>
      <c r="AC24" s="18"/>
    </row>
    <row r="25" spans="1:29" ht="15.75" customHeight="1">
      <c r="A25" s="18"/>
      <c r="B25" s="18"/>
      <c r="C25" s="18"/>
      <c r="D25" s="18"/>
      <c r="E25" s="18"/>
      <c r="F25" s="18"/>
      <c r="G25" s="18"/>
      <c r="H25" s="18"/>
      <c r="I25" s="1117"/>
      <c r="J25" s="996"/>
      <c r="K25" s="204" t="s">
        <v>569</v>
      </c>
      <c r="L25" s="204">
        <v>20</v>
      </c>
      <c r="M25" s="18"/>
      <c r="N25" s="18"/>
      <c r="O25" s="18"/>
      <c r="P25" s="18"/>
      <c r="Q25" s="18"/>
      <c r="R25" s="18"/>
      <c r="S25" s="18"/>
      <c r="T25" s="18"/>
      <c r="U25" s="18"/>
      <c r="V25" s="18"/>
      <c r="W25" s="18"/>
      <c r="X25" s="18"/>
      <c r="Y25" s="18"/>
      <c r="Z25" s="18"/>
      <c r="AA25" s="18"/>
      <c r="AB25" s="18"/>
      <c r="AC25" s="18"/>
    </row>
    <row r="26" spans="1:29" ht="15.75" customHeight="1">
      <c r="A26" s="18"/>
      <c r="B26" s="18"/>
      <c r="C26" s="18"/>
      <c r="D26" s="18"/>
      <c r="E26" s="18"/>
      <c r="F26" s="18"/>
      <c r="G26" s="18"/>
      <c r="H26" s="18"/>
      <c r="I26" s="1107" t="s">
        <v>157</v>
      </c>
      <c r="J26" s="991"/>
      <c r="K26" s="203" t="s">
        <v>566</v>
      </c>
      <c r="L26" s="203">
        <v>5</v>
      </c>
      <c r="M26" s="18"/>
      <c r="N26" s="18"/>
      <c r="O26" s="18"/>
      <c r="P26" s="18"/>
      <c r="Q26" s="18"/>
      <c r="R26" s="18"/>
      <c r="S26" s="18"/>
      <c r="T26" s="18"/>
      <c r="U26" s="18"/>
      <c r="V26" s="18"/>
      <c r="W26" s="18"/>
      <c r="X26" s="18"/>
      <c r="Y26" s="18"/>
      <c r="Z26" s="18"/>
      <c r="AA26" s="18"/>
      <c r="AB26" s="18"/>
      <c r="AC26" s="18"/>
    </row>
    <row r="27" spans="1:29" ht="15.75" customHeight="1">
      <c r="A27" s="18"/>
      <c r="B27" s="18"/>
      <c r="C27" s="18"/>
      <c r="D27" s="18"/>
      <c r="E27" s="18"/>
      <c r="F27" s="18"/>
      <c r="G27" s="18"/>
      <c r="H27" s="18"/>
      <c r="I27" s="1108"/>
      <c r="J27" s="992"/>
      <c r="K27" s="203" t="s">
        <v>567</v>
      </c>
      <c r="L27" s="203">
        <v>10</v>
      </c>
      <c r="M27" s="18"/>
      <c r="N27" s="18"/>
      <c r="O27" s="18"/>
      <c r="P27" s="18"/>
      <c r="Q27" s="18"/>
      <c r="R27" s="18"/>
      <c r="S27" s="18"/>
      <c r="T27" s="18"/>
      <c r="U27" s="18"/>
      <c r="V27" s="18"/>
      <c r="W27" s="18"/>
      <c r="X27" s="18"/>
      <c r="Y27" s="18"/>
      <c r="Z27" s="18"/>
      <c r="AA27" s="18"/>
      <c r="AB27" s="18"/>
      <c r="AC27" s="18"/>
    </row>
    <row r="28" spans="1:29" ht="15.75" customHeight="1">
      <c r="A28" s="18"/>
      <c r="B28" s="18"/>
      <c r="C28" s="18"/>
      <c r="D28" s="18"/>
      <c r="E28" s="18"/>
      <c r="F28" s="18"/>
      <c r="G28" s="18"/>
      <c r="H28" s="18"/>
      <c r="I28" s="1108"/>
      <c r="J28" s="992"/>
      <c r="K28" s="203" t="s">
        <v>568</v>
      </c>
      <c r="L28" s="203">
        <v>15</v>
      </c>
      <c r="M28" s="18"/>
      <c r="N28" s="18"/>
      <c r="O28" s="18"/>
      <c r="P28" s="18"/>
      <c r="Q28" s="18"/>
      <c r="R28" s="18"/>
      <c r="S28" s="18"/>
      <c r="T28" s="18"/>
      <c r="U28" s="18"/>
      <c r="V28" s="18"/>
      <c r="W28" s="18"/>
      <c r="X28" s="18"/>
      <c r="Y28" s="18"/>
      <c r="Z28" s="18"/>
      <c r="AA28" s="18"/>
      <c r="AB28" s="18"/>
      <c r="AC28" s="18"/>
    </row>
    <row r="29" spans="1:29" ht="15.75" customHeight="1">
      <c r="A29" s="18"/>
      <c r="B29" s="18"/>
      <c r="C29" s="18"/>
      <c r="D29" s="18"/>
      <c r="E29" s="18"/>
      <c r="F29" s="18"/>
      <c r="G29" s="18"/>
      <c r="H29" s="18"/>
      <c r="I29" s="1109"/>
      <c r="J29" s="993"/>
      <c r="K29" s="204" t="s">
        <v>569</v>
      </c>
      <c r="L29" s="204">
        <v>20</v>
      </c>
      <c r="M29" s="18"/>
      <c r="N29" s="18"/>
      <c r="O29" s="18"/>
      <c r="P29" s="18"/>
      <c r="Q29" s="18"/>
      <c r="R29" s="18"/>
      <c r="S29" s="18"/>
      <c r="T29" s="18"/>
      <c r="U29" s="18"/>
      <c r="V29" s="18"/>
      <c r="W29" s="18"/>
      <c r="X29" s="18"/>
      <c r="Y29" s="18"/>
      <c r="Z29" s="18"/>
      <c r="AA29" s="18"/>
      <c r="AB29" s="18"/>
      <c r="AC29" s="18"/>
    </row>
    <row r="30" spans="1:29" ht="15.75" customHeight="1">
      <c r="A30" s="18"/>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row>
    <row r="31" spans="1:29" ht="15.75" customHeight="1">
      <c r="A31" s="18"/>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row>
    <row r="32" spans="1:29" ht="15.75" customHeight="1">
      <c r="A32" s="18"/>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row>
    <row r="33" spans="1:29" ht="15.75" customHeight="1">
      <c r="A33" s="18"/>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row>
    <row r="34" spans="1:29" ht="15.75" customHeight="1">
      <c r="A34" s="18"/>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row>
    <row r="35" spans="1:29" ht="15.75" customHeight="1">
      <c r="A35" s="18"/>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row>
    <row r="36" spans="1:29" ht="15.75" customHeight="1">
      <c r="A36" s="18"/>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row>
    <row r="37" spans="1:29" ht="15.75" customHeight="1">
      <c r="A37" s="18"/>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row>
    <row r="38" spans="1:29" ht="15.75" customHeight="1">
      <c r="A38" s="18"/>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row>
    <row r="39" spans="1:29" ht="15.75" customHeight="1">
      <c r="A39" s="18"/>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row>
    <row r="40" spans="1:29" ht="15.75" customHeight="1">
      <c r="A40" s="18"/>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row>
    <row r="41" spans="1:29" ht="15.75" customHeight="1">
      <c r="A41" s="18"/>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row>
    <row r="42" spans="1:29" ht="15.75" customHeight="1">
      <c r="A42" s="18"/>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row>
    <row r="43" spans="1:29" ht="15.75" customHeight="1">
      <c r="A43" s="18"/>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row>
    <row r="44" spans="1:29" ht="15.75" customHeight="1">
      <c r="A44" s="18"/>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row>
    <row r="45" spans="1:29" ht="15.75" customHeight="1">
      <c r="A45" s="18"/>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row>
    <row r="46" spans="1:29" ht="15.75" customHeight="1">
      <c r="A46" s="18"/>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row>
    <row r="47" spans="1:29" ht="15.75" customHeight="1">
      <c r="A47" s="18"/>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row>
    <row r="48" spans="1:29" ht="15.75" customHeight="1">
      <c r="A48" s="18"/>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row>
    <row r="49" spans="1:29" ht="15.75" customHeight="1">
      <c r="A49" s="18"/>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row>
    <row r="50" spans="1:29" ht="15.75" customHeight="1">
      <c r="A50" s="18"/>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row>
    <row r="51" spans="1:29" ht="15.75" customHeight="1">
      <c r="A51" s="18"/>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row>
    <row r="52" spans="1:29" ht="15.75" customHeight="1">
      <c r="A52" s="18"/>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row>
    <row r="53" spans="1:29" ht="15.75" customHeight="1">
      <c r="A53" s="18"/>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row>
    <row r="54" spans="1:29" ht="15.75" customHeight="1">
      <c r="A54" s="18"/>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row>
    <row r="55" spans="1:29" ht="15.75" customHeight="1">
      <c r="A55" s="18"/>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row>
    <row r="56" spans="1:29" ht="15.75" customHeight="1">
      <c r="A56" s="18"/>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row>
    <row r="57" spans="1:29" ht="15.75" customHeight="1">
      <c r="A57" s="18"/>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row>
    <row r="58" spans="1:29" ht="15.75" customHeight="1">
      <c r="A58" s="18"/>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row>
    <row r="59" spans="1:29" ht="15.75" customHeight="1">
      <c r="A59" s="18"/>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row>
    <row r="60" spans="1:29" ht="15.75" customHeight="1">
      <c r="A60" s="18"/>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row>
    <row r="61" spans="1:29" ht="15.75" customHeight="1">
      <c r="A61" s="18"/>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row>
    <row r="62" spans="1:29" ht="15.75" customHeight="1">
      <c r="A62" s="18"/>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row>
    <row r="63" spans="1:29" ht="15.75" customHeight="1">
      <c r="A63" s="18"/>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row>
    <row r="64" spans="1:29" ht="15.75" customHeight="1">
      <c r="A64" s="18"/>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row>
    <row r="65" spans="1:29" ht="15.75" customHeight="1">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row>
    <row r="66" spans="1:29" ht="15.75" customHeight="1">
      <c r="A66" s="18"/>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row>
    <row r="67" spans="1:29" ht="15.75" customHeight="1">
      <c r="A67" s="18"/>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row>
    <row r="68" spans="1:29" ht="15.75" customHeight="1">
      <c r="A68" s="18"/>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row>
    <row r="69" spans="1:29" ht="15.75" customHeight="1">
      <c r="A69" s="18"/>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row>
    <row r="70" spans="1:29" ht="15.75" customHeight="1">
      <c r="A70" s="18"/>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row>
    <row r="71" spans="1:29" ht="15.75" customHeight="1">
      <c r="A71" s="18"/>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row>
    <row r="72" spans="1:29" ht="15.75" customHeight="1">
      <c r="A72" s="18"/>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row>
    <row r="73" spans="1:29" ht="15.75" customHeight="1">
      <c r="A73" s="18"/>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row>
    <row r="74" spans="1:29" ht="15.75" customHeight="1">
      <c r="A74" s="18"/>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row>
    <row r="75" spans="1:29" ht="15.75" customHeight="1">
      <c r="A75" s="18"/>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row>
    <row r="76" spans="1:29" ht="15.75" customHeight="1">
      <c r="A76" s="18"/>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row>
    <row r="77" spans="1:29" ht="15.75" customHeight="1">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row>
    <row r="78" spans="1:29" ht="15.75" customHeight="1">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row>
    <row r="79" spans="1:29" ht="15.75" customHeight="1">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row>
    <row r="80" spans="1:29" ht="15.75" customHeight="1">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row>
    <row r="81" spans="1:29" ht="15.75" customHeight="1">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row>
    <row r="82" spans="1:29" ht="15.75" customHeight="1">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row>
    <row r="83" spans="1:29" ht="15.75" customHeight="1">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row>
    <row r="84" spans="1:29" ht="15.75" customHeight="1">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row>
    <row r="85" spans="1:29" ht="15.75" customHeight="1">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row>
    <row r="86" spans="1:29" ht="15.75" customHeight="1">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row>
    <row r="87" spans="1:29" ht="15.75" customHeight="1">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row>
    <row r="88" spans="1:29" ht="15.75" customHeight="1">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row>
    <row r="89" spans="1:29" ht="15.75" customHeight="1">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row>
    <row r="90" spans="1:29" ht="15.75" customHeight="1">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row>
    <row r="91" spans="1:29" ht="15.75" customHeight="1">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row>
    <row r="92" spans="1:29" ht="15.75" customHeight="1">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row>
    <row r="93" spans="1:29" ht="15.75" customHeight="1">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row>
    <row r="94" spans="1:29" ht="15.75" customHeight="1">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row>
    <row r="95" spans="1:29" ht="15.75" customHeight="1">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row>
    <row r="96" spans="1:29" ht="15.75" customHeight="1">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row>
    <row r="97" spans="1:29" ht="15.75" customHeight="1">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row>
    <row r="98" spans="1:29" ht="15.75" customHeight="1">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row>
    <row r="99" spans="1:29" ht="15.75" customHeight="1">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row>
    <row r="100" spans="1:29" ht="15.75" customHeight="1">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row>
    <row r="101" spans="1:29" ht="15.75" customHeight="1">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row>
    <row r="102" spans="1:29" ht="15.75" customHeight="1">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row>
    <row r="103" spans="1:29" ht="15.75" customHeight="1">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row>
    <row r="104" spans="1:29" ht="15.75" customHeight="1">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row>
    <row r="105" spans="1:29" ht="15.75" customHeight="1">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row>
    <row r="106" spans="1:29" ht="15.75" customHeight="1">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row>
    <row r="107" spans="1:29" ht="15.75" customHeight="1">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row>
    <row r="108" spans="1:29" ht="15.75" customHeight="1">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row>
    <row r="109" spans="1:29" ht="15.75" customHeight="1">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row>
    <row r="110" spans="1:29" ht="15.75" customHeight="1">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row>
    <row r="111" spans="1:29" ht="15.75" customHeight="1">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row>
    <row r="112" spans="1:29" ht="15.75" customHeight="1">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row>
    <row r="113" spans="1:29" ht="15.75" customHeight="1">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row>
    <row r="114" spans="1:29" ht="15.75" customHeight="1">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row>
    <row r="115" spans="1:29" ht="15.75" customHeight="1">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row>
    <row r="116" spans="1:29" ht="15.75" customHeight="1">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row>
    <row r="117" spans="1:29" ht="15.75" customHeight="1">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row>
    <row r="118" spans="1:29" ht="15.75" customHeight="1">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row>
    <row r="119" spans="1:29" ht="15.75" customHeight="1">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row>
    <row r="120" spans="1:29" ht="15.75" customHeight="1">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row>
    <row r="121" spans="1:29" ht="15.75" customHeight="1">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row>
    <row r="122" spans="1:29" ht="15.75" customHeight="1">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row>
    <row r="123" spans="1:29" ht="15.75" customHeight="1">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row>
    <row r="124" spans="1:29" ht="15.75" customHeight="1">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row>
    <row r="125" spans="1:29" ht="15.75" customHeight="1">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row>
    <row r="126" spans="1:29" ht="15.75" customHeight="1">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row>
    <row r="127" spans="1:29" ht="15.75" customHeight="1">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row>
    <row r="128" spans="1:29" ht="15.75" customHeight="1">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row>
    <row r="129" spans="1:29" ht="15.75" customHeight="1">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row>
    <row r="130" spans="1:29" ht="15.75" customHeight="1">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row>
    <row r="131" spans="1:29" ht="15.75" customHeight="1">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row>
    <row r="132" spans="1:29" ht="15.75" customHeight="1">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row>
    <row r="133" spans="1:29" ht="15.75" customHeight="1">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row>
    <row r="134" spans="1:29" ht="15.75" customHeight="1">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row>
    <row r="135" spans="1:29" ht="15.75" customHeight="1">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row>
    <row r="136" spans="1:29" ht="15.75" customHeight="1">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row>
    <row r="137" spans="1:29" ht="15.75" customHeight="1">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row>
    <row r="138" spans="1:29" ht="15.75" customHeight="1">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row>
    <row r="139" spans="1:29" ht="15.75" customHeight="1">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row>
    <row r="140" spans="1:29" ht="15.75" customHeight="1">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row>
    <row r="141" spans="1:29" ht="15.75" customHeight="1">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row>
    <row r="142" spans="1:29" ht="15.75" customHeight="1">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row>
    <row r="143" spans="1:29" ht="15.75" customHeight="1">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row>
    <row r="144" spans="1:29" ht="15.75" customHeight="1">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row>
    <row r="145" spans="1:29" ht="15.75" customHeight="1">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row>
    <row r="146" spans="1:29" ht="15.75" customHeight="1">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row>
    <row r="147" spans="1:29" ht="15.75" customHeight="1">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row>
    <row r="148" spans="1:29" ht="15.75" customHeight="1">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row>
    <row r="149" spans="1:29" ht="15.75" customHeight="1">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row>
    <row r="150" spans="1:29" ht="15.75" customHeight="1">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row>
    <row r="151" spans="1:29" ht="15.75" customHeight="1">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row>
    <row r="152" spans="1:29" ht="15.75" customHeight="1">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row>
    <row r="153" spans="1:29" ht="15.75" customHeight="1">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row>
    <row r="154" spans="1:29" ht="15.75" customHeight="1">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row>
    <row r="155" spans="1:29" ht="15.75" customHeight="1">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row>
    <row r="156" spans="1:29" ht="15.75" customHeight="1">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row>
    <row r="157" spans="1:29" ht="15.75" customHeight="1">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row>
    <row r="158" spans="1:29" ht="15.75" customHeight="1">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row>
    <row r="159" spans="1:29" ht="15.75" customHeight="1">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row>
    <row r="160" spans="1:29" ht="15.75" customHeight="1">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row>
    <row r="161" spans="1:29" ht="15.75" customHeight="1">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row>
    <row r="162" spans="1:29" ht="15.75" customHeight="1">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row>
    <row r="163" spans="1:29" ht="15.75" customHeight="1">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row>
    <row r="164" spans="1:29" ht="15.75" customHeight="1">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row>
    <row r="165" spans="1:29" ht="15.75" customHeight="1">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row>
    <row r="166" spans="1:29" ht="15.75" customHeight="1">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row>
    <row r="167" spans="1:29" ht="15.75" customHeight="1">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row>
    <row r="168" spans="1:29" ht="15.75" customHeight="1">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row>
    <row r="169" spans="1:29" ht="15.75" customHeight="1">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row>
    <row r="170" spans="1:29" ht="15.75" customHeight="1">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row>
    <row r="171" spans="1:29" ht="15.75" customHeight="1">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row>
    <row r="172" spans="1:29" ht="15.75" customHeight="1">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row>
    <row r="173" spans="1:29" ht="15.75" customHeight="1">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row>
    <row r="174" spans="1:29" ht="15.75" customHeight="1">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row>
    <row r="175" spans="1:29" ht="15.75" customHeight="1">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row>
    <row r="176" spans="1:29" ht="15.75" customHeight="1">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row>
    <row r="177" spans="1:29" ht="15.75" customHeight="1">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row>
    <row r="178" spans="1:29" ht="15.75" customHeight="1">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row>
    <row r="179" spans="1:29" ht="15.75" customHeight="1">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row>
    <row r="180" spans="1:29" ht="15.75" customHeight="1">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row>
    <row r="181" spans="1:29" ht="15.75" customHeight="1">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row>
    <row r="182" spans="1:29" ht="15.75" customHeight="1">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row>
    <row r="183" spans="1:29" ht="15.75" customHeight="1">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row>
    <row r="184" spans="1:29" ht="15.75" customHeight="1">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row>
    <row r="185" spans="1:29" ht="15.75" customHeight="1">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row>
    <row r="186" spans="1:29" ht="15.75" customHeight="1">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row>
    <row r="187" spans="1:29" ht="15.75" customHeight="1">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row>
    <row r="188" spans="1:29" ht="15.75" customHeight="1">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row>
    <row r="189" spans="1:29" ht="15.75" customHeight="1">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row>
    <row r="190" spans="1:29" ht="15.75" customHeight="1">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row>
    <row r="191" spans="1:29" ht="15.75" customHeight="1">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row>
    <row r="192" spans="1:29" ht="15.75" customHeight="1">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row>
    <row r="193" spans="1:29" ht="15.75" customHeight="1">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row>
    <row r="194" spans="1:29" ht="15.75" customHeight="1">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row>
    <row r="195" spans="1:29" ht="15.75" customHeight="1">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row>
    <row r="196" spans="1:29" ht="15.75" customHeight="1">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row>
    <row r="197" spans="1:29" ht="15.75" customHeight="1">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row>
    <row r="198" spans="1:29" ht="15.75" customHeight="1">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row>
    <row r="199" spans="1:29" ht="15.75" customHeight="1">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row>
    <row r="200" spans="1:29" ht="15.75" customHeight="1">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row>
    <row r="201" spans="1:29" ht="15.75" customHeight="1">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row>
    <row r="202" spans="1:29" ht="15.75" customHeight="1">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row>
    <row r="203" spans="1:29" ht="15.75" customHeight="1">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row>
    <row r="204" spans="1:29" ht="15.75" customHeight="1">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row>
    <row r="205" spans="1:29" ht="15.75" customHeight="1">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row>
    <row r="206" spans="1:29" ht="15.75" customHeight="1">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row>
    <row r="207" spans="1:29" ht="15.75" customHeight="1">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row>
    <row r="208" spans="1:29" ht="15.75" customHeight="1">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row>
    <row r="209" spans="1:29" ht="15.75" customHeight="1">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row>
    <row r="210" spans="1:29" ht="15.75" customHeight="1">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row>
    <row r="211" spans="1:29" ht="15.75" customHeight="1">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row>
    <row r="212" spans="1:29" ht="15.75" customHeight="1">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row>
    <row r="213" spans="1:29" ht="15.75" customHeight="1">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row>
    <row r="214" spans="1:29" ht="15.75" customHeight="1">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row>
    <row r="215" spans="1:29" ht="15.75" customHeight="1">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row>
    <row r="216" spans="1:29" ht="15.75" customHeight="1">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row>
    <row r="217" spans="1:29" ht="15.75" customHeight="1">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row>
    <row r="218" spans="1:29" ht="15.75" customHeight="1">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row>
    <row r="219" spans="1:29" ht="15.75" customHeight="1"/>
    <row r="220" spans="1:29" ht="15.75" customHeight="1"/>
    <row r="221" spans="1:29" ht="15.75" customHeight="1"/>
    <row r="222" spans="1:29" ht="15.75" customHeight="1"/>
    <row r="223" spans="1:29" ht="15.75" customHeight="1"/>
    <row r="224" spans="1: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20">
    <mergeCell ref="I20:I21"/>
    <mergeCell ref="I22:I25"/>
    <mergeCell ref="I26:I29"/>
    <mergeCell ref="A8:T8"/>
    <mergeCell ref="A10:A11"/>
    <mergeCell ref="B10:B11"/>
    <mergeCell ref="C10:T10"/>
    <mergeCell ref="A16:A17"/>
    <mergeCell ref="R16:S16"/>
    <mergeCell ref="A12:A13"/>
    <mergeCell ref="A1:S1"/>
    <mergeCell ref="A2:S2"/>
    <mergeCell ref="A3:S3"/>
    <mergeCell ref="A4:S4"/>
    <mergeCell ref="A5:S5"/>
    <mergeCell ref="C7:I7"/>
    <mergeCell ref="B12:B13"/>
    <mergeCell ref="S12:S13"/>
    <mergeCell ref="T12:T13"/>
    <mergeCell ref="R12:R13"/>
  </mergeCell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994"/>
  <sheetViews>
    <sheetView topLeftCell="V11" zoomScale="59" zoomScaleNormal="59" workbookViewId="0">
      <selection activeCell="Y16" sqref="Y16"/>
    </sheetView>
  </sheetViews>
  <sheetFormatPr baseColWidth="10" defaultColWidth="14.42578125" defaultRowHeight="15"/>
  <cols>
    <col min="1" max="1" width="2.85546875" style="114" customWidth="1"/>
    <col min="2" max="2" width="15" style="114" customWidth="1"/>
    <col min="3" max="3" width="12.7109375" style="114" customWidth="1"/>
    <col min="4" max="5" width="17" style="114" customWidth="1"/>
    <col min="6" max="6" width="20.42578125" style="114" customWidth="1"/>
    <col min="7" max="7" width="48.85546875" style="114" bestFit="1" customWidth="1"/>
    <col min="8" max="8" width="52.140625" style="114" customWidth="1"/>
    <col min="9" max="10" width="40.7109375" style="114" customWidth="1"/>
    <col min="11" max="12" width="18.42578125" style="114" customWidth="1"/>
    <col min="13" max="14" width="21.85546875" style="114" customWidth="1"/>
    <col min="15" max="16" width="18.42578125" style="114" customWidth="1"/>
    <col min="17" max="17" width="20.42578125" style="114" customWidth="1"/>
    <col min="18" max="18" width="20.7109375" style="114" customWidth="1"/>
    <col min="19" max="20" width="36.85546875" style="114" customWidth="1"/>
    <col min="21" max="21" width="28.42578125" style="114" customWidth="1"/>
    <col min="22" max="27" width="26.140625" style="114" customWidth="1"/>
    <col min="28" max="28" width="33.140625" style="114" customWidth="1"/>
    <col min="29" max="29" width="107.7109375" style="114" customWidth="1"/>
    <col min="30" max="16384" width="14.42578125" style="114"/>
  </cols>
  <sheetData>
    <row r="1" spans="1:29" ht="18" customHeight="1">
      <c r="A1" s="3"/>
      <c r="B1" s="1037" t="s">
        <v>0</v>
      </c>
      <c r="C1" s="1037"/>
      <c r="D1" s="1037"/>
      <c r="E1" s="1037"/>
      <c r="F1" s="1037"/>
      <c r="G1" s="1037"/>
      <c r="H1" s="1037"/>
      <c r="I1" s="1037"/>
      <c r="K1" s="1037" t="s">
        <v>0</v>
      </c>
      <c r="L1" s="1037"/>
      <c r="M1" s="1037"/>
      <c r="N1" s="1037"/>
      <c r="O1" s="1037"/>
      <c r="P1" s="1037"/>
      <c r="Q1" s="1037"/>
      <c r="R1" s="1037"/>
      <c r="U1" s="1037" t="s">
        <v>0</v>
      </c>
      <c r="V1" s="1037"/>
      <c r="W1" s="1037"/>
      <c r="X1" s="1037"/>
      <c r="Y1" s="1037"/>
      <c r="Z1" s="1037"/>
      <c r="AA1" s="1037"/>
      <c r="AB1" s="1037"/>
      <c r="AC1" s="1037"/>
    </row>
    <row r="2" spans="1:29" ht="12.75" customHeight="1">
      <c r="A2" s="3"/>
      <c r="B2" s="1037" t="s">
        <v>1</v>
      </c>
      <c r="C2" s="1037"/>
      <c r="D2" s="1037"/>
      <c r="E2" s="1037"/>
      <c r="F2" s="1037"/>
      <c r="G2" s="1037"/>
      <c r="H2" s="1037"/>
      <c r="I2" s="1037"/>
      <c r="K2" s="1037" t="s">
        <v>1</v>
      </c>
      <c r="L2" s="1037"/>
      <c r="M2" s="1037"/>
      <c r="N2" s="1037"/>
      <c r="O2" s="1037"/>
      <c r="P2" s="1037"/>
      <c r="Q2" s="1037"/>
      <c r="R2" s="1037"/>
      <c r="U2" s="1037" t="s">
        <v>1</v>
      </c>
      <c r="V2" s="1037"/>
      <c r="W2" s="1037"/>
      <c r="X2" s="1037"/>
      <c r="Y2" s="1037"/>
      <c r="Z2" s="1037"/>
      <c r="AA2" s="1037"/>
      <c r="AB2" s="1037"/>
      <c r="AC2" s="1037"/>
    </row>
    <row r="3" spans="1:29" ht="36.75" customHeight="1">
      <c r="A3" s="3"/>
      <c r="B3" s="1037" t="s">
        <v>2</v>
      </c>
      <c r="C3" s="1037"/>
      <c r="D3" s="1037"/>
      <c r="E3" s="1037"/>
      <c r="F3" s="1037"/>
      <c r="G3" s="1037"/>
      <c r="H3" s="1037"/>
      <c r="I3" s="1037"/>
      <c r="K3" s="1037" t="s">
        <v>2</v>
      </c>
      <c r="L3" s="1037"/>
      <c r="M3" s="1037"/>
      <c r="N3" s="1037"/>
      <c r="O3" s="1037"/>
      <c r="P3" s="1037"/>
      <c r="Q3" s="1037"/>
      <c r="R3" s="1037"/>
      <c r="U3" s="1037" t="s">
        <v>2</v>
      </c>
      <c r="V3" s="1037"/>
      <c r="W3" s="1037"/>
      <c r="X3" s="1037"/>
      <c r="Y3" s="1037"/>
      <c r="Z3" s="1037"/>
      <c r="AA3" s="1037"/>
      <c r="AB3" s="1037"/>
      <c r="AC3" s="1037"/>
    </row>
    <row r="4" spans="1:29" ht="21" customHeight="1">
      <c r="A4" s="5"/>
      <c r="B4" s="1037" t="s">
        <v>48</v>
      </c>
      <c r="C4" s="1037"/>
      <c r="D4" s="1037"/>
      <c r="E4" s="1037"/>
      <c r="F4" s="1037"/>
      <c r="G4" s="1037"/>
      <c r="H4" s="1037"/>
      <c r="I4" s="1037"/>
      <c r="K4" s="1037" t="s">
        <v>48</v>
      </c>
      <c r="L4" s="1037"/>
      <c r="M4" s="1037"/>
      <c r="N4" s="1037"/>
      <c r="O4" s="1037"/>
      <c r="P4" s="1037"/>
      <c r="Q4" s="1037"/>
      <c r="R4" s="1037"/>
      <c r="U4" s="1037" t="s">
        <v>48</v>
      </c>
      <c r="V4" s="1037"/>
      <c r="W4" s="1037"/>
      <c r="X4" s="1037"/>
      <c r="Y4" s="1037"/>
      <c r="Z4" s="1037"/>
      <c r="AA4" s="1037"/>
      <c r="AB4" s="1037"/>
      <c r="AC4" s="1037"/>
    </row>
    <row r="5" spans="1:29" ht="23.25" customHeight="1">
      <c r="A5" s="6"/>
      <c r="B5" s="1037" t="s">
        <v>56</v>
      </c>
      <c r="C5" s="1037"/>
      <c r="D5" s="1037"/>
      <c r="E5" s="1037"/>
      <c r="F5" s="1037"/>
      <c r="G5" s="1037"/>
      <c r="H5" s="1037"/>
      <c r="I5" s="1037"/>
      <c r="K5" s="1037" t="s">
        <v>56</v>
      </c>
      <c r="L5" s="1037"/>
      <c r="M5" s="1037"/>
      <c r="N5" s="1037"/>
      <c r="O5" s="1037"/>
      <c r="P5" s="1037"/>
      <c r="Q5" s="1037"/>
      <c r="R5" s="1037"/>
      <c r="S5" s="1037"/>
      <c r="U5" s="1037" t="s">
        <v>56</v>
      </c>
      <c r="V5" s="1037"/>
      <c r="W5" s="1037"/>
      <c r="X5" s="1037"/>
      <c r="Y5" s="1037"/>
      <c r="Z5" s="1037"/>
      <c r="AA5" s="1037"/>
      <c r="AB5" s="1037"/>
      <c r="AC5" s="1037"/>
    </row>
    <row r="6" spans="1:29" ht="18.75" customHeight="1">
      <c r="A6" s="1"/>
      <c r="B6" s="1037" t="s">
        <v>51</v>
      </c>
      <c r="C6" s="1037"/>
      <c r="D6" s="1037"/>
      <c r="E6" s="1037"/>
      <c r="F6" s="1037"/>
      <c r="G6" s="1037" t="s">
        <v>1274</v>
      </c>
      <c r="H6" s="1037"/>
      <c r="I6" s="1037"/>
      <c r="J6" s="1"/>
      <c r="K6" s="1037" t="s">
        <v>51</v>
      </c>
      <c r="L6" s="1037"/>
      <c r="M6" s="1037"/>
      <c r="N6" s="1037"/>
      <c r="O6" s="1037"/>
      <c r="P6" s="1037" t="str">
        <f>G6</f>
        <v>INTERVENTOR IES 2019</v>
      </c>
      <c r="Q6" s="1037"/>
      <c r="R6" s="1037"/>
      <c r="S6" s="1"/>
      <c r="T6" s="1"/>
      <c r="U6" s="1037" t="s">
        <v>51</v>
      </c>
      <c r="V6" s="1037"/>
      <c r="W6" s="1037"/>
      <c r="X6" s="1037"/>
      <c r="Y6" s="1037"/>
      <c r="Z6" s="1037"/>
      <c r="AA6" s="1037"/>
      <c r="AB6" s="1037"/>
      <c r="AC6" s="1037"/>
    </row>
    <row r="7" spans="1:29" s="15" customFormat="1" ht="18" customHeight="1">
      <c r="A7" s="7"/>
      <c r="B7" s="14"/>
      <c r="C7" s="7"/>
      <c r="D7" s="7"/>
      <c r="E7" s="7"/>
      <c r="F7" s="7"/>
      <c r="G7" s="7" t="s">
        <v>54</v>
      </c>
      <c r="H7" s="7" t="s">
        <v>53</v>
      </c>
      <c r="I7" s="7"/>
      <c r="J7" s="7"/>
      <c r="K7" s="7"/>
      <c r="L7" s="7"/>
      <c r="M7" s="7"/>
      <c r="N7" s="7"/>
      <c r="O7" s="7"/>
      <c r="P7" s="7"/>
      <c r="Q7" s="7"/>
      <c r="R7" s="7"/>
      <c r="S7" s="7" t="s">
        <v>52</v>
      </c>
      <c r="T7" s="7" t="s">
        <v>52</v>
      </c>
      <c r="U7" s="7"/>
      <c r="V7" s="7"/>
      <c r="W7" s="7"/>
      <c r="X7" s="7"/>
      <c r="Y7" s="7"/>
      <c r="Z7" s="7"/>
      <c r="AA7" s="7"/>
      <c r="AB7" s="7"/>
      <c r="AC7" s="7"/>
    </row>
    <row r="8" spans="1:29" s="17" customFormat="1" ht="152.25" customHeight="1">
      <c r="A8" s="8"/>
      <c r="B8" s="9" t="s">
        <v>3</v>
      </c>
      <c r="C8" s="9" t="s">
        <v>4</v>
      </c>
      <c r="D8" s="9" t="s">
        <v>5</v>
      </c>
      <c r="E8" s="9" t="s">
        <v>117</v>
      </c>
      <c r="F8" s="9" t="s">
        <v>116</v>
      </c>
      <c r="G8" s="9" t="s">
        <v>57</v>
      </c>
      <c r="H8" s="9" t="s">
        <v>47</v>
      </c>
      <c r="I8" s="9" t="s">
        <v>6</v>
      </c>
      <c r="J8" s="9" t="s">
        <v>49</v>
      </c>
      <c r="K8" s="9" t="s">
        <v>50</v>
      </c>
      <c r="L8" s="9" t="s">
        <v>111</v>
      </c>
      <c r="M8" s="9" t="s">
        <v>7</v>
      </c>
      <c r="N8" s="9" t="s">
        <v>119</v>
      </c>
      <c r="O8" s="9" t="s">
        <v>8</v>
      </c>
      <c r="P8" s="130" t="s">
        <v>9</v>
      </c>
      <c r="Q8" s="9" t="s">
        <v>118</v>
      </c>
      <c r="R8" s="9" t="s">
        <v>120</v>
      </c>
      <c r="S8" s="9" t="s">
        <v>121</v>
      </c>
      <c r="T8" s="130" t="s">
        <v>115</v>
      </c>
      <c r="U8" s="109" t="s">
        <v>108</v>
      </c>
      <c r="V8" s="109" t="s">
        <v>55</v>
      </c>
      <c r="W8" s="109" t="s">
        <v>150</v>
      </c>
      <c r="X8" s="109" t="s">
        <v>112</v>
      </c>
      <c r="Y8" s="109" t="s">
        <v>151</v>
      </c>
      <c r="Z8" s="109" t="s">
        <v>668</v>
      </c>
      <c r="AA8" s="109" t="s">
        <v>445</v>
      </c>
      <c r="AB8" s="109" t="s">
        <v>669</v>
      </c>
      <c r="AC8" s="109" t="s">
        <v>10</v>
      </c>
    </row>
    <row r="9" spans="1:29" ht="162" customHeight="1">
      <c r="A9" s="10"/>
      <c r="B9" s="110">
        <v>1</v>
      </c>
      <c r="C9" s="726">
        <v>24</v>
      </c>
      <c r="D9" s="726">
        <v>23</v>
      </c>
      <c r="E9" s="726" t="s">
        <v>1275</v>
      </c>
      <c r="F9" s="726" t="s">
        <v>1276</v>
      </c>
      <c r="G9" s="727" t="s">
        <v>1277</v>
      </c>
      <c r="H9" s="726" t="s">
        <v>1278</v>
      </c>
      <c r="I9" s="726" t="s">
        <v>686</v>
      </c>
      <c r="J9" s="726" t="s">
        <v>1279</v>
      </c>
      <c r="K9" s="726" t="s">
        <v>1280</v>
      </c>
      <c r="L9" s="726" t="s">
        <v>1281</v>
      </c>
      <c r="M9" s="726" t="s">
        <v>1282</v>
      </c>
      <c r="N9" s="726" t="s">
        <v>1283</v>
      </c>
      <c r="O9" s="726" t="s">
        <v>1284</v>
      </c>
      <c r="P9" s="726" t="s">
        <v>1004</v>
      </c>
      <c r="Q9" s="726" t="s">
        <v>1285</v>
      </c>
      <c r="R9" s="728">
        <v>37897</v>
      </c>
      <c r="S9" s="728" t="s">
        <v>162</v>
      </c>
      <c r="T9" s="728" t="s">
        <v>162</v>
      </c>
      <c r="U9" s="729">
        <v>2001</v>
      </c>
      <c r="V9" s="730">
        <v>740000000</v>
      </c>
      <c r="W9" s="730">
        <f>V9/VLOOKUP(U9,lov_smmlv,2)*sm_2019</f>
        <v>2142677762.2377625</v>
      </c>
      <c r="X9" s="731">
        <v>1</v>
      </c>
      <c r="Y9" s="730">
        <f>X9*W9</f>
        <v>2142677762.2377625</v>
      </c>
      <c r="Z9" s="731">
        <v>0.55000000000000004</v>
      </c>
      <c r="AA9" s="730">
        <f>PPTO_oficial*Z9</f>
        <v>477556167.55000001</v>
      </c>
      <c r="AB9" s="732" t="s">
        <v>162</v>
      </c>
      <c r="AC9" s="732"/>
    </row>
    <row r="10" spans="1:29" ht="195.75" customHeight="1">
      <c r="A10" s="10"/>
      <c r="B10" s="110">
        <v>2</v>
      </c>
      <c r="C10" s="726" t="s">
        <v>1225</v>
      </c>
      <c r="D10" s="726">
        <v>13</v>
      </c>
      <c r="E10" s="726">
        <v>1</v>
      </c>
      <c r="F10" s="733" t="s">
        <v>1286</v>
      </c>
      <c r="G10" s="727" t="s">
        <v>1277</v>
      </c>
      <c r="H10" s="726" t="s">
        <v>1287</v>
      </c>
      <c r="I10" s="726" t="s">
        <v>686</v>
      </c>
      <c r="J10" s="726" t="s">
        <v>1288</v>
      </c>
      <c r="K10" s="726" t="s">
        <v>1289</v>
      </c>
      <c r="L10" s="726" t="s">
        <v>1290</v>
      </c>
      <c r="M10" s="734" t="s">
        <v>1291</v>
      </c>
      <c r="N10" s="728" t="s">
        <v>1292</v>
      </c>
      <c r="O10" s="728" t="s">
        <v>1293</v>
      </c>
      <c r="P10" s="728" t="s">
        <v>1294</v>
      </c>
      <c r="Q10" s="726" t="s">
        <v>1295</v>
      </c>
      <c r="R10" s="728">
        <v>42368</v>
      </c>
      <c r="S10" s="726" t="s">
        <v>1296</v>
      </c>
      <c r="T10" s="726" t="s">
        <v>223</v>
      </c>
      <c r="U10" s="726">
        <v>2014</v>
      </c>
      <c r="V10" s="732">
        <v>1879493865</v>
      </c>
      <c r="W10" s="732">
        <f>V10/VLOOKUP(U10,lov_smmlv,2)*sm_2019</f>
        <v>2526575850.5850229</v>
      </c>
      <c r="X10" s="731">
        <v>0.4</v>
      </c>
      <c r="Y10" s="732">
        <f>X10*W10</f>
        <v>1010630340.2340093</v>
      </c>
      <c r="Z10" s="731">
        <v>0.45</v>
      </c>
      <c r="AA10" s="730">
        <f>PPTO_oficial*Z10</f>
        <v>390727773.44999999</v>
      </c>
      <c r="AB10" s="732" t="s">
        <v>162</v>
      </c>
      <c r="AC10" s="732"/>
    </row>
    <row r="11" spans="1:29" ht="165">
      <c r="A11" s="10"/>
      <c r="B11" s="110">
        <v>3</v>
      </c>
      <c r="C11" s="726">
        <v>15</v>
      </c>
      <c r="D11" s="726">
        <v>15</v>
      </c>
      <c r="E11" s="726">
        <v>1</v>
      </c>
      <c r="F11" s="733" t="s">
        <v>1286</v>
      </c>
      <c r="G11" s="727" t="s">
        <v>1277</v>
      </c>
      <c r="H11" s="726" t="s">
        <v>1297</v>
      </c>
      <c r="I11" s="726" t="s">
        <v>223</v>
      </c>
      <c r="J11" s="726" t="s">
        <v>1288</v>
      </c>
      <c r="K11" s="726" t="s">
        <v>1289</v>
      </c>
      <c r="L11" s="726" t="s">
        <v>1290</v>
      </c>
      <c r="M11" s="734" t="s">
        <v>1298</v>
      </c>
      <c r="N11" s="728" t="s">
        <v>1299</v>
      </c>
      <c r="O11" s="728" t="s">
        <v>1300</v>
      </c>
      <c r="P11" s="728" t="s">
        <v>1301</v>
      </c>
      <c r="Q11" s="726" t="s">
        <v>1295</v>
      </c>
      <c r="R11" s="728">
        <v>42368</v>
      </c>
      <c r="S11" s="726" t="s">
        <v>1296</v>
      </c>
      <c r="T11" s="726" t="s">
        <v>223</v>
      </c>
      <c r="U11" s="726">
        <v>2015</v>
      </c>
      <c r="V11" s="732">
        <v>1758090000</v>
      </c>
      <c r="W11" s="732">
        <f>V11/VLOOKUP(U11,lov_smmlv,2)*sm_2019</f>
        <v>2259490119.4071546</v>
      </c>
      <c r="X11" s="731">
        <v>0.3</v>
      </c>
      <c r="Y11" s="732">
        <f t="shared" ref="Y11" si="0">X11*W11</f>
        <v>677847035.8221463</v>
      </c>
      <c r="Z11" s="746">
        <v>0.45</v>
      </c>
      <c r="AA11" s="732">
        <f>PPTO_oficial*Z11</f>
        <v>390727773.44999999</v>
      </c>
      <c r="AB11" s="732" t="s">
        <v>162</v>
      </c>
      <c r="AC11" s="732"/>
    </row>
    <row r="12" spans="1:29" ht="18.75" customHeight="1">
      <c r="A12" s="1"/>
      <c r="B12" s="11" t="s">
        <v>11</v>
      </c>
      <c r="C12" s="1"/>
      <c r="D12" s="1"/>
      <c r="E12" s="1"/>
      <c r="F12" s="1"/>
      <c r="G12" s="1"/>
      <c r="H12" s="1"/>
      <c r="I12" s="1"/>
      <c r="J12" s="1"/>
      <c r="K12" s="1"/>
      <c r="L12" s="1"/>
      <c r="M12" s="1"/>
      <c r="N12" s="1"/>
      <c r="O12" s="1"/>
      <c r="P12" s="1"/>
      <c r="Q12" s="1"/>
      <c r="R12" s="1"/>
      <c r="S12" s="1"/>
      <c r="T12" s="1"/>
      <c r="U12" s="1131" t="s">
        <v>365</v>
      </c>
      <c r="V12" s="1132"/>
      <c r="W12" s="1132"/>
      <c r="X12" s="1132"/>
      <c r="Y12" s="1132"/>
      <c r="Z12" s="1132"/>
      <c r="AA12" s="1132"/>
      <c r="AB12" s="1132"/>
      <c r="AC12" s="1"/>
    </row>
    <row r="13" spans="1:29" ht="12.7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row>
    <row r="14" spans="1:29" ht="12.75" customHeight="1">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row>
    <row r="15" spans="1:29" ht="12.75" customHeight="1">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row>
    <row r="16" spans="1:29" ht="12.75" customHeight="1">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row>
    <row r="17" spans="1:29" ht="12.75" customHeight="1">
      <c r="A17" s="1"/>
      <c r="B17" s="1"/>
      <c r="C17" s="1"/>
      <c r="D17" s="1"/>
      <c r="E17" s="1"/>
      <c r="F17" s="1"/>
      <c r="G17" s="1"/>
      <c r="H17" s="1"/>
      <c r="I17" s="1"/>
      <c r="J17" s="1"/>
      <c r="K17" s="1"/>
      <c r="L17" s="1"/>
      <c r="M17" s="1"/>
      <c r="N17" s="1"/>
      <c r="O17" s="1"/>
      <c r="P17" s="1"/>
      <c r="Q17" s="1"/>
      <c r="R17" s="1"/>
      <c r="S17" s="1"/>
      <c r="T17" s="1"/>
      <c r="U17" s="12"/>
      <c r="V17" s="12"/>
      <c r="W17" s="12"/>
      <c r="X17" s="12"/>
      <c r="Y17" s="12"/>
      <c r="Z17" s="12"/>
      <c r="AA17" s="12"/>
      <c r="AB17" s="12"/>
      <c r="AC17" s="1"/>
    </row>
    <row r="18" spans="1:29" ht="12.75" customHeight="1">
      <c r="A18" s="1"/>
      <c r="B18" s="1"/>
      <c r="C18" s="1"/>
      <c r="D18" s="1"/>
      <c r="E18" s="1"/>
      <c r="F18" s="1"/>
      <c r="G18" s="1"/>
      <c r="H18" s="1"/>
      <c r="I18" s="1"/>
      <c r="J18" s="1"/>
      <c r="K18" s="1"/>
      <c r="L18" s="1"/>
      <c r="M18" s="1"/>
      <c r="N18" s="1"/>
      <c r="O18" s="1"/>
      <c r="P18" s="1"/>
      <c r="Q18" s="1"/>
      <c r="R18" s="1"/>
      <c r="S18" s="1"/>
      <c r="T18" s="1"/>
      <c r="U18" s="12"/>
      <c r="V18" s="12"/>
      <c r="W18" s="12"/>
      <c r="X18" s="12"/>
      <c r="Y18" s="12"/>
      <c r="Z18" s="12"/>
      <c r="AA18" s="12"/>
      <c r="AB18" s="12"/>
      <c r="AC18" s="1"/>
    </row>
    <row r="19" spans="1:29" ht="12.75" customHeight="1">
      <c r="A19" s="1"/>
      <c r="B19" s="1"/>
      <c r="C19" s="1"/>
      <c r="D19" s="1"/>
      <c r="E19" s="1"/>
      <c r="F19" s="1"/>
      <c r="G19" s="1"/>
      <c r="H19" s="1"/>
      <c r="I19" s="1"/>
      <c r="J19" s="1"/>
      <c r="K19" s="1"/>
      <c r="L19" s="1"/>
      <c r="M19" s="1"/>
      <c r="N19" s="1"/>
      <c r="O19" s="1"/>
      <c r="P19" s="1"/>
      <c r="Q19" s="1"/>
      <c r="R19" s="1"/>
      <c r="S19" s="1"/>
      <c r="T19" s="1"/>
      <c r="U19" s="12"/>
      <c r="V19" s="12"/>
      <c r="W19" s="12"/>
      <c r="X19" s="12"/>
      <c r="Y19" s="12"/>
      <c r="Z19" s="12"/>
      <c r="AA19" s="12"/>
      <c r="AB19" s="12"/>
      <c r="AC19" s="1"/>
    </row>
    <row r="20" spans="1:29" ht="12.75" customHeight="1">
      <c r="A20" s="1"/>
      <c r="B20" s="1"/>
      <c r="C20" s="1"/>
      <c r="D20" s="1"/>
      <c r="E20" s="1"/>
      <c r="F20" s="1"/>
      <c r="G20" s="1"/>
      <c r="H20" s="1"/>
      <c r="I20" s="1"/>
      <c r="J20" s="1"/>
      <c r="K20" s="1"/>
      <c r="L20" s="1"/>
      <c r="M20" s="1"/>
      <c r="N20" s="1"/>
      <c r="O20" s="1"/>
      <c r="P20" s="1"/>
      <c r="Q20" s="1"/>
      <c r="R20" s="1"/>
      <c r="S20" s="1"/>
      <c r="T20" s="1"/>
      <c r="U20" s="12"/>
      <c r="V20" s="12"/>
      <c r="W20" s="12"/>
      <c r="X20" s="12"/>
      <c r="Y20" s="12"/>
      <c r="Z20" s="12"/>
      <c r="AA20" s="12"/>
      <c r="AB20" s="12"/>
      <c r="AC20" s="1"/>
    </row>
    <row r="21" spans="1:29" ht="12.75" customHeight="1">
      <c r="A21" s="1"/>
      <c r="B21" s="1"/>
      <c r="C21" s="1"/>
      <c r="D21" s="1"/>
      <c r="E21" s="1"/>
      <c r="F21" s="1"/>
      <c r="G21" s="1"/>
      <c r="H21" s="1"/>
      <c r="I21" s="1"/>
      <c r="J21" s="1"/>
      <c r="K21" s="1"/>
      <c r="L21" s="1"/>
      <c r="M21" s="1"/>
      <c r="N21" s="1"/>
      <c r="O21" s="1"/>
      <c r="P21" s="1"/>
      <c r="Q21" s="1"/>
      <c r="R21" s="1"/>
      <c r="S21" s="1"/>
      <c r="T21" s="1"/>
      <c r="U21" s="12"/>
      <c r="V21" s="12"/>
      <c r="W21" s="12"/>
      <c r="X21" s="12"/>
      <c r="Y21" s="12"/>
      <c r="Z21" s="12"/>
      <c r="AA21" s="12"/>
      <c r="AB21" s="12"/>
      <c r="AC21" s="1"/>
    </row>
    <row r="22" spans="1:29" ht="12.75" customHeight="1">
      <c r="A22" s="1"/>
      <c r="B22" s="1"/>
      <c r="C22" s="1"/>
      <c r="D22" s="1"/>
      <c r="E22" s="1"/>
      <c r="F22" s="1"/>
      <c r="G22" s="1"/>
      <c r="H22" s="1"/>
      <c r="I22" s="1"/>
      <c r="J22" s="1"/>
      <c r="K22" s="1"/>
      <c r="L22" s="1"/>
      <c r="M22" s="1"/>
      <c r="N22" s="1"/>
      <c r="O22" s="1"/>
      <c r="P22" s="1"/>
      <c r="Q22" s="1"/>
      <c r="R22" s="1"/>
      <c r="S22" s="1"/>
      <c r="T22" s="1"/>
      <c r="U22" s="12"/>
      <c r="V22" s="12"/>
      <c r="W22" s="12"/>
      <c r="X22" s="12"/>
      <c r="Y22" s="12"/>
      <c r="Z22" s="12"/>
      <c r="AA22" s="12"/>
      <c r="AB22" s="12"/>
      <c r="AC22" s="1"/>
    </row>
    <row r="23" spans="1:29" ht="12.75" customHeight="1">
      <c r="A23" s="1"/>
      <c r="B23" s="1"/>
      <c r="C23" s="1"/>
      <c r="D23" s="1"/>
      <c r="E23" s="1"/>
      <c r="F23" s="1"/>
      <c r="G23" s="1"/>
      <c r="H23" s="1"/>
      <c r="I23" s="1"/>
      <c r="J23" s="1"/>
      <c r="K23" s="1"/>
      <c r="L23" s="1"/>
      <c r="M23" s="1"/>
      <c r="N23" s="1"/>
      <c r="O23" s="1"/>
      <c r="P23" s="1"/>
      <c r="Q23" s="1"/>
      <c r="R23" s="1"/>
      <c r="S23" s="1"/>
      <c r="T23" s="1"/>
      <c r="U23" s="12"/>
      <c r="V23" s="12"/>
      <c r="W23" s="12"/>
      <c r="X23" s="12"/>
      <c r="Y23" s="12"/>
      <c r="Z23" s="12"/>
      <c r="AA23" s="12"/>
      <c r="AB23" s="12"/>
      <c r="AC23" s="1"/>
    </row>
    <row r="24" spans="1:29" ht="12.7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row>
    <row r="25" spans="1:29"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row>
    <row r="26" spans="1:29"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row>
    <row r="27" spans="1:29"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row>
    <row r="28" spans="1:29"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row>
    <row r="29" spans="1: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row>
    <row r="30" spans="1:29"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row>
    <row r="31" spans="1:29"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row>
    <row r="32" spans="1:29"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row>
    <row r="33" spans="1:29" ht="12.75" customHeight="1">
      <c r="A33" s="1"/>
      <c r="B33" s="13"/>
      <c r="C33" s="1"/>
      <c r="D33" s="1"/>
      <c r="E33" s="1"/>
      <c r="F33" s="1"/>
      <c r="G33" s="1"/>
      <c r="H33" s="1"/>
      <c r="I33" s="1"/>
      <c r="J33" s="1"/>
      <c r="K33" s="1"/>
      <c r="L33" s="1"/>
      <c r="M33" s="1"/>
      <c r="N33" s="1"/>
      <c r="O33" s="1"/>
      <c r="P33" s="1"/>
      <c r="Q33" s="1"/>
      <c r="R33" s="1"/>
      <c r="S33" s="1"/>
      <c r="T33" s="1"/>
      <c r="U33" s="1"/>
      <c r="V33" s="1"/>
      <c r="W33" s="1"/>
      <c r="X33" s="1"/>
      <c r="Y33" s="1"/>
      <c r="Z33" s="1"/>
      <c r="AA33" s="1"/>
      <c r="AB33" s="1"/>
      <c r="AC33" s="1"/>
    </row>
    <row r="34" spans="1:29"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row>
    <row r="35" spans="1:29"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row>
    <row r="36" spans="1:29"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row>
    <row r="37" spans="1:29"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row>
    <row r="38" spans="1:29"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row>
    <row r="39" spans="1:2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row>
    <row r="40" spans="1:29"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row>
    <row r="41" spans="1:29"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row>
    <row r="42" spans="1:29"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row>
    <row r="43" spans="1:29" ht="12.75" customHeight="1">
      <c r="A43" s="1"/>
      <c r="B43" s="8" t="s">
        <v>12</v>
      </c>
      <c r="C43" s="8" t="s">
        <v>13</v>
      </c>
      <c r="D43" s="8" t="s">
        <v>14</v>
      </c>
      <c r="E43" s="8"/>
      <c r="F43" s="8"/>
      <c r="G43" s="8"/>
      <c r="H43" s="8"/>
      <c r="I43" s="8"/>
      <c r="J43" s="8"/>
      <c r="K43" s="8"/>
      <c r="L43" s="8"/>
      <c r="M43" s="8"/>
      <c r="N43" s="8"/>
      <c r="O43" s="8"/>
      <c r="P43" s="8"/>
      <c r="Q43" s="8"/>
      <c r="R43" s="8"/>
      <c r="S43" s="8"/>
      <c r="T43" s="8"/>
      <c r="U43" s="1"/>
      <c r="V43" s="1"/>
      <c r="W43" s="1"/>
      <c r="X43" s="1"/>
      <c r="Y43" s="1"/>
      <c r="Z43" s="1"/>
      <c r="AA43" s="1"/>
      <c r="AB43" s="1"/>
      <c r="AC43" s="1"/>
    </row>
    <row r="44" spans="1:29" ht="12.75" customHeight="1">
      <c r="A44" s="1"/>
      <c r="B44" s="13" t="s">
        <v>15</v>
      </c>
      <c r="C44" s="13"/>
      <c r="D44" s="13" t="s">
        <v>16</v>
      </c>
      <c r="E44" s="13"/>
      <c r="F44" s="13"/>
      <c r="G44" s="13"/>
      <c r="H44" s="13"/>
      <c r="I44" s="13"/>
      <c r="J44" s="13"/>
      <c r="K44" s="13"/>
      <c r="L44" s="13"/>
      <c r="M44" s="13"/>
      <c r="N44" s="13"/>
      <c r="O44" s="13"/>
      <c r="P44" s="13"/>
      <c r="Q44" s="13"/>
      <c r="R44" s="13"/>
      <c r="S44" s="13"/>
      <c r="T44" s="13"/>
      <c r="U44" s="1"/>
      <c r="V44" s="1"/>
      <c r="W44" s="1"/>
      <c r="X44" s="1"/>
      <c r="Y44" s="1"/>
      <c r="Z44" s="1"/>
      <c r="AA44" s="1"/>
      <c r="AB44" s="1"/>
      <c r="AC44" s="1"/>
    </row>
    <row r="45" spans="1:29" ht="12.75" customHeight="1">
      <c r="A45" s="1"/>
      <c r="B45" s="13">
        <v>80101500</v>
      </c>
      <c r="C45" s="13" t="s">
        <v>17</v>
      </c>
      <c r="D45" s="13" t="s">
        <v>18</v>
      </c>
      <c r="E45" s="13"/>
      <c r="F45" s="13"/>
      <c r="G45" s="13"/>
      <c r="H45" s="13"/>
      <c r="I45" s="13"/>
      <c r="J45" s="13"/>
      <c r="K45" s="13"/>
      <c r="L45" s="13"/>
      <c r="M45" s="13"/>
      <c r="N45" s="13"/>
      <c r="O45" s="13"/>
      <c r="P45" s="13"/>
      <c r="Q45" s="13"/>
      <c r="R45" s="13"/>
      <c r="S45" s="13"/>
      <c r="T45" s="13"/>
      <c r="U45" s="1"/>
      <c r="V45" s="1"/>
      <c r="W45" s="1"/>
      <c r="X45" s="1"/>
      <c r="Y45" s="1"/>
      <c r="Z45" s="1"/>
      <c r="AA45" s="1"/>
      <c r="AB45" s="1"/>
      <c r="AC45" s="1"/>
    </row>
    <row r="46" spans="1:29" ht="12.75" customHeight="1">
      <c r="A46" s="1"/>
      <c r="B46" s="13">
        <v>80101509</v>
      </c>
      <c r="C46" s="13" t="s">
        <v>19</v>
      </c>
      <c r="D46" s="13" t="s">
        <v>20</v>
      </c>
      <c r="E46" s="13"/>
      <c r="F46" s="13"/>
      <c r="G46" s="13"/>
      <c r="H46" s="13"/>
      <c r="I46" s="13"/>
      <c r="J46" s="13"/>
      <c r="K46" s="13"/>
      <c r="L46" s="13"/>
      <c r="M46" s="13"/>
      <c r="N46" s="13"/>
      <c r="O46" s="13"/>
      <c r="P46" s="13"/>
      <c r="Q46" s="13"/>
      <c r="R46" s="13"/>
      <c r="S46" s="13"/>
      <c r="T46" s="13"/>
      <c r="U46" s="1"/>
      <c r="V46" s="1"/>
      <c r="W46" s="1"/>
      <c r="X46" s="1"/>
      <c r="Y46" s="1"/>
      <c r="Z46" s="1"/>
      <c r="AA46" s="1"/>
      <c r="AB46" s="1"/>
      <c r="AC46" s="1"/>
    </row>
    <row r="47" spans="1:29" ht="12.75" customHeight="1">
      <c r="A47" s="1"/>
      <c r="B47" s="13">
        <v>80101600</v>
      </c>
      <c r="C47" s="13" t="s">
        <v>21</v>
      </c>
      <c r="D47" s="13" t="s">
        <v>22</v>
      </c>
      <c r="E47" s="13"/>
      <c r="F47" s="13"/>
      <c r="G47" s="13"/>
      <c r="H47" s="13"/>
      <c r="I47" s="13"/>
      <c r="J47" s="13"/>
      <c r="K47" s="13"/>
      <c r="L47" s="13"/>
      <c r="M47" s="13"/>
      <c r="N47" s="13"/>
      <c r="O47" s="13"/>
      <c r="P47" s="13"/>
      <c r="Q47" s="13"/>
      <c r="R47" s="13"/>
      <c r="S47" s="13"/>
      <c r="T47" s="13"/>
      <c r="U47" s="1"/>
      <c r="V47" s="1"/>
      <c r="W47" s="1"/>
      <c r="X47" s="1"/>
      <c r="Y47" s="1"/>
      <c r="Z47" s="1"/>
      <c r="AA47" s="1"/>
      <c r="AB47" s="1"/>
      <c r="AC47" s="1"/>
    </row>
    <row r="48" spans="1:29" ht="12.75" customHeight="1">
      <c r="A48" s="1"/>
      <c r="B48" s="13">
        <v>80101604</v>
      </c>
      <c r="C48" s="13" t="s">
        <v>23</v>
      </c>
      <c r="D48" s="13" t="s">
        <v>24</v>
      </c>
      <c r="E48" s="13"/>
      <c r="F48" s="13"/>
      <c r="G48" s="13"/>
      <c r="H48" s="13"/>
      <c r="I48" s="13"/>
      <c r="J48" s="13"/>
      <c r="K48" s="13"/>
      <c r="L48" s="13"/>
      <c r="M48" s="13"/>
      <c r="N48" s="13"/>
      <c r="O48" s="13"/>
      <c r="P48" s="13"/>
      <c r="Q48" s="13"/>
      <c r="R48" s="13"/>
      <c r="S48" s="13"/>
      <c r="T48" s="13"/>
      <c r="U48" s="1"/>
      <c r="V48" s="1"/>
      <c r="W48" s="1"/>
      <c r="X48" s="1"/>
      <c r="Y48" s="1"/>
      <c r="Z48" s="1"/>
      <c r="AA48" s="1"/>
      <c r="AB48" s="1"/>
      <c r="AC48" s="1"/>
    </row>
    <row r="49" spans="1:29" ht="12.75" customHeight="1">
      <c r="A49" s="1"/>
      <c r="B49" s="13">
        <v>81131500</v>
      </c>
      <c r="C49" s="13" t="s">
        <v>25</v>
      </c>
      <c r="D49" s="13" t="s">
        <v>26</v>
      </c>
      <c r="E49" s="13"/>
      <c r="F49" s="13"/>
      <c r="G49" s="13"/>
      <c r="H49" s="13"/>
      <c r="I49" s="13"/>
      <c r="J49" s="13"/>
      <c r="K49" s="13"/>
      <c r="L49" s="13"/>
      <c r="M49" s="13"/>
      <c r="N49" s="13"/>
      <c r="O49" s="13"/>
      <c r="P49" s="13"/>
      <c r="Q49" s="13"/>
      <c r="R49" s="13"/>
      <c r="S49" s="13"/>
      <c r="T49" s="13"/>
      <c r="U49" s="1"/>
      <c r="V49" s="1"/>
      <c r="W49" s="1"/>
      <c r="X49" s="1"/>
      <c r="Y49" s="1"/>
      <c r="Z49" s="1"/>
      <c r="AA49" s="1"/>
      <c r="AB49" s="1"/>
      <c r="AC49" s="1"/>
    </row>
    <row r="50" spans="1:29" ht="12.75" customHeight="1">
      <c r="A50" s="1"/>
      <c r="B50" s="13">
        <v>81131501</v>
      </c>
      <c r="C50" s="13" t="s">
        <v>27</v>
      </c>
      <c r="D50" s="13" t="s">
        <v>28</v>
      </c>
      <c r="E50" s="13"/>
      <c r="F50" s="13"/>
      <c r="G50" s="13"/>
      <c r="H50" s="13"/>
      <c r="I50" s="13"/>
      <c r="J50" s="13"/>
      <c r="K50" s="13"/>
      <c r="L50" s="13"/>
      <c r="M50" s="13"/>
      <c r="N50" s="13"/>
      <c r="O50" s="13"/>
      <c r="P50" s="13"/>
      <c r="Q50" s="13"/>
      <c r="R50" s="13"/>
      <c r="S50" s="13"/>
      <c r="T50" s="13"/>
      <c r="U50" s="1"/>
      <c r="V50" s="1"/>
      <c r="W50" s="1"/>
      <c r="X50" s="1"/>
      <c r="Y50" s="1"/>
      <c r="Z50" s="1"/>
      <c r="AA50" s="1"/>
      <c r="AB50" s="1"/>
      <c r="AC50" s="1"/>
    </row>
    <row r="51" spans="1:29" ht="12.75" customHeight="1">
      <c r="A51" s="1"/>
      <c r="B51" s="13">
        <v>81131502</v>
      </c>
      <c r="C51" s="13" t="s">
        <v>29</v>
      </c>
      <c r="D51" s="13" t="s">
        <v>30</v>
      </c>
      <c r="E51" s="13"/>
      <c r="F51" s="13"/>
      <c r="G51" s="13"/>
      <c r="H51" s="13"/>
      <c r="I51" s="13"/>
      <c r="J51" s="13"/>
      <c r="K51" s="13"/>
      <c r="L51" s="13"/>
      <c r="M51" s="13"/>
      <c r="N51" s="13"/>
      <c r="O51" s="13"/>
      <c r="P51" s="13"/>
      <c r="Q51" s="13"/>
      <c r="R51" s="13"/>
      <c r="S51" s="13"/>
      <c r="T51" s="13"/>
      <c r="U51" s="1"/>
      <c r="V51" s="1"/>
      <c r="W51" s="1"/>
      <c r="X51" s="1"/>
      <c r="Y51" s="1"/>
      <c r="Z51" s="1"/>
      <c r="AA51" s="1"/>
      <c r="AB51" s="1"/>
      <c r="AC51" s="1"/>
    </row>
    <row r="52" spans="1:29" ht="12.75" customHeight="1">
      <c r="A52" s="1"/>
      <c r="B52" s="13">
        <v>81131503</v>
      </c>
      <c r="C52" s="13" t="s">
        <v>31</v>
      </c>
      <c r="D52" s="13" t="s">
        <v>32</v>
      </c>
      <c r="E52" s="13"/>
      <c r="F52" s="13"/>
      <c r="G52" s="13"/>
      <c r="H52" s="13"/>
      <c r="I52" s="13"/>
      <c r="J52" s="13"/>
      <c r="K52" s="13"/>
      <c r="L52" s="13"/>
      <c r="M52" s="13"/>
      <c r="N52" s="13"/>
      <c r="O52" s="13"/>
      <c r="P52" s="13"/>
      <c r="Q52" s="13"/>
      <c r="R52" s="13"/>
      <c r="S52" s="13"/>
      <c r="T52" s="13"/>
      <c r="U52" s="1"/>
      <c r="V52" s="1"/>
      <c r="W52" s="1"/>
      <c r="X52" s="1"/>
      <c r="Y52" s="1"/>
      <c r="Z52" s="1"/>
      <c r="AA52" s="1"/>
      <c r="AB52" s="1"/>
      <c r="AC52" s="1"/>
    </row>
    <row r="53" spans="1:29" ht="12.75" customHeight="1">
      <c r="A53" s="1"/>
      <c r="B53" s="13">
        <v>81131504</v>
      </c>
      <c r="C53" s="13" t="s">
        <v>33</v>
      </c>
      <c r="D53" s="13" t="s">
        <v>34</v>
      </c>
      <c r="E53" s="13"/>
      <c r="F53" s="13"/>
      <c r="G53" s="13"/>
      <c r="H53" s="13"/>
      <c r="I53" s="13"/>
      <c r="J53" s="13"/>
      <c r="K53" s="13"/>
      <c r="L53" s="13"/>
      <c r="M53" s="13"/>
      <c r="N53" s="13"/>
      <c r="O53" s="13"/>
      <c r="P53" s="13"/>
      <c r="Q53" s="13"/>
      <c r="R53" s="13"/>
      <c r="S53" s="13"/>
      <c r="T53" s="13"/>
      <c r="U53" s="1"/>
      <c r="V53" s="1"/>
      <c r="W53" s="1"/>
      <c r="X53" s="1"/>
      <c r="Y53" s="1"/>
      <c r="Z53" s="1"/>
      <c r="AA53" s="1"/>
      <c r="AB53" s="1"/>
      <c r="AC53" s="1"/>
    </row>
    <row r="54" spans="1:29" ht="12.75" customHeight="1">
      <c r="A54" s="1"/>
      <c r="B54" s="13">
        <v>81131505</v>
      </c>
      <c r="C54" s="13" t="s">
        <v>35</v>
      </c>
      <c r="D54" s="13" t="s">
        <v>36</v>
      </c>
      <c r="E54" s="13"/>
      <c r="F54" s="13"/>
      <c r="G54" s="13"/>
      <c r="H54" s="13"/>
      <c r="I54" s="13"/>
      <c r="J54" s="13"/>
      <c r="K54" s="13"/>
      <c r="L54" s="13"/>
      <c r="M54" s="13"/>
      <c r="N54" s="13"/>
      <c r="O54" s="13"/>
      <c r="P54" s="13"/>
      <c r="Q54" s="13"/>
      <c r="R54" s="13"/>
      <c r="S54" s="13"/>
      <c r="T54" s="13"/>
      <c r="U54" s="1"/>
      <c r="V54" s="1"/>
      <c r="W54" s="1"/>
      <c r="X54" s="1"/>
      <c r="Y54" s="1"/>
      <c r="Z54" s="1"/>
      <c r="AA54" s="1"/>
      <c r="AB54" s="1"/>
      <c r="AC54" s="1"/>
    </row>
    <row r="55" spans="1:29" ht="12.75" customHeight="1">
      <c r="A55" s="1"/>
      <c r="B55" s="13">
        <v>84111600</v>
      </c>
      <c r="C55" s="13" t="s">
        <v>37</v>
      </c>
      <c r="D55" s="13" t="s">
        <v>38</v>
      </c>
      <c r="E55" s="13"/>
      <c r="F55" s="13"/>
      <c r="G55" s="13"/>
      <c r="H55" s="13"/>
      <c r="I55" s="13"/>
      <c r="J55" s="13"/>
      <c r="K55" s="13"/>
      <c r="L55" s="13"/>
      <c r="M55" s="13"/>
      <c r="N55" s="13"/>
      <c r="O55" s="13"/>
      <c r="P55" s="13"/>
      <c r="Q55" s="13"/>
      <c r="R55" s="13"/>
      <c r="S55" s="13"/>
      <c r="T55" s="13"/>
      <c r="U55" s="1"/>
      <c r="V55" s="1"/>
      <c r="W55" s="1"/>
      <c r="X55" s="1"/>
      <c r="Y55" s="1"/>
      <c r="Z55" s="1"/>
      <c r="AA55" s="1"/>
      <c r="AB55" s="1"/>
      <c r="AC55" s="1"/>
    </row>
    <row r="56" spans="1:29" ht="12.75" customHeight="1">
      <c r="A56" s="1"/>
      <c r="B56" s="13">
        <v>84111601</v>
      </c>
      <c r="C56" s="13" t="s">
        <v>39</v>
      </c>
      <c r="D56" s="13" t="s">
        <v>40</v>
      </c>
      <c r="E56" s="13"/>
      <c r="F56" s="13"/>
      <c r="G56" s="13"/>
      <c r="H56" s="13"/>
      <c r="I56" s="13"/>
      <c r="J56" s="13"/>
      <c r="K56" s="13"/>
      <c r="L56" s="13"/>
      <c r="M56" s="13"/>
      <c r="N56" s="13"/>
      <c r="O56" s="13"/>
      <c r="P56" s="13"/>
      <c r="Q56" s="13"/>
      <c r="R56" s="13"/>
      <c r="S56" s="13"/>
      <c r="T56" s="13"/>
      <c r="U56" s="1"/>
      <c r="V56" s="1"/>
      <c r="W56" s="1"/>
      <c r="X56" s="1"/>
      <c r="Y56" s="1"/>
      <c r="Z56" s="1"/>
      <c r="AA56" s="1"/>
      <c r="AB56" s="1"/>
      <c r="AC56" s="1"/>
    </row>
    <row r="57" spans="1:29" ht="12.75" customHeight="1">
      <c r="A57" s="1"/>
      <c r="B57" s="13">
        <v>84111602</v>
      </c>
      <c r="C57" s="13" t="s">
        <v>41</v>
      </c>
      <c r="D57" s="13" t="s">
        <v>42</v>
      </c>
      <c r="E57" s="13"/>
      <c r="F57" s="13"/>
      <c r="G57" s="13"/>
      <c r="H57" s="13"/>
      <c r="I57" s="13"/>
      <c r="J57" s="13"/>
      <c r="K57" s="13"/>
      <c r="L57" s="13"/>
      <c r="M57" s="13"/>
      <c r="N57" s="13"/>
      <c r="O57" s="13"/>
      <c r="P57" s="13"/>
      <c r="Q57" s="13"/>
      <c r="R57" s="13"/>
      <c r="S57" s="13"/>
      <c r="T57" s="13"/>
      <c r="U57" s="1"/>
      <c r="V57" s="1"/>
      <c r="W57" s="1"/>
      <c r="X57" s="1"/>
      <c r="Y57" s="1"/>
      <c r="Z57" s="1"/>
      <c r="AA57" s="1"/>
      <c r="AB57" s="1"/>
      <c r="AC57" s="1"/>
    </row>
    <row r="58" spans="1:29" ht="12.75" customHeight="1">
      <c r="A58" s="1"/>
      <c r="B58" s="13">
        <v>93151600</v>
      </c>
      <c r="C58" s="13" t="s">
        <v>43</v>
      </c>
      <c r="D58" s="13" t="s">
        <v>44</v>
      </c>
      <c r="E58" s="13"/>
      <c r="F58" s="13"/>
      <c r="G58" s="13"/>
      <c r="H58" s="13"/>
      <c r="I58" s="13"/>
      <c r="J58" s="13"/>
      <c r="K58" s="13"/>
      <c r="L58" s="13"/>
      <c r="M58" s="13"/>
      <c r="N58" s="13"/>
      <c r="O58" s="13"/>
      <c r="P58" s="13"/>
      <c r="Q58" s="13"/>
      <c r="R58" s="13"/>
      <c r="S58" s="13"/>
      <c r="T58" s="13"/>
      <c r="U58" s="1"/>
      <c r="V58" s="1"/>
      <c r="W58" s="1"/>
      <c r="X58" s="1"/>
      <c r="Y58" s="1"/>
      <c r="Z58" s="1"/>
      <c r="AA58" s="1"/>
      <c r="AB58" s="1"/>
      <c r="AC58" s="1"/>
    </row>
    <row r="59" spans="1:29" ht="12.75" customHeight="1">
      <c r="A59" s="1"/>
      <c r="B59" s="13">
        <v>93151607</v>
      </c>
      <c r="C59" s="13" t="s">
        <v>45</v>
      </c>
      <c r="D59" s="13" t="s">
        <v>46</v>
      </c>
      <c r="E59" s="13"/>
      <c r="F59" s="13"/>
      <c r="G59" s="13"/>
      <c r="H59" s="13"/>
      <c r="I59" s="13"/>
      <c r="J59" s="13"/>
      <c r="K59" s="13"/>
      <c r="L59" s="13"/>
      <c r="M59" s="13"/>
      <c r="N59" s="13"/>
      <c r="O59" s="13"/>
      <c r="P59" s="13"/>
      <c r="Q59" s="13"/>
      <c r="R59" s="13"/>
      <c r="S59" s="13"/>
      <c r="T59" s="13"/>
      <c r="U59" s="1"/>
      <c r="V59" s="1"/>
      <c r="W59" s="1"/>
      <c r="X59" s="1"/>
      <c r="Y59" s="1"/>
      <c r="Z59" s="1"/>
      <c r="AA59" s="1"/>
      <c r="AB59" s="1"/>
      <c r="AC59" s="1"/>
    </row>
    <row r="60" spans="1:29"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1:29"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row>
    <row r="66" spans="1:29"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row>
    <row r="67" spans="1:29"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row>
    <row r="68" spans="1:29"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row>
    <row r="69" spans="1:2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row>
    <row r="70" spans="1:29"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row>
    <row r="71" spans="1:29"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row>
    <row r="72" spans="1:29"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row>
    <row r="73" spans="1:29"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row>
    <row r="74" spans="1:29"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row>
    <row r="75" spans="1:29"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row>
    <row r="76" spans="1:29"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row>
    <row r="77" spans="1:29"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row>
    <row r="78" spans="1:29"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row>
    <row r="79" spans="1:2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row>
    <row r="80" spans="1:29"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row>
    <row r="81" spans="1:29"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row>
    <row r="82" spans="1:29"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row>
    <row r="83" spans="1:29"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row>
    <row r="84" spans="1:29"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row>
    <row r="85" spans="1:29"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row>
    <row r="86" spans="1:29"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row>
    <row r="87" spans="1:29"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row>
    <row r="88" spans="1:29"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row>
    <row r="89" spans="1:2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row>
    <row r="90" spans="1:29"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row>
    <row r="91" spans="1:29"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row>
    <row r="92" spans="1:29"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row>
    <row r="93" spans="1:29"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row>
    <row r="94" spans="1:29"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row>
    <row r="95" spans="1:29"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row>
    <row r="96" spans="1:29"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row>
    <row r="97" spans="1:29"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row>
    <row r="98" spans="1:29"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row>
    <row r="99" spans="1:2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row>
    <row r="100" spans="1:29"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row>
    <row r="101" spans="1:29"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row>
    <row r="102" spans="1:29"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row>
    <row r="103" spans="1:29"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row>
    <row r="104" spans="1:29"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row>
    <row r="105" spans="1:29"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row>
    <row r="106" spans="1:29"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row>
    <row r="107" spans="1:29"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row>
    <row r="108" spans="1:29"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row>
    <row r="109" spans="1:2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row>
    <row r="110" spans="1:29"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row>
    <row r="111" spans="1:29"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row>
    <row r="112" spans="1:29"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row>
    <row r="113" spans="1:29"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row>
    <row r="114" spans="1:29"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row>
    <row r="115" spans="1:29"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row>
    <row r="116" spans="1:29"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row>
    <row r="117" spans="1:29"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row>
    <row r="118" spans="1:29"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row>
    <row r="119" spans="1:2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row>
    <row r="120" spans="1:29"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row>
    <row r="121" spans="1:29"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row>
    <row r="122" spans="1:29"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row>
    <row r="123" spans="1:29"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row>
    <row r="124" spans="1:29"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row>
    <row r="125" spans="1:29"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row>
    <row r="126" spans="1:29"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row>
    <row r="127" spans="1:29"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row>
    <row r="128" spans="1:29"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row>
    <row r="129" spans="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row>
    <row r="130" spans="1:29"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row>
    <row r="131" spans="1:29"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row>
    <row r="132" spans="1:29"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row>
    <row r="133" spans="1:29"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row>
    <row r="134" spans="1:29"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row>
    <row r="135" spans="1:29"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row>
    <row r="136" spans="1:29"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row>
    <row r="137" spans="1:29"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row>
    <row r="138" spans="1:29"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row>
    <row r="139" spans="1:2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row>
    <row r="140" spans="1:29"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row>
    <row r="141" spans="1:29"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row>
    <row r="142" spans="1:29"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row>
    <row r="143" spans="1:29"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row>
    <row r="144" spans="1:29"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row>
    <row r="145" spans="1:29"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row>
    <row r="146" spans="1:29"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row>
    <row r="147" spans="1:29"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row>
    <row r="148" spans="1:29"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row>
    <row r="149" spans="1:2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row>
    <row r="150" spans="1:29"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row>
    <row r="151" spans="1:29"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row>
    <row r="152" spans="1:29"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row>
    <row r="153" spans="1:29"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row>
    <row r="154" spans="1:29"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row>
    <row r="155" spans="1:29"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row>
    <row r="156" spans="1:29"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row>
    <row r="157" spans="1:29"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row>
    <row r="158" spans="1:29"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row>
    <row r="159" spans="1:2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row>
    <row r="160" spans="1:29"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row>
    <row r="161" spans="1:29"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row>
    <row r="162" spans="1:29"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row>
    <row r="163" spans="1:29"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row>
    <row r="164" spans="1:29"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row>
    <row r="165" spans="1:29"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row>
    <row r="166" spans="1:29"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row>
    <row r="167" spans="1:29"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row>
    <row r="168" spans="1:29"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row>
    <row r="169" spans="1:2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row>
    <row r="170" spans="1:29"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row>
    <row r="171" spans="1:29"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row>
    <row r="172" spans="1:29"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row>
    <row r="173" spans="1:29"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row>
    <row r="174" spans="1:29"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row>
    <row r="175" spans="1:29"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row>
    <row r="176" spans="1:29"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row>
    <row r="177" spans="1:29"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row>
    <row r="178" spans="1:29"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row>
    <row r="179" spans="1:2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row>
    <row r="180" spans="1:29"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row>
    <row r="181" spans="1:29"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row>
    <row r="182" spans="1:29"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row>
    <row r="183" spans="1:29"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row>
    <row r="184" spans="1:29"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row>
    <row r="185" spans="1:29"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row>
    <row r="186" spans="1:29"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row>
    <row r="187" spans="1:29"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row>
    <row r="188" spans="1:29"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row>
    <row r="189" spans="1:2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row>
    <row r="190" spans="1:29"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row>
    <row r="191" spans="1:29"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row>
    <row r="192" spans="1:29"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row>
    <row r="193" spans="1:29"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row>
    <row r="194" spans="1:29"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row>
    <row r="195" spans="1:29"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row>
    <row r="196" spans="1:29"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row>
    <row r="197" spans="1:29"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row>
    <row r="198" spans="1:29"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row>
    <row r="199" spans="1:2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row>
    <row r="200" spans="1:29"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row>
    <row r="201" spans="1:29"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row>
    <row r="202" spans="1:29"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row>
    <row r="203" spans="1:29"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row>
    <row r="204" spans="1:29"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row>
    <row r="205" spans="1:29"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row>
    <row r="206" spans="1:29"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row>
    <row r="207" spans="1:29"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row>
    <row r="208" spans="1:29"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row>
    <row r="209" spans="1:2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row>
    <row r="210" spans="1:29"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row>
    <row r="211" spans="1:29"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row>
    <row r="212" spans="1:29"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row>
    <row r="213" spans="1:29"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row>
    <row r="214" spans="1:29"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row>
    <row r="215" spans="1:29"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row>
    <row r="216" spans="1:29"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row>
    <row r="217" spans="1:29"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row>
    <row r="218" spans="1:29"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row>
    <row r="219" spans="1:2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row>
    <row r="220" spans="1:29"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row>
    <row r="221" spans="1:29"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row>
    <row r="222" spans="1:29"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row>
    <row r="223" spans="1:29"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row>
    <row r="224" spans="1:29"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row>
    <row r="225" spans="1:29"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row>
    <row r="226" spans="1:29"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row>
    <row r="227" spans="1:29"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row>
    <row r="228" spans="1:29"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spans="1: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row>
    <row r="230" spans="1:29"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row>
    <row r="231" spans="1:29"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row>
    <row r="232" spans="1:29"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row>
    <row r="233" spans="1:29"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row>
    <row r="234" spans="1:29"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row>
    <row r="235" spans="1:29"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row>
    <row r="236" spans="1:29"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row>
    <row r="237" spans="1:29"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row>
    <row r="238" spans="1:29"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row>
    <row r="239" spans="1:2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row>
    <row r="240" spans="1:29"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row>
    <row r="241" spans="1:29"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row>
    <row r="242" spans="1:29"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row>
    <row r="243" spans="1:29"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row>
    <row r="244" spans="1:29"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row>
    <row r="245" spans="1:29"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row>
    <row r="246" spans="1:29"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row>
    <row r="247" spans="1:29"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row>
    <row r="248" spans="1:29"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row>
    <row r="249" spans="1:2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row>
    <row r="250" spans="1:29"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row>
    <row r="251" spans="1:29"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row>
    <row r="252" spans="1:29"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row>
    <row r="253" spans="1:29"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row>
    <row r="254" spans="1:29"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row>
    <row r="255" spans="1:29"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row>
    <row r="256" spans="1:29"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row>
    <row r="257" spans="1:29"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row>
    <row r="258" spans="1:29"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row>
    <row r="259" spans="1:2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row>
    <row r="260" spans="1:29"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row>
    <row r="261" spans="1:29"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row>
    <row r="262" spans="1:29"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row>
    <row r="263" spans="1:29"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row>
    <row r="264" spans="1:29"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row>
    <row r="265" spans="1:29"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row>
    <row r="266" spans="1:29"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row>
    <row r="267" spans="1:29"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row>
    <row r="268" spans="1:29"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row>
    <row r="269" spans="1:2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row>
    <row r="270" spans="1:29"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row>
    <row r="271" spans="1:29"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row>
    <row r="272" spans="1:29"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row>
    <row r="273" spans="1:29"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row>
    <row r="274" spans="1:29"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row>
    <row r="275" spans="1:29"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row>
    <row r="276" spans="1:29"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row>
    <row r="277" spans="1:29"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row>
    <row r="278" spans="1:29"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spans="1:2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row>
    <row r="280" spans="1:29"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row>
    <row r="281" spans="1:29"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row>
    <row r="282" spans="1:29"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row>
    <row r="283" spans="1:29"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row>
    <row r="284" spans="1:29"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row>
    <row r="285" spans="1:29"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row>
    <row r="286" spans="1:29"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row>
    <row r="287" spans="1:29"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row>
    <row r="288" spans="1:29"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row>
    <row r="289" spans="1:2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row>
    <row r="290" spans="1:29"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row>
    <row r="291" spans="1:29"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spans="1:29"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spans="1:29"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spans="1:29"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spans="1:29"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spans="1:29"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spans="1:29"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spans="1:29"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spans="1:2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spans="1:29"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spans="1:29"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spans="1:29"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spans="1:29"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spans="1:29"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spans="1:29"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spans="1:29"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spans="1:29"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spans="1:29"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spans="1:2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spans="1:29"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spans="1:29"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spans="1:29"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spans="1:29"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spans="1:29"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spans="1:29"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spans="1:29"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spans="1:29"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spans="1:29"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spans="1:2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spans="1:29"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spans="1:29"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spans="1:29"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spans="1:29"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spans="1:29"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spans="1:29"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spans="1:29"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spans="1:29"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spans="1:29"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spans="1: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spans="1:29"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spans="1:29"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spans="1:29"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spans="1:29"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spans="1:29"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spans="1:29"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spans="1:29"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spans="1:29"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spans="1:29"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spans="1:2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spans="1:29"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spans="1:29"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spans="1:29"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spans="1:29"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spans="1:29"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spans="1:29"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spans="1:29"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spans="1:29"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spans="1:29"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spans="1:2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spans="1:29"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spans="1:29"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spans="1:29"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spans="1:29"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spans="1:29"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spans="1:29"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spans="1:29"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spans="1:29"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spans="1:29"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spans="1:2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spans="1:29"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spans="1:29"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spans="1:29"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spans="1:29"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spans="1:29"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spans="1:29"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spans="1:29"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spans="1:29"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spans="1:29"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spans="1:2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spans="1:29"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spans="1:29"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spans="1:29"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spans="1:29"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spans="1:29"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spans="1:29"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spans="1:29"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spans="1:29"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spans="1:29"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spans="1:2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spans="1:29"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spans="1:29"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spans="1:29"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spans="1:29"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spans="1:29"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spans="1:29"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spans="1:29"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spans="1:29"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spans="1:29"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spans="1:2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spans="1:29"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spans="1:29"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spans="1:29"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spans="1:29"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spans="1:29"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spans="1:29"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spans="1:29"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spans="1:29"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spans="1:29"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spans="1:2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spans="1:29"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spans="1:29"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spans="1:29"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spans="1:29"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spans="1:29"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spans="1:29"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spans="1:29"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spans="1:29"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spans="1:29"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spans="1:2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spans="1:29"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spans="1:29"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spans="1:29"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spans="1:29"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spans="1:29"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spans="1:29"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spans="1:29"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spans="1:29"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spans="1:29"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spans="1:2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spans="1:29"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spans="1:29"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spans="1:29"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spans="1:29"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spans="1:29"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spans="1:29"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spans="1:29"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spans="1:29"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spans="1:29"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spans="1: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spans="1:29"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spans="1:29"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spans="1:29"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spans="1:29"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spans="1:29"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spans="1:29"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spans="1:29"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spans="1:29"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spans="1:29"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spans="1:2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spans="1:29"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spans="1:29"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spans="1:29"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spans="1:29"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spans="1:29"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spans="1:29"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spans="1:29"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spans="1:29"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spans="1:29"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spans="1:2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spans="1:29"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spans="1:29"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spans="1:29"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spans="1:29"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spans="1:29"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spans="1:29"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spans="1:29"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spans="1:29"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spans="1:29"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spans="1:2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spans="1:29"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spans="1:29"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spans="1:29"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spans="1:29"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spans="1:29"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spans="1:29"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spans="1:29"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spans="1:29"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spans="1:29"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spans="1:2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spans="1:29"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spans="1:29"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spans="1:29"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spans="1:29"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spans="1:29"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spans="1:29"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spans="1:29"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spans="1:29"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spans="1:29"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spans="1:2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spans="1:29"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spans="1:29"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spans="1:29"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spans="1:29"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spans="1:29"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spans="1:29"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spans="1:29"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spans="1:29"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spans="1:29"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spans="1:2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spans="1:29"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spans="1:29"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spans="1:29"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spans="1:29"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spans="1:29"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spans="1:29"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spans="1:29"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spans="1:29"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spans="1:29"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spans="1:2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spans="1:29"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spans="1:29"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spans="1:29"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spans="1:29"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spans="1:29"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spans="1:29"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spans="1:29"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spans="1:29"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spans="1:29"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spans="1:2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spans="1:29"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spans="1:29"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spans="1:29"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spans="1:29"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spans="1:29"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spans="1:29"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spans="1:29"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spans="1:29"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spans="1:29"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spans="1:2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spans="1:29"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spans="1:29"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spans="1:29"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spans="1:29"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spans="1:29"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spans="1:29"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spans="1:29"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spans="1:29"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spans="1:29"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spans="1: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spans="1:29"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spans="1:29"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spans="1:29"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spans="1:29"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spans="1:29"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spans="1:29"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spans="1:29"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spans="1:29"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spans="1:29"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spans="1:2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spans="1:29"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spans="1:29"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spans="1:29"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spans="1:29"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spans="1:29"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spans="1:29"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spans="1:29"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spans="1:29"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spans="1:29"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spans="1:2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spans="1:29"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spans="1:29"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spans="1:29"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spans="1:29"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spans="1:29"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spans="1:29"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spans="1:29"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spans="1:29"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spans="1:29"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spans="1:2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spans="1:29"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spans="1:29"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spans="1:29"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spans="1:29"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spans="1:29"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spans="1:29"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spans="1:29"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spans="1:29"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spans="1:29"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spans="1:2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spans="1:29"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spans="1:29"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spans="1:29"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spans="1:29"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spans="1:29"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spans="1:29"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spans="1:29"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spans="1:29"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spans="1:29"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spans="1:2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spans="1:29"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spans="1:29"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spans="1:29"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spans="1:29"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spans="1:29"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spans="1:29"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spans="1:29"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spans="1:29"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spans="1:29"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spans="1:2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spans="1:29"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spans="1:29"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spans="1:29"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spans="1:29"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spans="1:29"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spans="1:29"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spans="1:29"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spans="1:29"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spans="1:29"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spans="1:2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spans="1:29"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spans="1:29"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spans="1:29"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spans="1:29"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spans="1:29"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spans="1:29"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spans="1:29"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spans="1:29"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spans="1:29"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spans="1:2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spans="1:29"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spans="1:29"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spans="1:29"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spans="1:29"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spans="1:29"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spans="1:29"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spans="1:29"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spans="1:29"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spans="1:29"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spans="1:2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spans="1:29"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spans="1:29"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spans="1:29"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spans="1:29"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spans="1:29"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spans="1:29"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spans="1:29"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spans="1:29"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spans="1:29"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spans="1: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spans="1:29"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spans="1:29"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spans="1:29"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spans="1:29"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spans="1:29"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spans="1:29"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spans="1:29"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spans="1:29"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spans="1:29"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spans="1:2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spans="1:29"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spans="1:29"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spans="1:29"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spans="1:29"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spans="1:29"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spans="1:29"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spans="1:29"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spans="1:29"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spans="1:29"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spans="1:2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spans="1:29"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spans="1:29"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spans="1:29"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spans="1:29"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spans="1:29"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spans="1:29"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spans="1:29"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spans="1:29"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spans="1:29"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spans="1:2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spans="1:29"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spans="1:29"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spans="1:29"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spans="1:29"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spans="1:29"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spans="1:29"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spans="1:29"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spans="1:29"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spans="1:29"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spans="1:2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spans="1:29"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spans="1:29"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spans="1:29"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spans="1:29"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spans="1:29"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spans="1:29"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spans="1:29"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spans="1:29"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spans="1:29"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spans="1:2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spans="1:29"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spans="1:29"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spans="1:29"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spans="1:29"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spans="1:29"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spans="1:29"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spans="1:29"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spans="1:29"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spans="1:29"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spans="1:2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spans="1:29"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spans="1:29"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spans="1:29"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spans="1:29"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spans="1:29"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spans="1:29"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spans="1:29"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spans="1:29"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spans="1:29"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spans="1:2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spans="1:29"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spans="1:29"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spans="1:29"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spans="1:29"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spans="1:29"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spans="1:29"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spans="1:29"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spans="1:29"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spans="1:29"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spans="1:2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spans="1:29"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spans="1:29"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spans="1:29"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spans="1:29"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spans="1:29"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spans="1:29"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spans="1:29"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spans="1:29"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spans="1:29"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spans="1:2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spans="1:29"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spans="1:29"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spans="1:29"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spans="1:29"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spans="1:29"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spans="1:29"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spans="1:29"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spans="1:29"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spans="1:29"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spans="1: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spans="1:29"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spans="1:29"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spans="1:29"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spans="1:29"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spans="1:29"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spans="1:29"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spans="1:29"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spans="1:29"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spans="1:29"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spans="1:2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spans="1:29"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spans="1:29"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spans="1:29"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spans="1:29"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spans="1:29"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spans="1:29"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spans="1:29"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spans="1:29"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spans="1:29"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spans="1:2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spans="1:29"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spans="1:29"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spans="1:29"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spans="1:29"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spans="1:29"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spans="1:29"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spans="1:29"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spans="1:29"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spans="1:29"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spans="1:2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spans="1:29"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spans="1:29"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spans="1:29"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spans="1:29"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spans="1:29"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spans="1:29"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spans="1:29"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spans="1:29"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spans="1:29"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spans="1:2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spans="1:29"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spans="1:29"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spans="1:29"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spans="1:29"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spans="1:29"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spans="1:29"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spans="1:29"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spans="1:29"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spans="1:29"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spans="1:2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spans="1:29"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spans="1:29"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spans="1:29"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spans="1:29"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spans="1:29"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spans="1:29"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spans="1:29"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spans="1:29"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spans="1:29"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spans="1:2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spans="1:29"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spans="1:29"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spans="1:29"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spans="1:29"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spans="1:29"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spans="1:29"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spans="1:29"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spans="1:29"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spans="1:29"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spans="1:2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spans="1:29"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spans="1:29"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spans="1:29"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spans="1:29"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spans="1:29"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spans="1:29"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spans="1:29"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spans="1:29"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spans="1:29"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spans="1:2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spans="1:29"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spans="1:29"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spans="1:29"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spans="1:29"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spans="1:29"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spans="1:29"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spans="1:29"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spans="1:29"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spans="1:29"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spans="1:2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spans="1:29"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spans="1:29"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spans="1:29"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spans="1:29"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spans="1:29"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spans="1:29"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spans="1:29"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spans="1:29"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spans="1:29"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spans="1: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spans="1:29"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spans="1:29"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spans="1:29"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spans="1:29"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spans="1:29"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spans="1:29"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spans="1:29"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spans="1:29"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spans="1:29"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spans="1:2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spans="1:29"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spans="1:29"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spans="1:29"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spans="1:29"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spans="1:29"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spans="1:29"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spans="1:29"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spans="1:29"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spans="1:29"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spans="1:2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spans="1:29"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spans="1:29"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spans="1:29"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spans="1:29"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spans="1:29"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spans="1:29"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spans="1:29"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spans="1:29"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spans="1:29"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spans="1:2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spans="1:29"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spans="1:29"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spans="1:29"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spans="1:29"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spans="1:29"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spans="1:29"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spans="1:29"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spans="1:29"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spans="1:29"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spans="1:2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spans="1:29"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spans="1:29"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spans="1:29"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spans="1:29"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spans="1:29"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spans="1:29"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spans="1:29"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spans="1:29"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spans="1:29"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spans="1:2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spans="1:29"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spans="1:29"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spans="1:29"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spans="1:29"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spans="1:29"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spans="1:29"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spans="1:29"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spans="1:29"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spans="1:29"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spans="1:2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spans="1:29"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spans="1:29"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spans="1:29"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spans="1:29"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spans="1:29"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spans="1:29"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spans="1:29"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spans="1:29"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spans="1:29"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spans="1:2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spans="1:29"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spans="1:29"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spans="1:29"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spans="1:29"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spans="1:29"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spans="1:29"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spans="1:29"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spans="1:29"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spans="1:29"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spans="1:2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spans="1:29"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spans="1:29"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spans="1:29"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spans="1:29"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spans="1:29"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spans="1:29"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spans="1:29"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spans="1:29"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spans="1:29"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spans="1:2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spans="1:29"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spans="1:29"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spans="1:29"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spans="1:29"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spans="1:29"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spans="1:29"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spans="1:29"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spans="1:29"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spans="1:29"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spans="1: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spans="1:29"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spans="1:29"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spans="1:29"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spans="1:29"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spans="1:29"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spans="1:29"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spans="1:29"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spans="1:29"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spans="1:29"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spans="1:2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spans="1:29"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spans="1:29"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spans="1:29"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spans="1:29"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spans="1:29"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spans="1:29"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spans="1:29"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spans="1:29"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spans="1:29"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spans="1:2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spans="1:29"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spans="1:29"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spans="1:29"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spans="1:29"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spans="1:29"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spans="1:29"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spans="1:29"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spans="1:29"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spans="1:29"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spans="1:2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spans="1:29"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spans="1:29"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spans="1:29"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spans="1:29"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spans="1:29"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spans="1:29"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spans="1:29"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spans="1:29"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spans="1:29"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spans="1:2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spans="1:29"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spans="1:29"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spans="1:29"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spans="1:29"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spans="1:29"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spans="1:29"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spans="1:29"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spans="1:29"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spans="1:29"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spans="1:2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spans="1:29"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spans="1:29"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spans="1:29"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spans="1:29"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spans="1:29"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spans="1:29"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spans="1:29"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spans="1:29"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spans="1:29"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spans="1:2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spans="1:29"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spans="1:29"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spans="1:29"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spans="1:29"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row r="994" spans="1:29"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row>
  </sheetData>
  <mergeCells count="22">
    <mergeCell ref="U12:AB12"/>
    <mergeCell ref="U5:AC5"/>
    <mergeCell ref="B6:F6"/>
    <mergeCell ref="G6:I6"/>
    <mergeCell ref="K6:O6"/>
    <mergeCell ref="P6:R6"/>
    <mergeCell ref="U6:Y6"/>
    <mergeCell ref="Z6:AC6"/>
    <mergeCell ref="B5:I5"/>
    <mergeCell ref="K5:S5"/>
    <mergeCell ref="B3:I3"/>
    <mergeCell ref="K3:R3"/>
    <mergeCell ref="U3:AC3"/>
    <mergeCell ref="B4:I4"/>
    <mergeCell ref="K4:R4"/>
    <mergeCell ref="U4:AC4"/>
    <mergeCell ref="B1:I1"/>
    <mergeCell ref="K1:R1"/>
    <mergeCell ref="U1:AC1"/>
    <mergeCell ref="B2:I2"/>
    <mergeCell ref="K2:R2"/>
    <mergeCell ref="U2:AC2"/>
  </mergeCells>
  <conditionalFormatting sqref="X9 U10:X11">
    <cfRule type="containsText" dxfId="89" priority="17" operator="containsText" text="NO">
      <formula>NOT(ISERROR(SEARCH(("NO"),(U9))))</formula>
    </cfRule>
  </conditionalFormatting>
  <conditionalFormatting sqref="X9 U10:X11">
    <cfRule type="cellIs" dxfId="88" priority="18" operator="equal">
      <formula>"""no"""</formula>
    </cfRule>
  </conditionalFormatting>
  <conditionalFormatting sqref="Z9">
    <cfRule type="containsText" dxfId="87" priority="11" operator="containsText" text="NO">
      <formula>NOT(ISERROR(SEARCH(("NO"),(Z9))))</formula>
    </cfRule>
  </conditionalFormatting>
  <conditionalFormatting sqref="Z9">
    <cfRule type="cellIs" dxfId="86" priority="12" operator="equal">
      <formula>"""no"""</formula>
    </cfRule>
  </conditionalFormatting>
  <conditionalFormatting sqref="Y10:Y11">
    <cfRule type="containsText" dxfId="85" priority="15" operator="containsText" text="NO">
      <formula>NOT(ISERROR(SEARCH(("NO"),(Y10))))</formula>
    </cfRule>
  </conditionalFormatting>
  <conditionalFormatting sqref="Y10:Y11">
    <cfRule type="cellIs" dxfId="84" priority="16" operator="equal">
      <formula>"""no"""</formula>
    </cfRule>
  </conditionalFormatting>
  <conditionalFormatting sqref="AA11 AB9:AB10">
    <cfRule type="containsText" dxfId="83" priority="13" operator="containsText" text="NO">
      <formula>NOT(ISERROR(SEARCH(("NO"),(AA9))))</formula>
    </cfRule>
  </conditionalFormatting>
  <conditionalFormatting sqref="AA11 AB9:AB10">
    <cfRule type="cellIs" dxfId="82" priority="14" operator="equal">
      <formula>"""no"""</formula>
    </cfRule>
  </conditionalFormatting>
  <conditionalFormatting sqref="AC9">
    <cfRule type="containsText" dxfId="81" priority="9" operator="containsText" text="NO">
      <formula>NOT(ISERROR(SEARCH(("NO"),(AC9))))</formula>
    </cfRule>
  </conditionalFormatting>
  <conditionalFormatting sqref="AC9">
    <cfRule type="cellIs" dxfId="80" priority="10" operator="equal">
      <formula>"""no"""</formula>
    </cfRule>
  </conditionalFormatting>
  <conditionalFormatting sqref="Z10">
    <cfRule type="containsText" dxfId="79" priority="7" operator="containsText" text="NO">
      <formula>NOT(ISERROR(SEARCH(("NO"),(Z10))))</formula>
    </cfRule>
  </conditionalFormatting>
  <conditionalFormatting sqref="Z10">
    <cfRule type="cellIs" dxfId="78" priority="8" operator="equal">
      <formula>"""no"""</formula>
    </cfRule>
  </conditionalFormatting>
  <conditionalFormatting sqref="AC10">
    <cfRule type="containsText" dxfId="77" priority="5" operator="containsText" text="NO">
      <formula>NOT(ISERROR(SEARCH(("NO"),(AC10))))</formula>
    </cfRule>
  </conditionalFormatting>
  <conditionalFormatting sqref="AC10">
    <cfRule type="cellIs" dxfId="76" priority="6" operator="equal">
      <formula>"""no"""</formula>
    </cfRule>
  </conditionalFormatting>
  <conditionalFormatting sqref="AB11">
    <cfRule type="containsText" dxfId="75" priority="3" operator="containsText" text="NO">
      <formula>NOT(ISERROR(SEARCH(("NO"),(AB11))))</formula>
    </cfRule>
  </conditionalFormatting>
  <conditionalFormatting sqref="AB11">
    <cfRule type="cellIs" dxfId="74" priority="4" operator="equal">
      <formula>"""no"""</formula>
    </cfRule>
  </conditionalFormatting>
  <conditionalFormatting sqref="AC11">
    <cfRule type="containsText" dxfId="73" priority="1" operator="containsText" text="NO">
      <formula>NOT(ISERROR(SEARCH(("NO"),(AC11))))</formula>
    </cfRule>
  </conditionalFormatting>
  <conditionalFormatting sqref="AC11">
    <cfRule type="cellIs" dxfId="72" priority="2" operator="equal">
      <formula>"""no"""</formula>
    </cfRule>
  </conditionalFormatting>
  <pageMargins left="0.7" right="0.7" top="0.75" bottom="0.75" header="0.3" footer="0.3"/>
  <drawing r:id="rId1"/>
  <legacy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910"/>
  <sheetViews>
    <sheetView topLeftCell="AC31" zoomScale="71" zoomScaleNormal="71" workbookViewId="0">
      <selection activeCell="AM34" sqref="AM34"/>
    </sheetView>
  </sheetViews>
  <sheetFormatPr baseColWidth="10" defaultColWidth="14.42578125" defaultRowHeight="15"/>
  <cols>
    <col min="1" max="1" width="17.42578125" style="56" customWidth="1"/>
    <col min="2" max="4" width="19.42578125" style="56" customWidth="1"/>
    <col min="5" max="5" width="20.42578125" style="56" customWidth="1"/>
    <col min="6" max="6" width="9.7109375" style="56" bestFit="1" customWidth="1"/>
    <col min="7" max="7" width="24.28515625" style="56" customWidth="1"/>
    <col min="8" max="8" width="9.7109375" style="56" bestFit="1" customWidth="1"/>
    <col min="9" max="9" width="11.85546875" style="56" customWidth="1"/>
    <col min="10" max="12" width="24.28515625" style="56" customWidth="1"/>
    <col min="13" max="13" width="11.28515625" style="56" customWidth="1"/>
    <col min="14" max="14" width="26" style="56" customWidth="1"/>
    <col min="15" max="15" width="8.42578125" style="56" bestFit="1" customWidth="1"/>
    <col min="16" max="18" width="19.42578125" style="56" customWidth="1"/>
    <col min="19" max="19" width="13.85546875" style="56" customWidth="1"/>
    <col min="20" max="20" width="10.28515625" style="56" customWidth="1"/>
    <col min="21" max="22" width="15.7109375" style="56" bestFit="1" customWidth="1"/>
    <col min="23" max="23" width="14.28515625" style="56" customWidth="1"/>
    <col min="24" max="24" width="17.140625" style="56" customWidth="1"/>
    <col min="25" max="25" width="11.42578125" style="56" customWidth="1"/>
    <col min="26" max="26" width="14.28515625" style="56" customWidth="1"/>
    <col min="27" max="27" width="10" style="56" customWidth="1"/>
    <col min="28" max="28" width="33.85546875" style="56" bestFit="1" customWidth="1"/>
    <col min="29" max="29" width="27.140625" style="56" customWidth="1"/>
    <col min="30" max="30" width="28" style="56" bestFit="1" customWidth="1"/>
    <col min="31" max="31" width="23.7109375" style="56" customWidth="1"/>
    <col min="32" max="32" width="16.7109375" style="56" customWidth="1"/>
    <col min="33" max="33" width="28.42578125" style="56" customWidth="1"/>
    <col min="34" max="34" width="23.42578125" style="56" customWidth="1"/>
    <col min="35" max="35" width="42.42578125" style="56" customWidth="1"/>
    <col min="36" max="36" width="13.42578125" style="56" customWidth="1"/>
    <col min="37" max="37" width="14.42578125" style="56" bestFit="1" customWidth="1"/>
    <col min="38" max="38" width="12.140625" style="56" customWidth="1"/>
    <col min="39" max="39" width="16.7109375" style="56" bestFit="1" customWidth="1"/>
    <col min="40" max="40" width="20.42578125" style="56" bestFit="1" customWidth="1"/>
    <col min="41" max="41" width="11.42578125" style="57" customWidth="1"/>
    <col min="42" max="42" width="23" style="57" customWidth="1"/>
    <col min="43" max="43" width="64.140625" style="56" customWidth="1"/>
    <col min="44" max="44" width="17.42578125" style="56" customWidth="1"/>
    <col min="45" max="45" width="23" style="56" customWidth="1"/>
    <col min="46" max="46" width="28.28515625" style="57" customWidth="1"/>
    <col min="47" max="16384" width="14.42578125" style="56"/>
  </cols>
  <sheetData>
    <row r="1" spans="1:46" ht="12.75" customHeigh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8"/>
      <c r="AP1" s="38"/>
      <c r="AQ1" s="36"/>
      <c r="AR1" s="37"/>
      <c r="AS1" s="37"/>
      <c r="AT1" s="38"/>
    </row>
    <row r="2" spans="1:46" ht="12.7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c r="AO2" s="38"/>
      <c r="AP2" s="38"/>
      <c r="AQ2" s="36"/>
      <c r="AR2" s="37"/>
      <c r="AS2" s="37"/>
      <c r="AT2" s="38"/>
    </row>
    <row r="3" spans="1:46"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8"/>
      <c r="AP3" s="38"/>
      <c r="AQ3" s="36"/>
      <c r="AR3" s="37"/>
      <c r="AS3" s="37"/>
      <c r="AT3" s="38"/>
    </row>
    <row r="4" spans="1:46" ht="12.75" customHeight="1">
      <c r="A4" s="36"/>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36"/>
      <c r="AD4" s="36"/>
      <c r="AE4" s="36"/>
      <c r="AF4" s="36"/>
      <c r="AG4" s="36"/>
      <c r="AH4" s="36"/>
      <c r="AI4" s="36"/>
      <c r="AJ4" s="36"/>
      <c r="AK4" s="36"/>
      <c r="AL4" s="36"/>
      <c r="AM4" s="36"/>
      <c r="AN4" s="36"/>
      <c r="AO4" s="38"/>
      <c r="AP4" s="38"/>
      <c r="AQ4" s="36"/>
      <c r="AR4" s="37"/>
      <c r="AS4" s="37"/>
      <c r="AT4" s="38"/>
    </row>
    <row r="5" spans="1:46" ht="12.75" customHeight="1">
      <c r="A5" s="1041" t="s">
        <v>58</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38"/>
    </row>
    <row r="6" spans="1:46" ht="12.75" customHeight="1">
      <c r="A6" s="1043" t="s">
        <v>2</v>
      </c>
      <c r="B6" s="1042"/>
      <c r="C6" s="1042"/>
      <c r="D6" s="1042"/>
      <c r="E6" s="1042"/>
      <c r="F6" s="1042"/>
      <c r="G6" s="1042"/>
      <c r="H6" s="1042"/>
      <c r="I6" s="1042"/>
      <c r="J6" s="1042"/>
      <c r="K6" s="1042"/>
      <c r="L6" s="1042"/>
      <c r="M6" s="1042"/>
      <c r="N6" s="1042"/>
      <c r="O6" s="1042"/>
      <c r="P6" s="1042"/>
      <c r="Q6" s="1042"/>
      <c r="R6" s="1042"/>
      <c r="S6" s="1042"/>
      <c r="T6" s="1042"/>
      <c r="U6" s="1042"/>
      <c r="V6" s="1042"/>
      <c r="W6" s="1042"/>
      <c r="X6" s="1042"/>
      <c r="Y6" s="1042"/>
      <c r="Z6" s="1042"/>
      <c r="AA6" s="1042"/>
      <c r="AB6" s="1042"/>
      <c r="AC6" s="1042"/>
      <c r="AD6" s="1042"/>
      <c r="AE6" s="1042"/>
      <c r="AF6" s="1042"/>
      <c r="AG6" s="1042"/>
      <c r="AH6" s="1042"/>
      <c r="AI6" s="1042"/>
      <c r="AJ6" s="1042"/>
      <c r="AK6" s="1042"/>
      <c r="AL6" s="1042"/>
      <c r="AM6" s="1042"/>
      <c r="AN6" s="1042"/>
      <c r="AO6" s="1042"/>
      <c r="AP6" s="1042"/>
      <c r="AQ6" s="1042"/>
      <c r="AR6" s="1042"/>
      <c r="AS6" s="1042"/>
      <c r="AT6" s="38"/>
    </row>
    <row r="7" spans="1:46" ht="12.75" customHeight="1">
      <c r="A7" s="39"/>
      <c r="B7" s="526"/>
      <c r="C7" s="526"/>
      <c r="D7" s="526"/>
      <c r="E7" s="526"/>
      <c r="F7" s="526"/>
      <c r="G7" s="526"/>
      <c r="H7" s="526"/>
      <c r="I7" s="526"/>
      <c r="J7" s="526"/>
      <c r="K7" s="526"/>
      <c r="L7" s="526"/>
      <c r="M7" s="526"/>
      <c r="N7" s="526"/>
      <c r="O7" s="526"/>
      <c r="P7" s="526"/>
      <c r="Q7" s="526"/>
      <c r="R7" s="526"/>
      <c r="S7" s="526"/>
      <c r="T7" s="526"/>
      <c r="U7" s="526"/>
      <c r="V7" s="526"/>
      <c r="W7" s="526"/>
      <c r="X7" s="526"/>
      <c r="Y7" s="526"/>
      <c r="Z7" s="526"/>
      <c r="AA7" s="526"/>
      <c r="AB7" s="526"/>
      <c r="AC7" s="526"/>
      <c r="AD7" s="526"/>
      <c r="AE7" s="526"/>
      <c r="AF7" s="526"/>
      <c r="AG7" s="526"/>
      <c r="AH7" s="526"/>
      <c r="AI7" s="526"/>
      <c r="AJ7" s="526"/>
      <c r="AK7" s="526"/>
      <c r="AL7" s="526"/>
      <c r="AM7" s="526"/>
      <c r="AN7" s="526"/>
      <c r="AO7" s="51"/>
      <c r="AP7" s="51"/>
      <c r="AQ7" s="526"/>
      <c r="AR7" s="37"/>
      <c r="AS7" s="37"/>
      <c r="AT7" s="38"/>
    </row>
    <row r="8" spans="1:46" ht="12.75" customHeight="1">
      <c r="A8" s="1043" t="s">
        <v>48</v>
      </c>
      <c r="B8" s="1042"/>
      <c r="C8" s="1042"/>
      <c r="D8" s="1042"/>
      <c r="E8" s="1042"/>
      <c r="F8" s="1042"/>
      <c r="G8" s="1042"/>
      <c r="H8" s="1042"/>
      <c r="I8" s="1042"/>
      <c r="J8" s="1042"/>
      <c r="K8" s="1042"/>
      <c r="L8" s="1042"/>
      <c r="M8" s="1042"/>
      <c r="N8" s="1042"/>
      <c r="O8" s="1042"/>
      <c r="P8" s="1042"/>
      <c r="Q8" s="1042"/>
      <c r="R8" s="1042"/>
      <c r="S8" s="1042"/>
      <c r="T8" s="1042"/>
      <c r="U8" s="1042"/>
      <c r="V8" s="1042"/>
      <c r="W8" s="1042"/>
      <c r="X8" s="1042"/>
      <c r="Y8" s="1042"/>
      <c r="Z8" s="1042"/>
      <c r="AA8" s="1042"/>
      <c r="AB8" s="1042"/>
      <c r="AC8" s="1042"/>
      <c r="AD8" s="1042"/>
      <c r="AE8" s="1042"/>
      <c r="AF8" s="1042"/>
      <c r="AG8" s="1042"/>
      <c r="AH8" s="1042"/>
      <c r="AI8" s="1042"/>
      <c r="AJ8" s="1042"/>
      <c r="AK8" s="1042"/>
      <c r="AL8" s="1042"/>
      <c r="AM8" s="1042"/>
      <c r="AN8" s="1042"/>
      <c r="AO8" s="1042"/>
      <c r="AP8" s="1042"/>
      <c r="AQ8" s="1042"/>
      <c r="AR8" s="1042"/>
      <c r="AS8" s="1042"/>
      <c r="AT8" s="38"/>
    </row>
    <row r="9" spans="1:46" ht="12.75" customHeight="1">
      <c r="A9" s="1043" t="s">
        <v>63</v>
      </c>
      <c r="B9" s="1042"/>
      <c r="C9" s="1042"/>
      <c r="D9" s="1042"/>
      <c r="E9" s="1042"/>
      <c r="F9" s="1042"/>
      <c r="G9" s="1042"/>
      <c r="H9" s="1042"/>
      <c r="I9" s="1042"/>
      <c r="J9" s="1042"/>
      <c r="K9" s="1042"/>
      <c r="L9" s="1042"/>
      <c r="M9" s="1042"/>
      <c r="N9" s="1042"/>
      <c r="O9" s="1042"/>
      <c r="P9" s="1042"/>
      <c r="Q9" s="1042"/>
      <c r="R9" s="1042"/>
      <c r="S9" s="1042"/>
      <c r="T9" s="1042"/>
      <c r="U9" s="1042"/>
      <c r="V9" s="1042"/>
      <c r="W9" s="1042"/>
      <c r="X9" s="1042"/>
      <c r="Y9" s="1042"/>
      <c r="Z9" s="1042"/>
      <c r="AA9" s="1042"/>
      <c r="AB9" s="1042"/>
      <c r="AC9" s="1042"/>
      <c r="AD9" s="1042"/>
      <c r="AE9" s="1042"/>
      <c r="AF9" s="1042"/>
      <c r="AG9" s="1042"/>
      <c r="AH9" s="1042"/>
      <c r="AI9" s="1042"/>
      <c r="AJ9" s="1042"/>
      <c r="AK9" s="1042"/>
      <c r="AL9" s="1042"/>
      <c r="AM9" s="1042"/>
      <c r="AN9" s="1042"/>
      <c r="AO9" s="1042"/>
      <c r="AP9" s="1042"/>
      <c r="AQ9" s="1042"/>
      <c r="AR9" s="1042"/>
      <c r="AS9" s="1042"/>
      <c r="AT9" s="38"/>
    </row>
    <row r="10" spans="1:46" ht="12.75" customHeight="1">
      <c r="A10" s="36"/>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8"/>
      <c r="AP10" s="38"/>
      <c r="AQ10" s="36"/>
      <c r="AR10" s="37"/>
      <c r="AS10" s="37"/>
      <c r="AT10" s="38"/>
    </row>
    <row r="11" spans="1:46" ht="12.75" customHeight="1">
      <c r="A11" s="39" t="s">
        <v>83</v>
      </c>
      <c r="B11" s="36"/>
      <c r="C11" s="1037" t="s">
        <v>1274</v>
      </c>
      <c r="D11" s="1037"/>
      <c r="E11" s="1037"/>
      <c r="F11" s="36"/>
      <c r="G11" s="36"/>
      <c r="H11" s="36"/>
      <c r="I11" s="36"/>
      <c r="J11" s="36"/>
      <c r="K11" s="36"/>
      <c r="L11" s="36"/>
      <c r="M11" s="36"/>
      <c r="N11" s="36"/>
      <c r="O11" s="36"/>
      <c r="P11" s="36"/>
      <c r="Q11" s="36"/>
      <c r="R11" s="36"/>
      <c r="S11" s="36"/>
      <c r="T11" s="37"/>
      <c r="U11" s="40"/>
      <c r="V11" s="40"/>
      <c r="W11" s="40"/>
      <c r="X11" s="40"/>
      <c r="Y11" s="40"/>
      <c r="Z11" s="40"/>
      <c r="AA11" s="41"/>
      <c r="AB11" s="41"/>
      <c r="AC11" s="41"/>
      <c r="AD11" s="41"/>
      <c r="AE11" s="41"/>
      <c r="AF11" s="41"/>
      <c r="AG11" s="41"/>
      <c r="AH11" s="41"/>
      <c r="AI11" s="41"/>
      <c r="AJ11" s="41"/>
      <c r="AK11" s="41"/>
      <c r="AL11" s="41"/>
      <c r="AM11" s="41"/>
      <c r="AN11" s="41"/>
      <c r="AO11" s="50"/>
      <c r="AP11" s="50"/>
      <c r="AQ11" s="41"/>
      <c r="AR11" s="37"/>
      <c r="AS11" s="37"/>
      <c r="AT11" s="38"/>
    </row>
    <row r="12" spans="1:46" ht="12.75" customHeight="1">
      <c r="A12" s="61" t="s">
        <v>64</v>
      </c>
      <c r="B12" s="62"/>
      <c r="C12" s="62"/>
      <c r="D12" s="62"/>
      <c r="E12" s="62"/>
      <c r="F12" s="62"/>
      <c r="G12" s="62"/>
      <c r="H12" s="62"/>
      <c r="I12" s="62"/>
      <c r="J12" s="62"/>
      <c r="K12" s="62"/>
      <c r="L12" s="62"/>
      <c r="M12" s="62"/>
      <c r="N12" s="62"/>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62"/>
      <c r="AQ12" s="62"/>
      <c r="AR12" s="62"/>
      <c r="AS12" s="62"/>
      <c r="AT12" s="62"/>
    </row>
    <row r="13" spans="1:46" ht="12.75" customHeight="1">
      <c r="A13" s="63" t="s">
        <v>84</v>
      </c>
      <c r="B13" s="36"/>
      <c r="C13" s="63" t="s">
        <v>84</v>
      </c>
      <c r="D13" s="63" t="s">
        <v>84</v>
      </c>
      <c r="E13" s="63" t="s">
        <v>85</v>
      </c>
      <c r="F13" s="36"/>
      <c r="G13" s="63" t="s">
        <v>87</v>
      </c>
      <c r="H13" s="63"/>
      <c r="I13" s="63"/>
      <c r="J13" s="63" t="s">
        <v>85</v>
      </c>
      <c r="K13" s="63" t="s">
        <v>84</v>
      </c>
      <c r="L13" s="63" t="s">
        <v>85</v>
      </c>
      <c r="M13" s="36"/>
      <c r="N13" s="63" t="s">
        <v>87</v>
      </c>
      <c r="O13" s="36"/>
      <c r="P13" s="36"/>
      <c r="Q13" s="63" t="s">
        <v>87</v>
      </c>
      <c r="R13" s="63" t="s">
        <v>87</v>
      </c>
      <c r="S13" s="63"/>
      <c r="T13" s="36"/>
      <c r="U13" s="63" t="s">
        <v>87</v>
      </c>
      <c r="V13" s="36"/>
      <c r="W13" s="63" t="s">
        <v>87</v>
      </c>
      <c r="X13" s="63" t="s">
        <v>87</v>
      </c>
      <c r="Y13" s="63"/>
      <c r="Z13" s="63" t="s">
        <v>87</v>
      </c>
      <c r="AA13" s="36"/>
      <c r="AB13" s="63" t="s">
        <v>87</v>
      </c>
      <c r="AC13" s="63" t="s">
        <v>87</v>
      </c>
      <c r="AD13" s="63" t="s">
        <v>87</v>
      </c>
      <c r="AE13" s="63" t="s">
        <v>87</v>
      </c>
      <c r="AF13" s="63" t="s">
        <v>87</v>
      </c>
      <c r="AG13" s="63" t="s">
        <v>87</v>
      </c>
      <c r="AH13" s="63" t="s">
        <v>87</v>
      </c>
      <c r="AI13" s="63" t="s">
        <v>87</v>
      </c>
      <c r="AJ13" s="63" t="s">
        <v>87</v>
      </c>
      <c r="AK13" s="63" t="s">
        <v>87</v>
      </c>
      <c r="AL13" s="63" t="s">
        <v>87</v>
      </c>
      <c r="AM13" s="63" t="s">
        <v>87</v>
      </c>
      <c r="AN13" s="63"/>
      <c r="AO13" s="64" t="s">
        <v>84</v>
      </c>
      <c r="AP13" s="64" t="s">
        <v>87</v>
      </c>
      <c r="AQ13" s="36"/>
      <c r="AR13" s="37"/>
      <c r="AS13" s="37"/>
      <c r="AT13" s="38"/>
    </row>
    <row r="14" spans="1:46" ht="12.75" customHeight="1">
      <c r="A14" s="65"/>
      <c r="B14" s="65"/>
      <c r="C14" s="1135" t="s">
        <v>65</v>
      </c>
      <c r="D14" s="1135"/>
      <c r="E14" s="1135"/>
      <c r="F14" s="1135"/>
      <c r="G14" s="1135"/>
      <c r="H14" s="1135"/>
      <c r="I14" s="1135"/>
      <c r="J14" s="1136" t="s">
        <v>66</v>
      </c>
      <c r="K14" s="1136"/>
      <c r="L14" s="1136"/>
      <c r="M14" s="1136"/>
      <c r="N14" s="1136"/>
      <c r="O14" s="1136"/>
      <c r="P14" s="1136"/>
      <c r="Q14" s="1137" t="s">
        <v>67</v>
      </c>
      <c r="R14" s="1137"/>
      <c r="S14" s="1137"/>
      <c r="T14" s="1137"/>
      <c r="U14" s="1137"/>
      <c r="V14" s="1137"/>
      <c r="W14" s="75" t="s">
        <v>68</v>
      </c>
      <c r="X14" s="75"/>
      <c r="Y14" s="75"/>
      <c r="Z14" s="75"/>
      <c r="AA14" s="75"/>
      <c r="AB14" s="1138" t="s">
        <v>69</v>
      </c>
      <c r="AC14" s="1138"/>
      <c r="AD14" s="1138"/>
      <c r="AE14" s="1138"/>
      <c r="AF14" s="1138"/>
      <c r="AG14" s="1138"/>
      <c r="AH14" s="1138"/>
      <c r="AI14" s="1138"/>
      <c r="AJ14" s="1138"/>
      <c r="AK14" s="1138"/>
      <c r="AL14" s="1138"/>
      <c r="AM14" s="1138"/>
      <c r="AN14" s="1138"/>
      <c r="AO14" s="1138"/>
      <c r="AP14" s="535"/>
      <c r="AQ14" s="447" t="s">
        <v>103</v>
      </c>
      <c r="AR14" s="76"/>
      <c r="AS14" s="77"/>
      <c r="AT14" s="78"/>
    </row>
    <row r="15" spans="1:46" ht="165.75" customHeight="1">
      <c r="A15" s="66" t="s">
        <v>61</v>
      </c>
      <c r="B15" s="66" t="s">
        <v>59</v>
      </c>
      <c r="C15" s="67" t="s">
        <v>86</v>
      </c>
      <c r="D15" s="67" t="s">
        <v>122</v>
      </c>
      <c r="E15" s="67" t="s">
        <v>90</v>
      </c>
      <c r="F15" s="137" t="s">
        <v>70</v>
      </c>
      <c r="G15" s="137" t="s">
        <v>92</v>
      </c>
      <c r="H15" s="137" t="s">
        <v>70</v>
      </c>
      <c r="I15" s="67" t="s">
        <v>71</v>
      </c>
      <c r="J15" s="68" t="s">
        <v>88</v>
      </c>
      <c r="K15" s="68" t="s">
        <v>123</v>
      </c>
      <c r="L15" s="68" t="s">
        <v>89</v>
      </c>
      <c r="M15" s="68" t="s">
        <v>70</v>
      </c>
      <c r="N15" s="68" t="s">
        <v>91</v>
      </c>
      <c r="O15" s="68" t="s">
        <v>70</v>
      </c>
      <c r="P15" s="68" t="s">
        <v>71</v>
      </c>
      <c r="Q15" s="69" t="s">
        <v>101</v>
      </c>
      <c r="R15" s="69" t="s">
        <v>93</v>
      </c>
      <c r="S15" s="69" t="s">
        <v>72</v>
      </c>
      <c r="T15" s="69" t="s">
        <v>73</v>
      </c>
      <c r="U15" s="69" t="s">
        <v>94</v>
      </c>
      <c r="V15" s="69" t="s">
        <v>70</v>
      </c>
      <c r="W15" s="70" t="s">
        <v>96</v>
      </c>
      <c r="X15" s="70" t="s">
        <v>95</v>
      </c>
      <c r="Y15" s="70" t="s">
        <v>73</v>
      </c>
      <c r="Z15" s="70" t="s">
        <v>74</v>
      </c>
      <c r="AA15" s="70" t="s">
        <v>73</v>
      </c>
      <c r="AB15" s="71" t="s">
        <v>60</v>
      </c>
      <c r="AC15" s="71" t="s">
        <v>75</v>
      </c>
      <c r="AD15" s="71" t="s">
        <v>76</v>
      </c>
      <c r="AE15" s="71" t="s">
        <v>77</v>
      </c>
      <c r="AF15" s="71" t="s">
        <v>124</v>
      </c>
      <c r="AG15" s="71" t="s">
        <v>78</v>
      </c>
      <c r="AH15" s="71" t="s">
        <v>79</v>
      </c>
      <c r="AI15" s="71" t="s">
        <v>62</v>
      </c>
      <c r="AJ15" s="71" t="s">
        <v>73</v>
      </c>
      <c r="AK15" s="71" t="s">
        <v>97</v>
      </c>
      <c r="AL15" s="71" t="s">
        <v>98</v>
      </c>
      <c r="AM15" s="71" t="s">
        <v>154</v>
      </c>
      <c r="AN15" s="71" t="s">
        <v>155</v>
      </c>
      <c r="AO15" s="71" t="s">
        <v>99</v>
      </c>
      <c r="AP15" s="71" t="s">
        <v>80</v>
      </c>
      <c r="AQ15" s="72" t="s">
        <v>81</v>
      </c>
      <c r="AR15" s="72" t="s">
        <v>100</v>
      </c>
      <c r="AS15" s="73" t="s">
        <v>82</v>
      </c>
      <c r="AT15" s="72" t="s">
        <v>681</v>
      </c>
    </row>
    <row r="16" spans="1:46" ht="123.75" customHeight="1">
      <c r="A16" s="1081" t="s">
        <v>105</v>
      </c>
      <c r="B16" s="1312" t="s">
        <v>1213</v>
      </c>
      <c r="C16" s="1312" t="s">
        <v>388</v>
      </c>
      <c r="D16" s="1312" t="s">
        <v>848</v>
      </c>
      <c r="E16" s="1312" t="s">
        <v>941</v>
      </c>
      <c r="F16" s="1312">
        <v>1</v>
      </c>
      <c r="G16" s="1312" t="s">
        <v>184</v>
      </c>
      <c r="H16" s="1312" t="s">
        <v>184</v>
      </c>
      <c r="I16" s="1312" t="s">
        <v>162</v>
      </c>
      <c r="J16" s="1312" t="s">
        <v>1214</v>
      </c>
      <c r="K16" s="1312" t="s">
        <v>940</v>
      </c>
      <c r="L16" s="1312" t="s">
        <v>162</v>
      </c>
      <c r="M16" s="1312">
        <v>2</v>
      </c>
      <c r="N16" s="1312" t="s">
        <v>184</v>
      </c>
      <c r="O16" s="1312" t="s">
        <v>184</v>
      </c>
      <c r="P16" s="1312" t="s">
        <v>162</v>
      </c>
      <c r="Q16" s="1312" t="s">
        <v>1215</v>
      </c>
      <c r="R16" s="1312" t="s">
        <v>223</v>
      </c>
      <c r="S16" s="1314">
        <v>35719</v>
      </c>
      <c r="T16" s="1312">
        <v>4</v>
      </c>
      <c r="U16" s="1312" t="s">
        <v>1216</v>
      </c>
      <c r="V16" s="1312">
        <v>5</v>
      </c>
      <c r="W16" s="1312" t="s">
        <v>780</v>
      </c>
      <c r="X16" s="1312" t="s">
        <v>162</v>
      </c>
      <c r="Y16" s="1312">
        <v>6</v>
      </c>
      <c r="Z16" s="1312" t="s">
        <v>162</v>
      </c>
      <c r="AA16" s="1315">
        <v>16</v>
      </c>
      <c r="AB16" s="707" t="s">
        <v>1217</v>
      </c>
      <c r="AC16" s="708" t="s">
        <v>1218</v>
      </c>
      <c r="AD16" s="708" t="s">
        <v>1219</v>
      </c>
      <c r="AE16" s="708" t="s">
        <v>1220</v>
      </c>
      <c r="AF16" s="709" t="s">
        <v>1221</v>
      </c>
      <c r="AG16" s="709" t="s">
        <v>1222</v>
      </c>
      <c r="AH16" s="709" t="s">
        <v>1223</v>
      </c>
      <c r="AI16" s="710" t="s">
        <v>1224</v>
      </c>
      <c r="AJ16" s="711" t="s">
        <v>1225</v>
      </c>
      <c r="AK16" s="712">
        <v>38372</v>
      </c>
      <c r="AL16" s="712">
        <v>38748</v>
      </c>
      <c r="AM16" s="658">
        <f t="shared" ref="AM16:AM20" si="0">_xlfn.DAYS(AL16,AK16)/365*12</f>
        <v>12.361643835616437</v>
      </c>
      <c r="AN16" s="1316">
        <f>SUM(AM16:AM20)</f>
        <v>57.435616438356163</v>
      </c>
      <c r="AO16" s="1133" t="s">
        <v>102</v>
      </c>
      <c r="AP16" s="713" t="s">
        <v>162</v>
      </c>
      <c r="AQ16" s="1059" t="s">
        <v>1532</v>
      </c>
      <c r="AR16" s="859" t="s">
        <v>184</v>
      </c>
      <c r="AS16" s="834" t="s">
        <v>1226</v>
      </c>
      <c r="AT16" s="1059" t="s">
        <v>162</v>
      </c>
    </row>
    <row r="17" spans="1:46" ht="108" customHeight="1">
      <c r="A17" s="1081"/>
      <c r="B17" s="1312"/>
      <c r="C17" s="1312"/>
      <c r="D17" s="1312"/>
      <c r="E17" s="1312"/>
      <c r="F17" s="1312"/>
      <c r="G17" s="1312"/>
      <c r="H17" s="1312"/>
      <c r="I17" s="1312"/>
      <c r="J17" s="1312"/>
      <c r="K17" s="1312"/>
      <c r="L17" s="1312"/>
      <c r="M17" s="1312"/>
      <c r="N17" s="1312"/>
      <c r="O17" s="1312"/>
      <c r="P17" s="1312"/>
      <c r="Q17" s="1312"/>
      <c r="R17" s="1312"/>
      <c r="S17" s="1314"/>
      <c r="T17" s="1312"/>
      <c r="U17" s="1312"/>
      <c r="V17" s="1312"/>
      <c r="W17" s="1312"/>
      <c r="X17" s="1312"/>
      <c r="Y17" s="1312"/>
      <c r="Z17" s="1312"/>
      <c r="AA17" s="1315"/>
      <c r="AB17" s="707" t="s">
        <v>1217</v>
      </c>
      <c r="AC17" s="708" t="s">
        <v>1218</v>
      </c>
      <c r="AD17" s="708" t="s">
        <v>1219</v>
      </c>
      <c r="AE17" s="708" t="s">
        <v>1220</v>
      </c>
      <c r="AF17" s="709" t="s">
        <v>1221</v>
      </c>
      <c r="AG17" s="709" t="s">
        <v>1222</v>
      </c>
      <c r="AH17" s="709" t="s">
        <v>1223</v>
      </c>
      <c r="AI17" s="710" t="s">
        <v>1224</v>
      </c>
      <c r="AJ17" s="711" t="s">
        <v>1225</v>
      </c>
      <c r="AK17" s="712">
        <v>39052</v>
      </c>
      <c r="AL17" s="712">
        <v>39629</v>
      </c>
      <c r="AM17" s="658">
        <f t="shared" si="0"/>
        <v>18.969863013698632</v>
      </c>
      <c r="AN17" s="1316"/>
      <c r="AO17" s="1133"/>
      <c r="AP17" s="713" t="s">
        <v>162</v>
      </c>
      <c r="AQ17" s="1060"/>
      <c r="AR17" s="859" t="s">
        <v>184</v>
      </c>
      <c r="AS17" s="834" t="s">
        <v>1226</v>
      </c>
      <c r="AT17" s="1060"/>
    </row>
    <row r="18" spans="1:46" ht="127.5" customHeight="1">
      <c r="A18" s="1081"/>
      <c r="B18" s="1312"/>
      <c r="C18" s="1312"/>
      <c r="D18" s="1312"/>
      <c r="E18" s="1312"/>
      <c r="F18" s="1312"/>
      <c r="G18" s="1312"/>
      <c r="H18" s="1312"/>
      <c r="I18" s="1312"/>
      <c r="J18" s="1312"/>
      <c r="K18" s="1312"/>
      <c r="L18" s="1312"/>
      <c r="M18" s="1312"/>
      <c r="N18" s="1312"/>
      <c r="O18" s="1312"/>
      <c r="P18" s="1312"/>
      <c r="Q18" s="1312"/>
      <c r="R18" s="1312"/>
      <c r="S18" s="1314"/>
      <c r="T18" s="1312"/>
      <c r="U18" s="1312"/>
      <c r="V18" s="1312"/>
      <c r="W18" s="1312"/>
      <c r="X18" s="1312"/>
      <c r="Y18" s="1312"/>
      <c r="Z18" s="1312"/>
      <c r="AA18" s="1315"/>
      <c r="AB18" s="707" t="s">
        <v>1217</v>
      </c>
      <c r="AC18" s="708" t="s">
        <v>1218</v>
      </c>
      <c r="AD18" s="708" t="s">
        <v>1219</v>
      </c>
      <c r="AE18" s="708" t="s">
        <v>1220</v>
      </c>
      <c r="AF18" s="709" t="s">
        <v>1221</v>
      </c>
      <c r="AG18" s="709" t="s">
        <v>1222</v>
      </c>
      <c r="AH18" s="709" t="s">
        <v>1223</v>
      </c>
      <c r="AI18" s="710" t="s">
        <v>1224</v>
      </c>
      <c r="AJ18" s="711" t="s">
        <v>1225</v>
      </c>
      <c r="AK18" s="712">
        <v>39815</v>
      </c>
      <c r="AL18" s="712">
        <v>39933</v>
      </c>
      <c r="AM18" s="658">
        <f t="shared" si="0"/>
        <v>3.8794520547945206</v>
      </c>
      <c r="AN18" s="1316"/>
      <c r="AO18" s="1133"/>
      <c r="AP18" s="713" t="s">
        <v>162</v>
      </c>
      <c r="AQ18" s="1060"/>
      <c r="AR18" s="859" t="s">
        <v>184</v>
      </c>
      <c r="AS18" s="834" t="s">
        <v>1226</v>
      </c>
      <c r="AT18" s="1060"/>
    </row>
    <row r="19" spans="1:46" ht="172.5" customHeight="1">
      <c r="A19" s="1081"/>
      <c r="B19" s="1312"/>
      <c r="C19" s="1312"/>
      <c r="D19" s="1312"/>
      <c r="E19" s="1312"/>
      <c r="F19" s="1312"/>
      <c r="G19" s="1312"/>
      <c r="H19" s="1312"/>
      <c r="I19" s="1312"/>
      <c r="J19" s="1312"/>
      <c r="K19" s="1312"/>
      <c r="L19" s="1312"/>
      <c r="M19" s="1312"/>
      <c r="N19" s="1312"/>
      <c r="O19" s="1312"/>
      <c r="P19" s="1312"/>
      <c r="Q19" s="1312"/>
      <c r="R19" s="1312"/>
      <c r="S19" s="1314"/>
      <c r="T19" s="1312"/>
      <c r="U19" s="1312"/>
      <c r="V19" s="1312"/>
      <c r="W19" s="1312"/>
      <c r="X19" s="1312"/>
      <c r="Y19" s="1312"/>
      <c r="Z19" s="1312"/>
      <c r="AA19" s="1315"/>
      <c r="AB19" s="707" t="s">
        <v>1217</v>
      </c>
      <c r="AC19" s="708" t="s">
        <v>1218</v>
      </c>
      <c r="AD19" s="708" t="s">
        <v>1219</v>
      </c>
      <c r="AE19" s="708" t="s">
        <v>1220</v>
      </c>
      <c r="AF19" s="709" t="s">
        <v>1221</v>
      </c>
      <c r="AG19" s="709" t="s">
        <v>1222</v>
      </c>
      <c r="AH19" s="709" t="s">
        <v>1223</v>
      </c>
      <c r="AI19" s="710" t="s">
        <v>1224</v>
      </c>
      <c r="AJ19" s="711" t="s">
        <v>1225</v>
      </c>
      <c r="AK19" s="714">
        <v>40039</v>
      </c>
      <c r="AL19" s="712">
        <v>40290</v>
      </c>
      <c r="AM19" s="658">
        <f t="shared" si="0"/>
        <v>8.2520547945205465</v>
      </c>
      <c r="AN19" s="1316"/>
      <c r="AO19" s="1133"/>
      <c r="AP19" s="713" t="s">
        <v>162</v>
      </c>
      <c r="AQ19" s="1060"/>
      <c r="AR19" s="859" t="s">
        <v>184</v>
      </c>
      <c r="AS19" s="834" t="s">
        <v>1226</v>
      </c>
      <c r="AT19" s="1060"/>
    </row>
    <row r="20" spans="1:46" ht="242.25">
      <c r="A20" s="1081"/>
      <c r="B20" s="1312"/>
      <c r="C20" s="1312"/>
      <c r="D20" s="1312"/>
      <c r="E20" s="1312"/>
      <c r="F20" s="1312"/>
      <c r="G20" s="1312"/>
      <c r="H20" s="1312"/>
      <c r="I20" s="1312"/>
      <c r="J20" s="1312"/>
      <c r="K20" s="1312"/>
      <c r="L20" s="1312"/>
      <c r="M20" s="1312"/>
      <c r="N20" s="1312"/>
      <c r="O20" s="1312"/>
      <c r="P20" s="1312"/>
      <c r="Q20" s="1312"/>
      <c r="R20" s="1312"/>
      <c r="S20" s="1312"/>
      <c r="T20" s="1312"/>
      <c r="U20" s="1312"/>
      <c r="V20" s="1312"/>
      <c r="W20" s="1312"/>
      <c r="X20" s="1312"/>
      <c r="Y20" s="1312"/>
      <c r="Z20" s="1312"/>
      <c r="AA20" s="1315"/>
      <c r="AB20" s="707" t="s">
        <v>1217</v>
      </c>
      <c r="AC20" s="708" t="s">
        <v>1218</v>
      </c>
      <c r="AD20" s="708" t="s">
        <v>1219</v>
      </c>
      <c r="AE20" s="708" t="s">
        <v>1220</v>
      </c>
      <c r="AF20" s="709" t="s">
        <v>1221</v>
      </c>
      <c r="AG20" s="709" t="s">
        <v>1222</v>
      </c>
      <c r="AH20" s="709" t="s">
        <v>1223</v>
      </c>
      <c r="AI20" s="710" t="s">
        <v>1224</v>
      </c>
      <c r="AJ20" s="711" t="s">
        <v>1225</v>
      </c>
      <c r="AK20" s="712">
        <v>40483</v>
      </c>
      <c r="AL20" s="712">
        <v>40908</v>
      </c>
      <c r="AM20" s="658">
        <f t="shared" si="0"/>
        <v>13.972602739726028</v>
      </c>
      <c r="AN20" s="1316"/>
      <c r="AO20" s="1133"/>
      <c r="AP20" s="713" t="s">
        <v>162</v>
      </c>
      <c r="AQ20" s="1143"/>
      <c r="AR20" s="859" t="s">
        <v>184</v>
      </c>
      <c r="AS20" s="834" t="s">
        <v>1226</v>
      </c>
      <c r="AT20" s="1143"/>
    </row>
    <row r="21" spans="1:46" s="745" customFormat="1" ht="12.75" customHeight="1">
      <c r="A21" s="735"/>
      <c r="B21" s="736"/>
      <c r="C21" s="736"/>
      <c r="D21" s="736"/>
      <c r="E21" s="736"/>
      <c r="F21" s="736"/>
      <c r="G21" s="736"/>
      <c r="H21" s="736"/>
      <c r="I21" s="736"/>
      <c r="J21" s="736"/>
      <c r="K21" s="736"/>
      <c r="L21" s="736"/>
      <c r="M21" s="736"/>
      <c r="N21" s="736"/>
      <c r="O21" s="736"/>
      <c r="P21" s="736"/>
      <c r="Q21" s="736"/>
      <c r="R21" s="736"/>
      <c r="S21" s="737"/>
      <c r="T21" s="736"/>
      <c r="U21" s="736"/>
      <c r="V21" s="736"/>
      <c r="W21" s="736"/>
      <c r="X21" s="736"/>
      <c r="Y21" s="736"/>
      <c r="Z21" s="736"/>
      <c r="AA21" s="738"/>
      <c r="AB21" s="739"/>
      <c r="AC21" s="739"/>
      <c r="AD21" s="739"/>
      <c r="AE21" s="739"/>
      <c r="AF21" s="739"/>
      <c r="AG21" s="739"/>
      <c r="AH21" s="740"/>
      <c r="AI21" s="740"/>
      <c r="AJ21" s="740"/>
      <c r="AK21" s="740"/>
      <c r="AL21" s="740"/>
      <c r="AM21" s="741"/>
      <c r="AN21" s="741"/>
      <c r="AO21" s="742"/>
      <c r="AP21" s="742"/>
      <c r="AQ21" s="740"/>
      <c r="AR21" s="743"/>
      <c r="AS21" s="744"/>
      <c r="AT21" s="744"/>
    </row>
    <row r="22" spans="1:46" ht="357" customHeight="1">
      <c r="A22" s="523" t="s">
        <v>104</v>
      </c>
      <c r="B22" s="715" t="s">
        <v>1227</v>
      </c>
      <c r="C22" s="715" t="s">
        <v>348</v>
      </c>
      <c r="D22" s="715" t="s">
        <v>468</v>
      </c>
      <c r="E22" s="715" t="s">
        <v>1228</v>
      </c>
      <c r="F22" s="715" t="s">
        <v>1229</v>
      </c>
      <c r="G22" s="715" t="s">
        <v>184</v>
      </c>
      <c r="H22" s="715" t="s">
        <v>184</v>
      </c>
      <c r="I22" s="715" t="s">
        <v>162</v>
      </c>
      <c r="J22" s="715" t="s">
        <v>1230</v>
      </c>
      <c r="K22" s="715" t="s">
        <v>468</v>
      </c>
      <c r="L22" s="715" t="s">
        <v>962</v>
      </c>
      <c r="M22" s="715" t="s">
        <v>1231</v>
      </c>
      <c r="N22" s="715" t="s">
        <v>184</v>
      </c>
      <c r="O22" s="715" t="s">
        <v>184</v>
      </c>
      <c r="P22" s="715" t="s">
        <v>162</v>
      </c>
      <c r="Q22" s="716">
        <v>9176</v>
      </c>
      <c r="R22" s="714" t="s">
        <v>162</v>
      </c>
      <c r="S22" s="714">
        <v>32275</v>
      </c>
      <c r="T22" s="716">
        <v>4</v>
      </c>
      <c r="U22" s="715" t="s">
        <v>162</v>
      </c>
      <c r="V22" s="715">
        <v>5</v>
      </c>
      <c r="W22" s="715" t="s">
        <v>780</v>
      </c>
      <c r="X22" s="715" t="s">
        <v>162</v>
      </c>
      <c r="Y22" s="715">
        <v>3</v>
      </c>
      <c r="Z22" s="715" t="s">
        <v>162</v>
      </c>
      <c r="AA22" s="717">
        <v>1</v>
      </c>
      <c r="AB22" s="718" t="s">
        <v>1232</v>
      </c>
      <c r="AC22" s="708" t="s">
        <v>1233</v>
      </c>
      <c r="AD22" s="708" t="s">
        <v>1234</v>
      </c>
      <c r="AE22" s="719">
        <v>6919901</v>
      </c>
      <c r="AF22" s="720" t="s">
        <v>184</v>
      </c>
      <c r="AG22" s="556" t="s">
        <v>1235</v>
      </c>
      <c r="AH22" s="556" t="s">
        <v>1236</v>
      </c>
      <c r="AI22" s="695" t="s">
        <v>1237</v>
      </c>
      <c r="AJ22" s="721" t="s">
        <v>1238</v>
      </c>
      <c r="AK22" s="722">
        <v>38325</v>
      </c>
      <c r="AL22" s="722">
        <v>39813</v>
      </c>
      <c r="AM22" s="201">
        <f t="shared" ref="AM22" si="1">_xlfn.DAYS(AL22,AK22)/365*12</f>
        <v>48.920547945205485</v>
      </c>
      <c r="AN22" s="537">
        <f>SUM(AM22:AM22)</f>
        <v>48.920547945205485</v>
      </c>
      <c r="AO22" s="534" t="s">
        <v>106</v>
      </c>
      <c r="AP22" s="906" t="s">
        <v>162</v>
      </c>
      <c r="AQ22" s="896" t="s">
        <v>1531</v>
      </c>
      <c r="AR22" s="893" t="s">
        <v>184</v>
      </c>
      <c r="AS22" s="834"/>
      <c r="AT22" s="371" t="s">
        <v>162</v>
      </c>
    </row>
    <row r="23" spans="1:46" s="499" customFormat="1" ht="12.75" customHeight="1">
      <c r="A23" s="543"/>
      <c r="B23" s="543"/>
      <c r="C23" s="543"/>
      <c r="D23" s="543"/>
      <c r="E23" s="543"/>
      <c r="F23" s="543"/>
      <c r="G23" s="543"/>
      <c r="H23" s="543"/>
      <c r="I23" s="543"/>
      <c r="J23" s="543"/>
      <c r="K23" s="543"/>
      <c r="L23" s="543"/>
      <c r="M23" s="543"/>
      <c r="N23" s="543"/>
      <c r="O23" s="543"/>
      <c r="P23" s="543"/>
      <c r="Q23" s="543"/>
      <c r="R23" s="543"/>
      <c r="S23" s="543"/>
      <c r="T23" s="543"/>
      <c r="U23" s="543"/>
      <c r="V23" s="543"/>
      <c r="W23" s="543"/>
      <c r="X23" s="543"/>
      <c r="Y23" s="543"/>
      <c r="Z23" s="543"/>
      <c r="AA23" s="543"/>
      <c r="AB23" s="543"/>
      <c r="AC23" s="543"/>
      <c r="AD23" s="543"/>
      <c r="AE23" s="543"/>
      <c r="AF23" s="543"/>
      <c r="AG23" s="543"/>
      <c r="AH23" s="543"/>
      <c r="AI23" s="543"/>
      <c r="AJ23" s="543"/>
      <c r="AK23" s="543"/>
      <c r="AL23" s="543"/>
      <c r="AM23" s="543"/>
      <c r="AN23" s="543"/>
      <c r="AO23" s="543"/>
      <c r="AP23" s="543"/>
      <c r="AQ23" s="543"/>
      <c r="AR23" s="543"/>
      <c r="AS23" s="543"/>
      <c r="AT23" s="543"/>
    </row>
    <row r="24" spans="1:46" ht="63.75" customHeight="1">
      <c r="A24" s="1081" t="s">
        <v>107</v>
      </c>
      <c r="B24" s="1313" t="s">
        <v>1239</v>
      </c>
      <c r="C24" s="1313" t="s">
        <v>1240</v>
      </c>
      <c r="D24" s="1313" t="s">
        <v>979</v>
      </c>
      <c r="E24" s="1313" t="s">
        <v>1241</v>
      </c>
      <c r="F24" s="1313">
        <v>5</v>
      </c>
      <c r="G24" s="1313" t="s">
        <v>184</v>
      </c>
      <c r="H24" s="1313" t="s">
        <v>184</v>
      </c>
      <c r="I24" s="1313" t="s">
        <v>162</v>
      </c>
      <c r="J24" s="1313" t="s">
        <v>1242</v>
      </c>
      <c r="K24" s="1313" t="s">
        <v>979</v>
      </c>
      <c r="L24" s="1313" t="s">
        <v>980</v>
      </c>
      <c r="M24" s="1313" t="s">
        <v>1229</v>
      </c>
      <c r="N24" s="1313" t="s">
        <v>184</v>
      </c>
      <c r="O24" s="1313" t="s">
        <v>184</v>
      </c>
      <c r="P24" s="1313" t="s">
        <v>162</v>
      </c>
      <c r="Q24" s="1313" t="s">
        <v>184</v>
      </c>
      <c r="R24" s="1313" t="s">
        <v>184</v>
      </c>
      <c r="S24" s="1313" t="s">
        <v>184</v>
      </c>
      <c r="T24" s="1313" t="s">
        <v>184</v>
      </c>
      <c r="U24" s="1313" t="s">
        <v>184</v>
      </c>
      <c r="V24" s="1313" t="s">
        <v>184</v>
      </c>
      <c r="W24" s="1313" t="s">
        <v>780</v>
      </c>
      <c r="X24" s="1313" t="s">
        <v>162</v>
      </c>
      <c r="Y24" s="1313">
        <v>4</v>
      </c>
      <c r="Z24" s="1317" t="s">
        <v>162</v>
      </c>
      <c r="AA24" s="1318">
        <v>1</v>
      </c>
      <c r="AB24" s="723" t="s">
        <v>1243</v>
      </c>
      <c r="AC24" s="719" t="s">
        <v>1244</v>
      </c>
      <c r="AD24" s="719" t="s">
        <v>1245</v>
      </c>
      <c r="AE24" s="719" t="s">
        <v>1246</v>
      </c>
      <c r="AF24" s="709" t="s">
        <v>1221</v>
      </c>
      <c r="AG24" s="709" t="s">
        <v>1247</v>
      </c>
      <c r="AH24" s="724" t="s">
        <v>1248</v>
      </c>
      <c r="AI24" s="724" t="s">
        <v>1249</v>
      </c>
      <c r="AJ24" s="709">
        <v>9</v>
      </c>
      <c r="AK24" s="712">
        <v>37291</v>
      </c>
      <c r="AL24" s="712">
        <v>37411</v>
      </c>
      <c r="AM24" s="201">
        <f t="shared" ref="AM24:AM33" si="2">_xlfn.DAYS(AL24,AK24)/365*12</f>
        <v>3.9452054794520546</v>
      </c>
      <c r="AN24" s="1139">
        <f>SUM(AM24:AM33)</f>
        <v>57.534246575342472</v>
      </c>
      <c r="AO24" s="1133" t="s">
        <v>106</v>
      </c>
      <c r="AP24" s="713" t="s">
        <v>162</v>
      </c>
      <c r="AQ24" s="536" t="s">
        <v>184</v>
      </c>
      <c r="AR24" s="1074" t="s">
        <v>173</v>
      </c>
      <c r="AS24" s="1074"/>
      <c r="AT24" s="1074" t="s">
        <v>162</v>
      </c>
    </row>
    <row r="25" spans="1:46" ht="36">
      <c r="A25" s="1081"/>
      <c r="B25" s="1313"/>
      <c r="C25" s="1313"/>
      <c r="D25" s="1313"/>
      <c r="E25" s="1313"/>
      <c r="F25" s="1313"/>
      <c r="G25" s="1313"/>
      <c r="H25" s="1313"/>
      <c r="I25" s="1313"/>
      <c r="J25" s="1313"/>
      <c r="K25" s="1313"/>
      <c r="L25" s="1313"/>
      <c r="M25" s="1313"/>
      <c r="N25" s="1313"/>
      <c r="O25" s="1313"/>
      <c r="P25" s="1313"/>
      <c r="Q25" s="1313"/>
      <c r="R25" s="1313"/>
      <c r="S25" s="1313"/>
      <c r="T25" s="1313"/>
      <c r="U25" s="1313"/>
      <c r="V25" s="1313"/>
      <c r="W25" s="1313"/>
      <c r="X25" s="1313"/>
      <c r="Y25" s="1313"/>
      <c r="Z25" s="1317"/>
      <c r="AA25" s="1318"/>
      <c r="AB25" s="723" t="s">
        <v>1243</v>
      </c>
      <c r="AC25" s="719" t="s">
        <v>1244</v>
      </c>
      <c r="AD25" s="719" t="s">
        <v>1245</v>
      </c>
      <c r="AE25" s="719" t="s">
        <v>1246</v>
      </c>
      <c r="AF25" s="709" t="s">
        <v>1221</v>
      </c>
      <c r="AG25" s="709" t="s">
        <v>1247</v>
      </c>
      <c r="AH25" s="724" t="s">
        <v>1248</v>
      </c>
      <c r="AI25" s="724" t="s">
        <v>1249</v>
      </c>
      <c r="AJ25" s="709">
        <v>9</v>
      </c>
      <c r="AK25" s="712">
        <v>37452</v>
      </c>
      <c r="AL25" s="712">
        <v>37574</v>
      </c>
      <c r="AM25" s="201">
        <f t="shared" si="2"/>
        <v>4.0109589041095894</v>
      </c>
      <c r="AN25" s="1139"/>
      <c r="AO25" s="1133"/>
      <c r="AP25" s="713" t="s">
        <v>162</v>
      </c>
      <c r="AQ25" s="536" t="s">
        <v>184</v>
      </c>
      <c r="AR25" s="1075"/>
      <c r="AS25" s="1075"/>
      <c r="AT25" s="1075"/>
    </row>
    <row r="26" spans="1:46" ht="36">
      <c r="A26" s="1081"/>
      <c r="B26" s="1313"/>
      <c r="C26" s="1313"/>
      <c r="D26" s="1313"/>
      <c r="E26" s="1313"/>
      <c r="F26" s="1313"/>
      <c r="G26" s="1313"/>
      <c r="H26" s="1313"/>
      <c r="I26" s="1313"/>
      <c r="J26" s="1313"/>
      <c r="K26" s="1313"/>
      <c r="L26" s="1313"/>
      <c r="M26" s="1313"/>
      <c r="N26" s="1313"/>
      <c r="O26" s="1313"/>
      <c r="P26" s="1313"/>
      <c r="Q26" s="1313"/>
      <c r="R26" s="1313"/>
      <c r="S26" s="1313"/>
      <c r="T26" s="1313"/>
      <c r="U26" s="1313"/>
      <c r="V26" s="1313"/>
      <c r="W26" s="1313"/>
      <c r="X26" s="1313"/>
      <c r="Y26" s="1313"/>
      <c r="Z26" s="1317"/>
      <c r="AA26" s="1318"/>
      <c r="AB26" s="723" t="s">
        <v>1243</v>
      </c>
      <c r="AC26" s="719" t="s">
        <v>1244</v>
      </c>
      <c r="AD26" s="719" t="s">
        <v>1245</v>
      </c>
      <c r="AE26" s="719" t="s">
        <v>1246</v>
      </c>
      <c r="AF26" s="709" t="s">
        <v>1221</v>
      </c>
      <c r="AG26" s="709" t="s">
        <v>1250</v>
      </c>
      <c r="AH26" s="724" t="s">
        <v>1251</v>
      </c>
      <c r="AI26" s="724" t="s">
        <v>1252</v>
      </c>
      <c r="AJ26" s="709">
        <v>9</v>
      </c>
      <c r="AK26" s="712">
        <v>37648</v>
      </c>
      <c r="AL26" s="712">
        <v>37951</v>
      </c>
      <c r="AM26" s="201">
        <f t="shared" si="2"/>
        <v>9.9616438356164387</v>
      </c>
      <c r="AN26" s="1139"/>
      <c r="AO26" s="1133"/>
      <c r="AP26" s="713" t="s">
        <v>162</v>
      </c>
      <c r="AQ26" s="536" t="s">
        <v>184</v>
      </c>
      <c r="AR26" s="1075"/>
      <c r="AS26" s="1075"/>
      <c r="AT26" s="1075"/>
    </row>
    <row r="27" spans="1:46" ht="36">
      <c r="A27" s="1081"/>
      <c r="B27" s="1313"/>
      <c r="C27" s="1313"/>
      <c r="D27" s="1313"/>
      <c r="E27" s="1313"/>
      <c r="F27" s="1313"/>
      <c r="G27" s="1313"/>
      <c r="H27" s="1313"/>
      <c r="I27" s="1313"/>
      <c r="J27" s="1313"/>
      <c r="K27" s="1313"/>
      <c r="L27" s="1313"/>
      <c r="M27" s="1313"/>
      <c r="N27" s="1313"/>
      <c r="O27" s="1313"/>
      <c r="P27" s="1313"/>
      <c r="Q27" s="1313"/>
      <c r="R27" s="1313"/>
      <c r="S27" s="1313"/>
      <c r="T27" s="1313"/>
      <c r="U27" s="1313"/>
      <c r="V27" s="1313"/>
      <c r="W27" s="1313"/>
      <c r="X27" s="1313"/>
      <c r="Y27" s="1313"/>
      <c r="Z27" s="1317"/>
      <c r="AA27" s="1318"/>
      <c r="AB27" s="723" t="s">
        <v>1243</v>
      </c>
      <c r="AC27" s="719" t="s">
        <v>1244</v>
      </c>
      <c r="AD27" s="719" t="s">
        <v>1245</v>
      </c>
      <c r="AE27" s="719" t="s">
        <v>1246</v>
      </c>
      <c r="AF27" s="709" t="s">
        <v>1221</v>
      </c>
      <c r="AG27" s="709" t="s">
        <v>1250</v>
      </c>
      <c r="AH27" s="724" t="s">
        <v>1251</v>
      </c>
      <c r="AI27" s="724" t="s">
        <v>1252</v>
      </c>
      <c r="AJ27" s="709">
        <v>9</v>
      </c>
      <c r="AK27" s="712">
        <v>38019</v>
      </c>
      <c r="AL27" s="712">
        <v>38153</v>
      </c>
      <c r="AM27" s="201">
        <f t="shared" si="2"/>
        <v>4.4054794520547942</v>
      </c>
      <c r="AN27" s="1139"/>
      <c r="AO27" s="1133"/>
      <c r="AP27" s="713" t="s">
        <v>162</v>
      </c>
      <c r="AQ27" s="536" t="s">
        <v>184</v>
      </c>
      <c r="AR27" s="1075"/>
      <c r="AS27" s="1075"/>
      <c r="AT27" s="1075"/>
    </row>
    <row r="28" spans="1:46" ht="140.25">
      <c r="A28" s="1081"/>
      <c r="B28" s="1313"/>
      <c r="C28" s="1313"/>
      <c r="D28" s="1313"/>
      <c r="E28" s="1313"/>
      <c r="F28" s="1313"/>
      <c r="G28" s="1313"/>
      <c r="H28" s="1313"/>
      <c r="I28" s="1313"/>
      <c r="J28" s="1313"/>
      <c r="K28" s="1313"/>
      <c r="L28" s="1313"/>
      <c r="M28" s="1313"/>
      <c r="N28" s="1313"/>
      <c r="O28" s="1313"/>
      <c r="P28" s="1313"/>
      <c r="Q28" s="1313"/>
      <c r="R28" s="1313"/>
      <c r="S28" s="1313"/>
      <c r="T28" s="1313"/>
      <c r="U28" s="1313"/>
      <c r="V28" s="1313"/>
      <c r="W28" s="1313"/>
      <c r="X28" s="1313"/>
      <c r="Y28" s="1313"/>
      <c r="Z28" s="1317"/>
      <c r="AA28" s="1318"/>
      <c r="AB28" s="718" t="s">
        <v>1253</v>
      </c>
      <c r="AC28" s="708" t="s">
        <v>1254</v>
      </c>
      <c r="AD28" s="708" t="s">
        <v>1255</v>
      </c>
      <c r="AE28" s="708" t="s">
        <v>1256</v>
      </c>
      <c r="AF28" s="709" t="s">
        <v>1257</v>
      </c>
      <c r="AG28" s="709" t="s">
        <v>1258</v>
      </c>
      <c r="AH28" s="724" t="s">
        <v>1259</v>
      </c>
      <c r="AI28" s="724" t="s">
        <v>1260</v>
      </c>
      <c r="AJ28" s="709">
        <v>10</v>
      </c>
      <c r="AK28" s="712">
        <v>38271</v>
      </c>
      <c r="AL28" s="712">
        <v>38352</v>
      </c>
      <c r="AM28" s="201">
        <f t="shared" si="2"/>
        <v>2.6630136986301371</v>
      </c>
      <c r="AN28" s="1139"/>
      <c r="AO28" s="1133"/>
      <c r="AP28" s="713" t="s">
        <v>162</v>
      </c>
      <c r="AQ28" s="536" t="s">
        <v>184</v>
      </c>
      <c r="AR28" s="1075"/>
      <c r="AS28" s="1075"/>
      <c r="AT28" s="1075"/>
    </row>
    <row r="29" spans="1:46" ht="140.25">
      <c r="A29" s="1081"/>
      <c r="B29" s="1313"/>
      <c r="C29" s="1313"/>
      <c r="D29" s="1313"/>
      <c r="E29" s="1313"/>
      <c r="F29" s="1313"/>
      <c r="G29" s="1313"/>
      <c r="H29" s="1313"/>
      <c r="I29" s="1313"/>
      <c r="J29" s="1313"/>
      <c r="K29" s="1313"/>
      <c r="L29" s="1313"/>
      <c r="M29" s="1313"/>
      <c r="N29" s="1313"/>
      <c r="O29" s="1313"/>
      <c r="P29" s="1313"/>
      <c r="Q29" s="1313"/>
      <c r="R29" s="1313"/>
      <c r="S29" s="1313"/>
      <c r="T29" s="1313"/>
      <c r="U29" s="1313"/>
      <c r="V29" s="1313"/>
      <c r="W29" s="1313"/>
      <c r="X29" s="1313"/>
      <c r="Y29" s="1313"/>
      <c r="Z29" s="1317"/>
      <c r="AA29" s="1318"/>
      <c r="AB29" s="718" t="s">
        <v>1253</v>
      </c>
      <c r="AC29" s="708" t="s">
        <v>1254</v>
      </c>
      <c r="AD29" s="708" t="s">
        <v>1255</v>
      </c>
      <c r="AE29" s="708" t="s">
        <v>1256</v>
      </c>
      <c r="AF29" s="709" t="s">
        <v>1261</v>
      </c>
      <c r="AG29" s="709" t="s">
        <v>1258</v>
      </c>
      <c r="AH29" s="724" t="s">
        <v>1259</v>
      </c>
      <c r="AI29" s="724" t="s">
        <v>1262</v>
      </c>
      <c r="AJ29" s="709">
        <v>10</v>
      </c>
      <c r="AK29" s="712">
        <v>38419</v>
      </c>
      <c r="AL29" s="712">
        <v>38595</v>
      </c>
      <c r="AM29" s="201">
        <f t="shared" si="2"/>
        <v>5.7863013698630139</v>
      </c>
      <c r="AN29" s="1139"/>
      <c r="AO29" s="1133"/>
      <c r="AP29" s="713" t="s">
        <v>162</v>
      </c>
      <c r="AQ29" s="536" t="s">
        <v>184</v>
      </c>
      <c r="AR29" s="1075"/>
      <c r="AS29" s="1075"/>
      <c r="AT29" s="1075"/>
    </row>
    <row r="30" spans="1:46" ht="147.75" customHeight="1">
      <c r="A30" s="1081"/>
      <c r="B30" s="1313"/>
      <c r="C30" s="1313"/>
      <c r="D30" s="1313"/>
      <c r="E30" s="1313"/>
      <c r="F30" s="1313"/>
      <c r="G30" s="1313"/>
      <c r="H30" s="1313"/>
      <c r="I30" s="1313"/>
      <c r="J30" s="1313"/>
      <c r="K30" s="1313"/>
      <c r="L30" s="1313"/>
      <c r="M30" s="1313"/>
      <c r="N30" s="1313"/>
      <c r="O30" s="1313"/>
      <c r="P30" s="1313"/>
      <c r="Q30" s="1313"/>
      <c r="R30" s="1313"/>
      <c r="S30" s="1313"/>
      <c r="T30" s="1313"/>
      <c r="U30" s="1313"/>
      <c r="V30" s="1313"/>
      <c r="W30" s="1313"/>
      <c r="X30" s="1313"/>
      <c r="Y30" s="1313"/>
      <c r="Z30" s="1317"/>
      <c r="AA30" s="1318"/>
      <c r="AB30" s="718" t="s">
        <v>1253</v>
      </c>
      <c r="AC30" s="708" t="s">
        <v>1254</v>
      </c>
      <c r="AD30" s="708" t="s">
        <v>1255</v>
      </c>
      <c r="AE30" s="708" t="s">
        <v>1256</v>
      </c>
      <c r="AF30" s="709" t="s">
        <v>1263</v>
      </c>
      <c r="AG30" s="709" t="s">
        <v>1258</v>
      </c>
      <c r="AH30" s="724" t="s">
        <v>1264</v>
      </c>
      <c r="AI30" s="724" t="s">
        <v>1265</v>
      </c>
      <c r="AJ30" s="709">
        <v>11</v>
      </c>
      <c r="AK30" s="712">
        <v>38673</v>
      </c>
      <c r="AL30" s="712">
        <v>38806</v>
      </c>
      <c r="AM30" s="201">
        <f t="shared" si="2"/>
        <v>4.3726027397260276</v>
      </c>
      <c r="AN30" s="1139"/>
      <c r="AO30" s="1133"/>
      <c r="AP30" s="713" t="s">
        <v>162</v>
      </c>
      <c r="AQ30" s="536" t="s">
        <v>184</v>
      </c>
      <c r="AR30" s="1075"/>
      <c r="AS30" s="1075"/>
      <c r="AT30" s="1075"/>
    </row>
    <row r="31" spans="1:46" ht="127.5">
      <c r="A31" s="1081"/>
      <c r="B31" s="1313"/>
      <c r="C31" s="1313"/>
      <c r="D31" s="1313"/>
      <c r="E31" s="1313"/>
      <c r="F31" s="1313"/>
      <c r="G31" s="1313"/>
      <c r="H31" s="1313"/>
      <c r="I31" s="1313"/>
      <c r="J31" s="1313"/>
      <c r="K31" s="1313"/>
      <c r="L31" s="1313"/>
      <c r="M31" s="1313"/>
      <c r="N31" s="1313"/>
      <c r="O31" s="1313"/>
      <c r="P31" s="1313"/>
      <c r="Q31" s="1313"/>
      <c r="R31" s="1313"/>
      <c r="S31" s="1313"/>
      <c r="T31" s="1313"/>
      <c r="U31" s="1313"/>
      <c r="V31" s="1313"/>
      <c r="W31" s="1313"/>
      <c r="X31" s="1313"/>
      <c r="Y31" s="1313"/>
      <c r="Z31" s="1317"/>
      <c r="AA31" s="1318"/>
      <c r="AB31" s="718" t="s">
        <v>1253</v>
      </c>
      <c r="AC31" s="708" t="s">
        <v>1254</v>
      </c>
      <c r="AD31" s="708" t="s">
        <v>1255</v>
      </c>
      <c r="AE31" s="708" t="s">
        <v>1256</v>
      </c>
      <c r="AF31" s="709" t="s">
        <v>1266</v>
      </c>
      <c r="AG31" s="709" t="s">
        <v>1258</v>
      </c>
      <c r="AH31" s="724" t="s">
        <v>1267</v>
      </c>
      <c r="AI31" s="724" t="s">
        <v>1268</v>
      </c>
      <c r="AJ31" s="709">
        <v>11</v>
      </c>
      <c r="AK31" s="712">
        <v>38868</v>
      </c>
      <c r="AL31" s="712">
        <v>39113</v>
      </c>
      <c r="AM31" s="201">
        <f t="shared" si="2"/>
        <v>8.0547945205479454</v>
      </c>
      <c r="AN31" s="1139"/>
      <c r="AO31" s="1133"/>
      <c r="AP31" s="713" t="s">
        <v>162</v>
      </c>
      <c r="AQ31" s="536" t="s">
        <v>184</v>
      </c>
      <c r="AR31" s="1075"/>
      <c r="AS31" s="1075"/>
      <c r="AT31" s="1075"/>
    </row>
    <row r="32" spans="1:46" ht="127.5">
      <c r="A32" s="1081"/>
      <c r="B32" s="1313"/>
      <c r="C32" s="1313"/>
      <c r="D32" s="1313"/>
      <c r="E32" s="1313"/>
      <c r="F32" s="1313"/>
      <c r="G32" s="1313"/>
      <c r="H32" s="1313"/>
      <c r="I32" s="1313"/>
      <c r="J32" s="1313"/>
      <c r="K32" s="1313"/>
      <c r="L32" s="1313"/>
      <c r="M32" s="1313"/>
      <c r="N32" s="1313"/>
      <c r="O32" s="1313"/>
      <c r="P32" s="1313"/>
      <c r="Q32" s="1313"/>
      <c r="R32" s="1313"/>
      <c r="S32" s="1313"/>
      <c r="T32" s="1313"/>
      <c r="U32" s="1313"/>
      <c r="V32" s="1313"/>
      <c r="W32" s="1313"/>
      <c r="X32" s="1313"/>
      <c r="Y32" s="1313"/>
      <c r="Z32" s="1317"/>
      <c r="AA32" s="1318"/>
      <c r="AB32" s="718" t="s">
        <v>1253</v>
      </c>
      <c r="AC32" s="708" t="s">
        <v>1254</v>
      </c>
      <c r="AD32" s="708" t="s">
        <v>1255</v>
      </c>
      <c r="AE32" s="708" t="s">
        <v>1256</v>
      </c>
      <c r="AF32" s="709" t="s">
        <v>1269</v>
      </c>
      <c r="AG32" s="709" t="s">
        <v>1258</v>
      </c>
      <c r="AH32" s="724" t="s">
        <v>1270</v>
      </c>
      <c r="AI32" s="724" t="s">
        <v>1268</v>
      </c>
      <c r="AJ32" s="709">
        <v>11</v>
      </c>
      <c r="AK32" s="712">
        <v>39238</v>
      </c>
      <c r="AL32" s="712">
        <v>39538</v>
      </c>
      <c r="AM32" s="201">
        <f t="shared" si="2"/>
        <v>9.8630136986301373</v>
      </c>
      <c r="AN32" s="1139"/>
      <c r="AO32" s="1133"/>
      <c r="AP32" s="713" t="s">
        <v>162</v>
      </c>
      <c r="AQ32" s="536" t="s">
        <v>184</v>
      </c>
      <c r="AR32" s="1075"/>
      <c r="AS32" s="1075"/>
      <c r="AT32" s="1075"/>
    </row>
    <row r="33" spans="1:46" ht="127.5">
      <c r="A33" s="1081"/>
      <c r="B33" s="1313"/>
      <c r="C33" s="1313"/>
      <c r="D33" s="1313"/>
      <c r="E33" s="1313"/>
      <c r="F33" s="1313"/>
      <c r="G33" s="1313"/>
      <c r="H33" s="1313"/>
      <c r="I33" s="1313"/>
      <c r="J33" s="1313"/>
      <c r="K33" s="1313"/>
      <c r="L33" s="1313"/>
      <c r="M33" s="1313"/>
      <c r="N33" s="1313"/>
      <c r="O33" s="1313"/>
      <c r="P33" s="1313"/>
      <c r="Q33" s="1313"/>
      <c r="R33" s="1313"/>
      <c r="S33" s="1313"/>
      <c r="T33" s="1313"/>
      <c r="U33" s="1313"/>
      <c r="V33" s="1313"/>
      <c r="W33" s="1313"/>
      <c r="X33" s="1313"/>
      <c r="Y33" s="1313"/>
      <c r="Z33" s="1317"/>
      <c r="AA33" s="1318"/>
      <c r="AB33" s="718" t="s">
        <v>1253</v>
      </c>
      <c r="AC33" s="708" t="s">
        <v>1254</v>
      </c>
      <c r="AD33" s="708" t="s">
        <v>1255</v>
      </c>
      <c r="AE33" s="708" t="s">
        <v>1256</v>
      </c>
      <c r="AF33" s="725" t="s">
        <v>1271</v>
      </c>
      <c r="AG33" s="709" t="s">
        <v>1258</v>
      </c>
      <c r="AH33" s="724" t="s">
        <v>1272</v>
      </c>
      <c r="AI33" s="724" t="s">
        <v>1268</v>
      </c>
      <c r="AJ33" s="724" t="s">
        <v>1273</v>
      </c>
      <c r="AK33" s="714">
        <v>39647</v>
      </c>
      <c r="AL33" s="712">
        <v>39783</v>
      </c>
      <c r="AM33" s="201">
        <f t="shared" si="2"/>
        <v>4.4712328767123291</v>
      </c>
      <c r="AN33" s="1139"/>
      <c r="AO33" s="1133"/>
      <c r="AP33" s="713" t="s">
        <v>162</v>
      </c>
      <c r="AQ33" s="536" t="s">
        <v>184</v>
      </c>
      <c r="AR33" s="1076"/>
      <c r="AS33" s="1076"/>
      <c r="AT33" s="1076"/>
    </row>
    <row r="34" spans="1:46" ht="54.75" customHeight="1">
      <c r="A34" s="37"/>
      <c r="B34" s="37"/>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8"/>
      <c r="AP34" s="38"/>
      <c r="AQ34" s="37"/>
      <c r="AR34" s="37"/>
      <c r="AS34" s="37"/>
      <c r="AT34" s="38"/>
    </row>
    <row r="35" spans="1:46" ht="12.75" customHeight="1">
      <c r="A35" s="37"/>
      <c r="B35" s="37"/>
      <c r="C35" s="37"/>
      <c r="D35" s="37"/>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c r="AN35" s="37"/>
      <c r="AO35" s="38"/>
      <c r="AP35" s="38"/>
      <c r="AQ35" s="37"/>
      <c r="AR35" s="37"/>
      <c r="AS35" s="37"/>
      <c r="AT35" s="38"/>
    </row>
    <row r="36" spans="1:46" ht="12.75" customHeight="1">
      <c r="A36" s="37"/>
      <c r="B36" s="37"/>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8"/>
      <c r="AP36" s="38"/>
      <c r="AQ36" s="37"/>
      <c r="AR36" s="37"/>
      <c r="AS36" s="37"/>
      <c r="AT36" s="38"/>
    </row>
    <row r="37" spans="1:46" ht="12.75" customHeight="1">
      <c r="A37" s="37"/>
      <c r="B37" s="37"/>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8"/>
      <c r="AP37" s="38"/>
      <c r="AQ37" s="37"/>
      <c r="AR37" s="37"/>
      <c r="AS37" s="37"/>
      <c r="AT37" s="38"/>
    </row>
    <row r="38" spans="1:46" ht="12.75" customHeight="1">
      <c r="A38" s="37"/>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8"/>
      <c r="AP38" s="38"/>
      <c r="AQ38" s="37"/>
      <c r="AR38" s="37"/>
      <c r="AS38" s="37"/>
      <c r="AT38" s="38"/>
    </row>
    <row r="39" spans="1:46" ht="12.75" customHeight="1">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7"/>
      <c r="AK39" s="37"/>
      <c r="AL39" s="37"/>
      <c r="AM39" s="37"/>
      <c r="AN39" s="37"/>
      <c r="AO39" s="38"/>
      <c r="AP39" s="38"/>
      <c r="AQ39" s="37"/>
      <c r="AR39" s="37"/>
      <c r="AS39" s="37"/>
      <c r="AT39" s="38"/>
    </row>
    <row r="40" spans="1:46" ht="12.75" customHeight="1">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37"/>
      <c r="AN40" s="37"/>
      <c r="AO40" s="38"/>
      <c r="AP40" s="38"/>
      <c r="AQ40" s="37"/>
      <c r="AR40" s="37"/>
      <c r="AS40" s="37"/>
      <c r="AT40" s="38"/>
    </row>
    <row r="41" spans="1:46" ht="12.75" customHeight="1">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7"/>
      <c r="AI41" s="37"/>
      <c r="AJ41" s="37"/>
      <c r="AK41" s="37"/>
      <c r="AL41" s="37"/>
      <c r="AM41" s="37"/>
      <c r="AN41" s="37"/>
      <c r="AO41" s="38"/>
      <c r="AP41" s="38"/>
      <c r="AQ41" s="37"/>
      <c r="AR41" s="37"/>
      <c r="AS41" s="37"/>
      <c r="AT41" s="38"/>
    </row>
    <row r="42" spans="1:46" ht="12.75" customHeight="1">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8"/>
      <c r="AP42" s="38"/>
      <c r="AQ42" s="37"/>
      <c r="AR42" s="37"/>
      <c r="AS42" s="37"/>
      <c r="AT42" s="38"/>
    </row>
    <row r="43" spans="1:46" ht="12.75" customHeight="1">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c r="AL43" s="37"/>
      <c r="AM43" s="37"/>
      <c r="AN43" s="37"/>
      <c r="AO43" s="38"/>
      <c r="AP43" s="38"/>
      <c r="AQ43" s="37"/>
      <c r="AR43" s="37"/>
      <c r="AS43" s="37"/>
      <c r="AT43" s="38"/>
    </row>
    <row r="44" spans="1:46" ht="12.75" customHeight="1">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c r="AM44" s="37"/>
      <c r="AN44" s="37"/>
      <c r="AO44" s="38"/>
      <c r="AP44" s="38"/>
      <c r="AQ44" s="37"/>
      <c r="AR44" s="37"/>
      <c r="AS44" s="37"/>
      <c r="AT44" s="38"/>
    </row>
    <row r="45" spans="1:46" ht="12.75" customHeight="1">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c r="AM45" s="37"/>
      <c r="AN45" s="37"/>
      <c r="AO45" s="38"/>
      <c r="AP45" s="38"/>
      <c r="AQ45" s="37"/>
      <c r="AR45" s="37"/>
      <c r="AS45" s="37"/>
      <c r="AT45" s="38"/>
    </row>
    <row r="46" spans="1:46" ht="12.75" customHeight="1">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c r="AN46" s="37"/>
      <c r="AO46" s="38"/>
      <c r="AP46" s="38"/>
      <c r="AQ46" s="37"/>
      <c r="AR46" s="37"/>
      <c r="AS46" s="37"/>
      <c r="AT46" s="38"/>
    </row>
    <row r="47" spans="1:46" ht="12.75" customHeight="1">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c r="AN47" s="37"/>
      <c r="AO47" s="38"/>
      <c r="AP47" s="38"/>
      <c r="AQ47" s="37"/>
      <c r="AR47" s="37"/>
      <c r="AS47" s="37"/>
      <c r="AT47" s="38"/>
    </row>
    <row r="48" spans="1:46" ht="12.75" customHeight="1">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8"/>
      <c r="AP48" s="38"/>
      <c r="AQ48" s="37"/>
      <c r="AR48" s="37"/>
      <c r="AS48" s="37"/>
      <c r="AT48" s="38"/>
    </row>
    <row r="49" spans="1:46" ht="12.75" customHeight="1">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37"/>
      <c r="AO49" s="38"/>
      <c r="AP49" s="38"/>
      <c r="AQ49" s="37"/>
      <c r="AR49" s="37"/>
      <c r="AS49" s="37"/>
      <c r="AT49" s="38"/>
    </row>
    <row r="50" spans="1:46" ht="12.75" customHeight="1">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c r="AN50" s="37"/>
      <c r="AO50" s="38"/>
      <c r="AP50" s="38"/>
      <c r="AQ50" s="37"/>
      <c r="AR50" s="37"/>
      <c r="AS50" s="37"/>
      <c r="AT50" s="38"/>
    </row>
    <row r="51" spans="1:46" ht="12.75" customHeight="1">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c r="AM51" s="37"/>
      <c r="AN51" s="37"/>
      <c r="AO51" s="38"/>
      <c r="AP51" s="38"/>
      <c r="AQ51" s="37"/>
      <c r="AR51" s="37"/>
      <c r="AS51" s="37"/>
      <c r="AT51" s="38"/>
    </row>
    <row r="52" spans="1:46" ht="12.75" customHeight="1">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8"/>
      <c r="AP52" s="38"/>
      <c r="AQ52" s="37"/>
      <c r="AR52" s="37"/>
      <c r="AS52" s="37"/>
      <c r="AT52" s="38"/>
    </row>
    <row r="53" spans="1:46" ht="12.75" customHeight="1">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8"/>
      <c r="AP53" s="38"/>
      <c r="AQ53" s="37"/>
      <c r="AR53" s="37"/>
      <c r="AS53" s="37"/>
      <c r="AT53" s="38"/>
    </row>
    <row r="54" spans="1:46" ht="12.75" customHeight="1">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c r="AM54" s="37"/>
      <c r="AN54" s="37"/>
      <c r="AO54" s="38"/>
      <c r="AP54" s="38"/>
      <c r="AQ54" s="37"/>
      <c r="AR54" s="37"/>
      <c r="AS54" s="37"/>
      <c r="AT54" s="38"/>
    </row>
    <row r="55" spans="1:46" ht="12.75" customHeight="1">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c r="AM55" s="37"/>
      <c r="AN55" s="37"/>
      <c r="AO55" s="38"/>
      <c r="AP55" s="38"/>
      <c r="AQ55" s="37"/>
      <c r="AR55" s="37"/>
      <c r="AS55" s="37"/>
      <c r="AT55" s="38"/>
    </row>
    <row r="56" spans="1:46" ht="12.75" customHeight="1">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c r="AM56" s="37"/>
      <c r="AN56" s="37"/>
      <c r="AO56" s="38"/>
      <c r="AP56" s="38"/>
      <c r="AQ56" s="37"/>
      <c r="AR56" s="37"/>
      <c r="AS56" s="37"/>
      <c r="AT56" s="38"/>
    </row>
    <row r="57" spans="1:46" ht="12.75" customHeight="1">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8"/>
      <c r="AP57" s="38"/>
      <c r="AQ57" s="37"/>
      <c r="AR57" s="37"/>
      <c r="AS57" s="37"/>
      <c r="AT57" s="38"/>
    </row>
    <row r="58" spans="1:46" ht="12.75" customHeight="1">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c r="AM58" s="37"/>
      <c r="AN58" s="37"/>
      <c r="AO58" s="38"/>
      <c r="AP58" s="38"/>
      <c r="AQ58" s="37"/>
      <c r="AR58" s="37"/>
      <c r="AS58" s="37"/>
      <c r="AT58" s="38"/>
    </row>
    <row r="59" spans="1:46" ht="12.75" customHeight="1">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c r="AM59" s="37"/>
      <c r="AN59" s="37"/>
      <c r="AO59" s="38"/>
      <c r="AP59" s="38"/>
      <c r="AQ59" s="37"/>
      <c r="AR59" s="37"/>
      <c r="AS59" s="37"/>
      <c r="AT59" s="38"/>
    </row>
    <row r="60" spans="1:46" ht="12.75" customHeight="1">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c r="AM60" s="37"/>
      <c r="AN60" s="37"/>
      <c r="AO60" s="38"/>
      <c r="AP60" s="38"/>
      <c r="AQ60" s="37"/>
      <c r="AR60" s="37"/>
      <c r="AS60" s="37"/>
      <c r="AT60" s="38"/>
    </row>
    <row r="61" spans="1:46" ht="12.75" customHeight="1">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c r="AM61" s="37"/>
      <c r="AN61" s="37"/>
      <c r="AO61" s="38"/>
      <c r="AP61" s="38"/>
      <c r="AQ61" s="37"/>
      <c r="AR61" s="37"/>
      <c r="AS61" s="37"/>
      <c r="AT61" s="38"/>
    </row>
    <row r="62" spans="1:46" ht="12.75" customHeight="1">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c r="AM62" s="37"/>
      <c r="AN62" s="37"/>
      <c r="AO62" s="38"/>
      <c r="AP62" s="38"/>
      <c r="AQ62" s="37"/>
      <c r="AR62" s="37"/>
      <c r="AS62" s="37"/>
      <c r="AT62" s="38"/>
    </row>
    <row r="63" spans="1:46" ht="12.75" customHeight="1">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c r="AM63" s="37"/>
      <c r="AN63" s="37"/>
      <c r="AO63" s="38"/>
      <c r="AP63" s="38"/>
      <c r="AQ63" s="37"/>
      <c r="AR63" s="37"/>
      <c r="AS63" s="37"/>
      <c r="AT63" s="38"/>
    </row>
    <row r="64" spans="1:46" ht="12.75" customHeight="1">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8"/>
      <c r="AP64" s="38"/>
      <c r="AQ64" s="37"/>
      <c r="AR64" s="37"/>
      <c r="AS64" s="37"/>
      <c r="AT64" s="38"/>
    </row>
    <row r="65" spans="1:46" ht="12.75" customHeight="1">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c r="AM65" s="37"/>
      <c r="AN65" s="37"/>
      <c r="AO65" s="38"/>
      <c r="AP65" s="38"/>
      <c r="AQ65" s="37"/>
      <c r="AR65" s="37"/>
      <c r="AS65" s="37"/>
      <c r="AT65" s="38"/>
    </row>
    <row r="66" spans="1:46" ht="12.75" customHeight="1">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8"/>
      <c r="AP66" s="38"/>
      <c r="AQ66" s="37"/>
      <c r="AR66" s="37"/>
      <c r="AS66" s="37"/>
      <c r="AT66" s="38"/>
    </row>
    <row r="67" spans="1:46" ht="12.75" customHeight="1">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8"/>
      <c r="AP67" s="38"/>
      <c r="AQ67" s="37"/>
      <c r="AR67" s="37"/>
      <c r="AS67" s="37"/>
      <c r="AT67" s="38"/>
    </row>
    <row r="68" spans="1:46" ht="12.75" customHeight="1">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c r="AM68" s="37"/>
      <c r="AN68" s="37"/>
      <c r="AO68" s="38"/>
      <c r="AP68" s="38"/>
      <c r="AQ68" s="37"/>
      <c r="AR68" s="37"/>
      <c r="AS68" s="37"/>
      <c r="AT68" s="38"/>
    </row>
    <row r="69" spans="1:46" ht="12.75" customHeight="1">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8"/>
      <c r="AP69" s="38"/>
      <c r="AQ69" s="37"/>
      <c r="AR69" s="37"/>
      <c r="AS69" s="37"/>
      <c r="AT69" s="38"/>
    </row>
    <row r="70" spans="1:46" ht="12.75" customHeight="1">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c r="AM70" s="37"/>
      <c r="AN70" s="37"/>
      <c r="AO70" s="38"/>
      <c r="AP70" s="38"/>
      <c r="AQ70" s="37"/>
      <c r="AR70" s="37"/>
      <c r="AS70" s="37"/>
      <c r="AT70" s="38"/>
    </row>
    <row r="71" spans="1:46" ht="12.75" customHeight="1">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c r="AN71" s="37"/>
      <c r="AO71" s="38"/>
      <c r="AP71" s="38"/>
      <c r="AQ71" s="37"/>
      <c r="AR71" s="37"/>
      <c r="AS71" s="37"/>
      <c r="AT71" s="38"/>
    </row>
    <row r="72" spans="1:46" ht="12.75" customHeight="1">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c r="AM72" s="37"/>
      <c r="AN72" s="37"/>
      <c r="AO72" s="38"/>
      <c r="AP72" s="38"/>
      <c r="AQ72" s="37"/>
      <c r="AR72" s="37"/>
      <c r="AS72" s="37"/>
      <c r="AT72" s="38"/>
    </row>
    <row r="73" spans="1:46" ht="12.75" customHeight="1">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c r="AM73" s="37"/>
      <c r="AN73" s="37"/>
      <c r="AO73" s="38"/>
      <c r="AP73" s="38"/>
      <c r="AQ73" s="37"/>
      <c r="AR73" s="37"/>
      <c r="AS73" s="37"/>
      <c r="AT73" s="38"/>
    </row>
    <row r="74" spans="1:46" ht="12.75" customHeight="1">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c r="AM74" s="37"/>
      <c r="AN74" s="37"/>
      <c r="AO74" s="38"/>
      <c r="AP74" s="38"/>
      <c r="AQ74" s="37"/>
      <c r="AR74" s="37"/>
      <c r="AS74" s="37"/>
      <c r="AT74" s="38"/>
    </row>
    <row r="75" spans="1:46" ht="12.75" customHeight="1">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c r="AM75" s="37"/>
      <c r="AN75" s="37"/>
      <c r="AO75" s="38"/>
      <c r="AP75" s="38"/>
      <c r="AQ75" s="37"/>
      <c r="AR75" s="37"/>
      <c r="AS75" s="37"/>
      <c r="AT75" s="38"/>
    </row>
    <row r="76" spans="1:46" ht="12.75" customHeight="1">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8"/>
      <c r="AP76" s="38"/>
      <c r="AQ76" s="37"/>
      <c r="AR76" s="37"/>
      <c r="AS76" s="37"/>
      <c r="AT76" s="38"/>
    </row>
    <row r="77" spans="1:46" ht="12.75" customHeight="1">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8"/>
      <c r="AP77" s="38"/>
      <c r="AQ77" s="37"/>
      <c r="AR77" s="37"/>
      <c r="AS77" s="37"/>
      <c r="AT77" s="38"/>
    </row>
    <row r="78" spans="1:46" ht="12.75" customHeight="1">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8"/>
      <c r="AP78" s="38"/>
      <c r="AQ78" s="37"/>
      <c r="AR78" s="37"/>
      <c r="AS78" s="37"/>
      <c r="AT78" s="38"/>
    </row>
    <row r="79" spans="1:46" ht="12.75" customHeight="1">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8"/>
      <c r="AP79" s="38"/>
      <c r="AQ79" s="37"/>
      <c r="AR79" s="37"/>
      <c r="AS79" s="37"/>
      <c r="AT79" s="38"/>
    </row>
    <row r="80" spans="1:46" ht="12.75" customHeight="1">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c r="AM80" s="37"/>
      <c r="AN80" s="37"/>
      <c r="AO80" s="38"/>
      <c r="AP80" s="38"/>
      <c r="AQ80" s="37"/>
      <c r="AR80" s="37"/>
      <c r="AS80" s="37"/>
      <c r="AT80" s="38"/>
    </row>
    <row r="81" spans="1:46" ht="12.75" customHeight="1">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c r="AM81" s="37"/>
      <c r="AN81" s="37"/>
      <c r="AO81" s="38"/>
      <c r="AP81" s="38"/>
      <c r="AQ81" s="37"/>
      <c r="AR81" s="37"/>
      <c r="AS81" s="37"/>
      <c r="AT81" s="38"/>
    </row>
    <row r="82" spans="1:46" ht="12.75" customHeight="1">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8"/>
      <c r="AP82" s="38"/>
      <c r="AQ82" s="37"/>
      <c r="AR82" s="37"/>
      <c r="AS82" s="37"/>
      <c r="AT82" s="38"/>
    </row>
    <row r="83" spans="1:46" ht="12.75" customHeight="1">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8"/>
      <c r="AP83" s="38"/>
      <c r="AQ83" s="37"/>
      <c r="AR83" s="37"/>
      <c r="AS83" s="37"/>
      <c r="AT83" s="38"/>
    </row>
    <row r="84" spans="1:46" ht="12.75" customHeight="1">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8"/>
      <c r="AP84" s="38"/>
      <c r="AQ84" s="37"/>
      <c r="AR84" s="37"/>
      <c r="AS84" s="37"/>
      <c r="AT84" s="38"/>
    </row>
    <row r="85" spans="1:46" ht="12.75" customHeight="1">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c r="AM85" s="37"/>
      <c r="AN85" s="37"/>
      <c r="AO85" s="38"/>
      <c r="AP85" s="38"/>
      <c r="AQ85" s="37"/>
      <c r="AR85" s="37"/>
      <c r="AS85" s="37"/>
      <c r="AT85" s="38"/>
    </row>
    <row r="86" spans="1:46" ht="12.75" customHeight="1">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8"/>
      <c r="AP86" s="38"/>
      <c r="AQ86" s="37"/>
      <c r="AR86" s="37"/>
      <c r="AS86" s="37"/>
      <c r="AT86" s="38"/>
    </row>
    <row r="87" spans="1:46" ht="12.75" customHeight="1">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c r="AM87" s="37"/>
      <c r="AN87" s="37"/>
      <c r="AO87" s="38"/>
      <c r="AP87" s="38"/>
      <c r="AQ87" s="37"/>
      <c r="AR87" s="37"/>
      <c r="AS87" s="37"/>
      <c r="AT87" s="38"/>
    </row>
    <row r="88" spans="1:46" ht="12.75" customHeight="1">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8"/>
      <c r="AP88" s="38"/>
      <c r="AQ88" s="37"/>
      <c r="AR88" s="37"/>
      <c r="AS88" s="37"/>
      <c r="AT88" s="38"/>
    </row>
    <row r="89" spans="1:46" ht="12.75" customHeight="1">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c r="AM89" s="37"/>
      <c r="AN89" s="37"/>
      <c r="AO89" s="38"/>
      <c r="AP89" s="38"/>
      <c r="AQ89" s="37"/>
      <c r="AR89" s="37"/>
      <c r="AS89" s="37"/>
      <c r="AT89" s="38"/>
    </row>
    <row r="90" spans="1:46" ht="12.75" customHeight="1">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c r="AM90" s="37"/>
      <c r="AN90" s="37"/>
      <c r="AO90" s="38"/>
      <c r="AP90" s="38"/>
      <c r="AQ90" s="37"/>
      <c r="AR90" s="37"/>
      <c r="AS90" s="37"/>
      <c r="AT90" s="38"/>
    </row>
    <row r="91" spans="1:46" ht="12.75" customHeight="1">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c r="AN91" s="37"/>
      <c r="AO91" s="38"/>
      <c r="AP91" s="38"/>
      <c r="AQ91" s="37"/>
      <c r="AR91" s="37"/>
      <c r="AS91" s="37"/>
      <c r="AT91" s="38"/>
    </row>
    <row r="92" spans="1:46" ht="12.75" customHeight="1">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c r="AN92" s="37"/>
      <c r="AO92" s="38"/>
      <c r="AP92" s="38"/>
      <c r="AQ92" s="37"/>
      <c r="AR92" s="37"/>
      <c r="AS92" s="37"/>
      <c r="AT92" s="38"/>
    </row>
    <row r="93" spans="1:46" ht="12.7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c r="AN93" s="37"/>
      <c r="AO93" s="38"/>
      <c r="AP93" s="38"/>
      <c r="AQ93" s="37"/>
      <c r="AR93" s="37"/>
      <c r="AS93" s="37"/>
      <c r="AT93" s="38"/>
    </row>
    <row r="94" spans="1:46" ht="12.7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8"/>
      <c r="AP94" s="38"/>
      <c r="AQ94" s="37"/>
      <c r="AR94" s="37"/>
      <c r="AS94" s="37"/>
      <c r="AT94" s="38"/>
    </row>
    <row r="95" spans="1:46" ht="12.7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c r="AM95" s="37"/>
      <c r="AN95" s="37"/>
      <c r="AO95" s="38"/>
      <c r="AP95" s="38"/>
      <c r="AQ95" s="37"/>
      <c r="AR95" s="37"/>
      <c r="AS95" s="37"/>
      <c r="AT95" s="38"/>
    </row>
    <row r="96" spans="1:46" ht="12.7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c r="AM96" s="37"/>
      <c r="AN96" s="37"/>
      <c r="AO96" s="38"/>
      <c r="AP96" s="38"/>
      <c r="AQ96" s="37"/>
      <c r="AR96" s="37"/>
      <c r="AS96" s="37"/>
      <c r="AT96" s="38"/>
    </row>
    <row r="97" spans="1:46" ht="12.7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c r="AM97" s="37"/>
      <c r="AN97" s="37"/>
      <c r="AO97" s="38"/>
      <c r="AP97" s="38"/>
      <c r="AQ97" s="37"/>
      <c r="AR97" s="37"/>
      <c r="AS97" s="37"/>
      <c r="AT97" s="38"/>
    </row>
    <row r="98" spans="1:46" ht="12.7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c r="AM98" s="37"/>
      <c r="AN98" s="37"/>
      <c r="AO98" s="38"/>
      <c r="AP98" s="38"/>
      <c r="AQ98" s="37"/>
      <c r="AR98" s="37"/>
      <c r="AS98" s="37"/>
      <c r="AT98" s="38"/>
    </row>
    <row r="99" spans="1:46" ht="12.7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c r="AM99" s="37"/>
      <c r="AN99" s="37"/>
      <c r="AO99" s="38"/>
      <c r="AP99" s="38"/>
      <c r="AQ99" s="37"/>
      <c r="AR99" s="37"/>
      <c r="AS99" s="37"/>
      <c r="AT99" s="38"/>
    </row>
    <row r="100" spans="1:46" ht="12.7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8"/>
      <c r="AP100" s="38"/>
      <c r="AQ100" s="37"/>
      <c r="AR100" s="37"/>
      <c r="AS100" s="37"/>
      <c r="AT100" s="38"/>
    </row>
    <row r="101" spans="1:46" ht="12.7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c r="AM101" s="37"/>
      <c r="AN101" s="37"/>
      <c r="AO101" s="38"/>
      <c r="AP101" s="38"/>
      <c r="AQ101" s="37"/>
      <c r="AR101" s="37"/>
      <c r="AS101" s="37"/>
      <c r="AT101" s="38"/>
    </row>
    <row r="102" spans="1:46" ht="12.7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c r="AM102" s="37"/>
      <c r="AN102" s="37"/>
      <c r="AO102" s="38"/>
      <c r="AP102" s="38"/>
      <c r="AQ102" s="37"/>
      <c r="AR102" s="37"/>
      <c r="AS102" s="37"/>
      <c r="AT102" s="38"/>
    </row>
    <row r="103" spans="1:46" ht="12.7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c r="AM103" s="37"/>
      <c r="AN103" s="37"/>
      <c r="AO103" s="38"/>
      <c r="AP103" s="38"/>
      <c r="AQ103" s="37"/>
      <c r="AR103" s="37"/>
      <c r="AS103" s="37"/>
      <c r="AT103" s="38"/>
    </row>
    <row r="104" spans="1:46" ht="12.7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c r="AM104" s="37"/>
      <c r="AN104" s="37"/>
      <c r="AO104" s="38"/>
      <c r="AP104" s="38"/>
      <c r="AQ104" s="37"/>
      <c r="AR104" s="37"/>
      <c r="AS104" s="37"/>
      <c r="AT104" s="38"/>
    </row>
    <row r="105" spans="1:46" ht="12.7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c r="AM105" s="37"/>
      <c r="AN105" s="37"/>
      <c r="AO105" s="38"/>
      <c r="AP105" s="38"/>
      <c r="AQ105" s="37"/>
      <c r="AR105" s="37"/>
      <c r="AS105" s="37"/>
      <c r="AT105" s="38"/>
    </row>
    <row r="106" spans="1:46" ht="12.7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c r="AM106" s="37"/>
      <c r="AN106" s="37"/>
      <c r="AO106" s="38"/>
      <c r="AP106" s="38"/>
      <c r="AQ106" s="37"/>
      <c r="AR106" s="37"/>
      <c r="AS106" s="37"/>
      <c r="AT106" s="38"/>
    </row>
    <row r="107" spans="1:46" ht="12.7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c r="AM107" s="37"/>
      <c r="AN107" s="37"/>
      <c r="AO107" s="38"/>
      <c r="AP107" s="38"/>
      <c r="AQ107" s="37"/>
      <c r="AR107" s="37"/>
      <c r="AS107" s="37"/>
      <c r="AT107" s="38"/>
    </row>
    <row r="108" spans="1:46" ht="12.7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c r="AM108" s="37"/>
      <c r="AN108" s="37"/>
      <c r="AO108" s="38"/>
      <c r="AP108" s="38"/>
      <c r="AQ108" s="37"/>
      <c r="AR108" s="37"/>
      <c r="AS108" s="37"/>
      <c r="AT108" s="38"/>
    </row>
    <row r="109" spans="1:46" ht="12.7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c r="AM109" s="37"/>
      <c r="AN109" s="37"/>
      <c r="AO109" s="38"/>
      <c r="AP109" s="38"/>
      <c r="AQ109" s="37"/>
      <c r="AR109" s="37"/>
      <c r="AS109" s="37"/>
      <c r="AT109" s="38"/>
    </row>
    <row r="110" spans="1:46" ht="12.7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c r="AM110" s="37"/>
      <c r="AN110" s="37"/>
      <c r="AO110" s="38"/>
      <c r="AP110" s="38"/>
      <c r="AQ110" s="37"/>
      <c r="AR110" s="37"/>
      <c r="AS110" s="37"/>
      <c r="AT110" s="38"/>
    </row>
    <row r="111" spans="1:46" ht="12.7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c r="AM111" s="37"/>
      <c r="AN111" s="37"/>
      <c r="AO111" s="38"/>
      <c r="AP111" s="38"/>
      <c r="AQ111" s="37"/>
      <c r="AR111" s="37"/>
      <c r="AS111" s="37"/>
      <c r="AT111" s="38"/>
    </row>
    <row r="112" spans="1:46" ht="12.7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c r="AM112" s="37"/>
      <c r="AN112" s="37"/>
      <c r="AO112" s="38"/>
      <c r="AP112" s="38"/>
      <c r="AQ112" s="37"/>
      <c r="AR112" s="37"/>
      <c r="AS112" s="37"/>
      <c r="AT112" s="38"/>
    </row>
    <row r="113" spans="1:46" ht="12.7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c r="AN113" s="37"/>
      <c r="AO113" s="38"/>
      <c r="AP113" s="38"/>
      <c r="AQ113" s="37"/>
      <c r="AR113" s="37"/>
      <c r="AS113" s="37"/>
      <c r="AT113" s="38"/>
    </row>
    <row r="114" spans="1:46" ht="12.7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c r="AM114" s="37"/>
      <c r="AN114" s="37"/>
      <c r="AO114" s="38"/>
      <c r="AP114" s="38"/>
      <c r="AQ114" s="37"/>
      <c r="AR114" s="37"/>
      <c r="AS114" s="37"/>
      <c r="AT114" s="38"/>
    </row>
    <row r="115" spans="1:46" ht="12.7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c r="AM115" s="37"/>
      <c r="AN115" s="37"/>
      <c r="AO115" s="38"/>
      <c r="AP115" s="38"/>
      <c r="AQ115" s="37"/>
      <c r="AR115" s="37"/>
      <c r="AS115" s="37"/>
      <c r="AT115" s="38"/>
    </row>
    <row r="116" spans="1:46" ht="12.7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c r="AM116" s="37"/>
      <c r="AN116" s="37"/>
      <c r="AO116" s="38"/>
      <c r="AP116" s="38"/>
      <c r="AQ116" s="37"/>
      <c r="AR116" s="37"/>
      <c r="AS116" s="37"/>
      <c r="AT116" s="38"/>
    </row>
    <row r="117" spans="1:46" ht="12.7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c r="AM117" s="37"/>
      <c r="AN117" s="37"/>
      <c r="AO117" s="38"/>
      <c r="AP117" s="38"/>
      <c r="AQ117" s="37"/>
      <c r="AR117" s="37"/>
      <c r="AS117" s="37"/>
      <c r="AT117" s="38"/>
    </row>
    <row r="118" spans="1:46" ht="12.7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c r="AM118" s="37"/>
      <c r="AN118" s="37"/>
      <c r="AO118" s="38"/>
      <c r="AP118" s="38"/>
      <c r="AQ118" s="37"/>
      <c r="AR118" s="37"/>
      <c r="AS118" s="37"/>
      <c r="AT118" s="38"/>
    </row>
    <row r="119" spans="1:46" ht="12.7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c r="AM119" s="37"/>
      <c r="AN119" s="37"/>
      <c r="AO119" s="38"/>
      <c r="AP119" s="38"/>
      <c r="AQ119" s="37"/>
      <c r="AR119" s="37"/>
      <c r="AS119" s="37"/>
      <c r="AT119" s="38"/>
    </row>
    <row r="120" spans="1:46" ht="12.7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c r="AM120" s="37"/>
      <c r="AN120" s="37"/>
      <c r="AO120" s="38"/>
      <c r="AP120" s="38"/>
      <c r="AQ120" s="37"/>
      <c r="AR120" s="37"/>
      <c r="AS120" s="37"/>
      <c r="AT120" s="38"/>
    </row>
    <row r="121" spans="1:46" ht="12.7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c r="AM121" s="37"/>
      <c r="AN121" s="37"/>
      <c r="AO121" s="38"/>
      <c r="AP121" s="38"/>
      <c r="AQ121" s="37"/>
      <c r="AR121" s="37"/>
      <c r="AS121" s="37"/>
      <c r="AT121" s="38"/>
    </row>
    <row r="122" spans="1:46" ht="12.7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c r="AM122" s="37"/>
      <c r="AN122" s="37"/>
      <c r="AO122" s="38"/>
      <c r="AP122" s="38"/>
      <c r="AQ122" s="37"/>
      <c r="AR122" s="37"/>
      <c r="AS122" s="37"/>
      <c r="AT122" s="38"/>
    </row>
    <row r="123" spans="1:46" ht="12.7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c r="AM123" s="37"/>
      <c r="AN123" s="37"/>
      <c r="AO123" s="38"/>
      <c r="AP123" s="38"/>
      <c r="AQ123" s="37"/>
      <c r="AR123" s="37"/>
      <c r="AS123" s="37"/>
      <c r="AT123" s="38"/>
    </row>
    <row r="124" spans="1:46" ht="12.7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c r="AM124" s="37"/>
      <c r="AN124" s="37"/>
      <c r="AO124" s="38"/>
      <c r="AP124" s="38"/>
      <c r="AQ124" s="37"/>
      <c r="AR124" s="37"/>
      <c r="AS124" s="37"/>
      <c r="AT124" s="38"/>
    </row>
    <row r="125" spans="1:46" ht="12.7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c r="AM125" s="37"/>
      <c r="AN125" s="37"/>
      <c r="AO125" s="38"/>
      <c r="AP125" s="38"/>
      <c r="AQ125" s="37"/>
      <c r="AR125" s="37"/>
      <c r="AS125" s="37"/>
      <c r="AT125" s="38"/>
    </row>
    <row r="126" spans="1:46" ht="12.7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c r="AM126" s="37"/>
      <c r="AN126" s="37"/>
      <c r="AO126" s="38"/>
      <c r="AP126" s="38"/>
      <c r="AQ126" s="37"/>
      <c r="AR126" s="37"/>
      <c r="AS126" s="37"/>
      <c r="AT126" s="38"/>
    </row>
    <row r="127" spans="1:46" ht="12.7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c r="AM127" s="37"/>
      <c r="AN127" s="37"/>
      <c r="AO127" s="38"/>
      <c r="AP127" s="38"/>
      <c r="AQ127" s="37"/>
      <c r="AR127" s="37"/>
      <c r="AS127" s="37"/>
      <c r="AT127" s="38"/>
    </row>
    <row r="128" spans="1:46" ht="12.7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c r="AM128" s="37"/>
      <c r="AN128" s="37"/>
      <c r="AO128" s="38"/>
      <c r="AP128" s="38"/>
      <c r="AQ128" s="37"/>
      <c r="AR128" s="37"/>
      <c r="AS128" s="37"/>
      <c r="AT128" s="38"/>
    </row>
    <row r="129" spans="1:46" ht="12.7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c r="AM129" s="37"/>
      <c r="AN129" s="37"/>
      <c r="AO129" s="38"/>
      <c r="AP129" s="38"/>
      <c r="AQ129" s="37"/>
      <c r="AR129" s="37"/>
      <c r="AS129" s="37"/>
      <c r="AT129" s="38"/>
    </row>
    <row r="130" spans="1:46" ht="12.7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c r="AM130" s="37"/>
      <c r="AN130" s="37"/>
      <c r="AO130" s="38"/>
      <c r="AP130" s="38"/>
      <c r="AQ130" s="37"/>
      <c r="AR130" s="37"/>
      <c r="AS130" s="37"/>
      <c r="AT130" s="38"/>
    </row>
    <row r="131" spans="1:46" ht="12.7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c r="AM131" s="37"/>
      <c r="AN131" s="37"/>
      <c r="AO131" s="38"/>
      <c r="AP131" s="38"/>
      <c r="AQ131" s="37"/>
      <c r="AR131" s="37"/>
      <c r="AS131" s="37"/>
      <c r="AT131" s="38"/>
    </row>
    <row r="132" spans="1:46" ht="12.7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c r="AM132" s="37"/>
      <c r="AN132" s="37"/>
      <c r="AO132" s="38"/>
      <c r="AP132" s="38"/>
      <c r="AQ132" s="37"/>
      <c r="AR132" s="37"/>
      <c r="AS132" s="37"/>
      <c r="AT132" s="38"/>
    </row>
    <row r="133" spans="1:46" ht="12.7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8"/>
      <c r="AP133" s="38"/>
      <c r="AQ133" s="37"/>
      <c r="AR133" s="37"/>
      <c r="AS133" s="37"/>
      <c r="AT133" s="38"/>
    </row>
    <row r="134" spans="1:46" ht="12.7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c r="AM134" s="37"/>
      <c r="AN134" s="37"/>
      <c r="AO134" s="38"/>
      <c r="AP134" s="38"/>
      <c r="AQ134" s="37"/>
      <c r="AR134" s="37"/>
      <c r="AS134" s="37"/>
      <c r="AT134" s="38"/>
    </row>
    <row r="135" spans="1:46" ht="12.7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8"/>
      <c r="AP135" s="38"/>
      <c r="AQ135" s="37"/>
      <c r="AR135" s="37"/>
      <c r="AS135" s="37"/>
      <c r="AT135" s="38"/>
    </row>
    <row r="136" spans="1:46" ht="12.7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c r="AM136" s="37"/>
      <c r="AN136" s="37"/>
      <c r="AO136" s="38"/>
      <c r="AP136" s="38"/>
      <c r="AQ136" s="37"/>
      <c r="AR136" s="37"/>
      <c r="AS136" s="37"/>
      <c r="AT136" s="38"/>
    </row>
    <row r="137" spans="1:46" ht="12.7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8"/>
      <c r="AP137" s="38"/>
      <c r="AQ137" s="37"/>
      <c r="AR137" s="37"/>
      <c r="AS137" s="37"/>
      <c r="AT137" s="38"/>
    </row>
    <row r="138" spans="1:46" ht="12.7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c r="AM138" s="37"/>
      <c r="AN138" s="37"/>
      <c r="AO138" s="38"/>
      <c r="AP138" s="38"/>
      <c r="AQ138" s="37"/>
      <c r="AR138" s="37"/>
      <c r="AS138" s="37"/>
      <c r="AT138" s="38"/>
    </row>
    <row r="139" spans="1:46" ht="12.7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8"/>
      <c r="AP139" s="38"/>
      <c r="AQ139" s="37"/>
      <c r="AR139" s="37"/>
      <c r="AS139" s="37"/>
      <c r="AT139" s="38"/>
    </row>
    <row r="140" spans="1:46" ht="12.7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c r="AM140" s="37"/>
      <c r="AN140" s="37"/>
      <c r="AO140" s="38"/>
      <c r="AP140" s="38"/>
      <c r="AQ140" s="37"/>
      <c r="AR140" s="37"/>
      <c r="AS140" s="37"/>
      <c r="AT140" s="38"/>
    </row>
    <row r="141" spans="1:46" ht="12.7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c r="AM141" s="37"/>
      <c r="AN141" s="37"/>
      <c r="AO141" s="38"/>
      <c r="AP141" s="38"/>
      <c r="AQ141" s="37"/>
      <c r="AR141" s="37"/>
      <c r="AS141" s="37"/>
      <c r="AT141" s="38"/>
    </row>
    <row r="142" spans="1:46" ht="12.7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c r="AM142" s="37"/>
      <c r="AN142" s="37"/>
      <c r="AO142" s="38"/>
      <c r="AP142" s="38"/>
      <c r="AQ142" s="37"/>
      <c r="AR142" s="37"/>
      <c r="AS142" s="37"/>
      <c r="AT142" s="38"/>
    </row>
    <row r="143" spans="1:46" ht="12.7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c r="AM143" s="37"/>
      <c r="AN143" s="37"/>
      <c r="AO143" s="38"/>
      <c r="AP143" s="38"/>
      <c r="AQ143" s="37"/>
      <c r="AR143" s="37"/>
      <c r="AS143" s="37"/>
      <c r="AT143" s="38"/>
    </row>
    <row r="144" spans="1:46" ht="12.7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c r="AM144" s="37"/>
      <c r="AN144" s="37"/>
      <c r="AO144" s="38"/>
      <c r="AP144" s="38"/>
      <c r="AQ144" s="37"/>
      <c r="AR144" s="37"/>
      <c r="AS144" s="37"/>
      <c r="AT144" s="38"/>
    </row>
    <row r="145" spans="1:46" ht="12.7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c r="AM145" s="37"/>
      <c r="AN145" s="37"/>
      <c r="AO145" s="38"/>
      <c r="AP145" s="38"/>
      <c r="AQ145" s="37"/>
      <c r="AR145" s="37"/>
      <c r="AS145" s="37"/>
      <c r="AT145" s="38"/>
    </row>
    <row r="146" spans="1:46" ht="12.7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c r="AM146" s="37"/>
      <c r="AN146" s="37"/>
      <c r="AO146" s="38"/>
      <c r="AP146" s="38"/>
      <c r="AQ146" s="37"/>
      <c r="AR146" s="37"/>
      <c r="AS146" s="37"/>
      <c r="AT146" s="38"/>
    </row>
    <row r="147" spans="1:46" ht="12.7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c r="AM147" s="37"/>
      <c r="AN147" s="37"/>
      <c r="AO147" s="38"/>
      <c r="AP147" s="38"/>
      <c r="AQ147" s="37"/>
      <c r="AR147" s="37"/>
      <c r="AS147" s="37"/>
      <c r="AT147" s="38"/>
    </row>
    <row r="148" spans="1:46" ht="12.7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c r="AM148" s="37"/>
      <c r="AN148" s="37"/>
      <c r="AO148" s="38"/>
      <c r="AP148" s="38"/>
      <c r="AQ148" s="37"/>
      <c r="AR148" s="37"/>
      <c r="AS148" s="37"/>
      <c r="AT148" s="38"/>
    </row>
    <row r="149" spans="1:46" ht="12.7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c r="AM149" s="37"/>
      <c r="AN149" s="37"/>
      <c r="AO149" s="38"/>
      <c r="AP149" s="38"/>
      <c r="AQ149" s="37"/>
      <c r="AR149" s="37"/>
      <c r="AS149" s="37"/>
      <c r="AT149" s="38"/>
    </row>
    <row r="150" spans="1:46" ht="12.7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c r="AM150" s="37"/>
      <c r="AN150" s="37"/>
      <c r="AO150" s="38"/>
      <c r="AP150" s="38"/>
      <c r="AQ150" s="37"/>
      <c r="AR150" s="37"/>
      <c r="AS150" s="37"/>
      <c r="AT150" s="38"/>
    </row>
    <row r="151" spans="1:46" ht="12.7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c r="AM151" s="37"/>
      <c r="AN151" s="37"/>
      <c r="AO151" s="38"/>
      <c r="AP151" s="38"/>
      <c r="AQ151" s="37"/>
      <c r="AR151" s="37"/>
      <c r="AS151" s="37"/>
      <c r="AT151" s="38"/>
    </row>
    <row r="152" spans="1:46" ht="12.7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c r="AM152" s="37"/>
      <c r="AN152" s="37"/>
      <c r="AO152" s="38"/>
      <c r="AP152" s="38"/>
      <c r="AQ152" s="37"/>
      <c r="AR152" s="37"/>
      <c r="AS152" s="37"/>
      <c r="AT152" s="38"/>
    </row>
    <row r="153" spans="1:46" ht="12.7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c r="AM153" s="37"/>
      <c r="AN153" s="37"/>
      <c r="AO153" s="38"/>
      <c r="AP153" s="38"/>
      <c r="AQ153" s="37"/>
      <c r="AR153" s="37"/>
      <c r="AS153" s="37"/>
      <c r="AT153" s="38"/>
    </row>
    <row r="154" spans="1:46" ht="12.7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c r="AM154" s="37"/>
      <c r="AN154" s="37"/>
      <c r="AO154" s="38"/>
      <c r="AP154" s="38"/>
      <c r="AQ154" s="37"/>
      <c r="AR154" s="37"/>
      <c r="AS154" s="37"/>
      <c r="AT154" s="38"/>
    </row>
    <row r="155" spans="1:46" ht="12.7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c r="AM155" s="37"/>
      <c r="AN155" s="37"/>
      <c r="AO155" s="38"/>
      <c r="AP155" s="38"/>
      <c r="AQ155" s="37"/>
      <c r="AR155" s="37"/>
      <c r="AS155" s="37"/>
      <c r="AT155" s="38"/>
    </row>
    <row r="156" spans="1:46" ht="12.7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c r="AM156" s="37"/>
      <c r="AN156" s="37"/>
      <c r="AO156" s="38"/>
      <c r="AP156" s="38"/>
      <c r="AQ156" s="37"/>
      <c r="AR156" s="37"/>
      <c r="AS156" s="37"/>
      <c r="AT156" s="38"/>
    </row>
    <row r="157" spans="1:46" ht="12.7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c r="AM157" s="37"/>
      <c r="AN157" s="37"/>
      <c r="AO157" s="38"/>
      <c r="AP157" s="38"/>
      <c r="AQ157" s="37"/>
      <c r="AR157" s="37"/>
      <c r="AS157" s="37"/>
      <c r="AT157" s="38"/>
    </row>
    <row r="158" spans="1:46" ht="12.7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c r="AM158" s="37"/>
      <c r="AN158" s="37"/>
      <c r="AO158" s="38"/>
      <c r="AP158" s="38"/>
      <c r="AQ158" s="37"/>
      <c r="AR158" s="37"/>
      <c r="AS158" s="37"/>
      <c r="AT158" s="38"/>
    </row>
    <row r="159" spans="1:46" ht="12.7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c r="AM159" s="37"/>
      <c r="AN159" s="37"/>
      <c r="AO159" s="38"/>
      <c r="AP159" s="38"/>
      <c r="AQ159" s="37"/>
      <c r="AR159" s="37"/>
      <c r="AS159" s="37"/>
      <c r="AT159" s="38"/>
    </row>
    <row r="160" spans="1:46" ht="12.7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c r="AM160" s="37"/>
      <c r="AN160" s="37"/>
      <c r="AO160" s="38"/>
      <c r="AP160" s="38"/>
      <c r="AQ160" s="37"/>
      <c r="AR160" s="37"/>
      <c r="AS160" s="37"/>
      <c r="AT160" s="38"/>
    </row>
    <row r="161" spans="1:46" ht="12.7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c r="AM161" s="37"/>
      <c r="AN161" s="37"/>
      <c r="AO161" s="38"/>
      <c r="AP161" s="38"/>
      <c r="AQ161" s="37"/>
      <c r="AR161" s="37"/>
      <c r="AS161" s="37"/>
      <c r="AT161" s="38"/>
    </row>
    <row r="162" spans="1:46" ht="12.7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c r="AM162" s="37"/>
      <c r="AN162" s="37"/>
      <c r="AO162" s="38"/>
      <c r="AP162" s="38"/>
      <c r="AQ162" s="37"/>
      <c r="AR162" s="37"/>
      <c r="AS162" s="37"/>
      <c r="AT162" s="38"/>
    </row>
    <row r="163" spans="1:46" ht="12.7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c r="AM163" s="37"/>
      <c r="AN163" s="37"/>
      <c r="AO163" s="38"/>
      <c r="AP163" s="38"/>
      <c r="AQ163" s="37"/>
      <c r="AR163" s="37"/>
      <c r="AS163" s="37"/>
      <c r="AT163" s="38"/>
    </row>
    <row r="164" spans="1:46" ht="12.7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c r="AM164" s="37"/>
      <c r="AN164" s="37"/>
      <c r="AO164" s="38"/>
      <c r="AP164" s="38"/>
      <c r="AQ164" s="37"/>
      <c r="AR164" s="37"/>
      <c r="AS164" s="37"/>
      <c r="AT164" s="38"/>
    </row>
    <row r="165" spans="1:46" ht="12.7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c r="AM165" s="37"/>
      <c r="AN165" s="37"/>
      <c r="AO165" s="38"/>
      <c r="AP165" s="38"/>
      <c r="AQ165" s="37"/>
      <c r="AR165" s="37"/>
      <c r="AS165" s="37"/>
      <c r="AT165" s="38"/>
    </row>
    <row r="166" spans="1:46" ht="12.7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c r="AM166" s="37"/>
      <c r="AN166" s="37"/>
      <c r="AO166" s="38"/>
      <c r="AP166" s="38"/>
      <c r="AQ166" s="37"/>
      <c r="AR166" s="37"/>
      <c r="AS166" s="37"/>
      <c r="AT166" s="38"/>
    </row>
    <row r="167" spans="1:46" ht="12.7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c r="AM167" s="37"/>
      <c r="AN167" s="37"/>
      <c r="AO167" s="38"/>
      <c r="AP167" s="38"/>
      <c r="AQ167" s="37"/>
      <c r="AR167" s="37"/>
      <c r="AS167" s="37"/>
      <c r="AT167" s="38"/>
    </row>
    <row r="168" spans="1:46" ht="12.7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c r="AM168" s="37"/>
      <c r="AN168" s="37"/>
      <c r="AO168" s="38"/>
      <c r="AP168" s="38"/>
      <c r="AQ168" s="37"/>
      <c r="AR168" s="37"/>
      <c r="AS168" s="37"/>
      <c r="AT168" s="38"/>
    </row>
    <row r="169" spans="1:46" ht="12.7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c r="AM169" s="37"/>
      <c r="AN169" s="37"/>
      <c r="AO169" s="38"/>
      <c r="AP169" s="38"/>
      <c r="AQ169" s="37"/>
      <c r="AR169" s="37"/>
      <c r="AS169" s="37"/>
      <c r="AT169" s="38"/>
    </row>
    <row r="170" spans="1:46" ht="12.7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c r="AM170" s="37"/>
      <c r="AN170" s="37"/>
      <c r="AO170" s="38"/>
      <c r="AP170" s="38"/>
      <c r="AQ170" s="37"/>
      <c r="AR170" s="37"/>
      <c r="AS170" s="37"/>
      <c r="AT170" s="38"/>
    </row>
    <row r="171" spans="1:46" ht="12.7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c r="AM171" s="37"/>
      <c r="AN171" s="37"/>
      <c r="AO171" s="38"/>
      <c r="AP171" s="38"/>
      <c r="AQ171" s="37"/>
      <c r="AR171" s="37"/>
      <c r="AS171" s="37"/>
      <c r="AT171" s="38"/>
    </row>
    <row r="172" spans="1:46" ht="12.7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c r="AM172" s="37"/>
      <c r="AN172" s="37"/>
      <c r="AO172" s="38"/>
      <c r="AP172" s="38"/>
      <c r="AQ172" s="37"/>
      <c r="AR172" s="37"/>
      <c r="AS172" s="37"/>
      <c r="AT172" s="38"/>
    </row>
    <row r="173" spans="1:46" ht="12.7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c r="AM173" s="37"/>
      <c r="AN173" s="37"/>
      <c r="AO173" s="38"/>
      <c r="AP173" s="38"/>
      <c r="AQ173" s="37"/>
      <c r="AR173" s="37"/>
      <c r="AS173" s="37"/>
      <c r="AT173" s="38"/>
    </row>
    <row r="174" spans="1:46" ht="12.7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c r="AM174" s="37"/>
      <c r="AN174" s="37"/>
      <c r="AO174" s="38"/>
      <c r="AP174" s="38"/>
      <c r="AQ174" s="37"/>
      <c r="AR174" s="37"/>
      <c r="AS174" s="37"/>
      <c r="AT174" s="38"/>
    </row>
    <row r="175" spans="1:46" ht="12.7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c r="AM175" s="37"/>
      <c r="AN175" s="37"/>
      <c r="AO175" s="38"/>
      <c r="AP175" s="38"/>
      <c r="AQ175" s="37"/>
      <c r="AR175" s="37"/>
      <c r="AS175" s="37"/>
      <c r="AT175" s="38"/>
    </row>
    <row r="176" spans="1:46" ht="12.7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c r="AM176" s="37"/>
      <c r="AN176" s="37"/>
      <c r="AO176" s="38"/>
      <c r="AP176" s="38"/>
      <c r="AQ176" s="37"/>
      <c r="AR176" s="37"/>
      <c r="AS176" s="37"/>
      <c r="AT176" s="38"/>
    </row>
    <row r="177" spans="1:46" ht="12.7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c r="AM177" s="37"/>
      <c r="AN177" s="37"/>
      <c r="AO177" s="38"/>
      <c r="AP177" s="38"/>
      <c r="AQ177" s="37"/>
      <c r="AR177" s="37"/>
      <c r="AS177" s="37"/>
      <c r="AT177" s="38"/>
    </row>
    <row r="178" spans="1:46" ht="12.7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c r="AM178" s="37"/>
      <c r="AN178" s="37"/>
      <c r="AO178" s="38"/>
      <c r="AP178" s="38"/>
      <c r="AQ178" s="37"/>
      <c r="AR178" s="37"/>
      <c r="AS178" s="37"/>
      <c r="AT178" s="38"/>
    </row>
    <row r="179" spans="1:46" ht="12.7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c r="AM179" s="37"/>
      <c r="AN179" s="37"/>
      <c r="AO179" s="38"/>
      <c r="AP179" s="38"/>
      <c r="AQ179" s="37"/>
      <c r="AR179" s="37"/>
      <c r="AS179" s="37"/>
      <c r="AT179" s="38"/>
    </row>
    <row r="180" spans="1:46" ht="12.7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c r="AM180" s="37"/>
      <c r="AN180" s="37"/>
      <c r="AO180" s="38"/>
      <c r="AP180" s="38"/>
      <c r="AQ180" s="37"/>
      <c r="AR180" s="37"/>
      <c r="AS180" s="37"/>
      <c r="AT180" s="38"/>
    </row>
    <row r="181" spans="1:46" ht="12.7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c r="AM181" s="37"/>
      <c r="AN181" s="37"/>
      <c r="AO181" s="38"/>
      <c r="AP181" s="38"/>
      <c r="AQ181" s="37"/>
      <c r="AR181" s="37"/>
      <c r="AS181" s="37"/>
      <c r="AT181" s="38"/>
    </row>
    <row r="182" spans="1:46" ht="12.7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c r="AM182" s="37"/>
      <c r="AN182" s="37"/>
      <c r="AO182" s="38"/>
      <c r="AP182" s="38"/>
      <c r="AQ182" s="37"/>
      <c r="AR182" s="37"/>
      <c r="AS182" s="37"/>
      <c r="AT182" s="38"/>
    </row>
    <row r="183" spans="1:46" ht="12.7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c r="AM183" s="37"/>
      <c r="AN183" s="37"/>
      <c r="AO183" s="38"/>
      <c r="AP183" s="38"/>
      <c r="AQ183" s="37"/>
      <c r="AR183" s="37"/>
      <c r="AS183" s="37"/>
      <c r="AT183" s="38"/>
    </row>
    <row r="184" spans="1:46" ht="12.7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c r="AM184" s="37"/>
      <c r="AN184" s="37"/>
      <c r="AO184" s="38"/>
      <c r="AP184" s="38"/>
      <c r="AQ184" s="37"/>
      <c r="AR184" s="37"/>
      <c r="AS184" s="37"/>
      <c r="AT184" s="38"/>
    </row>
    <row r="185" spans="1:46" ht="12.7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c r="AM185" s="37"/>
      <c r="AN185" s="37"/>
      <c r="AO185" s="38"/>
      <c r="AP185" s="38"/>
      <c r="AQ185" s="37"/>
      <c r="AR185" s="37"/>
      <c r="AS185" s="37"/>
      <c r="AT185" s="38"/>
    </row>
    <row r="186" spans="1:46" ht="12.7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c r="AM186" s="37"/>
      <c r="AN186" s="37"/>
      <c r="AO186" s="38"/>
      <c r="AP186" s="38"/>
      <c r="AQ186" s="37"/>
      <c r="AR186" s="37"/>
      <c r="AS186" s="37"/>
      <c r="AT186" s="38"/>
    </row>
    <row r="187" spans="1:46" ht="12.7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c r="AM187" s="37"/>
      <c r="AN187" s="37"/>
      <c r="AO187" s="38"/>
      <c r="AP187" s="38"/>
      <c r="AQ187" s="37"/>
      <c r="AR187" s="37"/>
      <c r="AS187" s="37"/>
      <c r="AT187" s="38"/>
    </row>
    <row r="188" spans="1:46" ht="12.7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c r="AM188" s="37"/>
      <c r="AN188" s="37"/>
      <c r="AO188" s="38"/>
      <c r="AP188" s="38"/>
      <c r="AQ188" s="37"/>
      <c r="AR188" s="37"/>
      <c r="AS188" s="37"/>
      <c r="AT188" s="38"/>
    </row>
    <row r="189" spans="1:46" ht="12.7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c r="AM189" s="37"/>
      <c r="AN189" s="37"/>
      <c r="AO189" s="38"/>
      <c r="AP189" s="38"/>
      <c r="AQ189" s="37"/>
      <c r="AR189" s="37"/>
      <c r="AS189" s="37"/>
      <c r="AT189" s="38"/>
    </row>
    <row r="190" spans="1:46" ht="12.7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c r="AM190" s="37"/>
      <c r="AN190" s="37"/>
      <c r="AO190" s="38"/>
      <c r="AP190" s="38"/>
      <c r="AQ190" s="37"/>
      <c r="AR190" s="37"/>
      <c r="AS190" s="37"/>
      <c r="AT190" s="38"/>
    </row>
    <row r="191" spans="1:46" ht="12.7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c r="AM191" s="37"/>
      <c r="AN191" s="37"/>
      <c r="AO191" s="38"/>
      <c r="AP191" s="38"/>
      <c r="AQ191" s="37"/>
      <c r="AR191" s="37"/>
      <c r="AS191" s="37"/>
      <c r="AT191" s="38"/>
    </row>
    <row r="192" spans="1:46" ht="12.7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c r="AM192" s="37"/>
      <c r="AN192" s="37"/>
      <c r="AO192" s="38"/>
      <c r="AP192" s="38"/>
      <c r="AQ192" s="37"/>
      <c r="AR192" s="37"/>
      <c r="AS192" s="37"/>
      <c r="AT192" s="38"/>
    </row>
    <row r="193" spans="1:46" ht="12.7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37"/>
      <c r="AK193" s="37"/>
      <c r="AL193" s="37"/>
      <c r="AM193" s="37"/>
      <c r="AN193" s="37"/>
      <c r="AO193" s="38"/>
      <c r="AP193" s="38"/>
      <c r="AQ193" s="37"/>
      <c r="AR193" s="37"/>
      <c r="AS193" s="37"/>
      <c r="AT193" s="38"/>
    </row>
    <row r="194" spans="1:46" ht="12.7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37"/>
      <c r="AK194" s="37"/>
      <c r="AL194" s="37"/>
      <c r="AM194" s="37"/>
      <c r="AN194" s="37"/>
      <c r="AO194" s="38"/>
      <c r="AP194" s="38"/>
      <c r="AQ194" s="37"/>
      <c r="AR194" s="37"/>
      <c r="AS194" s="37"/>
      <c r="AT194" s="38"/>
    </row>
    <row r="195" spans="1:46" ht="12.7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37"/>
      <c r="AK195" s="37"/>
      <c r="AL195" s="37"/>
      <c r="AM195" s="37"/>
      <c r="AN195" s="37"/>
      <c r="AO195" s="38"/>
      <c r="AP195" s="38"/>
      <c r="AQ195" s="37"/>
      <c r="AR195" s="37"/>
      <c r="AS195" s="37"/>
      <c r="AT195" s="38"/>
    </row>
    <row r="196" spans="1:46" ht="12.7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c r="AK196" s="37"/>
      <c r="AL196" s="37"/>
      <c r="AM196" s="37"/>
      <c r="AN196" s="37"/>
      <c r="AO196" s="38"/>
      <c r="AP196" s="38"/>
      <c r="AQ196" s="37"/>
      <c r="AR196" s="37"/>
      <c r="AS196" s="37"/>
      <c r="AT196" s="38"/>
    </row>
    <row r="197" spans="1:46" ht="12.7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c r="AK197" s="37"/>
      <c r="AL197" s="37"/>
      <c r="AM197" s="37"/>
      <c r="AN197" s="37"/>
      <c r="AO197" s="38"/>
      <c r="AP197" s="38"/>
      <c r="AQ197" s="37"/>
      <c r="AR197" s="37"/>
      <c r="AS197" s="37"/>
      <c r="AT197" s="38"/>
    </row>
    <row r="198" spans="1:46" ht="12.7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c r="AM198" s="37"/>
      <c r="AN198" s="37"/>
      <c r="AO198" s="38"/>
      <c r="AP198" s="38"/>
      <c r="AQ198" s="37"/>
      <c r="AR198" s="37"/>
      <c r="AS198" s="37"/>
      <c r="AT198" s="38"/>
    </row>
    <row r="199" spans="1:46" ht="12.7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c r="AK199" s="37"/>
      <c r="AL199" s="37"/>
      <c r="AM199" s="37"/>
      <c r="AN199" s="37"/>
      <c r="AO199" s="38"/>
      <c r="AP199" s="38"/>
      <c r="AQ199" s="37"/>
      <c r="AR199" s="37"/>
      <c r="AS199" s="37"/>
      <c r="AT199" s="38"/>
    </row>
    <row r="200" spans="1:46" ht="12.7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c r="AM200" s="37"/>
      <c r="AN200" s="37"/>
      <c r="AO200" s="38"/>
      <c r="AP200" s="38"/>
      <c r="AQ200" s="37"/>
      <c r="AR200" s="37"/>
      <c r="AS200" s="37"/>
      <c r="AT200" s="38"/>
    </row>
    <row r="201" spans="1:46" ht="12.7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c r="AM201" s="37"/>
      <c r="AN201" s="37"/>
      <c r="AO201" s="38"/>
      <c r="AP201" s="38"/>
      <c r="AQ201" s="37"/>
      <c r="AR201" s="37"/>
      <c r="AS201" s="37"/>
      <c r="AT201" s="38"/>
    </row>
    <row r="202" spans="1:46" ht="12.7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c r="AM202" s="37"/>
      <c r="AN202" s="37"/>
      <c r="AO202" s="38"/>
      <c r="AP202" s="38"/>
      <c r="AQ202" s="37"/>
      <c r="AR202" s="37"/>
      <c r="AS202" s="37"/>
      <c r="AT202" s="38"/>
    </row>
    <row r="203" spans="1:46" ht="12.7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c r="AM203" s="37"/>
      <c r="AN203" s="37"/>
      <c r="AO203" s="38"/>
      <c r="AP203" s="38"/>
      <c r="AQ203" s="37"/>
      <c r="AR203" s="37"/>
      <c r="AS203" s="37"/>
      <c r="AT203" s="38"/>
    </row>
    <row r="204" spans="1:46" ht="12.7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c r="AM204" s="37"/>
      <c r="AN204" s="37"/>
      <c r="AO204" s="38"/>
      <c r="AP204" s="38"/>
      <c r="AQ204" s="37"/>
      <c r="AR204" s="37"/>
      <c r="AS204" s="37"/>
      <c r="AT204" s="38"/>
    </row>
    <row r="205" spans="1:46" ht="12.7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c r="AM205" s="37"/>
      <c r="AN205" s="37"/>
      <c r="AO205" s="38"/>
      <c r="AP205" s="38"/>
      <c r="AQ205" s="37"/>
      <c r="AR205" s="37"/>
      <c r="AS205" s="37"/>
      <c r="AT205" s="38"/>
    </row>
    <row r="206" spans="1:46" ht="12.7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c r="AM206" s="37"/>
      <c r="AN206" s="37"/>
      <c r="AO206" s="38"/>
      <c r="AP206" s="38"/>
      <c r="AQ206" s="37"/>
      <c r="AR206" s="37"/>
      <c r="AS206" s="37"/>
      <c r="AT206" s="38"/>
    </row>
    <row r="207" spans="1:46" ht="12.7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c r="AM207" s="37"/>
      <c r="AN207" s="37"/>
      <c r="AO207" s="38"/>
      <c r="AP207" s="38"/>
      <c r="AQ207" s="37"/>
      <c r="AR207" s="37"/>
      <c r="AS207" s="37"/>
      <c r="AT207" s="38"/>
    </row>
    <row r="208" spans="1:46" ht="12.7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c r="AM208" s="37"/>
      <c r="AN208" s="37"/>
      <c r="AO208" s="38"/>
      <c r="AP208" s="38"/>
      <c r="AQ208" s="37"/>
      <c r="AR208" s="37"/>
      <c r="AS208" s="37"/>
      <c r="AT208" s="38"/>
    </row>
    <row r="209" spans="1:46" ht="12.7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c r="AM209" s="37"/>
      <c r="AN209" s="37"/>
      <c r="AO209" s="38"/>
      <c r="AP209" s="38"/>
      <c r="AQ209" s="37"/>
      <c r="AR209" s="37"/>
      <c r="AS209" s="37"/>
      <c r="AT209" s="38"/>
    </row>
    <row r="210" spans="1:46" ht="12.7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37"/>
      <c r="AK210" s="37"/>
      <c r="AL210" s="37"/>
      <c r="AM210" s="37"/>
      <c r="AN210" s="37"/>
      <c r="AO210" s="38"/>
      <c r="AP210" s="38"/>
      <c r="AQ210" s="37"/>
      <c r="AR210" s="37"/>
      <c r="AS210" s="37"/>
      <c r="AT210" s="38"/>
    </row>
    <row r="211" spans="1:46" ht="12.7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37"/>
      <c r="AK211" s="37"/>
      <c r="AL211" s="37"/>
      <c r="AM211" s="37"/>
      <c r="AN211" s="37"/>
      <c r="AO211" s="38"/>
      <c r="AP211" s="38"/>
      <c r="AQ211" s="37"/>
      <c r="AR211" s="37"/>
      <c r="AS211" s="37"/>
      <c r="AT211" s="38"/>
    </row>
    <row r="212" spans="1:46" ht="12.7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37"/>
      <c r="AK212" s="37"/>
      <c r="AL212" s="37"/>
      <c r="AM212" s="37"/>
      <c r="AN212" s="37"/>
      <c r="AO212" s="38"/>
      <c r="AP212" s="38"/>
      <c r="AQ212" s="37"/>
      <c r="AR212" s="37"/>
      <c r="AS212" s="37"/>
      <c r="AT212" s="38"/>
    </row>
    <row r="213" spans="1:46" ht="12.75"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37"/>
      <c r="AK213" s="37"/>
      <c r="AL213" s="37"/>
      <c r="AM213" s="37"/>
      <c r="AN213" s="37"/>
      <c r="AO213" s="38"/>
      <c r="AP213" s="38"/>
      <c r="AQ213" s="37"/>
      <c r="AR213" s="37"/>
      <c r="AS213" s="37"/>
      <c r="AT213" s="38"/>
    </row>
    <row r="214" spans="1:46" ht="12.75"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37"/>
      <c r="AK214" s="37"/>
      <c r="AL214" s="37"/>
      <c r="AM214" s="37"/>
      <c r="AN214" s="37"/>
      <c r="AO214" s="38"/>
      <c r="AP214" s="38"/>
      <c r="AQ214" s="37"/>
      <c r="AR214" s="37"/>
      <c r="AS214" s="37"/>
      <c r="AT214" s="38"/>
    </row>
    <row r="215" spans="1:46" ht="12.75"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37"/>
      <c r="AK215" s="37"/>
      <c r="AL215" s="37"/>
      <c r="AM215" s="37"/>
      <c r="AN215" s="37"/>
      <c r="AO215" s="38"/>
      <c r="AP215" s="38"/>
      <c r="AQ215" s="37"/>
      <c r="AR215" s="37"/>
      <c r="AS215" s="37"/>
      <c r="AT215" s="38"/>
    </row>
    <row r="216" spans="1:46" ht="12.75"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c r="AM216" s="37"/>
      <c r="AN216" s="37"/>
      <c r="AO216" s="38"/>
      <c r="AP216" s="38"/>
      <c r="AQ216" s="37"/>
      <c r="AR216" s="37"/>
      <c r="AS216" s="37"/>
      <c r="AT216" s="38"/>
    </row>
    <row r="217" spans="1:46" ht="12.75"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37"/>
      <c r="AK217" s="37"/>
      <c r="AL217" s="37"/>
      <c r="AM217" s="37"/>
      <c r="AN217" s="37"/>
      <c r="AO217" s="38"/>
      <c r="AP217" s="38"/>
      <c r="AQ217" s="37"/>
      <c r="AR217" s="37"/>
      <c r="AS217" s="37"/>
      <c r="AT217" s="38"/>
    </row>
    <row r="218" spans="1:46" ht="12.75"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37"/>
      <c r="AK218" s="37"/>
      <c r="AL218" s="37"/>
      <c r="AM218" s="37"/>
      <c r="AN218" s="37"/>
      <c r="AO218" s="38"/>
      <c r="AP218" s="38"/>
      <c r="AQ218" s="37"/>
      <c r="AR218" s="37"/>
      <c r="AS218" s="37"/>
      <c r="AT218" s="38"/>
    </row>
    <row r="219" spans="1:46" ht="12.75"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37"/>
      <c r="AK219" s="37"/>
      <c r="AL219" s="37"/>
      <c r="AM219" s="37"/>
      <c r="AN219" s="37"/>
      <c r="AO219" s="38"/>
      <c r="AP219" s="38"/>
      <c r="AQ219" s="37"/>
      <c r="AR219" s="37"/>
      <c r="AS219" s="37"/>
      <c r="AT219" s="38"/>
    </row>
    <row r="220" spans="1:46" ht="12.75"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37"/>
      <c r="AK220" s="37"/>
      <c r="AL220" s="37"/>
      <c r="AM220" s="37"/>
      <c r="AN220" s="37"/>
      <c r="AO220" s="38"/>
      <c r="AP220" s="38"/>
      <c r="AQ220" s="37"/>
      <c r="AR220" s="37"/>
      <c r="AS220" s="37"/>
      <c r="AT220" s="38"/>
    </row>
    <row r="221" spans="1:46" ht="12.75"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37"/>
      <c r="AK221" s="37"/>
      <c r="AL221" s="37"/>
      <c r="AM221" s="37"/>
      <c r="AN221" s="37"/>
      <c r="AO221" s="38"/>
      <c r="AP221" s="38"/>
      <c r="AQ221" s="37"/>
      <c r="AR221" s="37"/>
      <c r="AS221" s="37"/>
      <c r="AT221" s="38"/>
    </row>
    <row r="222" spans="1:46" ht="12.75"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37"/>
      <c r="AK222" s="37"/>
      <c r="AL222" s="37"/>
      <c r="AM222" s="37"/>
      <c r="AN222" s="37"/>
      <c r="AO222" s="38"/>
      <c r="AP222" s="38"/>
      <c r="AQ222" s="37"/>
      <c r="AR222" s="37"/>
      <c r="AS222" s="37"/>
      <c r="AT222" s="38"/>
    </row>
    <row r="223" spans="1:46" ht="12.75"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37"/>
      <c r="AK223" s="37"/>
      <c r="AL223" s="37"/>
      <c r="AM223" s="37"/>
      <c r="AN223" s="37"/>
      <c r="AO223" s="38"/>
      <c r="AP223" s="38"/>
      <c r="AQ223" s="37"/>
      <c r="AR223" s="37"/>
      <c r="AS223" s="37"/>
      <c r="AT223" s="38"/>
    </row>
    <row r="224" spans="1:46" ht="12.75"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c r="AM224" s="37"/>
      <c r="AN224" s="37"/>
      <c r="AO224" s="38"/>
      <c r="AP224" s="38"/>
      <c r="AQ224" s="37"/>
      <c r="AR224" s="37"/>
      <c r="AS224" s="37"/>
      <c r="AT224" s="38"/>
    </row>
    <row r="225" spans="1:46" ht="12.75"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37"/>
      <c r="AK225" s="37"/>
      <c r="AL225" s="37"/>
      <c r="AM225" s="37"/>
      <c r="AN225" s="37"/>
      <c r="AO225" s="38"/>
      <c r="AP225" s="38"/>
      <c r="AQ225" s="37"/>
      <c r="AR225" s="37"/>
      <c r="AS225" s="37"/>
      <c r="AT225" s="38"/>
    </row>
    <row r="226" spans="1:46" ht="12.75"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37"/>
      <c r="AK226" s="37"/>
      <c r="AL226" s="37"/>
      <c r="AM226" s="37"/>
      <c r="AN226" s="37"/>
      <c r="AO226" s="38"/>
      <c r="AP226" s="38"/>
      <c r="AQ226" s="37"/>
      <c r="AR226" s="37"/>
      <c r="AS226" s="37"/>
      <c r="AT226" s="38"/>
    </row>
    <row r="227" spans="1:46" ht="12.75"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37"/>
      <c r="AK227" s="37"/>
      <c r="AL227" s="37"/>
      <c r="AM227" s="37"/>
      <c r="AN227" s="37"/>
      <c r="AO227" s="38"/>
      <c r="AP227" s="38"/>
      <c r="AQ227" s="37"/>
      <c r="AR227" s="37"/>
      <c r="AS227" s="37"/>
      <c r="AT227" s="38"/>
    </row>
    <row r="228" spans="1:46" ht="12.75"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37"/>
      <c r="AK228" s="37"/>
      <c r="AL228" s="37"/>
      <c r="AM228" s="37"/>
      <c r="AN228" s="37"/>
      <c r="AO228" s="38"/>
      <c r="AP228" s="38"/>
      <c r="AQ228" s="37"/>
      <c r="AR228" s="37"/>
      <c r="AS228" s="37"/>
      <c r="AT228" s="38"/>
    </row>
    <row r="229" spans="1:46" ht="12.75"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37"/>
      <c r="AK229" s="37"/>
      <c r="AL229" s="37"/>
      <c r="AM229" s="37"/>
      <c r="AN229" s="37"/>
      <c r="AO229" s="38"/>
      <c r="AP229" s="38"/>
      <c r="AQ229" s="37"/>
      <c r="AR229" s="37"/>
      <c r="AS229" s="37"/>
      <c r="AT229" s="38"/>
    </row>
    <row r="230" spans="1:46" ht="12.75"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37"/>
      <c r="AK230" s="37"/>
      <c r="AL230" s="37"/>
      <c r="AM230" s="37"/>
      <c r="AN230" s="37"/>
      <c r="AO230" s="38"/>
      <c r="AP230" s="38"/>
      <c r="AQ230" s="37"/>
      <c r="AR230" s="37"/>
      <c r="AS230" s="37"/>
      <c r="AT230" s="38"/>
    </row>
    <row r="231" spans="1:46" ht="12.75"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37"/>
      <c r="AK231" s="37"/>
      <c r="AL231" s="37"/>
      <c r="AM231" s="37"/>
      <c r="AN231" s="37"/>
      <c r="AO231" s="38"/>
      <c r="AP231" s="38"/>
      <c r="AQ231" s="37"/>
      <c r="AR231" s="37"/>
      <c r="AS231" s="37"/>
      <c r="AT231" s="38"/>
    </row>
    <row r="232" spans="1:46" ht="12.75"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37"/>
      <c r="AK232" s="37"/>
      <c r="AL232" s="37"/>
      <c r="AM232" s="37"/>
      <c r="AN232" s="37"/>
      <c r="AO232" s="38"/>
      <c r="AP232" s="38"/>
      <c r="AQ232" s="37"/>
      <c r="AR232" s="37"/>
      <c r="AS232" s="37"/>
      <c r="AT232" s="38"/>
    </row>
    <row r="233" spans="1:46" ht="12.75"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K233" s="37"/>
      <c r="AL233" s="37"/>
      <c r="AM233" s="37"/>
      <c r="AN233" s="37"/>
      <c r="AO233" s="38"/>
      <c r="AP233" s="38"/>
      <c r="AQ233" s="37"/>
      <c r="AR233" s="37"/>
      <c r="AS233" s="37"/>
      <c r="AT233" s="38"/>
    </row>
    <row r="234" spans="1:46" ht="12.75"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K234" s="37"/>
      <c r="AL234" s="37"/>
      <c r="AM234" s="37"/>
      <c r="AN234" s="37"/>
      <c r="AO234" s="38"/>
      <c r="AP234" s="38"/>
      <c r="AQ234" s="37"/>
      <c r="AR234" s="37"/>
      <c r="AS234" s="37"/>
      <c r="AT234" s="38"/>
    </row>
    <row r="235" spans="1:46" ht="12.75"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37"/>
      <c r="AK235" s="37"/>
      <c r="AL235" s="37"/>
      <c r="AM235" s="37"/>
      <c r="AN235" s="37"/>
      <c r="AO235" s="38"/>
      <c r="AP235" s="38"/>
      <c r="AQ235" s="37"/>
      <c r="AR235" s="37"/>
      <c r="AS235" s="37"/>
      <c r="AT235" s="38"/>
    </row>
    <row r="236" spans="1:46" ht="12.75"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37"/>
      <c r="AK236" s="37"/>
      <c r="AL236" s="37"/>
      <c r="AM236" s="37"/>
      <c r="AN236" s="37"/>
      <c r="AO236" s="38"/>
      <c r="AP236" s="38"/>
      <c r="AQ236" s="37"/>
      <c r="AR236" s="37"/>
      <c r="AS236" s="37"/>
      <c r="AT236" s="38"/>
    </row>
    <row r="237" spans="1:46" ht="12.75"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37"/>
      <c r="AK237" s="37"/>
      <c r="AL237" s="37"/>
      <c r="AM237" s="37"/>
      <c r="AN237" s="37"/>
      <c r="AO237" s="38"/>
      <c r="AP237" s="38"/>
      <c r="AQ237" s="37"/>
      <c r="AR237" s="37"/>
      <c r="AS237" s="37"/>
      <c r="AT237" s="38"/>
    </row>
    <row r="238" spans="1:46" ht="12.75"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37"/>
      <c r="AK238" s="37"/>
      <c r="AL238" s="37"/>
      <c r="AM238" s="37"/>
      <c r="AN238" s="37"/>
      <c r="AO238" s="38"/>
      <c r="AP238" s="38"/>
      <c r="AQ238" s="37"/>
      <c r="AR238" s="37"/>
      <c r="AS238" s="37"/>
      <c r="AT238" s="38"/>
    </row>
    <row r="239" spans="1:46" ht="12.75"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37"/>
      <c r="AK239" s="37"/>
      <c r="AL239" s="37"/>
      <c r="AM239" s="37"/>
      <c r="AN239" s="37"/>
      <c r="AO239" s="38"/>
      <c r="AP239" s="38"/>
      <c r="AQ239" s="37"/>
      <c r="AR239" s="37"/>
      <c r="AS239" s="37"/>
      <c r="AT239" s="38"/>
    </row>
    <row r="240" spans="1:46" ht="12.75"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37"/>
      <c r="AK240" s="37"/>
      <c r="AL240" s="37"/>
      <c r="AM240" s="37"/>
      <c r="AN240" s="37"/>
      <c r="AO240" s="38"/>
      <c r="AP240" s="38"/>
      <c r="AQ240" s="37"/>
      <c r="AR240" s="37"/>
      <c r="AS240" s="37"/>
      <c r="AT240" s="38"/>
    </row>
    <row r="241" spans="1:46" ht="12.75"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37"/>
      <c r="AK241" s="37"/>
      <c r="AL241" s="37"/>
      <c r="AM241" s="37"/>
      <c r="AN241" s="37"/>
      <c r="AO241" s="38"/>
      <c r="AP241" s="38"/>
      <c r="AQ241" s="37"/>
      <c r="AR241" s="37"/>
      <c r="AS241" s="37"/>
      <c r="AT241" s="38"/>
    </row>
    <row r="242" spans="1:46" ht="12.75"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c r="AM242" s="37"/>
      <c r="AN242" s="37"/>
      <c r="AO242" s="38"/>
      <c r="AP242" s="38"/>
      <c r="AQ242" s="37"/>
      <c r="AR242" s="37"/>
      <c r="AS242" s="37"/>
      <c r="AT242" s="38"/>
    </row>
    <row r="243" spans="1:46" ht="12.75"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37"/>
      <c r="AK243" s="37"/>
      <c r="AL243" s="37"/>
      <c r="AM243" s="37"/>
      <c r="AN243" s="37"/>
      <c r="AO243" s="38"/>
      <c r="AP243" s="38"/>
      <c r="AQ243" s="37"/>
      <c r="AR243" s="37"/>
      <c r="AS243" s="37"/>
      <c r="AT243" s="38"/>
    </row>
    <row r="244" spans="1:46" ht="12.75"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37"/>
      <c r="AK244" s="37"/>
      <c r="AL244" s="37"/>
      <c r="AM244" s="37"/>
      <c r="AN244" s="37"/>
      <c r="AO244" s="38"/>
      <c r="AP244" s="38"/>
      <c r="AQ244" s="37"/>
      <c r="AR244" s="37"/>
      <c r="AS244" s="37"/>
      <c r="AT244" s="38"/>
    </row>
    <row r="245" spans="1:46" ht="12.75"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37"/>
      <c r="AK245" s="37"/>
      <c r="AL245" s="37"/>
      <c r="AM245" s="37"/>
      <c r="AN245" s="37"/>
      <c r="AO245" s="38"/>
      <c r="AP245" s="38"/>
      <c r="AQ245" s="37"/>
      <c r="AR245" s="37"/>
      <c r="AS245" s="37"/>
      <c r="AT245" s="38"/>
    </row>
    <row r="246" spans="1:46" ht="12.75"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37"/>
      <c r="AK246" s="37"/>
      <c r="AL246" s="37"/>
      <c r="AM246" s="37"/>
      <c r="AN246" s="37"/>
      <c r="AO246" s="38"/>
      <c r="AP246" s="38"/>
      <c r="AQ246" s="37"/>
      <c r="AR246" s="37"/>
      <c r="AS246" s="37"/>
      <c r="AT246" s="38"/>
    </row>
    <row r="247" spans="1:46" ht="12.75"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37"/>
      <c r="AK247" s="37"/>
      <c r="AL247" s="37"/>
      <c r="AM247" s="37"/>
      <c r="AN247" s="37"/>
      <c r="AO247" s="38"/>
      <c r="AP247" s="38"/>
      <c r="AQ247" s="37"/>
      <c r="AR247" s="37"/>
      <c r="AS247" s="37"/>
      <c r="AT247" s="38"/>
    </row>
    <row r="248" spans="1:46" ht="12.75"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37"/>
      <c r="AK248" s="37"/>
      <c r="AL248" s="37"/>
      <c r="AM248" s="37"/>
      <c r="AN248" s="37"/>
      <c r="AO248" s="38"/>
      <c r="AP248" s="38"/>
      <c r="AQ248" s="37"/>
      <c r="AR248" s="37"/>
      <c r="AS248" s="37"/>
      <c r="AT248" s="38"/>
    </row>
    <row r="249" spans="1:46" ht="12.75"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37"/>
      <c r="AK249" s="37"/>
      <c r="AL249" s="37"/>
      <c r="AM249" s="37"/>
      <c r="AN249" s="37"/>
      <c r="AO249" s="38"/>
      <c r="AP249" s="38"/>
      <c r="AQ249" s="37"/>
      <c r="AR249" s="37"/>
      <c r="AS249" s="37"/>
      <c r="AT249" s="38"/>
    </row>
    <row r="250" spans="1:46" ht="12.75"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37"/>
      <c r="AK250" s="37"/>
      <c r="AL250" s="37"/>
      <c r="AM250" s="37"/>
      <c r="AN250" s="37"/>
      <c r="AO250" s="38"/>
      <c r="AP250" s="38"/>
      <c r="AQ250" s="37"/>
      <c r="AR250" s="37"/>
      <c r="AS250" s="37"/>
      <c r="AT250" s="38"/>
    </row>
    <row r="251" spans="1:46" ht="12.75"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37"/>
      <c r="AK251" s="37"/>
      <c r="AL251" s="37"/>
      <c r="AM251" s="37"/>
      <c r="AN251" s="37"/>
      <c r="AO251" s="38"/>
      <c r="AP251" s="38"/>
      <c r="AQ251" s="37"/>
      <c r="AR251" s="37"/>
      <c r="AS251" s="37"/>
      <c r="AT251" s="38"/>
    </row>
    <row r="252" spans="1:46" ht="12.75"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37"/>
      <c r="AK252" s="37"/>
      <c r="AL252" s="37"/>
      <c r="AM252" s="37"/>
      <c r="AN252" s="37"/>
      <c r="AO252" s="38"/>
      <c r="AP252" s="38"/>
      <c r="AQ252" s="37"/>
      <c r="AR252" s="37"/>
      <c r="AS252" s="37"/>
      <c r="AT252" s="38"/>
    </row>
    <row r="253" spans="1:46" ht="12.75"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37"/>
      <c r="AK253" s="37"/>
      <c r="AL253" s="37"/>
      <c r="AM253" s="37"/>
      <c r="AN253" s="37"/>
      <c r="AO253" s="38"/>
      <c r="AP253" s="38"/>
      <c r="AQ253" s="37"/>
      <c r="AR253" s="37"/>
      <c r="AS253" s="37"/>
      <c r="AT253" s="38"/>
    </row>
    <row r="254" spans="1:46" ht="12.75"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37"/>
      <c r="AK254" s="37"/>
      <c r="AL254" s="37"/>
      <c r="AM254" s="37"/>
      <c r="AN254" s="37"/>
      <c r="AO254" s="38"/>
      <c r="AP254" s="38"/>
      <c r="AQ254" s="37"/>
      <c r="AR254" s="37"/>
      <c r="AS254" s="37"/>
      <c r="AT254" s="38"/>
    </row>
    <row r="255" spans="1:46" ht="12.75"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37"/>
      <c r="AK255" s="37"/>
      <c r="AL255" s="37"/>
      <c r="AM255" s="37"/>
      <c r="AN255" s="37"/>
      <c r="AO255" s="38"/>
      <c r="AP255" s="38"/>
      <c r="AQ255" s="37"/>
      <c r="AR255" s="37"/>
      <c r="AS255" s="37"/>
      <c r="AT255" s="38"/>
    </row>
    <row r="256" spans="1:46" ht="12.75"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37"/>
      <c r="AK256" s="37"/>
      <c r="AL256" s="37"/>
      <c r="AM256" s="37"/>
      <c r="AN256" s="37"/>
      <c r="AO256" s="38"/>
      <c r="AP256" s="38"/>
      <c r="AQ256" s="37"/>
      <c r="AR256" s="37"/>
      <c r="AS256" s="37"/>
      <c r="AT256" s="38"/>
    </row>
    <row r="257" spans="1:46" ht="12.75"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37"/>
      <c r="AK257" s="37"/>
      <c r="AL257" s="37"/>
      <c r="AM257" s="37"/>
      <c r="AN257" s="37"/>
      <c r="AO257" s="38"/>
      <c r="AP257" s="38"/>
      <c r="AQ257" s="37"/>
      <c r="AR257" s="37"/>
      <c r="AS257" s="37"/>
      <c r="AT257" s="38"/>
    </row>
    <row r="258" spans="1:46" ht="12.75"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37"/>
      <c r="AK258" s="37"/>
      <c r="AL258" s="37"/>
      <c r="AM258" s="37"/>
      <c r="AN258" s="37"/>
      <c r="AO258" s="38"/>
      <c r="AP258" s="38"/>
      <c r="AQ258" s="37"/>
      <c r="AR258" s="37"/>
      <c r="AS258" s="37"/>
      <c r="AT258" s="38"/>
    </row>
    <row r="259" spans="1:46" ht="12.75"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37"/>
      <c r="AK259" s="37"/>
      <c r="AL259" s="37"/>
      <c r="AM259" s="37"/>
      <c r="AN259" s="37"/>
      <c r="AO259" s="38"/>
      <c r="AP259" s="38"/>
      <c r="AQ259" s="37"/>
      <c r="AR259" s="37"/>
      <c r="AS259" s="37"/>
      <c r="AT259" s="38"/>
    </row>
    <row r="260" spans="1:46" ht="12.75"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37"/>
      <c r="AK260" s="37"/>
      <c r="AL260" s="37"/>
      <c r="AM260" s="37"/>
      <c r="AN260" s="37"/>
      <c r="AO260" s="38"/>
      <c r="AP260" s="38"/>
      <c r="AQ260" s="37"/>
      <c r="AR260" s="37"/>
      <c r="AS260" s="37"/>
      <c r="AT260" s="38"/>
    </row>
    <row r="261" spans="1:46" ht="12.75"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37"/>
      <c r="AK261" s="37"/>
      <c r="AL261" s="37"/>
      <c r="AM261" s="37"/>
      <c r="AN261" s="37"/>
      <c r="AO261" s="38"/>
      <c r="AP261" s="38"/>
      <c r="AQ261" s="37"/>
      <c r="AR261" s="37"/>
      <c r="AS261" s="37"/>
      <c r="AT261" s="38"/>
    </row>
    <row r="262" spans="1:46" ht="12.75"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37"/>
      <c r="AK262" s="37"/>
      <c r="AL262" s="37"/>
      <c r="AM262" s="37"/>
      <c r="AN262" s="37"/>
      <c r="AO262" s="38"/>
      <c r="AP262" s="38"/>
      <c r="AQ262" s="37"/>
      <c r="AR262" s="37"/>
      <c r="AS262" s="37"/>
      <c r="AT262" s="38"/>
    </row>
    <row r="263" spans="1:46" ht="12.75"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37"/>
      <c r="AK263" s="37"/>
      <c r="AL263" s="37"/>
      <c r="AM263" s="37"/>
      <c r="AN263" s="37"/>
      <c r="AO263" s="38"/>
      <c r="AP263" s="38"/>
      <c r="AQ263" s="37"/>
      <c r="AR263" s="37"/>
      <c r="AS263" s="37"/>
      <c r="AT263" s="38"/>
    </row>
    <row r="264" spans="1:46" ht="12.75"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37"/>
      <c r="AK264" s="37"/>
      <c r="AL264" s="37"/>
      <c r="AM264" s="37"/>
      <c r="AN264" s="37"/>
      <c r="AO264" s="38"/>
      <c r="AP264" s="38"/>
      <c r="AQ264" s="37"/>
      <c r="AR264" s="37"/>
      <c r="AS264" s="37"/>
      <c r="AT264" s="38"/>
    </row>
    <row r="265" spans="1:46" ht="12.75"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37"/>
      <c r="AK265" s="37"/>
      <c r="AL265" s="37"/>
      <c r="AM265" s="37"/>
      <c r="AN265" s="37"/>
      <c r="AO265" s="38"/>
      <c r="AP265" s="38"/>
      <c r="AQ265" s="37"/>
      <c r="AR265" s="37"/>
      <c r="AS265" s="37"/>
      <c r="AT265" s="38"/>
    </row>
    <row r="266" spans="1:46" ht="12.75"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37"/>
      <c r="AK266" s="37"/>
      <c r="AL266" s="37"/>
      <c r="AM266" s="37"/>
      <c r="AN266" s="37"/>
      <c r="AO266" s="38"/>
      <c r="AP266" s="38"/>
      <c r="AQ266" s="37"/>
      <c r="AR266" s="37"/>
      <c r="AS266" s="37"/>
      <c r="AT266" s="38"/>
    </row>
    <row r="267" spans="1:46" ht="12.75"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37"/>
      <c r="AK267" s="37"/>
      <c r="AL267" s="37"/>
      <c r="AM267" s="37"/>
      <c r="AN267" s="37"/>
      <c r="AO267" s="38"/>
      <c r="AP267" s="38"/>
      <c r="AQ267" s="37"/>
      <c r="AR267" s="37"/>
      <c r="AS267" s="37"/>
      <c r="AT267" s="38"/>
    </row>
    <row r="268" spans="1:46" ht="12.75"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37"/>
      <c r="AK268" s="37"/>
      <c r="AL268" s="37"/>
      <c r="AM268" s="37"/>
      <c r="AN268" s="37"/>
      <c r="AO268" s="38"/>
      <c r="AP268" s="38"/>
      <c r="AQ268" s="37"/>
      <c r="AR268" s="37"/>
      <c r="AS268" s="37"/>
      <c r="AT268" s="38"/>
    </row>
    <row r="269" spans="1:46" ht="12.75"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37"/>
      <c r="AK269" s="37"/>
      <c r="AL269" s="37"/>
      <c r="AM269" s="37"/>
      <c r="AN269" s="37"/>
      <c r="AO269" s="38"/>
      <c r="AP269" s="38"/>
      <c r="AQ269" s="37"/>
      <c r="AR269" s="37"/>
      <c r="AS269" s="37"/>
      <c r="AT269" s="38"/>
    </row>
    <row r="270" spans="1:46" ht="12.75"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37"/>
      <c r="AK270" s="37"/>
      <c r="AL270" s="37"/>
      <c r="AM270" s="37"/>
      <c r="AN270" s="37"/>
      <c r="AO270" s="38"/>
      <c r="AP270" s="38"/>
      <c r="AQ270" s="37"/>
      <c r="AR270" s="37"/>
      <c r="AS270" s="37"/>
      <c r="AT270" s="38"/>
    </row>
    <row r="271" spans="1:46" ht="12.75"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c r="AM271" s="37"/>
      <c r="AN271" s="37"/>
      <c r="AO271" s="38"/>
      <c r="AP271" s="38"/>
      <c r="AQ271" s="37"/>
      <c r="AR271" s="37"/>
      <c r="AS271" s="37"/>
      <c r="AT271" s="38"/>
    </row>
    <row r="272" spans="1:46" ht="12.75"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37"/>
      <c r="AK272" s="37"/>
      <c r="AL272" s="37"/>
      <c r="AM272" s="37"/>
      <c r="AN272" s="37"/>
      <c r="AO272" s="38"/>
      <c r="AP272" s="38"/>
      <c r="AQ272" s="37"/>
      <c r="AR272" s="37"/>
      <c r="AS272" s="37"/>
      <c r="AT272" s="38"/>
    </row>
    <row r="273" spans="1:46" ht="12.75"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37"/>
      <c r="AK273" s="37"/>
      <c r="AL273" s="37"/>
      <c r="AM273" s="37"/>
      <c r="AN273" s="37"/>
      <c r="AO273" s="38"/>
      <c r="AP273" s="38"/>
      <c r="AQ273" s="37"/>
      <c r="AR273" s="37"/>
      <c r="AS273" s="37"/>
      <c r="AT273" s="38"/>
    </row>
    <row r="274" spans="1:46" ht="12.75"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37"/>
      <c r="AK274" s="37"/>
      <c r="AL274" s="37"/>
      <c r="AM274" s="37"/>
      <c r="AN274" s="37"/>
      <c r="AO274" s="38"/>
      <c r="AP274" s="38"/>
      <c r="AQ274" s="37"/>
      <c r="AR274" s="37"/>
      <c r="AS274" s="37"/>
      <c r="AT274" s="38"/>
    </row>
    <row r="275" spans="1:46" ht="12.75"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c r="AM275" s="37"/>
      <c r="AN275" s="37"/>
      <c r="AO275" s="38"/>
      <c r="AP275" s="38"/>
      <c r="AQ275" s="37"/>
      <c r="AR275" s="37"/>
      <c r="AS275" s="37"/>
      <c r="AT275" s="38"/>
    </row>
    <row r="276" spans="1:46" ht="12.75"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c r="AM276" s="37"/>
      <c r="AN276" s="37"/>
      <c r="AO276" s="38"/>
      <c r="AP276" s="38"/>
      <c r="AQ276" s="37"/>
      <c r="AR276" s="37"/>
      <c r="AS276" s="37"/>
      <c r="AT276" s="38"/>
    </row>
    <row r="277" spans="1:46" ht="12.75"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37"/>
      <c r="AK277" s="37"/>
      <c r="AL277" s="37"/>
      <c r="AM277" s="37"/>
      <c r="AN277" s="37"/>
      <c r="AO277" s="38"/>
      <c r="AP277" s="38"/>
      <c r="AQ277" s="37"/>
      <c r="AR277" s="37"/>
      <c r="AS277" s="37"/>
      <c r="AT277" s="38"/>
    </row>
    <row r="278" spans="1:46" ht="12.75"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c r="AM278" s="37"/>
      <c r="AN278" s="37"/>
      <c r="AO278" s="38"/>
      <c r="AP278" s="38"/>
      <c r="AQ278" s="37"/>
      <c r="AR278" s="37"/>
      <c r="AS278" s="37"/>
      <c r="AT278" s="38"/>
    </row>
    <row r="279" spans="1:46" ht="12.75"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37"/>
      <c r="AK279" s="37"/>
      <c r="AL279" s="37"/>
      <c r="AM279" s="37"/>
      <c r="AN279" s="37"/>
      <c r="AO279" s="38"/>
      <c r="AP279" s="38"/>
      <c r="AQ279" s="37"/>
      <c r="AR279" s="37"/>
      <c r="AS279" s="37"/>
      <c r="AT279" s="38"/>
    </row>
    <row r="280" spans="1:46" ht="12.75"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c r="AM280" s="37"/>
      <c r="AN280" s="37"/>
      <c r="AO280" s="38"/>
      <c r="AP280" s="38"/>
      <c r="AQ280" s="37"/>
      <c r="AR280" s="37"/>
      <c r="AS280" s="37"/>
      <c r="AT280" s="38"/>
    </row>
    <row r="281" spans="1:46" ht="12.75"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37"/>
      <c r="AK281" s="37"/>
      <c r="AL281" s="37"/>
      <c r="AM281" s="37"/>
      <c r="AN281" s="37"/>
      <c r="AO281" s="38"/>
      <c r="AP281" s="38"/>
      <c r="AQ281" s="37"/>
      <c r="AR281" s="37"/>
      <c r="AS281" s="37"/>
      <c r="AT281" s="38"/>
    </row>
    <row r="282" spans="1:46" ht="12.75"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c r="AM282" s="37"/>
      <c r="AN282" s="37"/>
      <c r="AO282" s="38"/>
      <c r="AP282" s="38"/>
      <c r="AQ282" s="37"/>
      <c r="AR282" s="37"/>
      <c r="AS282" s="37"/>
      <c r="AT282" s="38"/>
    </row>
    <row r="283" spans="1:46" ht="12.75"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37"/>
      <c r="AK283" s="37"/>
      <c r="AL283" s="37"/>
      <c r="AM283" s="37"/>
      <c r="AN283" s="37"/>
      <c r="AO283" s="38"/>
      <c r="AP283" s="38"/>
      <c r="AQ283" s="37"/>
      <c r="AR283" s="37"/>
      <c r="AS283" s="37"/>
      <c r="AT283" s="38"/>
    </row>
    <row r="284" spans="1:46" ht="12.75"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c r="AM284" s="37"/>
      <c r="AN284" s="37"/>
      <c r="AO284" s="38"/>
      <c r="AP284" s="38"/>
      <c r="AQ284" s="37"/>
      <c r="AR284" s="37"/>
      <c r="AS284" s="37"/>
      <c r="AT284" s="38"/>
    </row>
    <row r="285" spans="1:46" ht="12.75"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37"/>
      <c r="AK285" s="37"/>
      <c r="AL285" s="37"/>
      <c r="AM285" s="37"/>
      <c r="AN285" s="37"/>
      <c r="AO285" s="38"/>
      <c r="AP285" s="38"/>
      <c r="AQ285" s="37"/>
      <c r="AR285" s="37"/>
      <c r="AS285" s="37"/>
      <c r="AT285" s="38"/>
    </row>
    <row r="286" spans="1:46" ht="12.75"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c r="AM286" s="37"/>
      <c r="AN286" s="37"/>
      <c r="AO286" s="38"/>
      <c r="AP286" s="38"/>
      <c r="AQ286" s="37"/>
      <c r="AR286" s="37"/>
      <c r="AS286" s="37"/>
      <c r="AT286" s="38"/>
    </row>
    <row r="287" spans="1:46" ht="12.75"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AL287" s="37"/>
      <c r="AM287" s="37"/>
      <c r="AN287" s="37"/>
      <c r="AO287" s="38"/>
      <c r="AP287" s="38"/>
      <c r="AQ287" s="37"/>
      <c r="AR287" s="37"/>
      <c r="AS287" s="37"/>
      <c r="AT287" s="38"/>
    </row>
    <row r="288" spans="1:46" ht="12.75"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c r="AM288" s="37"/>
      <c r="AN288" s="37"/>
      <c r="AO288" s="38"/>
      <c r="AP288" s="38"/>
      <c r="AQ288" s="37"/>
      <c r="AR288" s="37"/>
      <c r="AS288" s="37"/>
      <c r="AT288" s="38"/>
    </row>
    <row r="289" spans="1:46" ht="12.75"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37"/>
      <c r="AK289" s="37"/>
      <c r="AL289" s="37"/>
      <c r="AM289" s="37"/>
      <c r="AN289" s="37"/>
      <c r="AO289" s="38"/>
      <c r="AP289" s="38"/>
      <c r="AQ289" s="37"/>
      <c r="AR289" s="37"/>
      <c r="AS289" s="37"/>
      <c r="AT289" s="38"/>
    </row>
    <row r="290" spans="1:46" ht="12.75"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c r="AM290" s="37"/>
      <c r="AN290" s="37"/>
      <c r="AO290" s="38"/>
      <c r="AP290" s="38"/>
      <c r="AQ290" s="37"/>
      <c r="AR290" s="37"/>
      <c r="AS290" s="37"/>
      <c r="AT290" s="38"/>
    </row>
    <row r="291" spans="1:46" ht="12.75"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37"/>
      <c r="AK291" s="37"/>
      <c r="AL291" s="37"/>
      <c r="AM291" s="37"/>
      <c r="AN291" s="37"/>
      <c r="AO291" s="38"/>
      <c r="AP291" s="38"/>
      <c r="AQ291" s="37"/>
      <c r="AR291" s="37"/>
      <c r="AS291" s="37"/>
      <c r="AT291" s="38"/>
    </row>
    <row r="292" spans="1:46" ht="12.75"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c r="AM292" s="37"/>
      <c r="AN292" s="37"/>
      <c r="AO292" s="38"/>
      <c r="AP292" s="38"/>
      <c r="AQ292" s="37"/>
      <c r="AR292" s="37"/>
      <c r="AS292" s="37"/>
      <c r="AT292" s="38"/>
    </row>
    <row r="293" spans="1:46" ht="12.75"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37"/>
      <c r="AK293" s="37"/>
      <c r="AL293" s="37"/>
      <c r="AM293" s="37"/>
      <c r="AN293" s="37"/>
      <c r="AO293" s="38"/>
      <c r="AP293" s="38"/>
      <c r="AQ293" s="37"/>
      <c r="AR293" s="37"/>
      <c r="AS293" s="37"/>
      <c r="AT293" s="38"/>
    </row>
    <row r="294" spans="1:46" ht="12.75"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c r="AM294" s="37"/>
      <c r="AN294" s="37"/>
      <c r="AO294" s="38"/>
      <c r="AP294" s="38"/>
      <c r="AQ294" s="37"/>
      <c r="AR294" s="37"/>
      <c r="AS294" s="37"/>
      <c r="AT294" s="38"/>
    </row>
    <row r="295" spans="1:46" ht="12.75"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37"/>
      <c r="AK295" s="37"/>
      <c r="AL295" s="37"/>
      <c r="AM295" s="37"/>
      <c r="AN295" s="37"/>
      <c r="AO295" s="38"/>
      <c r="AP295" s="38"/>
      <c r="AQ295" s="37"/>
      <c r="AR295" s="37"/>
      <c r="AS295" s="37"/>
      <c r="AT295" s="38"/>
    </row>
    <row r="296" spans="1:46" ht="12.75"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c r="AM296" s="37"/>
      <c r="AN296" s="37"/>
      <c r="AO296" s="38"/>
      <c r="AP296" s="38"/>
      <c r="AQ296" s="37"/>
      <c r="AR296" s="37"/>
      <c r="AS296" s="37"/>
      <c r="AT296" s="38"/>
    </row>
    <row r="297" spans="1:46" ht="12.75"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37"/>
      <c r="AK297" s="37"/>
      <c r="AL297" s="37"/>
      <c r="AM297" s="37"/>
      <c r="AN297" s="37"/>
      <c r="AO297" s="38"/>
      <c r="AP297" s="38"/>
      <c r="AQ297" s="37"/>
      <c r="AR297" s="37"/>
      <c r="AS297" s="37"/>
      <c r="AT297" s="38"/>
    </row>
    <row r="298" spans="1:46" ht="12.75"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c r="AM298" s="37"/>
      <c r="AN298" s="37"/>
      <c r="AO298" s="38"/>
      <c r="AP298" s="38"/>
      <c r="AQ298" s="37"/>
      <c r="AR298" s="37"/>
      <c r="AS298" s="37"/>
      <c r="AT298" s="38"/>
    </row>
    <row r="299" spans="1:46" ht="12.75"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c r="AM299" s="37"/>
      <c r="AN299" s="37"/>
      <c r="AO299" s="38"/>
      <c r="AP299" s="38"/>
      <c r="AQ299" s="37"/>
      <c r="AR299" s="37"/>
      <c r="AS299" s="37"/>
      <c r="AT299" s="38"/>
    </row>
    <row r="300" spans="1:46" ht="12.75"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c r="AM300" s="37"/>
      <c r="AN300" s="37"/>
      <c r="AO300" s="38"/>
      <c r="AP300" s="38"/>
      <c r="AQ300" s="37"/>
      <c r="AR300" s="37"/>
      <c r="AS300" s="37"/>
      <c r="AT300" s="38"/>
    </row>
    <row r="301" spans="1:46" ht="12.75"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37"/>
      <c r="AK301" s="37"/>
      <c r="AL301" s="37"/>
      <c r="AM301" s="37"/>
      <c r="AN301" s="37"/>
      <c r="AO301" s="38"/>
      <c r="AP301" s="38"/>
      <c r="AQ301" s="37"/>
      <c r="AR301" s="37"/>
      <c r="AS301" s="37"/>
      <c r="AT301" s="38"/>
    </row>
    <row r="302" spans="1:46" ht="12.75"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c r="AM302" s="37"/>
      <c r="AN302" s="37"/>
      <c r="AO302" s="38"/>
      <c r="AP302" s="38"/>
      <c r="AQ302" s="37"/>
      <c r="AR302" s="37"/>
      <c r="AS302" s="37"/>
      <c r="AT302" s="38"/>
    </row>
    <row r="303" spans="1:46" ht="12.75"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37"/>
      <c r="AK303" s="37"/>
      <c r="AL303" s="37"/>
      <c r="AM303" s="37"/>
      <c r="AN303" s="37"/>
      <c r="AO303" s="38"/>
      <c r="AP303" s="38"/>
      <c r="AQ303" s="37"/>
      <c r="AR303" s="37"/>
      <c r="AS303" s="37"/>
      <c r="AT303" s="38"/>
    </row>
    <row r="304" spans="1:46" ht="12.75"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c r="AM304" s="37"/>
      <c r="AN304" s="37"/>
      <c r="AO304" s="38"/>
      <c r="AP304" s="38"/>
      <c r="AQ304" s="37"/>
      <c r="AR304" s="37"/>
      <c r="AS304" s="37"/>
      <c r="AT304" s="38"/>
    </row>
    <row r="305" spans="1:46" ht="12.75"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37"/>
      <c r="AK305" s="37"/>
      <c r="AL305" s="37"/>
      <c r="AM305" s="37"/>
      <c r="AN305" s="37"/>
      <c r="AO305" s="38"/>
      <c r="AP305" s="38"/>
      <c r="AQ305" s="37"/>
      <c r="AR305" s="37"/>
      <c r="AS305" s="37"/>
      <c r="AT305" s="38"/>
    </row>
    <row r="306" spans="1:46" ht="12.75"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c r="AM306" s="37"/>
      <c r="AN306" s="37"/>
      <c r="AO306" s="38"/>
      <c r="AP306" s="38"/>
      <c r="AQ306" s="37"/>
      <c r="AR306" s="37"/>
      <c r="AS306" s="37"/>
      <c r="AT306" s="38"/>
    </row>
    <row r="307" spans="1:46" ht="12.75"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c r="AM307" s="37"/>
      <c r="AN307" s="37"/>
      <c r="AO307" s="38"/>
      <c r="AP307" s="38"/>
      <c r="AQ307" s="37"/>
      <c r="AR307" s="37"/>
      <c r="AS307" s="37"/>
      <c r="AT307" s="38"/>
    </row>
    <row r="308" spans="1:46" ht="12.75"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37"/>
      <c r="AK308" s="37"/>
      <c r="AL308" s="37"/>
      <c r="AM308" s="37"/>
      <c r="AN308" s="37"/>
      <c r="AO308" s="38"/>
      <c r="AP308" s="38"/>
      <c r="AQ308" s="37"/>
      <c r="AR308" s="37"/>
      <c r="AS308" s="37"/>
      <c r="AT308" s="38"/>
    </row>
    <row r="309" spans="1:46" ht="12.75"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c r="AM309" s="37"/>
      <c r="AN309" s="37"/>
      <c r="AO309" s="38"/>
      <c r="AP309" s="38"/>
      <c r="AQ309" s="37"/>
      <c r="AR309" s="37"/>
      <c r="AS309" s="37"/>
      <c r="AT309" s="38"/>
    </row>
    <row r="310" spans="1:46" ht="12.75"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37"/>
      <c r="AK310" s="37"/>
      <c r="AL310" s="37"/>
      <c r="AM310" s="37"/>
      <c r="AN310" s="37"/>
      <c r="AO310" s="38"/>
      <c r="AP310" s="38"/>
      <c r="AQ310" s="37"/>
      <c r="AR310" s="37"/>
      <c r="AS310" s="37"/>
      <c r="AT310" s="38"/>
    </row>
    <row r="311" spans="1:46" ht="12.75"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c r="AM311" s="37"/>
      <c r="AN311" s="37"/>
      <c r="AO311" s="38"/>
      <c r="AP311" s="38"/>
      <c r="AQ311" s="37"/>
      <c r="AR311" s="37"/>
      <c r="AS311" s="37"/>
      <c r="AT311" s="38"/>
    </row>
    <row r="312" spans="1:46" ht="12.75"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37"/>
      <c r="AK312" s="37"/>
      <c r="AL312" s="37"/>
      <c r="AM312" s="37"/>
      <c r="AN312" s="37"/>
      <c r="AO312" s="38"/>
      <c r="AP312" s="38"/>
      <c r="AQ312" s="37"/>
      <c r="AR312" s="37"/>
      <c r="AS312" s="37"/>
      <c r="AT312" s="38"/>
    </row>
    <row r="313" spans="1:46" ht="12.75"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c r="AM313" s="37"/>
      <c r="AN313" s="37"/>
      <c r="AO313" s="38"/>
      <c r="AP313" s="38"/>
      <c r="AQ313" s="37"/>
      <c r="AR313" s="37"/>
      <c r="AS313" s="37"/>
      <c r="AT313" s="38"/>
    </row>
    <row r="314" spans="1:46" ht="12.75"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37"/>
      <c r="AK314" s="37"/>
      <c r="AL314" s="37"/>
      <c r="AM314" s="37"/>
      <c r="AN314" s="37"/>
      <c r="AO314" s="38"/>
      <c r="AP314" s="38"/>
      <c r="AQ314" s="37"/>
      <c r="AR314" s="37"/>
      <c r="AS314" s="37"/>
      <c r="AT314" s="38"/>
    </row>
    <row r="315" spans="1:46" ht="12.75"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c r="AM315" s="37"/>
      <c r="AN315" s="37"/>
      <c r="AO315" s="38"/>
      <c r="AP315" s="38"/>
      <c r="AQ315" s="37"/>
      <c r="AR315" s="37"/>
      <c r="AS315" s="37"/>
      <c r="AT315" s="38"/>
    </row>
    <row r="316" spans="1:46" ht="12.75"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37"/>
      <c r="AK316" s="37"/>
      <c r="AL316" s="37"/>
      <c r="AM316" s="37"/>
      <c r="AN316" s="37"/>
      <c r="AO316" s="38"/>
      <c r="AP316" s="38"/>
      <c r="AQ316" s="37"/>
      <c r="AR316" s="37"/>
      <c r="AS316" s="37"/>
      <c r="AT316" s="38"/>
    </row>
    <row r="317" spans="1:46" ht="12.75"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c r="AM317" s="37"/>
      <c r="AN317" s="37"/>
      <c r="AO317" s="38"/>
      <c r="AP317" s="38"/>
      <c r="AQ317" s="37"/>
      <c r="AR317" s="37"/>
      <c r="AS317" s="37"/>
      <c r="AT317" s="38"/>
    </row>
    <row r="318" spans="1:46" ht="12.75"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37"/>
      <c r="AK318" s="37"/>
      <c r="AL318" s="37"/>
      <c r="AM318" s="37"/>
      <c r="AN318" s="37"/>
      <c r="AO318" s="38"/>
      <c r="AP318" s="38"/>
      <c r="AQ318" s="37"/>
      <c r="AR318" s="37"/>
      <c r="AS318" s="37"/>
      <c r="AT318" s="38"/>
    </row>
    <row r="319" spans="1:46" ht="12.75"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c r="AM319" s="37"/>
      <c r="AN319" s="37"/>
      <c r="AO319" s="38"/>
      <c r="AP319" s="38"/>
      <c r="AQ319" s="37"/>
      <c r="AR319" s="37"/>
      <c r="AS319" s="37"/>
      <c r="AT319" s="38"/>
    </row>
    <row r="320" spans="1:46" ht="12.75"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37"/>
      <c r="AK320" s="37"/>
      <c r="AL320" s="37"/>
      <c r="AM320" s="37"/>
      <c r="AN320" s="37"/>
      <c r="AO320" s="38"/>
      <c r="AP320" s="38"/>
      <c r="AQ320" s="37"/>
      <c r="AR320" s="37"/>
      <c r="AS320" s="37"/>
      <c r="AT320" s="38"/>
    </row>
    <row r="321" spans="1:46" ht="12.75"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37"/>
      <c r="AK321" s="37"/>
      <c r="AL321" s="37"/>
      <c r="AM321" s="37"/>
      <c r="AN321" s="37"/>
      <c r="AO321" s="38"/>
      <c r="AP321" s="38"/>
      <c r="AQ321" s="37"/>
      <c r="AR321" s="37"/>
      <c r="AS321" s="37"/>
      <c r="AT321" s="38"/>
    </row>
    <row r="322" spans="1:46" ht="12.75"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37"/>
      <c r="AK322" s="37"/>
      <c r="AL322" s="37"/>
      <c r="AM322" s="37"/>
      <c r="AN322" s="37"/>
      <c r="AO322" s="38"/>
      <c r="AP322" s="38"/>
      <c r="AQ322" s="37"/>
      <c r="AR322" s="37"/>
      <c r="AS322" s="37"/>
      <c r="AT322" s="38"/>
    </row>
    <row r="323" spans="1:46" ht="12.75"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37"/>
      <c r="AK323" s="37"/>
      <c r="AL323" s="37"/>
      <c r="AM323" s="37"/>
      <c r="AN323" s="37"/>
      <c r="AO323" s="38"/>
      <c r="AP323" s="38"/>
      <c r="AQ323" s="37"/>
      <c r="AR323" s="37"/>
      <c r="AS323" s="37"/>
      <c r="AT323" s="38"/>
    </row>
    <row r="324" spans="1:46" ht="12.75"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37"/>
      <c r="AK324" s="37"/>
      <c r="AL324" s="37"/>
      <c r="AM324" s="37"/>
      <c r="AN324" s="37"/>
      <c r="AO324" s="38"/>
      <c r="AP324" s="38"/>
      <c r="AQ324" s="37"/>
      <c r="AR324" s="37"/>
      <c r="AS324" s="37"/>
      <c r="AT324" s="38"/>
    </row>
    <row r="325" spans="1:46" ht="12.75"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37"/>
      <c r="AK325" s="37"/>
      <c r="AL325" s="37"/>
      <c r="AM325" s="37"/>
      <c r="AN325" s="37"/>
      <c r="AO325" s="38"/>
      <c r="AP325" s="38"/>
      <c r="AQ325" s="37"/>
      <c r="AR325" s="37"/>
      <c r="AS325" s="37"/>
      <c r="AT325" s="38"/>
    </row>
    <row r="326" spans="1:46" ht="12.75"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37"/>
      <c r="AK326" s="37"/>
      <c r="AL326" s="37"/>
      <c r="AM326" s="37"/>
      <c r="AN326" s="37"/>
      <c r="AO326" s="38"/>
      <c r="AP326" s="38"/>
      <c r="AQ326" s="37"/>
      <c r="AR326" s="37"/>
      <c r="AS326" s="37"/>
      <c r="AT326" s="38"/>
    </row>
    <row r="327" spans="1:46" ht="12.75"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37"/>
      <c r="AK327" s="37"/>
      <c r="AL327" s="37"/>
      <c r="AM327" s="37"/>
      <c r="AN327" s="37"/>
      <c r="AO327" s="38"/>
      <c r="AP327" s="38"/>
      <c r="AQ327" s="37"/>
      <c r="AR327" s="37"/>
      <c r="AS327" s="37"/>
      <c r="AT327" s="38"/>
    </row>
    <row r="328" spans="1:46" ht="12.75"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c r="AM328" s="37"/>
      <c r="AN328" s="37"/>
      <c r="AO328" s="38"/>
      <c r="AP328" s="38"/>
      <c r="AQ328" s="37"/>
      <c r="AR328" s="37"/>
      <c r="AS328" s="37"/>
      <c r="AT328" s="38"/>
    </row>
    <row r="329" spans="1:46" ht="12.75"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37"/>
      <c r="AK329" s="37"/>
      <c r="AL329" s="37"/>
      <c r="AM329" s="37"/>
      <c r="AN329" s="37"/>
      <c r="AO329" s="38"/>
      <c r="AP329" s="38"/>
      <c r="AQ329" s="37"/>
      <c r="AR329" s="37"/>
      <c r="AS329" s="37"/>
      <c r="AT329" s="38"/>
    </row>
    <row r="330" spans="1:46" ht="12.75"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37"/>
      <c r="AK330" s="37"/>
      <c r="AL330" s="37"/>
      <c r="AM330" s="37"/>
      <c r="AN330" s="37"/>
      <c r="AO330" s="38"/>
      <c r="AP330" s="38"/>
      <c r="AQ330" s="37"/>
      <c r="AR330" s="37"/>
      <c r="AS330" s="37"/>
      <c r="AT330" s="38"/>
    </row>
    <row r="331" spans="1:46" ht="12.75"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37"/>
      <c r="AK331" s="37"/>
      <c r="AL331" s="37"/>
      <c r="AM331" s="37"/>
      <c r="AN331" s="37"/>
      <c r="AO331" s="38"/>
      <c r="AP331" s="38"/>
      <c r="AQ331" s="37"/>
      <c r="AR331" s="37"/>
      <c r="AS331" s="37"/>
      <c r="AT331" s="38"/>
    </row>
    <row r="332" spans="1:46" ht="12.75"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37"/>
      <c r="AK332" s="37"/>
      <c r="AL332" s="37"/>
      <c r="AM332" s="37"/>
      <c r="AN332" s="37"/>
      <c r="AO332" s="38"/>
      <c r="AP332" s="38"/>
      <c r="AQ332" s="37"/>
      <c r="AR332" s="37"/>
      <c r="AS332" s="37"/>
      <c r="AT332" s="38"/>
    </row>
    <row r="333" spans="1:46" ht="12.75"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c r="AM333" s="37"/>
      <c r="AN333" s="37"/>
      <c r="AO333" s="38"/>
      <c r="AP333" s="38"/>
      <c r="AQ333" s="37"/>
      <c r="AR333" s="37"/>
      <c r="AS333" s="37"/>
      <c r="AT333" s="38"/>
    </row>
    <row r="334" spans="1:46" ht="12.75"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37"/>
      <c r="AK334" s="37"/>
      <c r="AL334" s="37"/>
      <c r="AM334" s="37"/>
      <c r="AN334" s="37"/>
      <c r="AO334" s="38"/>
      <c r="AP334" s="38"/>
      <c r="AQ334" s="37"/>
      <c r="AR334" s="37"/>
      <c r="AS334" s="37"/>
      <c r="AT334" s="38"/>
    </row>
    <row r="335" spans="1:46" ht="12.75"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37"/>
      <c r="AK335" s="37"/>
      <c r="AL335" s="37"/>
      <c r="AM335" s="37"/>
      <c r="AN335" s="37"/>
      <c r="AO335" s="38"/>
      <c r="AP335" s="38"/>
      <c r="AQ335" s="37"/>
      <c r="AR335" s="37"/>
      <c r="AS335" s="37"/>
      <c r="AT335" s="38"/>
    </row>
    <row r="336" spans="1:46" ht="12.75"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37"/>
      <c r="AK336" s="37"/>
      <c r="AL336" s="37"/>
      <c r="AM336" s="37"/>
      <c r="AN336" s="37"/>
      <c r="AO336" s="38"/>
      <c r="AP336" s="38"/>
      <c r="AQ336" s="37"/>
      <c r="AR336" s="37"/>
      <c r="AS336" s="37"/>
      <c r="AT336" s="38"/>
    </row>
    <row r="337" spans="1:46" ht="12.75"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37"/>
      <c r="AK337" s="37"/>
      <c r="AL337" s="37"/>
      <c r="AM337" s="37"/>
      <c r="AN337" s="37"/>
      <c r="AO337" s="38"/>
      <c r="AP337" s="38"/>
      <c r="AQ337" s="37"/>
      <c r="AR337" s="37"/>
      <c r="AS337" s="37"/>
      <c r="AT337" s="38"/>
    </row>
    <row r="338" spans="1:46" ht="12.75"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37"/>
      <c r="AK338" s="37"/>
      <c r="AL338" s="37"/>
      <c r="AM338" s="37"/>
      <c r="AN338" s="37"/>
      <c r="AO338" s="38"/>
      <c r="AP338" s="38"/>
      <c r="AQ338" s="37"/>
      <c r="AR338" s="37"/>
      <c r="AS338" s="37"/>
      <c r="AT338" s="38"/>
    </row>
    <row r="339" spans="1:46" ht="12.75"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c r="AM339" s="37"/>
      <c r="AN339" s="37"/>
      <c r="AO339" s="38"/>
      <c r="AP339" s="38"/>
      <c r="AQ339" s="37"/>
      <c r="AR339" s="37"/>
      <c r="AS339" s="37"/>
      <c r="AT339" s="38"/>
    </row>
    <row r="340" spans="1:46" ht="12.75"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37"/>
      <c r="AK340" s="37"/>
      <c r="AL340" s="37"/>
      <c r="AM340" s="37"/>
      <c r="AN340" s="37"/>
      <c r="AO340" s="38"/>
      <c r="AP340" s="38"/>
      <c r="AQ340" s="37"/>
      <c r="AR340" s="37"/>
      <c r="AS340" s="37"/>
      <c r="AT340" s="38"/>
    </row>
    <row r="341" spans="1:46" ht="12.75"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37"/>
      <c r="AK341" s="37"/>
      <c r="AL341" s="37"/>
      <c r="AM341" s="37"/>
      <c r="AN341" s="37"/>
      <c r="AO341" s="38"/>
      <c r="AP341" s="38"/>
      <c r="AQ341" s="37"/>
      <c r="AR341" s="37"/>
      <c r="AS341" s="37"/>
      <c r="AT341" s="38"/>
    </row>
    <row r="342" spans="1:46" ht="12.75"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37"/>
      <c r="AK342" s="37"/>
      <c r="AL342" s="37"/>
      <c r="AM342" s="37"/>
      <c r="AN342" s="37"/>
      <c r="AO342" s="38"/>
      <c r="AP342" s="38"/>
      <c r="AQ342" s="37"/>
      <c r="AR342" s="37"/>
      <c r="AS342" s="37"/>
      <c r="AT342" s="38"/>
    </row>
    <row r="343" spans="1:46" ht="12.75"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37"/>
      <c r="AK343" s="37"/>
      <c r="AL343" s="37"/>
      <c r="AM343" s="37"/>
      <c r="AN343" s="37"/>
      <c r="AO343" s="38"/>
      <c r="AP343" s="38"/>
      <c r="AQ343" s="37"/>
      <c r="AR343" s="37"/>
      <c r="AS343" s="37"/>
      <c r="AT343" s="38"/>
    </row>
    <row r="344" spans="1:46" ht="12.75"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37"/>
      <c r="AK344" s="37"/>
      <c r="AL344" s="37"/>
      <c r="AM344" s="37"/>
      <c r="AN344" s="37"/>
      <c r="AO344" s="38"/>
      <c r="AP344" s="38"/>
      <c r="AQ344" s="37"/>
      <c r="AR344" s="37"/>
      <c r="AS344" s="37"/>
      <c r="AT344" s="38"/>
    </row>
    <row r="345" spans="1:46" ht="12.75"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37"/>
      <c r="AK345" s="37"/>
      <c r="AL345" s="37"/>
      <c r="AM345" s="37"/>
      <c r="AN345" s="37"/>
      <c r="AO345" s="38"/>
      <c r="AP345" s="38"/>
      <c r="AQ345" s="37"/>
      <c r="AR345" s="37"/>
      <c r="AS345" s="37"/>
      <c r="AT345" s="38"/>
    </row>
    <row r="346" spans="1:46" ht="12.75"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c r="AM346" s="37"/>
      <c r="AN346" s="37"/>
      <c r="AO346" s="38"/>
      <c r="AP346" s="38"/>
      <c r="AQ346" s="37"/>
      <c r="AR346" s="37"/>
      <c r="AS346" s="37"/>
      <c r="AT346" s="38"/>
    </row>
    <row r="347" spans="1:46" ht="12.75"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37"/>
      <c r="AK347" s="37"/>
      <c r="AL347" s="37"/>
      <c r="AM347" s="37"/>
      <c r="AN347" s="37"/>
      <c r="AO347" s="38"/>
      <c r="AP347" s="38"/>
      <c r="AQ347" s="37"/>
      <c r="AR347" s="37"/>
      <c r="AS347" s="37"/>
      <c r="AT347" s="38"/>
    </row>
    <row r="348" spans="1:46" ht="12.75"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c r="AM348" s="37"/>
      <c r="AN348" s="37"/>
      <c r="AO348" s="38"/>
      <c r="AP348" s="38"/>
      <c r="AQ348" s="37"/>
      <c r="AR348" s="37"/>
      <c r="AS348" s="37"/>
      <c r="AT348" s="38"/>
    </row>
    <row r="349" spans="1:46" ht="12.75"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37"/>
      <c r="AK349" s="37"/>
      <c r="AL349" s="37"/>
      <c r="AM349" s="37"/>
      <c r="AN349" s="37"/>
      <c r="AO349" s="38"/>
      <c r="AP349" s="38"/>
      <c r="AQ349" s="37"/>
      <c r="AR349" s="37"/>
      <c r="AS349" s="37"/>
      <c r="AT349" s="38"/>
    </row>
    <row r="350" spans="1:46" ht="12.75"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c r="AM350" s="37"/>
      <c r="AN350" s="37"/>
      <c r="AO350" s="38"/>
      <c r="AP350" s="38"/>
      <c r="AQ350" s="37"/>
      <c r="AR350" s="37"/>
      <c r="AS350" s="37"/>
      <c r="AT350" s="38"/>
    </row>
    <row r="351" spans="1:46" ht="12.75"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37"/>
      <c r="AK351" s="37"/>
      <c r="AL351" s="37"/>
      <c r="AM351" s="37"/>
      <c r="AN351" s="37"/>
      <c r="AO351" s="38"/>
      <c r="AP351" s="38"/>
      <c r="AQ351" s="37"/>
      <c r="AR351" s="37"/>
      <c r="AS351" s="37"/>
      <c r="AT351" s="38"/>
    </row>
    <row r="352" spans="1:46" ht="12.75"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37"/>
      <c r="AK352" s="37"/>
      <c r="AL352" s="37"/>
      <c r="AM352" s="37"/>
      <c r="AN352" s="37"/>
      <c r="AO352" s="38"/>
      <c r="AP352" s="38"/>
      <c r="AQ352" s="37"/>
      <c r="AR352" s="37"/>
      <c r="AS352" s="37"/>
      <c r="AT352" s="38"/>
    </row>
    <row r="353" spans="1:46" ht="12.75"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37"/>
      <c r="AK353" s="37"/>
      <c r="AL353" s="37"/>
      <c r="AM353" s="37"/>
      <c r="AN353" s="37"/>
      <c r="AO353" s="38"/>
      <c r="AP353" s="38"/>
      <c r="AQ353" s="37"/>
      <c r="AR353" s="37"/>
      <c r="AS353" s="37"/>
      <c r="AT353" s="38"/>
    </row>
    <row r="354" spans="1:46" ht="12.75"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37"/>
      <c r="AK354" s="37"/>
      <c r="AL354" s="37"/>
      <c r="AM354" s="37"/>
      <c r="AN354" s="37"/>
      <c r="AO354" s="38"/>
      <c r="AP354" s="38"/>
      <c r="AQ354" s="37"/>
      <c r="AR354" s="37"/>
      <c r="AS354" s="37"/>
      <c r="AT354" s="38"/>
    </row>
    <row r="355" spans="1:46" ht="12.75"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c r="AM355" s="37"/>
      <c r="AN355" s="37"/>
      <c r="AO355" s="38"/>
      <c r="AP355" s="38"/>
      <c r="AQ355" s="37"/>
      <c r="AR355" s="37"/>
      <c r="AS355" s="37"/>
      <c r="AT355" s="38"/>
    </row>
    <row r="356" spans="1:46" ht="12.75"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37"/>
      <c r="AK356" s="37"/>
      <c r="AL356" s="37"/>
      <c r="AM356" s="37"/>
      <c r="AN356" s="37"/>
      <c r="AO356" s="38"/>
      <c r="AP356" s="38"/>
      <c r="AQ356" s="37"/>
      <c r="AR356" s="37"/>
      <c r="AS356" s="37"/>
      <c r="AT356" s="38"/>
    </row>
    <row r="357" spans="1:46" ht="12.75"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37"/>
      <c r="AK357" s="37"/>
      <c r="AL357" s="37"/>
      <c r="AM357" s="37"/>
      <c r="AN357" s="37"/>
      <c r="AO357" s="38"/>
      <c r="AP357" s="38"/>
      <c r="AQ357" s="37"/>
      <c r="AR357" s="37"/>
      <c r="AS357" s="37"/>
      <c r="AT357" s="38"/>
    </row>
    <row r="358" spans="1:46" ht="12.75"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37"/>
      <c r="AK358" s="37"/>
      <c r="AL358" s="37"/>
      <c r="AM358" s="37"/>
      <c r="AN358" s="37"/>
      <c r="AO358" s="38"/>
      <c r="AP358" s="38"/>
      <c r="AQ358" s="37"/>
      <c r="AR358" s="37"/>
      <c r="AS358" s="37"/>
      <c r="AT358" s="38"/>
    </row>
    <row r="359" spans="1:46" ht="12.75"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37"/>
      <c r="AK359" s="37"/>
      <c r="AL359" s="37"/>
      <c r="AM359" s="37"/>
      <c r="AN359" s="37"/>
      <c r="AO359" s="38"/>
      <c r="AP359" s="38"/>
      <c r="AQ359" s="37"/>
      <c r="AR359" s="37"/>
      <c r="AS359" s="37"/>
      <c r="AT359" s="38"/>
    </row>
    <row r="360" spans="1:46" ht="12.75"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c r="AM360" s="37"/>
      <c r="AN360" s="37"/>
      <c r="AO360" s="38"/>
      <c r="AP360" s="38"/>
      <c r="AQ360" s="37"/>
      <c r="AR360" s="37"/>
      <c r="AS360" s="37"/>
      <c r="AT360" s="38"/>
    </row>
    <row r="361" spans="1:46" ht="12.75"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37"/>
      <c r="AK361" s="37"/>
      <c r="AL361" s="37"/>
      <c r="AM361" s="37"/>
      <c r="AN361" s="37"/>
      <c r="AO361" s="38"/>
      <c r="AP361" s="38"/>
      <c r="AQ361" s="37"/>
      <c r="AR361" s="37"/>
      <c r="AS361" s="37"/>
      <c r="AT361" s="38"/>
    </row>
    <row r="362" spans="1:46" ht="12.75"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37"/>
      <c r="AK362" s="37"/>
      <c r="AL362" s="37"/>
      <c r="AM362" s="37"/>
      <c r="AN362" s="37"/>
      <c r="AO362" s="38"/>
      <c r="AP362" s="38"/>
      <c r="AQ362" s="37"/>
      <c r="AR362" s="37"/>
      <c r="AS362" s="37"/>
      <c r="AT362" s="38"/>
    </row>
    <row r="363" spans="1:46" ht="12.75"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37"/>
      <c r="AK363" s="37"/>
      <c r="AL363" s="37"/>
      <c r="AM363" s="37"/>
      <c r="AN363" s="37"/>
      <c r="AO363" s="38"/>
      <c r="AP363" s="38"/>
      <c r="AQ363" s="37"/>
      <c r="AR363" s="37"/>
      <c r="AS363" s="37"/>
      <c r="AT363" s="38"/>
    </row>
    <row r="364" spans="1:46" ht="12.75"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37"/>
      <c r="AK364" s="37"/>
      <c r="AL364" s="37"/>
      <c r="AM364" s="37"/>
      <c r="AN364" s="37"/>
      <c r="AO364" s="38"/>
      <c r="AP364" s="38"/>
      <c r="AQ364" s="37"/>
      <c r="AR364" s="37"/>
      <c r="AS364" s="37"/>
      <c r="AT364" s="38"/>
    </row>
    <row r="365" spans="1:46" ht="12.75"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37"/>
      <c r="AK365" s="37"/>
      <c r="AL365" s="37"/>
      <c r="AM365" s="37"/>
      <c r="AN365" s="37"/>
      <c r="AO365" s="38"/>
      <c r="AP365" s="38"/>
      <c r="AQ365" s="37"/>
      <c r="AR365" s="37"/>
      <c r="AS365" s="37"/>
      <c r="AT365" s="38"/>
    </row>
    <row r="366" spans="1:46" ht="12.75"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37"/>
      <c r="AK366" s="37"/>
      <c r="AL366" s="37"/>
      <c r="AM366" s="37"/>
      <c r="AN366" s="37"/>
      <c r="AO366" s="38"/>
      <c r="AP366" s="38"/>
      <c r="AQ366" s="37"/>
      <c r="AR366" s="37"/>
      <c r="AS366" s="37"/>
      <c r="AT366" s="38"/>
    </row>
    <row r="367" spans="1:46" ht="12.75"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37"/>
      <c r="AK367" s="37"/>
      <c r="AL367" s="37"/>
      <c r="AM367" s="37"/>
      <c r="AN367" s="37"/>
      <c r="AO367" s="38"/>
      <c r="AP367" s="38"/>
      <c r="AQ367" s="37"/>
      <c r="AR367" s="37"/>
      <c r="AS367" s="37"/>
      <c r="AT367" s="38"/>
    </row>
    <row r="368" spans="1:46" ht="12.75"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37"/>
      <c r="AK368" s="37"/>
      <c r="AL368" s="37"/>
      <c r="AM368" s="37"/>
      <c r="AN368" s="37"/>
      <c r="AO368" s="38"/>
      <c r="AP368" s="38"/>
      <c r="AQ368" s="37"/>
      <c r="AR368" s="37"/>
      <c r="AS368" s="37"/>
      <c r="AT368" s="38"/>
    </row>
    <row r="369" spans="1:46" ht="12.75"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37"/>
      <c r="AK369" s="37"/>
      <c r="AL369" s="37"/>
      <c r="AM369" s="37"/>
      <c r="AN369" s="37"/>
      <c r="AO369" s="38"/>
      <c r="AP369" s="38"/>
      <c r="AQ369" s="37"/>
      <c r="AR369" s="37"/>
      <c r="AS369" s="37"/>
      <c r="AT369" s="38"/>
    </row>
    <row r="370" spans="1:46" ht="12.75"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c r="AM370" s="37"/>
      <c r="AN370" s="37"/>
      <c r="AO370" s="38"/>
      <c r="AP370" s="38"/>
      <c r="AQ370" s="37"/>
      <c r="AR370" s="37"/>
      <c r="AS370" s="37"/>
      <c r="AT370" s="38"/>
    </row>
    <row r="371" spans="1:46" ht="12.75"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37"/>
      <c r="AK371" s="37"/>
      <c r="AL371" s="37"/>
      <c r="AM371" s="37"/>
      <c r="AN371" s="37"/>
      <c r="AO371" s="38"/>
      <c r="AP371" s="38"/>
      <c r="AQ371" s="37"/>
      <c r="AR371" s="37"/>
      <c r="AS371" s="37"/>
      <c r="AT371" s="38"/>
    </row>
    <row r="372" spans="1:46" ht="12.75"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37"/>
      <c r="AK372" s="37"/>
      <c r="AL372" s="37"/>
      <c r="AM372" s="37"/>
      <c r="AN372" s="37"/>
      <c r="AO372" s="38"/>
      <c r="AP372" s="38"/>
      <c r="AQ372" s="37"/>
      <c r="AR372" s="37"/>
      <c r="AS372" s="37"/>
      <c r="AT372" s="38"/>
    </row>
    <row r="373" spans="1:46" ht="12.75"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37"/>
      <c r="AK373" s="37"/>
      <c r="AL373" s="37"/>
      <c r="AM373" s="37"/>
      <c r="AN373" s="37"/>
      <c r="AO373" s="38"/>
      <c r="AP373" s="38"/>
      <c r="AQ373" s="37"/>
      <c r="AR373" s="37"/>
      <c r="AS373" s="37"/>
      <c r="AT373" s="38"/>
    </row>
    <row r="374" spans="1:46" ht="12.75"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37"/>
      <c r="AK374" s="37"/>
      <c r="AL374" s="37"/>
      <c r="AM374" s="37"/>
      <c r="AN374" s="37"/>
      <c r="AO374" s="38"/>
      <c r="AP374" s="38"/>
      <c r="AQ374" s="37"/>
      <c r="AR374" s="37"/>
      <c r="AS374" s="37"/>
      <c r="AT374" s="38"/>
    </row>
    <row r="375" spans="1:46" ht="12.75"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37"/>
      <c r="AK375" s="37"/>
      <c r="AL375" s="37"/>
      <c r="AM375" s="37"/>
      <c r="AN375" s="37"/>
      <c r="AO375" s="38"/>
      <c r="AP375" s="38"/>
      <c r="AQ375" s="37"/>
      <c r="AR375" s="37"/>
      <c r="AS375" s="37"/>
      <c r="AT375" s="38"/>
    </row>
    <row r="376" spans="1:46" ht="12.75"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37"/>
      <c r="AK376" s="37"/>
      <c r="AL376" s="37"/>
      <c r="AM376" s="37"/>
      <c r="AN376" s="37"/>
      <c r="AO376" s="38"/>
      <c r="AP376" s="38"/>
      <c r="AQ376" s="37"/>
      <c r="AR376" s="37"/>
      <c r="AS376" s="37"/>
      <c r="AT376" s="38"/>
    </row>
    <row r="377" spans="1:46" ht="12.75"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37"/>
      <c r="AK377" s="37"/>
      <c r="AL377" s="37"/>
      <c r="AM377" s="37"/>
      <c r="AN377" s="37"/>
      <c r="AO377" s="38"/>
      <c r="AP377" s="38"/>
      <c r="AQ377" s="37"/>
      <c r="AR377" s="37"/>
      <c r="AS377" s="37"/>
      <c r="AT377" s="38"/>
    </row>
    <row r="378" spans="1:46" ht="12.75"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c r="AM378" s="37"/>
      <c r="AN378" s="37"/>
      <c r="AO378" s="38"/>
      <c r="AP378" s="38"/>
      <c r="AQ378" s="37"/>
      <c r="AR378" s="37"/>
      <c r="AS378" s="37"/>
      <c r="AT378" s="38"/>
    </row>
    <row r="379" spans="1:46" ht="12.75"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37"/>
      <c r="AK379" s="37"/>
      <c r="AL379" s="37"/>
      <c r="AM379" s="37"/>
      <c r="AN379" s="37"/>
      <c r="AO379" s="38"/>
      <c r="AP379" s="38"/>
      <c r="AQ379" s="37"/>
      <c r="AR379" s="37"/>
      <c r="AS379" s="37"/>
      <c r="AT379" s="38"/>
    </row>
    <row r="380" spans="1:46" ht="12.75"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37"/>
      <c r="AK380" s="37"/>
      <c r="AL380" s="37"/>
      <c r="AM380" s="37"/>
      <c r="AN380" s="37"/>
      <c r="AO380" s="38"/>
      <c r="AP380" s="38"/>
      <c r="AQ380" s="37"/>
      <c r="AR380" s="37"/>
      <c r="AS380" s="37"/>
      <c r="AT380" s="38"/>
    </row>
    <row r="381" spans="1:46" ht="12.75"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37"/>
      <c r="AK381" s="37"/>
      <c r="AL381" s="37"/>
      <c r="AM381" s="37"/>
      <c r="AN381" s="37"/>
      <c r="AO381" s="38"/>
      <c r="AP381" s="38"/>
      <c r="AQ381" s="37"/>
      <c r="AR381" s="37"/>
      <c r="AS381" s="37"/>
      <c r="AT381" s="38"/>
    </row>
    <row r="382" spans="1:46" ht="12.75"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37"/>
      <c r="AK382" s="37"/>
      <c r="AL382" s="37"/>
      <c r="AM382" s="37"/>
      <c r="AN382" s="37"/>
      <c r="AO382" s="38"/>
      <c r="AP382" s="38"/>
      <c r="AQ382" s="37"/>
      <c r="AR382" s="37"/>
      <c r="AS382" s="37"/>
      <c r="AT382" s="38"/>
    </row>
    <row r="383" spans="1:46" ht="12.75"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37"/>
      <c r="AK383" s="37"/>
      <c r="AL383" s="37"/>
      <c r="AM383" s="37"/>
      <c r="AN383" s="37"/>
      <c r="AO383" s="38"/>
      <c r="AP383" s="38"/>
      <c r="AQ383" s="37"/>
      <c r="AR383" s="37"/>
      <c r="AS383" s="37"/>
      <c r="AT383" s="38"/>
    </row>
    <row r="384" spans="1:46" ht="12.75"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37"/>
      <c r="AK384" s="37"/>
      <c r="AL384" s="37"/>
      <c r="AM384" s="37"/>
      <c r="AN384" s="37"/>
      <c r="AO384" s="38"/>
      <c r="AP384" s="38"/>
      <c r="AQ384" s="37"/>
      <c r="AR384" s="37"/>
      <c r="AS384" s="37"/>
      <c r="AT384" s="38"/>
    </row>
    <row r="385" spans="1:46" ht="12.75"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37"/>
      <c r="AK385" s="37"/>
      <c r="AL385" s="37"/>
      <c r="AM385" s="37"/>
      <c r="AN385" s="37"/>
      <c r="AO385" s="38"/>
      <c r="AP385" s="38"/>
      <c r="AQ385" s="37"/>
      <c r="AR385" s="37"/>
      <c r="AS385" s="37"/>
      <c r="AT385" s="38"/>
    </row>
    <row r="386" spans="1:46" ht="12.75"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37"/>
      <c r="AK386" s="37"/>
      <c r="AL386" s="37"/>
      <c r="AM386" s="37"/>
      <c r="AN386" s="37"/>
      <c r="AO386" s="38"/>
      <c r="AP386" s="38"/>
      <c r="AQ386" s="37"/>
      <c r="AR386" s="37"/>
      <c r="AS386" s="37"/>
      <c r="AT386" s="38"/>
    </row>
    <row r="387" spans="1:46" ht="12.75"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37"/>
      <c r="AK387" s="37"/>
      <c r="AL387" s="37"/>
      <c r="AM387" s="37"/>
      <c r="AN387" s="37"/>
      <c r="AO387" s="38"/>
      <c r="AP387" s="38"/>
      <c r="AQ387" s="37"/>
      <c r="AR387" s="37"/>
      <c r="AS387" s="37"/>
      <c r="AT387" s="38"/>
    </row>
    <row r="388" spans="1:46" ht="12.75"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37"/>
      <c r="AK388" s="37"/>
      <c r="AL388" s="37"/>
      <c r="AM388" s="37"/>
      <c r="AN388" s="37"/>
      <c r="AO388" s="38"/>
      <c r="AP388" s="38"/>
      <c r="AQ388" s="37"/>
      <c r="AR388" s="37"/>
      <c r="AS388" s="37"/>
      <c r="AT388" s="38"/>
    </row>
    <row r="389" spans="1:46" ht="12.75"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37"/>
      <c r="AK389" s="37"/>
      <c r="AL389" s="37"/>
      <c r="AM389" s="37"/>
      <c r="AN389" s="37"/>
      <c r="AO389" s="38"/>
      <c r="AP389" s="38"/>
      <c r="AQ389" s="37"/>
      <c r="AR389" s="37"/>
      <c r="AS389" s="37"/>
      <c r="AT389" s="38"/>
    </row>
    <row r="390" spans="1:46" ht="12.75"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37"/>
      <c r="AK390" s="37"/>
      <c r="AL390" s="37"/>
      <c r="AM390" s="37"/>
      <c r="AN390" s="37"/>
      <c r="AO390" s="38"/>
      <c r="AP390" s="38"/>
      <c r="AQ390" s="37"/>
      <c r="AR390" s="37"/>
      <c r="AS390" s="37"/>
      <c r="AT390" s="38"/>
    </row>
    <row r="391" spans="1:46" ht="12.75"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37"/>
      <c r="AK391" s="37"/>
      <c r="AL391" s="37"/>
      <c r="AM391" s="37"/>
      <c r="AN391" s="37"/>
      <c r="AO391" s="38"/>
      <c r="AP391" s="38"/>
      <c r="AQ391" s="37"/>
      <c r="AR391" s="37"/>
      <c r="AS391" s="37"/>
      <c r="AT391" s="38"/>
    </row>
    <row r="392" spans="1:46" ht="12.75"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37"/>
      <c r="AK392" s="37"/>
      <c r="AL392" s="37"/>
      <c r="AM392" s="37"/>
      <c r="AN392" s="37"/>
      <c r="AO392" s="38"/>
      <c r="AP392" s="38"/>
      <c r="AQ392" s="37"/>
      <c r="AR392" s="37"/>
      <c r="AS392" s="37"/>
      <c r="AT392" s="38"/>
    </row>
    <row r="393" spans="1:46" ht="12.75"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37"/>
      <c r="AK393" s="37"/>
      <c r="AL393" s="37"/>
      <c r="AM393" s="37"/>
      <c r="AN393" s="37"/>
      <c r="AO393" s="38"/>
      <c r="AP393" s="38"/>
      <c r="AQ393" s="37"/>
      <c r="AR393" s="37"/>
      <c r="AS393" s="37"/>
      <c r="AT393" s="38"/>
    </row>
    <row r="394" spans="1:46" ht="12.75"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37"/>
      <c r="AK394" s="37"/>
      <c r="AL394" s="37"/>
      <c r="AM394" s="37"/>
      <c r="AN394" s="37"/>
      <c r="AO394" s="38"/>
      <c r="AP394" s="38"/>
      <c r="AQ394" s="37"/>
      <c r="AR394" s="37"/>
      <c r="AS394" s="37"/>
      <c r="AT394" s="38"/>
    </row>
    <row r="395" spans="1:46" ht="12.75"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37"/>
      <c r="AK395" s="37"/>
      <c r="AL395" s="37"/>
      <c r="AM395" s="37"/>
      <c r="AN395" s="37"/>
      <c r="AO395" s="38"/>
      <c r="AP395" s="38"/>
      <c r="AQ395" s="37"/>
      <c r="AR395" s="37"/>
      <c r="AS395" s="37"/>
      <c r="AT395" s="38"/>
    </row>
    <row r="396" spans="1:46" ht="12.75"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37"/>
      <c r="AK396" s="37"/>
      <c r="AL396" s="37"/>
      <c r="AM396" s="37"/>
      <c r="AN396" s="37"/>
      <c r="AO396" s="38"/>
      <c r="AP396" s="38"/>
      <c r="AQ396" s="37"/>
      <c r="AR396" s="37"/>
      <c r="AS396" s="37"/>
      <c r="AT396" s="38"/>
    </row>
    <row r="397" spans="1:46" ht="12.75"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37"/>
      <c r="AK397" s="37"/>
      <c r="AL397" s="37"/>
      <c r="AM397" s="37"/>
      <c r="AN397" s="37"/>
      <c r="AO397" s="38"/>
      <c r="AP397" s="38"/>
      <c r="AQ397" s="37"/>
      <c r="AR397" s="37"/>
      <c r="AS397" s="37"/>
      <c r="AT397" s="38"/>
    </row>
    <row r="398" spans="1:46" ht="12.75"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37"/>
      <c r="AK398" s="37"/>
      <c r="AL398" s="37"/>
      <c r="AM398" s="37"/>
      <c r="AN398" s="37"/>
      <c r="AO398" s="38"/>
      <c r="AP398" s="38"/>
      <c r="AQ398" s="37"/>
      <c r="AR398" s="37"/>
      <c r="AS398" s="37"/>
      <c r="AT398" s="38"/>
    </row>
    <row r="399" spans="1:46" ht="12.75"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37"/>
      <c r="AK399" s="37"/>
      <c r="AL399" s="37"/>
      <c r="AM399" s="37"/>
      <c r="AN399" s="37"/>
      <c r="AO399" s="38"/>
      <c r="AP399" s="38"/>
      <c r="AQ399" s="37"/>
      <c r="AR399" s="37"/>
      <c r="AS399" s="37"/>
      <c r="AT399" s="38"/>
    </row>
    <row r="400" spans="1:46" ht="12.75"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37"/>
      <c r="AK400" s="37"/>
      <c r="AL400" s="37"/>
      <c r="AM400" s="37"/>
      <c r="AN400" s="37"/>
      <c r="AO400" s="38"/>
      <c r="AP400" s="38"/>
      <c r="AQ400" s="37"/>
      <c r="AR400" s="37"/>
      <c r="AS400" s="37"/>
      <c r="AT400" s="38"/>
    </row>
    <row r="401" spans="1:46" ht="12.75"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37"/>
      <c r="AK401" s="37"/>
      <c r="AL401" s="37"/>
      <c r="AM401" s="37"/>
      <c r="AN401" s="37"/>
      <c r="AO401" s="38"/>
      <c r="AP401" s="38"/>
      <c r="AQ401" s="37"/>
      <c r="AR401" s="37"/>
      <c r="AS401" s="37"/>
      <c r="AT401" s="38"/>
    </row>
    <row r="402" spans="1:46" ht="12.75"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37"/>
      <c r="AK402" s="37"/>
      <c r="AL402" s="37"/>
      <c r="AM402" s="37"/>
      <c r="AN402" s="37"/>
      <c r="AO402" s="38"/>
      <c r="AP402" s="38"/>
      <c r="AQ402" s="37"/>
      <c r="AR402" s="37"/>
      <c r="AS402" s="37"/>
      <c r="AT402" s="38"/>
    </row>
    <row r="403" spans="1:46" ht="12.75"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37"/>
      <c r="AK403" s="37"/>
      <c r="AL403" s="37"/>
      <c r="AM403" s="37"/>
      <c r="AN403" s="37"/>
      <c r="AO403" s="38"/>
      <c r="AP403" s="38"/>
      <c r="AQ403" s="37"/>
      <c r="AR403" s="37"/>
      <c r="AS403" s="37"/>
      <c r="AT403" s="38"/>
    </row>
    <row r="404" spans="1:46" ht="12.75"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c r="AM404" s="37"/>
      <c r="AN404" s="37"/>
      <c r="AO404" s="38"/>
      <c r="AP404" s="38"/>
      <c r="AQ404" s="37"/>
      <c r="AR404" s="37"/>
      <c r="AS404" s="37"/>
      <c r="AT404" s="38"/>
    </row>
    <row r="405" spans="1:46" ht="12.75"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37"/>
      <c r="AK405" s="37"/>
      <c r="AL405" s="37"/>
      <c r="AM405" s="37"/>
      <c r="AN405" s="37"/>
      <c r="AO405" s="38"/>
      <c r="AP405" s="38"/>
      <c r="AQ405" s="37"/>
      <c r="AR405" s="37"/>
      <c r="AS405" s="37"/>
      <c r="AT405" s="38"/>
    </row>
    <row r="406" spans="1:46" ht="12.75"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37"/>
      <c r="AK406" s="37"/>
      <c r="AL406" s="37"/>
      <c r="AM406" s="37"/>
      <c r="AN406" s="37"/>
      <c r="AO406" s="38"/>
      <c r="AP406" s="38"/>
      <c r="AQ406" s="37"/>
      <c r="AR406" s="37"/>
      <c r="AS406" s="37"/>
      <c r="AT406" s="38"/>
    </row>
    <row r="407" spans="1:46" ht="12.75"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37"/>
      <c r="AK407" s="37"/>
      <c r="AL407" s="37"/>
      <c r="AM407" s="37"/>
      <c r="AN407" s="37"/>
      <c r="AO407" s="38"/>
      <c r="AP407" s="38"/>
      <c r="AQ407" s="37"/>
      <c r="AR407" s="37"/>
      <c r="AS407" s="37"/>
      <c r="AT407" s="38"/>
    </row>
    <row r="408" spans="1:46" ht="12.75"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37"/>
      <c r="AK408" s="37"/>
      <c r="AL408" s="37"/>
      <c r="AM408" s="37"/>
      <c r="AN408" s="37"/>
      <c r="AO408" s="38"/>
      <c r="AP408" s="38"/>
      <c r="AQ408" s="37"/>
      <c r="AR408" s="37"/>
      <c r="AS408" s="37"/>
      <c r="AT408" s="38"/>
    </row>
    <row r="409" spans="1:46" ht="12.75"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37"/>
      <c r="AK409" s="37"/>
      <c r="AL409" s="37"/>
      <c r="AM409" s="37"/>
      <c r="AN409" s="37"/>
      <c r="AO409" s="38"/>
      <c r="AP409" s="38"/>
      <c r="AQ409" s="37"/>
      <c r="AR409" s="37"/>
      <c r="AS409" s="37"/>
      <c r="AT409" s="38"/>
    </row>
    <row r="410" spans="1:46" ht="12.75"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37"/>
      <c r="AK410" s="37"/>
      <c r="AL410" s="37"/>
      <c r="AM410" s="37"/>
      <c r="AN410" s="37"/>
      <c r="AO410" s="38"/>
      <c r="AP410" s="38"/>
      <c r="AQ410" s="37"/>
      <c r="AR410" s="37"/>
      <c r="AS410" s="37"/>
      <c r="AT410" s="38"/>
    </row>
    <row r="411" spans="1:46" ht="12.75"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37"/>
      <c r="AK411" s="37"/>
      <c r="AL411" s="37"/>
      <c r="AM411" s="37"/>
      <c r="AN411" s="37"/>
      <c r="AO411" s="38"/>
      <c r="AP411" s="38"/>
      <c r="AQ411" s="37"/>
      <c r="AR411" s="37"/>
      <c r="AS411" s="37"/>
      <c r="AT411" s="38"/>
    </row>
    <row r="412" spans="1:46" ht="12.75"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37"/>
      <c r="AK412" s="37"/>
      <c r="AL412" s="37"/>
      <c r="AM412" s="37"/>
      <c r="AN412" s="37"/>
      <c r="AO412" s="38"/>
      <c r="AP412" s="38"/>
      <c r="AQ412" s="37"/>
      <c r="AR412" s="37"/>
      <c r="AS412" s="37"/>
      <c r="AT412" s="38"/>
    </row>
    <row r="413" spans="1:46" ht="12.75"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37"/>
      <c r="AK413" s="37"/>
      <c r="AL413" s="37"/>
      <c r="AM413" s="37"/>
      <c r="AN413" s="37"/>
      <c r="AO413" s="38"/>
      <c r="AP413" s="38"/>
      <c r="AQ413" s="37"/>
      <c r="AR413" s="37"/>
      <c r="AS413" s="37"/>
      <c r="AT413" s="38"/>
    </row>
    <row r="414" spans="1:46" ht="12.75"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37"/>
      <c r="AK414" s="37"/>
      <c r="AL414" s="37"/>
      <c r="AM414" s="37"/>
      <c r="AN414" s="37"/>
      <c r="AO414" s="38"/>
      <c r="AP414" s="38"/>
      <c r="AQ414" s="37"/>
      <c r="AR414" s="37"/>
      <c r="AS414" s="37"/>
      <c r="AT414" s="38"/>
    </row>
    <row r="415" spans="1:46" ht="12.75"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37"/>
      <c r="AK415" s="37"/>
      <c r="AL415" s="37"/>
      <c r="AM415" s="37"/>
      <c r="AN415" s="37"/>
      <c r="AO415" s="38"/>
      <c r="AP415" s="38"/>
      <c r="AQ415" s="37"/>
      <c r="AR415" s="37"/>
      <c r="AS415" s="37"/>
      <c r="AT415" s="38"/>
    </row>
    <row r="416" spans="1:46" ht="12.75"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37"/>
      <c r="AK416" s="37"/>
      <c r="AL416" s="37"/>
      <c r="AM416" s="37"/>
      <c r="AN416" s="37"/>
      <c r="AO416" s="38"/>
      <c r="AP416" s="38"/>
      <c r="AQ416" s="37"/>
      <c r="AR416" s="37"/>
      <c r="AS416" s="37"/>
      <c r="AT416" s="38"/>
    </row>
    <row r="417" spans="1:46" ht="12.75"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37"/>
      <c r="AK417" s="37"/>
      <c r="AL417" s="37"/>
      <c r="AM417" s="37"/>
      <c r="AN417" s="37"/>
      <c r="AO417" s="38"/>
      <c r="AP417" s="38"/>
      <c r="AQ417" s="37"/>
      <c r="AR417" s="37"/>
      <c r="AS417" s="37"/>
      <c r="AT417" s="38"/>
    </row>
    <row r="418" spans="1:46" ht="12.75"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37"/>
      <c r="AK418" s="37"/>
      <c r="AL418" s="37"/>
      <c r="AM418" s="37"/>
      <c r="AN418" s="37"/>
      <c r="AO418" s="38"/>
      <c r="AP418" s="38"/>
      <c r="AQ418" s="37"/>
      <c r="AR418" s="37"/>
      <c r="AS418" s="37"/>
      <c r="AT418" s="38"/>
    </row>
    <row r="419" spans="1:46" ht="12.75"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37"/>
      <c r="AK419" s="37"/>
      <c r="AL419" s="37"/>
      <c r="AM419" s="37"/>
      <c r="AN419" s="37"/>
      <c r="AO419" s="38"/>
      <c r="AP419" s="38"/>
      <c r="AQ419" s="37"/>
      <c r="AR419" s="37"/>
      <c r="AS419" s="37"/>
      <c r="AT419" s="38"/>
    </row>
    <row r="420" spans="1:46" ht="12.75"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37"/>
      <c r="AK420" s="37"/>
      <c r="AL420" s="37"/>
      <c r="AM420" s="37"/>
      <c r="AN420" s="37"/>
      <c r="AO420" s="38"/>
      <c r="AP420" s="38"/>
      <c r="AQ420" s="37"/>
      <c r="AR420" s="37"/>
      <c r="AS420" s="37"/>
      <c r="AT420" s="38"/>
    </row>
    <row r="421" spans="1:46" ht="12.75"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37"/>
      <c r="AK421" s="37"/>
      <c r="AL421" s="37"/>
      <c r="AM421" s="37"/>
      <c r="AN421" s="37"/>
      <c r="AO421" s="38"/>
      <c r="AP421" s="38"/>
      <c r="AQ421" s="37"/>
      <c r="AR421" s="37"/>
      <c r="AS421" s="37"/>
      <c r="AT421" s="38"/>
    </row>
    <row r="422" spans="1:46" ht="12.75"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37"/>
      <c r="AK422" s="37"/>
      <c r="AL422" s="37"/>
      <c r="AM422" s="37"/>
      <c r="AN422" s="37"/>
      <c r="AO422" s="38"/>
      <c r="AP422" s="38"/>
      <c r="AQ422" s="37"/>
      <c r="AR422" s="37"/>
      <c r="AS422" s="37"/>
      <c r="AT422" s="38"/>
    </row>
    <row r="423" spans="1:46" ht="12.75"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37"/>
      <c r="AK423" s="37"/>
      <c r="AL423" s="37"/>
      <c r="AM423" s="37"/>
      <c r="AN423" s="37"/>
      <c r="AO423" s="38"/>
      <c r="AP423" s="38"/>
      <c r="AQ423" s="37"/>
      <c r="AR423" s="37"/>
      <c r="AS423" s="37"/>
      <c r="AT423" s="38"/>
    </row>
    <row r="424" spans="1:46" ht="12.75"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37"/>
      <c r="AK424" s="37"/>
      <c r="AL424" s="37"/>
      <c r="AM424" s="37"/>
      <c r="AN424" s="37"/>
      <c r="AO424" s="38"/>
      <c r="AP424" s="38"/>
      <c r="AQ424" s="37"/>
      <c r="AR424" s="37"/>
      <c r="AS424" s="37"/>
      <c r="AT424" s="38"/>
    </row>
    <row r="425" spans="1:46" ht="12.75"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37"/>
      <c r="AK425" s="37"/>
      <c r="AL425" s="37"/>
      <c r="AM425" s="37"/>
      <c r="AN425" s="37"/>
      <c r="AO425" s="38"/>
      <c r="AP425" s="38"/>
      <c r="AQ425" s="37"/>
      <c r="AR425" s="37"/>
      <c r="AS425" s="37"/>
      <c r="AT425" s="38"/>
    </row>
    <row r="426" spans="1:46" ht="12.75"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37"/>
      <c r="AK426" s="37"/>
      <c r="AL426" s="37"/>
      <c r="AM426" s="37"/>
      <c r="AN426" s="37"/>
      <c r="AO426" s="38"/>
      <c r="AP426" s="38"/>
      <c r="AQ426" s="37"/>
      <c r="AR426" s="37"/>
      <c r="AS426" s="37"/>
      <c r="AT426" s="38"/>
    </row>
    <row r="427" spans="1:46" ht="12.75"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37"/>
      <c r="AK427" s="37"/>
      <c r="AL427" s="37"/>
      <c r="AM427" s="37"/>
      <c r="AN427" s="37"/>
      <c r="AO427" s="38"/>
      <c r="AP427" s="38"/>
      <c r="AQ427" s="37"/>
      <c r="AR427" s="37"/>
      <c r="AS427" s="37"/>
      <c r="AT427" s="38"/>
    </row>
    <row r="428" spans="1:46" ht="12.75"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37"/>
      <c r="AK428" s="37"/>
      <c r="AL428" s="37"/>
      <c r="AM428" s="37"/>
      <c r="AN428" s="37"/>
      <c r="AO428" s="38"/>
      <c r="AP428" s="38"/>
      <c r="AQ428" s="37"/>
      <c r="AR428" s="37"/>
      <c r="AS428" s="37"/>
      <c r="AT428" s="38"/>
    </row>
    <row r="429" spans="1:46" ht="12.75"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c r="AM429" s="37"/>
      <c r="AN429" s="37"/>
      <c r="AO429" s="38"/>
      <c r="AP429" s="38"/>
      <c r="AQ429" s="37"/>
      <c r="AR429" s="37"/>
      <c r="AS429" s="37"/>
      <c r="AT429" s="38"/>
    </row>
    <row r="430" spans="1:46" ht="12.75"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c r="AM430" s="37"/>
      <c r="AN430" s="37"/>
      <c r="AO430" s="38"/>
      <c r="AP430" s="38"/>
      <c r="AQ430" s="37"/>
      <c r="AR430" s="37"/>
      <c r="AS430" s="37"/>
      <c r="AT430" s="38"/>
    </row>
    <row r="431" spans="1:46" ht="12.75"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37"/>
      <c r="AK431" s="37"/>
      <c r="AL431" s="37"/>
      <c r="AM431" s="37"/>
      <c r="AN431" s="37"/>
      <c r="AO431" s="38"/>
      <c r="AP431" s="38"/>
      <c r="AQ431" s="37"/>
      <c r="AR431" s="37"/>
      <c r="AS431" s="37"/>
      <c r="AT431" s="38"/>
    </row>
    <row r="432" spans="1:46" ht="12.75"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37"/>
      <c r="AK432" s="37"/>
      <c r="AL432" s="37"/>
      <c r="AM432" s="37"/>
      <c r="AN432" s="37"/>
      <c r="AO432" s="38"/>
      <c r="AP432" s="38"/>
      <c r="AQ432" s="37"/>
      <c r="AR432" s="37"/>
      <c r="AS432" s="37"/>
      <c r="AT432" s="38"/>
    </row>
    <row r="433" spans="1:46" ht="12.75"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37"/>
      <c r="AK433" s="37"/>
      <c r="AL433" s="37"/>
      <c r="AM433" s="37"/>
      <c r="AN433" s="37"/>
      <c r="AO433" s="38"/>
      <c r="AP433" s="38"/>
      <c r="AQ433" s="37"/>
      <c r="AR433" s="37"/>
      <c r="AS433" s="37"/>
      <c r="AT433" s="38"/>
    </row>
    <row r="434" spans="1:46" ht="12.75"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37"/>
      <c r="AK434" s="37"/>
      <c r="AL434" s="37"/>
      <c r="AM434" s="37"/>
      <c r="AN434" s="37"/>
      <c r="AO434" s="38"/>
      <c r="AP434" s="38"/>
      <c r="AQ434" s="37"/>
      <c r="AR434" s="37"/>
      <c r="AS434" s="37"/>
      <c r="AT434" s="38"/>
    </row>
    <row r="435" spans="1:46" ht="12.75"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37"/>
      <c r="AK435" s="37"/>
      <c r="AL435" s="37"/>
      <c r="AM435" s="37"/>
      <c r="AN435" s="37"/>
      <c r="AO435" s="38"/>
      <c r="AP435" s="38"/>
      <c r="AQ435" s="37"/>
      <c r="AR435" s="37"/>
      <c r="AS435" s="37"/>
      <c r="AT435" s="38"/>
    </row>
    <row r="436" spans="1:46" ht="12.75"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37"/>
      <c r="AK436" s="37"/>
      <c r="AL436" s="37"/>
      <c r="AM436" s="37"/>
      <c r="AN436" s="37"/>
      <c r="AO436" s="38"/>
      <c r="AP436" s="38"/>
      <c r="AQ436" s="37"/>
      <c r="AR436" s="37"/>
      <c r="AS436" s="37"/>
      <c r="AT436" s="38"/>
    </row>
    <row r="437" spans="1:46" ht="12.75"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37"/>
      <c r="AK437" s="37"/>
      <c r="AL437" s="37"/>
      <c r="AM437" s="37"/>
      <c r="AN437" s="37"/>
      <c r="AO437" s="38"/>
      <c r="AP437" s="38"/>
      <c r="AQ437" s="37"/>
      <c r="AR437" s="37"/>
      <c r="AS437" s="37"/>
      <c r="AT437" s="38"/>
    </row>
    <row r="438" spans="1:46" ht="12.75"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37"/>
      <c r="AK438" s="37"/>
      <c r="AL438" s="37"/>
      <c r="AM438" s="37"/>
      <c r="AN438" s="37"/>
      <c r="AO438" s="38"/>
      <c r="AP438" s="38"/>
      <c r="AQ438" s="37"/>
      <c r="AR438" s="37"/>
      <c r="AS438" s="37"/>
      <c r="AT438" s="38"/>
    </row>
    <row r="439" spans="1:46" ht="12.75"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37"/>
      <c r="AK439" s="37"/>
      <c r="AL439" s="37"/>
      <c r="AM439" s="37"/>
      <c r="AN439" s="37"/>
      <c r="AO439" s="38"/>
      <c r="AP439" s="38"/>
      <c r="AQ439" s="37"/>
      <c r="AR439" s="37"/>
      <c r="AS439" s="37"/>
      <c r="AT439" s="38"/>
    </row>
    <row r="440" spans="1:46" ht="12.75"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37"/>
      <c r="AK440" s="37"/>
      <c r="AL440" s="37"/>
      <c r="AM440" s="37"/>
      <c r="AN440" s="37"/>
      <c r="AO440" s="38"/>
      <c r="AP440" s="38"/>
      <c r="AQ440" s="37"/>
      <c r="AR440" s="37"/>
      <c r="AS440" s="37"/>
      <c r="AT440" s="38"/>
    </row>
    <row r="441" spans="1:46" ht="12.75"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37"/>
      <c r="AK441" s="37"/>
      <c r="AL441" s="37"/>
      <c r="AM441" s="37"/>
      <c r="AN441" s="37"/>
      <c r="AO441" s="38"/>
      <c r="AP441" s="38"/>
      <c r="AQ441" s="37"/>
      <c r="AR441" s="37"/>
      <c r="AS441" s="37"/>
      <c r="AT441" s="38"/>
    </row>
    <row r="442" spans="1:46" ht="12.75"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37"/>
      <c r="AK442" s="37"/>
      <c r="AL442" s="37"/>
      <c r="AM442" s="37"/>
      <c r="AN442" s="37"/>
      <c r="AO442" s="38"/>
      <c r="AP442" s="38"/>
      <c r="AQ442" s="37"/>
      <c r="AR442" s="37"/>
      <c r="AS442" s="37"/>
      <c r="AT442" s="38"/>
    </row>
    <row r="443" spans="1:46" ht="12.75"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37"/>
      <c r="AK443" s="37"/>
      <c r="AL443" s="37"/>
      <c r="AM443" s="37"/>
      <c r="AN443" s="37"/>
      <c r="AO443" s="38"/>
      <c r="AP443" s="38"/>
      <c r="AQ443" s="37"/>
      <c r="AR443" s="37"/>
      <c r="AS443" s="37"/>
      <c r="AT443" s="38"/>
    </row>
    <row r="444" spans="1:46" ht="12.75"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37"/>
      <c r="AK444" s="37"/>
      <c r="AL444" s="37"/>
      <c r="AM444" s="37"/>
      <c r="AN444" s="37"/>
      <c r="AO444" s="38"/>
      <c r="AP444" s="38"/>
      <c r="AQ444" s="37"/>
      <c r="AR444" s="37"/>
      <c r="AS444" s="37"/>
      <c r="AT444" s="38"/>
    </row>
    <row r="445" spans="1:46" ht="12.75"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37"/>
      <c r="AK445" s="37"/>
      <c r="AL445" s="37"/>
      <c r="AM445" s="37"/>
      <c r="AN445" s="37"/>
      <c r="AO445" s="38"/>
      <c r="AP445" s="38"/>
      <c r="AQ445" s="37"/>
      <c r="AR445" s="37"/>
      <c r="AS445" s="37"/>
      <c r="AT445" s="38"/>
    </row>
    <row r="446" spans="1:46" ht="12.75"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37"/>
      <c r="AK446" s="37"/>
      <c r="AL446" s="37"/>
      <c r="AM446" s="37"/>
      <c r="AN446" s="37"/>
      <c r="AO446" s="38"/>
      <c r="AP446" s="38"/>
      <c r="AQ446" s="37"/>
      <c r="AR446" s="37"/>
      <c r="AS446" s="37"/>
      <c r="AT446" s="38"/>
    </row>
    <row r="447" spans="1:46" ht="12.75"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37"/>
      <c r="AK447" s="37"/>
      <c r="AL447" s="37"/>
      <c r="AM447" s="37"/>
      <c r="AN447" s="37"/>
      <c r="AO447" s="38"/>
      <c r="AP447" s="38"/>
      <c r="AQ447" s="37"/>
      <c r="AR447" s="37"/>
      <c r="AS447" s="37"/>
      <c r="AT447" s="38"/>
    </row>
    <row r="448" spans="1:46" ht="12.75"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37"/>
      <c r="AK448" s="37"/>
      <c r="AL448" s="37"/>
      <c r="AM448" s="37"/>
      <c r="AN448" s="37"/>
      <c r="AO448" s="38"/>
      <c r="AP448" s="38"/>
      <c r="AQ448" s="37"/>
      <c r="AR448" s="37"/>
      <c r="AS448" s="37"/>
      <c r="AT448" s="38"/>
    </row>
    <row r="449" spans="1:46" ht="12.75"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37"/>
      <c r="AK449" s="37"/>
      <c r="AL449" s="37"/>
      <c r="AM449" s="37"/>
      <c r="AN449" s="37"/>
      <c r="AO449" s="38"/>
      <c r="AP449" s="38"/>
      <c r="AQ449" s="37"/>
      <c r="AR449" s="37"/>
      <c r="AS449" s="37"/>
      <c r="AT449" s="38"/>
    </row>
    <row r="450" spans="1:46" ht="12.75"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37"/>
      <c r="AK450" s="37"/>
      <c r="AL450" s="37"/>
      <c r="AM450" s="37"/>
      <c r="AN450" s="37"/>
      <c r="AO450" s="38"/>
      <c r="AP450" s="38"/>
      <c r="AQ450" s="37"/>
      <c r="AR450" s="37"/>
      <c r="AS450" s="37"/>
      <c r="AT450" s="38"/>
    </row>
    <row r="451" spans="1:46" ht="12.75"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c r="AM451" s="37"/>
      <c r="AN451" s="37"/>
      <c r="AO451" s="38"/>
      <c r="AP451" s="38"/>
      <c r="AQ451" s="37"/>
      <c r="AR451" s="37"/>
      <c r="AS451" s="37"/>
      <c r="AT451" s="38"/>
    </row>
    <row r="452" spans="1:46" ht="12.75"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37"/>
      <c r="AK452" s="37"/>
      <c r="AL452" s="37"/>
      <c r="AM452" s="37"/>
      <c r="AN452" s="37"/>
      <c r="AO452" s="38"/>
      <c r="AP452" s="38"/>
      <c r="AQ452" s="37"/>
      <c r="AR452" s="37"/>
      <c r="AS452" s="37"/>
      <c r="AT452" s="38"/>
    </row>
    <row r="453" spans="1:46" ht="12.75"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37"/>
      <c r="AK453" s="37"/>
      <c r="AL453" s="37"/>
      <c r="AM453" s="37"/>
      <c r="AN453" s="37"/>
      <c r="AO453" s="38"/>
      <c r="AP453" s="38"/>
      <c r="AQ453" s="37"/>
      <c r="AR453" s="37"/>
      <c r="AS453" s="37"/>
      <c r="AT453" s="38"/>
    </row>
    <row r="454" spans="1:46" ht="12.75"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37"/>
      <c r="AK454" s="37"/>
      <c r="AL454" s="37"/>
      <c r="AM454" s="37"/>
      <c r="AN454" s="37"/>
      <c r="AO454" s="38"/>
      <c r="AP454" s="38"/>
      <c r="AQ454" s="37"/>
      <c r="AR454" s="37"/>
      <c r="AS454" s="37"/>
      <c r="AT454" s="38"/>
    </row>
    <row r="455" spans="1:46" ht="12.75"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37"/>
      <c r="AK455" s="37"/>
      <c r="AL455" s="37"/>
      <c r="AM455" s="37"/>
      <c r="AN455" s="37"/>
      <c r="AO455" s="38"/>
      <c r="AP455" s="38"/>
      <c r="AQ455" s="37"/>
      <c r="AR455" s="37"/>
      <c r="AS455" s="37"/>
      <c r="AT455" s="38"/>
    </row>
    <row r="456" spans="1:46" ht="12.75"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37"/>
      <c r="AK456" s="37"/>
      <c r="AL456" s="37"/>
      <c r="AM456" s="37"/>
      <c r="AN456" s="37"/>
      <c r="AO456" s="38"/>
      <c r="AP456" s="38"/>
      <c r="AQ456" s="37"/>
      <c r="AR456" s="37"/>
      <c r="AS456" s="37"/>
      <c r="AT456" s="38"/>
    </row>
    <row r="457" spans="1:46" ht="12.75"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37"/>
      <c r="AK457" s="37"/>
      <c r="AL457" s="37"/>
      <c r="AM457" s="37"/>
      <c r="AN457" s="37"/>
      <c r="AO457" s="38"/>
      <c r="AP457" s="38"/>
      <c r="AQ457" s="37"/>
      <c r="AR457" s="37"/>
      <c r="AS457" s="37"/>
      <c r="AT457" s="38"/>
    </row>
    <row r="458" spans="1:46" ht="12.75"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c r="AM458" s="37"/>
      <c r="AN458" s="37"/>
      <c r="AO458" s="38"/>
      <c r="AP458" s="38"/>
      <c r="AQ458" s="37"/>
      <c r="AR458" s="37"/>
      <c r="AS458" s="37"/>
      <c r="AT458" s="38"/>
    </row>
    <row r="459" spans="1:46" ht="12.75"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37"/>
      <c r="AK459" s="37"/>
      <c r="AL459" s="37"/>
      <c r="AM459" s="37"/>
      <c r="AN459" s="37"/>
      <c r="AO459" s="38"/>
      <c r="AP459" s="38"/>
      <c r="AQ459" s="37"/>
      <c r="AR459" s="37"/>
      <c r="AS459" s="37"/>
      <c r="AT459" s="38"/>
    </row>
    <row r="460" spans="1:46" ht="12.75"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37"/>
      <c r="AK460" s="37"/>
      <c r="AL460" s="37"/>
      <c r="AM460" s="37"/>
      <c r="AN460" s="37"/>
      <c r="AO460" s="38"/>
      <c r="AP460" s="38"/>
      <c r="AQ460" s="37"/>
      <c r="AR460" s="37"/>
      <c r="AS460" s="37"/>
      <c r="AT460" s="38"/>
    </row>
    <row r="461" spans="1:46" ht="12.75"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37"/>
      <c r="AK461" s="37"/>
      <c r="AL461" s="37"/>
      <c r="AM461" s="37"/>
      <c r="AN461" s="37"/>
      <c r="AO461" s="38"/>
      <c r="AP461" s="38"/>
      <c r="AQ461" s="37"/>
      <c r="AR461" s="37"/>
      <c r="AS461" s="37"/>
      <c r="AT461" s="38"/>
    </row>
    <row r="462" spans="1:46" ht="12.75"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37"/>
      <c r="AK462" s="37"/>
      <c r="AL462" s="37"/>
      <c r="AM462" s="37"/>
      <c r="AN462" s="37"/>
      <c r="AO462" s="38"/>
      <c r="AP462" s="38"/>
      <c r="AQ462" s="37"/>
      <c r="AR462" s="37"/>
      <c r="AS462" s="37"/>
      <c r="AT462" s="38"/>
    </row>
    <row r="463" spans="1:46" ht="12.75"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37"/>
      <c r="AK463" s="37"/>
      <c r="AL463" s="37"/>
      <c r="AM463" s="37"/>
      <c r="AN463" s="37"/>
      <c r="AO463" s="38"/>
      <c r="AP463" s="38"/>
      <c r="AQ463" s="37"/>
      <c r="AR463" s="37"/>
      <c r="AS463" s="37"/>
      <c r="AT463" s="38"/>
    </row>
    <row r="464" spans="1:46" ht="12.75"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37"/>
      <c r="AK464" s="37"/>
      <c r="AL464" s="37"/>
      <c r="AM464" s="37"/>
      <c r="AN464" s="37"/>
      <c r="AO464" s="38"/>
      <c r="AP464" s="38"/>
      <c r="AQ464" s="37"/>
      <c r="AR464" s="37"/>
      <c r="AS464" s="37"/>
      <c r="AT464" s="38"/>
    </row>
    <row r="465" spans="1:46" ht="12.75"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37"/>
      <c r="AK465" s="37"/>
      <c r="AL465" s="37"/>
      <c r="AM465" s="37"/>
      <c r="AN465" s="37"/>
      <c r="AO465" s="38"/>
      <c r="AP465" s="38"/>
      <c r="AQ465" s="37"/>
      <c r="AR465" s="37"/>
      <c r="AS465" s="37"/>
      <c r="AT465" s="38"/>
    </row>
    <row r="466" spans="1:46" ht="12.75"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37"/>
      <c r="AK466" s="37"/>
      <c r="AL466" s="37"/>
      <c r="AM466" s="37"/>
      <c r="AN466" s="37"/>
      <c r="AO466" s="38"/>
      <c r="AP466" s="38"/>
      <c r="AQ466" s="37"/>
      <c r="AR466" s="37"/>
      <c r="AS466" s="37"/>
      <c r="AT466" s="38"/>
    </row>
    <row r="467" spans="1:46" ht="12.75"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37"/>
      <c r="AK467" s="37"/>
      <c r="AL467" s="37"/>
      <c r="AM467" s="37"/>
      <c r="AN467" s="37"/>
      <c r="AO467" s="38"/>
      <c r="AP467" s="38"/>
      <c r="AQ467" s="37"/>
      <c r="AR467" s="37"/>
      <c r="AS467" s="37"/>
      <c r="AT467" s="38"/>
    </row>
    <row r="468" spans="1:46" ht="12.75"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37"/>
      <c r="AK468" s="37"/>
      <c r="AL468" s="37"/>
      <c r="AM468" s="37"/>
      <c r="AN468" s="37"/>
      <c r="AO468" s="38"/>
      <c r="AP468" s="38"/>
      <c r="AQ468" s="37"/>
      <c r="AR468" s="37"/>
      <c r="AS468" s="37"/>
      <c r="AT468" s="38"/>
    </row>
    <row r="469" spans="1:46" ht="12.75"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37"/>
      <c r="AK469" s="37"/>
      <c r="AL469" s="37"/>
      <c r="AM469" s="37"/>
      <c r="AN469" s="37"/>
      <c r="AO469" s="38"/>
      <c r="AP469" s="38"/>
      <c r="AQ469" s="37"/>
      <c r="AR469" s="37"/>
      <c r="AS469" s="37"/>
      <c r="AT469" s="38"/>
    </row>
    <row r="470" spans="1:46" ht="12.75"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37"/>
      <c r="AK470" s="37"/>
      <c r="AL470" s="37"/>
      <c r="AM470" s="37"/>
      <c r="AN470" s="37"/>
      <c r="AO470" s="38"/>
      <c r="AP470" s="38"/>
      <c r="AQ470" s="37"/>
      <c r="AR470" s="37"/>
      <c r="AS470" s="37"/>
      <c r="AT470" s="38"/>
    </row>
    <row r="471" spans="1:46" ht="12.75"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37"/>
      <c r="AK471" s="37"/>
      <c r="AL471" s="37"/>
      <c r="AM471" s="37"/>
      <c r="AN471" s="37"/>
      <c r="AO471" s="38"/>
      <c r="AP471" s="38"/>
      <c r="AQ471" s="37"/>
      <c r="AR471" s="37"/>
      <c r="AS471" s="37"/>
      <c r="AT471" s="38"/>
    </row>
    <row r="472" spans="1:46" ht="12.75"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c r="AM472" s="37"/>
      <c r="AN472" s="37"/>
      <c r="AO472" s="38"/>
      <c r="AP472" s="38"/>
      <c r="AQ472" s="37"/>
      <c r="AR472" s="37"/>
      <c r="AS472" s="37"/>
      <c r="AT472" s="38"/>
    </row>
    <row r="473" spans="1:46" ht="12.75"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37"/>
      <c r="AK473" s="37"/>
      <c r="AL473" s="37"/>
      <c r="AM473" s="37"/>
      <c r="AN473" s="37"/>
      <c r="AO473" s="38"/>
      <c r="AP473" s="38"/>
      <c r="AQ473" s="37"/>
      <c r="AR473" s="37"/>
      <c r="AS473" s="37"/>
      <c r="AT473" s="38"/>
    </row>
    <row r="474" spans="1:46" ht="12.75"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37"/>
      <c r="AK474" s="37"/>
      <c r="AL474" s="37"/>
      <c r="AM474" s="37"/>
      <c r="AN474" s="37"/>
      <c r="AO474" s="38"/>
      <c r="AP474" s="38"/>
      <c r="AQ474" s="37"/>
      <c r="AR474" s="37"/>
      <c r="AS474" s="37"/>
      <c r="AT474" s="38"/>
    </row>
    <row r="475" spans="1:46" ht="12.75"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37"/>
      <c r="AK475" s="37"/>
      <c r="AL475" s="37"/>
      <c r="AM475" s="37"/>
      <c r="AN475" s="37"/>
      <c r="AO475" s="38"/>
      <c r="AP475" s="38"/>
      <c r="AQ475" s="37"/>
      <c r="AR475" s="37"/>
      <c r="AS475" s="37"/>
      <c r="AT475" s="38"/>
    </row>
    <row r="476" spans="1:46" ht="12.75"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37"/>
      <c r="AK476" s="37"/>
      <c r="AL476" s="37"/>
      <c r="AM476" s="37"/>
      <c r="AN476" s="37"/>
      <c r="AO476" s="38"/>
      <c r="AP476" s="38"/>
      <c r="AQ476" s="37"/>
      <c r="AR476" s="37"/>
      <c r="AS476" s="37"/>
      <c r="AT476" s="38"/>
    </row>
    <row r="477" spans="1:46" ht="12.75"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37"/>
      <c r="AK477" s="37"/>
      <c r="AL477" s="37"/>
      <c r="AM477" s="37"/>
      <c r="AN477" s="37"/>
      <c r="AO477" s="38"/>
      <c r="AP477" s="38"/>
      <c r="AQ477" s="37"/>
      <c r="AR477" s="37"/>
      <c r="AS477" s="37"/>
      <c r="AT477" s="38"/>
    </row>
    <row r="478" spans="1:46" ht="12.75"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37"/>
      <c r="AK478" s="37"/>
      <c r="AL478" s="37"/>
      <c r="AM478" s="37"/>
      <c r="AN478" s="37"/>
      <c r="AO478" s="38"/>
      <c r="AP478" s="38"/>
      <c r="AQ478" s="37"/>
      <c r="AR478" s="37"/>
      <c r="AS478" s="37"/>
      <c r="AT478" s="38"/>
    </row>
    <row r="479" spans="1:46" ht="12.75"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37"/>
      <c r="AK479" s="37"/>
      <c r="AL479" s="37"/>
      <c r="AM479" s="37"/>
      <c r="AN479" s="37"/>
      <c r="AO479" s="38"/>
      <c r="AP479" s="38"/>
      <c r="AQ479" s="37"/>
      <c r="AR479" s="37"/>
      <c r="AS479" s="37"/>
      <c r="AT479" s="38"/>
    </row>
    <row r="480" spans="1:46" ht="12.75"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37"/>
      <c r="AK480" s="37"/>
      <c r="AL480" s="37"/>
      <c r="AM480" s="37"/>
      <c r="AN480" s="37"/>
      <c r="AO480" s="38"/>
      <c r="AP480" s="38"/>
      <c r="AQ480" s="37"/>
      <c r="AR480" s="37"/>
      <c r="AS480" s="37"/>
      <c r="AT480" s="38"/>
    </row>
    <row r="481" spans="1:46" ht="12.75"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37"/>
      <c r="AK481" s="37"/>
      <c r="AL481" s="37"/>
      <c r="AM481" s="37"/>
      <c r="AN481" s="37"/>
      <c r="AO481" s="38"/>
      <c r="AP481" s="38"/>
      <c r="AQ481" s="37"/>
      <c r="AR481" s="37"/>
      <c r="AS481" s="37"/>
      <c r="AT481" s="38"/>
    </row>
    <row r="482" spans="1:46" ht="12.75"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37"/>
      <c r="AK482" s="37"/>
      <c r="AL482" s="37"/>
      <c r="AM482" s="37"/>
      <c r="AN482" s="37"/>
      <c r="AO482" s="38"/>
      <c r="AP482" s="38"/>
      <c r="AQ482" s="37"/>
      <c r="AR482" s="37"/>
      <c r="AS482" s="37"/>
      <c r="AT482" s="38"/>
    </row>
    <row r="483" spans="1:46" ht="12.75"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37"/>
      <c r="AK483" s="37"/>
      <c r="AL483" s="37"/>
      <c r="AM483" s="37"/>
      <c r="AN483" s="37"/>
      <c r="AO483" s="38"/>
      <c r="AP483" s="38"/>
      <c r="AQ483" s="37"/>
      <c r="AR483" s="37"/>
      <c r="AS483" s="37"/>
      <c r="AT483" s="38"/>
    </row>
    <row r="484" spans="1:46" ht="12.75"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37"/>
      <c r="AK484" s="37"/>
      <c r="AL484" s="37"/>
      <c r="AM484" s="37"/>
      <c r="AN484" s="37"/>
      <c r="AO484" s="38"/>
      <c r="AP484" s="38"/>
      <c r="AQ484" s="37"/>
      <c r="AR484" s="37"/>
      <c r="AS484" s="37"/>
      <c r="AT484" s="38"/>
    </row>
    <row r="485" spans="1:46" ht="12.75"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c r="AM485" s="37"/>
      <c r="AN485" s="37"/>
      <c r="AO485" s="38"/>
      <c r="AP485" s="38"/>
      <c r="AQ485" s="37"/>
      <c r="AR485" s="37"/>
      <c r="AS485" s="37"/>
      <c r="AT485" s="38"/>
    </row>
    <row r="486" spans="1:46" ht="12.75"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c r="AM486" s="37"/>
      <c r="AN486" s="37"/>
      <c r="AO486" s="38"/>
      <c r="AP486" s="38"/>
      <c r="AQ486" s="37"/>
      <c r="AR486" s="37"/>
      <c r="AS486" s="37"/>
      <c r="AT486" s="38"/>
    </row>
    <row r="487" spans="1:46" ht="12.75"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37"/>
      <c r="AK487" s="37"/>
      <c r="AL487" s="37"/>
      <c r="AM487" s="37"/>
      <c r="AN487" s="37"/>
      <c r="AO487" s="38"/>
      <c r="AP487" s="38"/>
      <c r="AQ487" s="37"/>
      <c r="AR487" s="37"/>
      <c r="AS487" s="37"/>
      <c r="AT487" s="38"/>
    </row>
    <row r="488" spans="1:46" ht="12.75"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c r="AM488" s="37"/>
      <c r="AN488" s="37"/>
      <c r="AO488" s="38"/>
      <c r="AP488" s="38"/>
      <c r="AQ488" s="37"/>
      <c r="AR488" s="37"/>
      <c r="AS488" s="37"/>
      <c r="AT488" s="38"/>
    </row>
    <row r="489" spans="1:46" ht="12.75"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c r="AM489" s="37"/>
      <c r="AN489" s="37"/>
      <c r="AO489" s="38"/>
      <c r="AP489" s="38"/>
      <c r="AQ489" s="37"/>
      <c r="AR489" s="37"/>
      <c r="AS489" s="37"/>
      <c r="AT489" s="38"/>
    </row>
    <row r="490" spans="1:46" ht="12.75"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37"/>
      <c r="AK490" s="37"/>
      <c r="AL490" s="37"/>
      <c r="AM490" s="37"/>
      <c r="AN490" s="37"/>
      <c r="AO490" s="38"/>
      <c r="AP490" s="38"/>
      <c r="AQ490" s="37"/>
      <c r="AR490" s="37"/>
      <c r="AS490" s="37"/>
      <c r="AT490" s="38"/>
    </row>
    <row r="491" spans="1:46" ht="12.75"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37"/>
      <c r="AK491" s="37"/>
      <c r="AL491" s="37"/>
      <c r="AM491" s="37"/>
      <c r="AN491" s="37"/>
      <c r="AO491" s="38"/>
      <c r="AP491" s="38"/>
      <c r="AQ491" s="37"/>
      <c r="AR491" s="37"/>
      <c r="AS491" s="37"/>
      <c r="AT491" s="38"/>
    </row>
    <row r="492" spans="1:46" ht="12.75"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37"/>
      <c r="AK492" s="37"/>
      <c r="AL492" s="37"/>
      <c r="AM492" s="37"/>
      <c r="AN492" s="37"/>
      <c r="AO492" s="38"/>
      <c r="AP492" s="38"/>
      <c r="AQ492" s="37"/>
      <c r="AR492" s="37"/>
      <c r="AS492" s="37"/>
      <c r="AT492" s="38"/>
    </row>
    <row r="493" spans="1:46" ht="12.75"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37"/>
      <c r="AK493" s="37"/>
      <c r="AL493" s="37"/>
      <c r="AM493" s="37"/>
      <c r="AN493" s="37"/>
      <c r="AO493" s="38"/>
      <c r="AP493" s="38"/>
      <c r="AQ493" s="37"/>
      <c r="AR493" s="37"/>
      <c r="AS493" s="37"/>
      <c r="AT493" s="38"/>
    </row>
    <row r="494" spans="1:46" ht="12.75"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c r="AM494" s="37"/>
      <c r="AN494" s="37"/>
      <c r="AO494" s="38"/>
      <c r="AP494" s="38"/>
      <c r="AQ494" s="37"/>
      <c r="AR494" s="37"/>
      <c r="AS494" s="37"/>
      <c r="AT494" s="38"/>
    </row>
    <row r="495" spans="1:46" ht="12.75"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37"/>
      <c r="AK495" s="37"/>
      <c r="AL495" s="37"/>
      <c r="AM495" s="37"/>
      <c r="AN495" s="37"/>
      <c r="AO495" s="38"/>
      <c r="AP495" s="38"/>
      <c r="AQ495" s="37"/>
      <c r="AR495" s="37"/>
      <c r="AS495" s="37"/>
      <c r="AT495" s="38"/>
    </row>
    <row r="496" spans="1:46" ht="12.75"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37"/>
      <c r="AK496" s="37"/>
      <c r="AL496" s="37"/>
      <c r="AM496" s="37"/>
      <c r="AN496" s="37"/>
      <c r="AO496" s="38"/>
      <c r="AP496" s="38"/>
      <c r="AQ496" s="37"/>
      <c r="AR496" s="37"/>
      <c r="AS496" s="37"/>
      <c r="AT496" s="38"/>
    </row>
    <row r="497" spans="1:46" ht="12.75"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37"/>
      <c r="AK497" s="37"/>
      <c r="AL497" s="37"/>
      <c r="AM497" s="37"/>
      <c r="AN497" s="37"/>
      <c r="AO497" s="38"/>
      <c r="AP497" s="38"/>
      <c r="AQ497" s="37"/>
      <c r="AR497" s="37"/>
      <c r="AS497" s="37"/>
      <c r="AT497" s="38"/>
    </row>
    <row r="498" spans="1:46" ht="12.75"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37"/>
      <c r="AK498" s="37"/>
      <c r="AL498" s="37"/>
      <c r="AM498" s="37"/>
      <c r="AN498" s="37"/>
      <c r="AO498" s="38"/>
      <c r="AP498" s="38"/>
      <c r="AQ498" s="37"/>
      <c r="AR498" s="37"/>
      <c r="AS498" s="37"/>
      <c r="AT498" s="38"/>
    </row>
    <row r="499" spans="1:46" ht="12.75"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37"/>
      <c r="AK499" s="37"/>
      <c r="AL499" s="37"/>
      <c r="AM499" s="37"/>
      <c r="AN499" s="37"/>
      <c r="AO499" s="38"/>
      <c r="AP499" s="38"/>
      <c r="AQ499" s="37"/>
      <c r="AR499" s="37"/>
      <c r="AS499" s="37"/>
      <c r="AT499" s="38"/>
    </row>
    <row r="500" spans="1:46" ht="12.75"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37"/>
      <c r="AK500" s="37"/>
      <c r="AL500" s="37"/>
      <c r="AM500" s="37"/>
      <c r="AN500" s="37"/>
      <c r="AO500" s="38"/>
      <c r="AP500" s="38"/>
      <c r="AQ500" s="37"/>
      <c r="AR500" s="37"/>
      <c r="AS500" s="37"/>
      <c r="AT500" s="38"/>
    </row>
    <row r="501" spans="1:46" ht="12.75"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37"/>
      <c r="AK501" s="37"/>
      <c r="AL501" s="37"/>
      <c r="AM501" s="37"/>
      <c r="AN501" s="37"/>
      <c r="AO501" s="38"/>
      <c r="AP501" s="38"/>
      <c r="AQ501" s="37"/>
      <c r="AR501" s="37"/>
      <c r="AS501" s="37"/>
      <c r="AT501" s="38"/>
    </row>
    <row r="502" spans="1:46" ht="12.75"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37"/>
      <c r="AK502" s="37"/>
      <c r="AL502" s="37"/>
      <c r="AM502" s="37"/>
      <c r="AN502" s="37"/>
      <c r="AO502" s="38"/>
      <c r="AP502" s="38"/>
      <c r="AQ502" s="37"/>
      <c r="AR502" s="37"/>
      <c r="AS502" s="37"/>
      <c r="AT502" s="38"/>
    </row>
    <row r="503" spans="1:46" ht="12.75"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37"/>
      <c r="AK503" s="37"/>
      <c r="AL503" s="37"/>
      <c r="AM503" s="37"/>
      <c r="AN503" s="37"/>
      <c r="AO503" s="38"/>
      <c r="AP503" s="38"/>
      <c r="AQ503" s="37"/>
      <c r="AR503" s="37"/>
      <c r="AS503" s="37"/>
      <c r="AT503" s="38"/>
    </row>
    <row r="504" spans="1:46" ht="12.75"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37"/>
      <c r="AK504" s="37"/>
      <c r="AL504" s="37"/>
      <c r="AM504" s="37"/>
      <c r="AN504" s="37"/>
      <c r="AO504" s="38"/>
      <c r="AP504" s="38"/>
      <c r="AQ504" s="37"/>
      <c r="AR504" s="37"/>
      <c r="AS504" s="37"/>
      <c r="AT504" s="38"/>
    </row>
    <row r="505" spans="1:46" ht="12.75"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37"/>
      <c r="AK505" s="37"/>
      <c r="AL505" s="37"/>
      <c r="AM505" s="37"/>
      <c r="AN505" s="37"/>
      <c r="AO505" s="38"/>
      <c r="AP505" s="38"/>
      <c r="AQ505" s="37"/>
      <c r="AR505" s="37"/>
      <c r="AS505" s="37"/>
      <c r="AT505" s="38"/>
    </row>
    <row r="506" spans="1:46" ht="12.75"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37"/>
      <c r="AK506" s="37"/>
      <c r="AL506" s="37"/>
      <c r="AM506" s="37"/>
      <c r="AN506" s="37"/>
      <c r="AO506" s="38"/>
      <c r="AP506" s="38"/>
      <c r="AQ506" s="37"/>
      <c r="AR506" s="37"/>
      <c r="AS506" s="37"/>
      <c r="AT506" s="38"/>
    </row>
    <row r="507" spans="1:46" ht="12.75"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37"/>
      <c r="AK507" s="37"/>
      <c r="AL507" s="37"/>
      <c r="AM507" s="37"/>
      <c r="AN507" s="37"/>
      <c r="AO507" s="38"/>
      <c r="AP507" s="38"/>
      <c r="AQ507" s="37"/>
      <c r="AR507" s="37"/>
      <c r="AS507" s="37"/>
      <c r="AT507" s="38"/>
    </row>
    <row r="508" spans="1:46" ht="12.75"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37"/>
      <c r="AK508" s="37"/>
      <c r="AL508" s="37"/>
      <c r="AM508" s="37"/>
      <c r="AN508" s="37"/>
      <c r="AO508" s="38"/>
      <c r="AP508" s="38"/>
      <c r="AQ508" s="37"/>
      <c r="AR508" s="37"/>
      <c r="AS508" s="37"/>
      <c r="AT508" s="38"/>
    </row>
    <row r="509" spans="1:46" ht="12.75"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37"/>
      <c r="AK509" s="37"/>
      <c r="AL509" s="37"/>
      <c r="AM509" s="37"/>
      <c r="AN509" s="37"/>
      <c r="AO509" s="38"/>
      <c r="AP509" s="38"/>
      <c r="AQ509" s="37"/>
      <c r="AR509" s="37"/>
      <c r="AS509" s="37"/>
      <c r="AT509" s="38"/>
    </row>
    <row r="510" spans="1:46" ht="12.75"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37"/>
      <c r="AK510" s="37"/>
      <c r="AL510" s="37"/>
      <c r="AM510" s="37"/>
      <c r="AN510" s="37"/>
      <c r="AO510" s="38"/>
      <c r="AP510" s="38"/>
      <c r="AQ510" s="37"/>
      <c r="AR510" s="37"/>
      <c r="AS510" s="37"/>
      <c r="AT510" s="38"/>
    </row>
    <row r="511" spans="1:46" ht="12.75"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37"/>
      <c r="AK511" s="37"/>
      <c r="AL511" s="37"/>
      <c r="AM511" s="37"/>
      <c r="AN511" s="37"/>
      <c r="AO511" s="38"/>
      <c r="AP511" s="38"/>
      <c r="AQ511" s="37"/>
      <c r="AR511" s="37"/>
      <c r="AS511" s="37"/>
      <c r="AT511" s="38"/>
    </row>
    <row r="512" spans="1:46" ht="12.75"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c r="AM512" s="37"/>
      <c r="AN512" s="37"/>
      <c r="AO512" s="38"/>
      <c r="AP512" s="38"/>
      <c r="AQ512" s="37"/>
      <c r="AR512" s="37"/>
      <c r="AS512" s="37"/>
      <c r="AT512" s="38"/>
    </row>
    <row r="513" spans="1:46" ht="12.75"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37"/>
      <c r="AK513" s="37"/>
      <c r="AL513" s="37"/>
      <c r="AM513" s="37"/>
      <c r="AN513" s="37"/>
      <c r="AO513" s="38"/>
      <c r="AP513" s="38"/>
      <c r="AQ513" s="37"/>
      <c r="AR513" s="37"/>
      <c r="AS513" s="37"/>
      <c r="AT513" s="38"/>
    </row>
    <row r="514" spans="1:46" ht="12.75"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37"/>
      <c r="AK514" s="37"/>
      <c r="AL514" s="37"/>
      <c r="AM514" s="37"/>
      <c r="AN514" s="37"/>
      <c r="AO514" s="38"/>
      <c r="AP514" s="38"/>
      <c r="AQ514" s="37"/>
      <c r="AR514" s="37"/>
      <c r="AS514" s="37"/>
      <c r="AT514" s="38"/>
    </row>
    <row r="515" spans="1:46" ht="12.75"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37"/>
      <c r="AK515" s="37"/>
      <c r="AL515" s="37"/>
      <c r="AM515" s="37"/>
      <c r="AN515" s="37"/>
      <c r="AO515" s="38"/>
      <c r="AP515" s="38"/>
      <c r="AQ515" s="37"/>
      <c r="AR515" s="37"/>
      <c r="AS515" s="37"/>
      <c r="AT515" s="38"/>
    </row>
    <row r="516" spans="1:46" ht="12.75"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c r="AM516" s="37"/>
      <c r="AN516" s="37"/>
      <c r="AO516" s="38"/>
      <c r="AP516" s="38"/>
      <c r="AQ516" s="37"/>
      <c r="AR516" s="37"/>
      <c r="AS516" s="37"/>
      <c r="AT516" s="38"/>
    </row>
    <row r="517" spans="1:46" ht="12.75"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37"/>
      <c r="AK517" s="37"/>
      <c r="AL517" s="37"/>
      <c r="AM517" s="37"/>
      <c r="AN517" s="37"/>
      <c r="AO517" s="38"/>
      <c r="AP517" s="38"/>
      <c r="AQ517" s="37"/>
      <c r="AR517" s="37"/>
      <c r="AS517" s="37"/>
      <c r="AT517" s="38"/>
    </row>
    <row r="518" spans="1:46" ht="12.75"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37"/>
      <c r="AK518" s="37"/>
      <c r="AL518" s="37"/>
      <c r="AM518" s="37"/>
      <c r="AN518" s="37"/>
      <c r="AO518" s="38"/>
      <c r="AP518" s="38"/>
      <c r="AQ518" s="37"/>
      <c r="AR518" s="37"/>
      <c r="AS518" s="37"/>
      <c r="AT518" s="38"/>
    </row>
    <row r="519" spans="1:46" ht="12.75"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37"/>
      <c r="AK519" s="37"/>
      <c r="AL519" s="37"/>
      <c r="AM519" s="37"/>
      <c r="AN519" s="37"/>
      <c r="AO519" s="38"/>
      <c r="AP519" s="38"/>
      <c r="AQ519" s="37"/>
      <c r="AR519" s="37"/>
      <c r="AS519" s="37"/>
      <c r="AT519" s="38"/>
    </row>
    <row r="520" spans="1:46" ht="12.75"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37"/>
      <c r="AK520" s="37"/>
      <c r="AL520" s="37"/>
      <c r="AM520" s="37"/>
      <c r="AN520" s="37"/>
      <c r="AO520" s="38"/>
      <c r="AP520" s="38"/>
      <c r="AQ520" s="37"/>
      <c r="AR520" s="37"/>
      <c r="AS520" s="37"/>
      <c r="AT520" s="38"/>
    </row>
    <row r="521" spans="1:46" ht="12.75"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37"/>
      <c r="AK521" s="37"/>
      <c r="AL521" s="37"/>
      <c r="AM521" s="37"/>
      <c r="AN521" s="37"/>
      <c r="AO521" s="38"/>
      <c r="AP521" s="38"/>
      <c r="AQ521" s="37"/>
      <c r="AR521" s="37"/>
      <c r="AS521" s="37"/>
      <c r="AT521" s="38"/>
    </row>
    <row r="522" spans="1:46" ht="12.75"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37"/>
      <c r="AK522" s="37"/>
      <c r="AL522" s="37"/>
      <c r="AM522" s="37"/>
      <c r="AN522" s="37"/>
      <c r="AO522" s="38"/>
      <c r="AP522" s="38"/>
      <c r="AQ522" s="37"/>
      <c r="AR522" s="37"/>
      <c r="AS522" s="37"/>
      <c r="AT522" s="38"/>
    </row>
    <row r="523" spans="1:46" ht="12.75"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37"/>
      <c r="AK523" s="37"/>
      <c r="AL523" s="37"/>
      <c r="AM523" s="37"/>
      <c r="AN523" s="37"/>
      <c r="AO523" s="38"/>
      <c r="AP523" s="38"/>
      <c r="AQ523" s="37"/>
      <c r="AR523" s="37"/>
      <c r="AS523" s="37"/>
      <c r="AT523" s="38"/>
    </row>
    <row r="524" spans="1:46" ht="12.75"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37"/>
      <c r="AK524" s="37"/>
      <c r="AL524" s="37"/>
      <c r="AM524" s="37"/>
      <c r="AN524" s="37"/>
      <c r="AO524" s="38"/>
      <c r="AP524" s="38"/>
      <c r="AQ524" s="37"/>
      <c r="AR524" s="37"/>
      <c r="AS524" s="37"/>
      <c r="AT524" s="38"/>
    </row>
    <row r="525" spans="1:46" ht="12.75"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37"/>
      <c r="AK525" s="37"/>
      <c r="AL525" s="37"/>
      <c r="AM525" s="37"/>
      <c r="AN525" s="37"/>
      <c r="AO525" s="38"/>
      <c r="AP525" s="38"/>
      <c r="AQ525" s="37"/>
      <c r="AR525" s="37"/>
      <c r="AS525" s="37"/>
      <c r="AT525" s="38"/>
    </row>
    <row r="526" spans="1:46" ht="12.75"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37"/>
      <c r="AK526" s="37"/>
      <c r="AL526" s="37"/>
      <c r="AM526" s="37"/>
      <c r="AN526" s="37"/>
      <c r="AO526" s="38"/>
      <c r="AP526" s="38"/>
      <c r="AQ526" s="37"/>
      <c r="AR526" s="37"/>
      <c r="AS526" s="37"/>
      <c r="AT526" s="38"/>
    </row>
    <row r="527" spans="1:46" ht="12.75"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37"/>
      <c r="AK527" s="37"/>
      <c r="AL527" s="37"/>
      <c r="AM527" s="37"/>
      <c r="AN527" s="37"/>
      <c r="AO527" s="38"/>
      <c r="AP527" s="38"/>
      <c r="AQ527" s="37"/>
      <c r="AR527" s="37"/>
      <c r="AS527" s="37"/>
      <c r="AT527" s="38"/>
    </row>
    <row r="528" spans="1:46" ht="12.75"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37"/>
      <c r="AK528" s="37"/>
      <c r="AL528" s="37"/>
      <c r="AM528" s="37"/>
      <c r="AN528" s="37"/>
      <c r="AO528" s="38"/>
      <c r="AP528" s="38"/>
      <c r="AQ528" s="37"/>
      <c r="AR528" s="37"/>
      <c r="AS528" s="37"/>
      <c r="AT528" s="38"/>
    </row>
    <row r="529" spans="1:46" ht="12.75"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37"/>
      <c r="AK529" s="37"/>
      <c r="AL529" s="37"/>
      <c r="AM529" s="37"/>
      <c r="AN529" s="37"/>
      <c r="AO529" s="38"/>
      <c r="AP529" s="38"/>
      <c r="AQ529" s="37"/>
      <c r="AR529" s="37"/>
      <c r="AS529" s="37"/>
      <c r="AT529" s="38"/>
    </row>
    <row r="530" spans="1:46" ht="12.75"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37"/>
      <c r="AK530" s="37"/>
      <c r="AL530" s="37"/>
      <c r="AM530" s="37"/>
      <c r="AN530" s="37"/>
      <c r="AO530" s="38"/>
      <c r="AP530" s="38"/>
      <c r="AQ530" s="37"/>
      <c r="AR530" s="37"/>
      <c r="AS530" s="37"/>
      <c r="AT530" s="38"/>
    </row>
    <row r="531" spans="1:46" ht="12.75"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37"/>
      <c r="AK531" s="37"/>
      <c r="AL531" s="37"/>
      <c r="AM531" s="37"/>
      <c r="AN531" s="37"/>
      <c r="AO531" s="38"/>
      <c r="AP531" s="38"/>
      <c r="AQ531" s="37"/>
      <c r="AR531" s="37"/>
      <c r="AS531" s="37"/>
      <c r="AT531" s="38"/>
    </row>
    <row r="532" spans="1:46" ht="12.75"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37"/>
      <c r="AK532" s="37"/>
      <c r="AL532" s="37"/>
      <c r="AM532" s="37"/>
      <c r="AN532" s="37"/>
      <c r="AO532" s="38"/>
      <c r="AP532" s="38"/>
      <c r="AQ532" s="37"/>
      <c r="AR532" s="37"/>
      <c r="AS532" s="37"/>
      <c r="AT532" s="38"/>
    </row>
    <row r="533" spans="1:46" ht="12.75"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37"/>
      <c r="AK533" s="37"/>
      <c r="AL533" s="37"/>
      <c r="AM533" s="37"/>
      <c r="AN533" s="37"/>
      <c r="AO533" s="38"/>
      <c r="AP533" s="38"/>
      <c r="AQ533" s="37"/>
      <c r="AR533" s="37"/>
      <c r="AS533" s="37"/>
      <c r="AT533" s="38"/>
    </row>
    <row r="534" spans="1:46" ht="12.75"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37"/>
      <c r="AK534" s="37"/>
      <c r="AL534" s="37"/>
      <c r="AM534" s="37"/>
      <c r="AN534" s="37"/>
      <c r="AO534" s="38"/>
      <c r="AP534" s="38"/>
      <c r="AQ534" s="37"/>
      <c r="AR534" s="37"/>
      <c r="AS534" s="37"/>
      <c r="AT534" s="38"/>
    </row>
    <row r="535" spans="1:46" ht="12.75"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37"/>
      <c r="AK535" s="37"/>
      <c r="AL535" s="37"/>
      <c r="AM535" s="37"/>
      <c r="AN535" s="37"/>
      <c r="AO535" s="38"/>
      <c r="AP535" s="38"/>
      <c r="AQ535" s="37"/>
      <c r="AR535" s="37"/>
      <c r="AS535" s="37"/>
      <c r="AT535" s="38"/>
    </row>
    <row r="536" spans="1:46" ht="12.75"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37"/>
      <c r="AK536" s="37"/>
      <c r="AL536" s="37"/>
      <c r="AM536" s="37"/>
      <c r="AN536" s="37"/>
      <c r="AO536" s="38"/>
      <c r="AP536" s="38"/>
      <c r="AQ536" s="37"/>
      <c r="AR536" s="37"/>
      <c r="AS536" s="37"/>
      <c r="AT536" s="38"/>
    </row>
    <row r="537" spans="1:46" ht="12.75"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37"/>
      <c r="AK537" s="37"/>
      <c r="AL537" s="37"/>
      <c r="AM537" s="37"/>
      <c r="AN537" s="37"/>
      <c r="AO537" s="38"/>
      <c r="AP537" s="38"/>
      <c r="AQ537" s="37"/>
      <c r="AR537" s="37"/>
      <c r="AS537" s="37"/>
      <c r="AT537" s="38"/>
    </row>
    <row r="538" spans="1:46" ht="12.75"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c r="AM538" s="37"/>
      <c r="AN538" s="37"/>
      <c r="AO538" s="38"/>
      <c r="AP538" s="38"/>
      <c r="AQ538" s="37"/>
      <c r="AR538" s="37"/>
      <c r="AS538" s="37"/>
      <c r="AT538" s="38"/>
    </row>
    <row r="539" spans="1:46" ht="12.75"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37"/>
      <c r="AK539" s="37"/>
      <c r="AL539" s="37"/>
      <c r="AM539" s="37"/>
      <c r="AN539" s="37"/>
      <c r="AO539" s="38"/>
      <c r="AP539" s="38"/>
      <c r="AQ539" s="37"/>
      <c r="AR539" s="37"/>
      <c r="AS539" s="37"/>
      <c r="AT539" s="38"/>
    </row>
    <row r="540" spans="1:46" ht="12.75"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c r="AM540" s="37"/>
      <c r="AN540" s="37"/>
      <c r="AO540" s="38"/>
      <c r="AP540" s="38"/>
      <c r="AQ540" s="37"/>
      <c r="AR540" s="37"/>
      <c r="AS540" s="37"/>
      <c r="AT540" s="38"/>
    </row>
    <row r="541" spans="1:46" ht="12.75"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37"/>
      <c r="AK541" s="37"/>
      <c r="AL541" s="37"/>
      <c r="AM541" s="37"/>
      <c r="AN541" s="37"/>
      <c r="AO541" s="38"/>
      <c r="AP541" s="38"/>
      <c r="AQ541" s="37"/>
      <c r="AR541" s="37"/>
      <c r="AS541" s="37"/>
      <c r="AT541" s="38"/>
    </row>
    <row r="542" spans="1:46" ht="12.75"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37"/>
      <c r="AK542" s="37"/>
      <c r="AL542" s="37"/>
      <c r="AM542" s="37"/>
      <c r="AN542" s="37"/>
      <c r="AO542" s="38"/>
      <c r="AP542" s="38"/>
      <c r="AQ542" s="37"/>
      <c r="AR542" s="37"/>
      <c r="AS542" s="37"/>
      <c r="AT542" s="38"/>
    </row>
    <row r="543" spans="1:46" ht="12.75"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37"/>
      <c r="AK543" s="37"/>
      <c r="AL543" s="37"/>
      <c r="AM543" s="37"/>
      <c r="AN543" s="37"/>
      <c r="AO543" s="38"/>
      <c r="AP543" s="38"/>
      <c r="AQ543" s="37"/>
      <c r="AR543" s="37"/>
      <c r="AS543" s="37"/>
      <c r="AT543" s="38"/>
    </row>
    <row r="544" spans="1:46" ht="12.75"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37"/>
      <c r="AK544" s="37"/>
      <c r="AL544" s="37"/>
      <c r="AM544" s="37"/>
      <c r="AN544" s="37"/>
      <c r="AO544" s="38"/>
      <c r="AP544" s="38"/>
      <c r="AQ544" s="37"/>
      <c r="AR544" s="37"/>
      <c r="AS544" s="37"/>
      <c r="AT544" s="38"/>
    </row>
    <row r="545" spans="1:46" ht="12.75"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37"/>
      <c r="AK545" s="37"/>
      <c r="AL545" s="37"/>
      <c r="AM545" s="37"/>
      <c r="AN545" s="37"/>
      <c r="AO545" s="38"/>
      <c r="AP545" s="38"/>
      <c r="AQ545" s="37"/>
      <c r="AR545" s="37"/>
      <c r="AS545" s="37"/>
      <c r="AT545" s="38"/>
    </row>
    <row r="546" spans="1:46" ht="12.75"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37"/>
      <c r="AK546" s="37"/>
      <c r="AL546" s="37"/>
      <c r="AM546" s="37"/>
      <c r="AN546" s="37"/>
      <c r="AO546" s="38"/>
      <c r="AP546" s="38"/>
      <c r="AQ546" s="37"/>
      <c r="AR546" s="37"/>
      <c r="AS546" s="37"/>
      <c r="AT546" s="38"/>
    </row>
    <row r="547" spans="1:46" ht="12.75"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37"/>
      <c r="AK547" s="37"/>
      <c r="AL547" s="37"/>
      <c r="AM547" s="37"/>
      <c r="AN547" s="37"/>
      <c r="AO547" s="38"/>
      <c r="AP547" s="38"/>
      <c r="AQ547" s="37"/>
      <c r="AR547" s="37"/>
      <c r="AS547" s="37"/>
      <c r="AT547" s="38"/>
    </row>
    <row r="548" spans="1:46" ht="12.75"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37"/>
      <c r="AK548" s="37"/>
      <c r="AL548" s="37"/>
      <c r="AM548" s="37"/>
      <c r="AN548" s="37"/>
      <c r="AO548" s="38"/>
      <c r="AP548" s="38"/>
      <c r="AQ548" s="37"/>
      <c r="AR548" s="37"/>
      <c r="AS548" s="37"/>
      <c r="AT548" s="38"/>
    </row>
    <row r="549" spans="1:46" ht="12.75"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37"/>
      <c r="AK549" s="37"/>
      <c r="AL549" s="37"/>
      <c r="AM549" s="37"/>
      <c r="AN549" s="37"/>
      <c r="AO549" s="38"/>
      <c r="AP549" s="38"/>
      <c r="AQ549" s="37"/>
      <c r="AR549" s="37"/>
      <c r="AS549" s="37"/>
      <c r="AT549" s="38"/>
    </row>
    <row r="550" spans="1:46" ht="12.75"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37"/>
      <c r="AK550" s="37"/>
      <c r="AL550" s="37"/>
      <c r="AM550" s="37"/>
      <c r="AN550" s="37"/>
      <c r="AO550" s="38"/>
      <c r="AP550" s="38"/>
      <c r="AQ550" s="37"/>
      <c r="AR550" s="37"/>
      <c r="AS550" s="37"/>
      <c r="AT550" s="38"/>
    </row>
    <row r="551" spans="1:46" ht="12.75"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37"/>
      <c r="AK551" s="37"/>
      <c r="AL551" s="37"/>
      <c r="AM551" s="37"/>
      <c r="AN551" s="37"/>
      <c r="AO551" s="38"/>
      <c r="AP551" s="38"/>
      <c r="AQ551" s="37"/>
      <c r="AR551" s="37"/>
      <c r="AS551" s="37"/>
      <c r="AT551" s="38"/>
    </row>
    <row r="552" spans="1:46" ht="12.75"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37"/>
      <c r="AK552" s="37"/>
      <c r="AL552" s="37"/>
      <c r="AM552" s="37"/>
      <c r="AN552" s="37"/>
      <c r="AO552" s="38"/>
      <c r="AP552" s="38"/>
      <c r="AQ552" s="37"/>
      <c r="AR552" s="37"/>
      <c r="AS552" s="37"/>
      <c r="AT552" s="38"/>
    </row>
    <row r="553" spans="1:46" ht="12.75"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37"/>
      <c r="AK553" s="37"/>
      <c r="AL553" s="37"/>
      <c r="AM553" s="37"/>
      <c r="AN553" s="37"/>
      <c r="AO553" s="38"/>
      <c r="AP553" s="38"/>
      <c r="AQ553" s="37"/>
      <c r="AR553" s="37"/>
      <c r="AS553" s="37"/>
      <c r="AT553" s="38"/>
    </row>
    <row r="554" spans="1:46" ht="12.75"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37"/>
      <c r="AK554" s="37"/>
      <c r="AL554" s="37"/>
      <c r="AM554" s="37"/>
      <c r="AN554" s="37"/>
      <c r="AO554" s="38"/>
      <c r="AP554" s="38"/>
      <c r="AQ554" s="37"/>
      <c r="AR554" s="37"/>
      <c r="AS554" s="37"/>
      <c r="AT554" s="38"/>
    </row>
    <row r="555" spans="1:46" ht="12.75"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37"/>
      <c r="AK555" s="37"/>
      <c r="AL555" s="37"/>
      <c r="AM555" s="37"/>
      <c r="AN555" s="37"/>
      <c r="AO555" s="38"/>
      <c r="AP555" s="38"/>
      <c r="AQ555" s="37"/>
      <c r="AR555" s="37"/>
      <c r="AS555" s="37"/>
      <c r="AT555" s="38"/>
    </row>
    <row r="556" spans="1:46" ht="12.75"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37"/>
      <c r="AK556" s="37"/>
      <c r="AL556" s="37"/>
      <c r="AM556" s="37"/>
      <c r="AN556" s="37"/>
      <c r="AO556" s="38"/>
      <c r="AP556" s="38"/>
      <c r="AQ556" s="37"/>
      <c r="AR556" s="37"/>
      <c r="AS556" s="37"/>
      <c r="AT556" s="38"/>
    </row>
    <row r="557" spans="1:46" ht="12.75"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37"/>
      <c r="AK557" s="37"/>
      <c r="AL557" s="37"/>
      <c r="AM557" s="37"/>
      <c r="AN557" s="37"/>
      <c r="AO557" s="38"/>
      <c r="AP557" s="38"/>
      <c r="AQ557" s="37"/>
      <c r="AR557" s="37"/>
      <c r="AS557" s="37"/>
      <c r="AT557" s="38"/>
    </row>
    <row r="558" spans="1:46" ht="12.75"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37"/>
      <c r="AK558" s="37"/>
      <c r="AL558" s="37"/>
      <c r="AM558" s="37"/>
      <c r="AN558" s="37"/>
      <c r="AO558" s="38"/>
      <c r="AP558" s="38"/>
      <c r="AQ558" s="37"/>
      <c r="AR558" s="37"/>
      <c r="AS558" s="37"/>
      <c r="AT558" s="38"/>
    </row>
    <row r="559" spans="1:46" ht="12.75"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37"/>
      <c r="AK559" s="37"/>
      <c r="AL559" s="37"/>
      <c r="AM559" s="37"/>
      <c r="AN559" s="37"/>
      <c r="AO559" s="38"/>
      <c r="AP559" s="38"/>
      <c r="AQ559" s="37"/>
      <c r="AR559" s="37"/>
      <c r="AS559" s="37"/>
      <c r="AT559" s="38"/>
    </row>
    <row r="560" spans="1:46" ht="12.75"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37"/>
      <c r="AK560" s="37"/>
      <c r="AL560" s="37"/>
      <c r="AM560" s="37"/>
      <c r="AN560" s="37"/>
      <c r="AO560" s="38"/>
      <c r="AP560" s="38"/>
      <c r="AQ560" s="37"/>
      <c r="AR560" s="37"/>
      <c r="AS560" s="37"/>
      <c r="AT560" s="38"/>
    </row>
    <row r="561" spans="1:46" ht="12.75"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37"/>
      <c r="AK561" s="37"/>
      <c r="AL561" s="37"/>
      <c r="AM561" s="37"/>
      <c r="AN561" s="37"/>
      <c r="AO561" s="38"/>
      <c r="AP561" s="38"/>
      <c r="AQ561" s="37"/>
      <c r="AR561" s="37"/>
      <c r="AS561" s="37"/>
      <c r="AT561" s="38"/>
    </row>
    <row r="562" spans="1:46" ht="12.75"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37"/>
      <c r="AK562" s="37"/>
      <c r="AL562" s="37"/>
      <c r="AM562" s="37"/>
      <c r="AN562" s="37"/>
      <c r="AO562" s="38"/>
      <c r="AP562" s="38"/>
      <c r="AQ562" s="37"/>
      <c r="AR562" s="37"/>
      <c r="AS562" s="37"/>
      <c r="AT562" s="38"/>
    </row>
    <row r="563" spans="1:46" ht="12.75"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37"/>
      <c r="AK563" s="37"/>
      <c r="AL563" s="37"/>
      <c r="AM563" s="37"/>
      <c r="AN563" s="37"/>
      <c r="AO563" s="38"/>
      <c r="AP563" s="38"/>
      <c r="AQ563" s="37"/>
      <c r="AR563" s="37"/>
      <c r="AS563" s="37"/>
      <c r="AT563" s="38"/>
    </row>
    <row r="564" spans="1:46" ht="12.75"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37"/>
      <c r="AK564" s="37"/>
      <c r="AL564" s="37"/>
      <c r="AM564" s="37"/>
      <c r="AN564" s="37"/>
      <c r="AO564" s="38"/>
      <c r="AP564" s="38"/>
      <c r="AQ564" s="37"/>
      <c r="AR564" s="37"/>
      <c r="AS564" s="37"/>
      <c r="AT564" s="38"/>
    </row>
    <row r="565" spans="1:46" ht="12.75"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37"/>
      <c r="AK565" s="37"/>
      <c r="AL565" s="37"/>
      <c r="AM565" s="37"/>
      <c r="AN565" s="37"/>
      <c r="AO565" s="38"/>
      <c r="AP565" s="38"/>
      <c r="AQ565" s="37"/>
      <c r="AR565" s="37"/>
      <c r="AS565" s="37"/>
      <c r="AT565" s="38"/>
    </row>
    <row r="566" spans="1:46" ht="12.75"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37"/>
      <c r="AK566" s="37"/>
      <c r="AL566" s="37"/>
      <c r="AM566" s="37"/>
      <c r="AN566" s="37"/>
      <c r="AO566" s="38"/>
      <c r="AP566" s="38"/>
      <c r="AQ566" s="37"/>
      <c r="AR566" s="37"/>
      <c r="AS566" s="37"/>
      <c r="AT566" s="38"/>
    </row>
    <row r="567" spans="1:46" ht="12.75"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37"/>
      <c r="AK567" s="37"/>
      <c r="AL567" s="37"/>
      <c r="AM567" s="37"/>
      <c r="AN567" s="37"/>
      <c r="AO567" s="38"/>
      <c r="AP567" s="38"/>
      <c r="AQ567" s="37"/>
      <c r="AR567" s="37"/>
      <c r="AS567" s="37"/>
      <c r="AT567" s="38"/>
    </row>
    <row r="568" spans="1:46" ht="12.75"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37"/>
      <c r="AK568" s="37"/>
      <c r="AL568" s="37"/>
      <c r="AM568" s="37"/>
      <c r="AN568" s="37"/>
      <c r="AO568" s="38"/>
      <c r="AP568" s="38"/>
      <c r="AQ568" s="37"/>
      <c r="AR568" s="37"/>
      <c r="AS568" s="37"/>
      <c r="AT568" s="38"/>
    </row>
    <row r="569" spans="1:46" ht="12.75"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37"/>
      <c r="AK569" s="37"/>
      <c r="AL569" s="37"/>
      <c r="AM569" s="37"/>
      <c r="AN569" s="37"/>
      <c r="AO569" s="38"/>
      <c r="AP569" s="38"/>
      <c r="AQ569" s="37"/>
      <c r="AR569" s="37"/>
      <c r="AS569" s="37"/>
      <c r="AT569" s="38"/>
    </row>
    <row r="570" spans="1:46" ht="12.75"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37"/>
      <c r="AK570" s="37"/>
      <c r="AL570" s="37"/>
      <c r="AM570" s="37"/>
      <c r="AN570" s="37"/>
      <c r="AO570" s="38"/>
      <c r="AP570" s="38"/>
      <c r="AQ570" s="37"/>
      <c r="AR570" s="37"/>
      <c r="AS570" s="37"/>
      <c r="AT570" s="38"/>
    </row>
    <row r="571" spans="1:46" ht="12.75"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37"/>
      <c r="AK571" s="37"/>
      <c r="AL571" s="37"/>
      <c r="AM571" s="37"/>
      <c r="AN571" s="37"/>
      <c r="AO571" s="38"/>
      <c r="AP571" s="38"/>
      <c r="AQ571" s="37"/>
      <c r="AR571" s="37"/>
      <c r="AS571" s="37"/>
      <c r="AT571" s="38"/>
    </row>
    <row r="572" spans="1:46" ht="12.75"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37"/>
      <c r="AK572" s="37"/>
      <c r="AL572" s="37"/>
      <c r="AM572" s="37"/>
      <c r="AN572" s="37"/>
      <c r="AO572" s="38"/>
      <c r="AP572" s="38"/>
      <c r="AQ572" s="37"/>
      <c r="AR572" s="37"/>
      <c r="AS572" s="37"/>
      <c r="AT572" s="38"/>
    </row>
    <row r="573" spans="1:46" ht="12.75"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37"/>
      <c r="AK573" s="37"/>
      <c r="AL573" s="37"/>
      <c r="AM573" s="37"/>
      <c r="AN573" s="37"/>
      <c r="AO573" s="38"/>
      <c r="AP573" s="38"/>
      <c r="AQ573" s="37"/>
      <c r="AR573" s="37"/>
      <c r="AS573" s="37"/>
      <c r="AT573" s="38"/>
    </row>
    <row r="574" spans="1:46" ht="12.75"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37"/>
      <c r="AK574" s="37"/>
      <c r="AL574" s="37"/>
      <c r="AM574" s="37"/>
      <c r="AN574" s="37"/>
      <c r="AO574" s="38"/>
      <c r="AP574" s="38"/>
      <c r="AQ574" s="37"/>
      <c r="AR574" s="37"/>
      <c r="AS574" s="37"/>
      <c r="AT574" s="38"/>
    </row>
    <row r="575" spans="1:46" ht="12.75"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37"/>
      <c r="AK575" s="37"/>
      <c r="AL575" s="37"/>
      <c r="AM575" s="37"/>
      <c r="AN575" s="37"/>
      <c r="AO575" s="38"/>
      <c r="AP575" s="38"/>
      <c r="AQ575" s="37"/>
      <c r="AR575" s="37"/>
      <c r="AS575" s="37"/>
      <c r="AT575" s="38"/>
    </row>
    <row r="576" spans="1:46" ht="12.75"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37"/>
      <c r="AK576" s="37"/>
      <c r="AL576" s="37"/>
      <c r="AM576" s="37"/>
      <c r="AN576" s="37"/>
      <c r="AO576" s="38"/>
      <c r="AP576" s="38"/>
      <c r="AQ576" s="37"/>
      <c r="AR576" s="37"/>
      <c r="AS576" s="37"/>
      <c r="AT576" s="38"/>
    </row>
    <row r="577" spans="1:46" ht="12.75"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37"/>
      <c r="AK577" s="37"/>
      <c r="AL577" s="37"/>
      <c r="AM577" s="37"/>
      <c r="AN577" s="37"/>
      <c r="AO577" s="38"/>
      <c r="AP577" s="38"/>
      <c r="AQ577" s="37"/>
      <c r="AR577" s="37"/>
      <c r="AS577" s="37"/>
      <c r="AT577" s="38"/>
    </row>
    <row r="578" spans="1:46" ht="12.75"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37"/>
      <c r="AK578" s="37"/>
      <c r="AL578" s="37"/>
      <c r="AM578" s="37"/>
      <c r="AN578" s="37"/>
      <c r="AO578" s="38"/>
      <c r="AP578" s="38"/>
      <c r="AQ578" s="37"/>
      <c r="AR578" s="37"/>
      <c r="AS578" s="37"/>
      <c r="AT578" s="38"/>
    </row>
    <row r="579" spans="1:46" ht="12.75"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37"/>
      <c r="AK579" s="37"/>
      <c r="AL579" s="37"/>
      <c r="AM579" s="37"/>
      <c r="AN579" s="37"/>
      <c r="AO579" s="38"/>
      <c r="AP579" s="38"/>
      <c r="AQ579" s="37"/>
      <c r="AR579" s="37"/>
      <c r="AS579" s="37"/>
      <c r="AT579" s="38"/>
    </row>
    <row r="580" spans="1:46" ht="12.75"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37"/>
      <c r="AK580" s="37"/>
      <c r="AL580" s="37"/>
      <c r="AM580" s="37"/>
      <c r="AN580" s="37"/>
      <c r="AO580" s="38"/>
      <c r="AP580" s="38"/>
      <c r="AQ580" s="37"/>
      <c r="AR580" s="37"/>
      <c r="AS580" s="37"/>
      <c r="AT580" s="38"/>
    </row>
    <row r="581" spans="1:46" ht="12.75"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c r="AM581" s="37"/>
      <c r="AN581" s="37"/>
      <c r="AO581" s="38"/>
      <c r="AP581" s="38"/>
      <c r="AQ581" s="37"/>
      <c r="AR581" s="37"/>
      <c r="AS581" s="37"/>
      <c r="AT581" s="38"/>
    </row>
    <row r="582" spans="1:46" ht="12.75"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37"/>
      <c r="AK582" s="37"/>
      <c r="AL582" s="37"/>
      <c r="AM582" s="37"/>
      <c r="AN582" s="37"/>
      <c r="AO582" s="38"/>
      <c r="AP582" s="38"/>
      <c r="AQ582" s="37"/>
      <c r="AR582" s="37"/>
      <c r="AS582" s="37"/>
      <c r="AT582" s="38"/>
    </row>
    <row r="583" spans="1:46" ht="12.75"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c r="AM583" s="37"/>
      <c r="AN583" s="37"/>
      <c r="AO583" s="38"/>
      <c r="AP583" s="38"/>
      <c r="AQ583" s="37"/>
      <c r="AR583" s="37"/>
      <c r="AS583" s="37"/>
      <c r="AT583" s="38"/>
    </row>
    <row r="584" spans="1:46" ht="12.75"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37"/>
      <c r="AK584" s="37"/>
      <c r="AL584" s="37"/>
      <c r="AM584" s="37"/>
      <c r="AN584" s="37"/>
      <c r="AO584" s="38"/>
      <c r="AP584" s="38"/>
      <c r="AQ584" s="37"/>
      <c r="AR584" s="37"/>
      <c r="AS584" s="37"/>
      <c r="AT584" s="38"/>
    </row>
    <row r="585" spans="1:46" ht="12.75"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37"/>
      <c r="AK585" s="37"/>
      <c r="AL585" s="37"/>
      <c r="AM585" s="37"/>
      <c r="AN585" s="37"/>
      <c r="AO585" s="38"/>
      <c r="AP585" s="38"/>
      <c r="AQ585" s="37"/>
      <c r="AR585" s="37"/>
      <c r="AS585" s="37"/>
      <c r="AT585" s="38"/>
    </row>
    <row r="586" spans="1:46" ht="12.75"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37"/>
      <c r="AK586" s="37"/>
      <c r="AL586" s="37"/>
      <c r="AM586" s="37"/>
      <c r="AN586" s="37"/>
      <c r="AO586" s="38"/>
      <c r="AP586" s="38"/>
      <c r="AQ586" s="37"/>
      <c r="AR586" s="37"/>
      <c r="AS586" s="37"/>
      <c r="AT586" s="38"/>
    </row>
    <row r="587" spans="1:46" ht="12.75"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37"/>
      <c r="AK587" s="37"/>
      <c r="AL587" s="37"/>
      <c r="AM587" s="37"/>
      <c r="AN587" s="37"/>
      <c r="AO587" s="38"/>
      <c r="AP587" s="38"/>
      <c r="AQ587" s="37"/>
      <c r="AR587" s="37"/>
      <c r="AS587" s="37"/>
      <c r="AT587" s="38"/>
    </row>
    <row r="588" spans="1:46" ht="12.75"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37"/>
      <c r="AK588" s="37"/>
      <c r="AL588" s="37"/>
      <c r="AM588" s="37"/>
      <c r="AN588" s="37"/>
      <c r="AO588" s="38"/>
      <c r="AP588" s="38"/>
      <c r="AQ588" s="37"/>
      <c r="AR588" s="37"/>
      <c r="AS588" s="37"/>
      <c r="AT588" s="38"/>
    </row>
    <row r="589" spans="1:46" ht="12.75"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37"/>
      <c r="AK589" s="37"/>
      <c r="AL589" s="37"/>
      <c r="AM589" s="37"/>
      <c r="AN589" s="37"/>
      <c r="AO589" s="38"/>
      <c r="AP589" s="38"/>
      <c r="AQ589" s="37"/>
      <c r="AR589" s="37"/>
      <c r="AS589" s="37"/>
      <c r="AT589" s="38"/>
    </row>
    <row r="590" spans="1:46" ht="12.75"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37"/>
      <c r="AK590" s="37"/>
      <c r="AL590" s="37"/>
      <c r="AM590" s="37"/>
      <c r="AN590" s="37"/>
      <c r="AO590" s="38"/>
      <c r="AP590" s="38"/>
      <c r="AQ590" s="37"/>
      <c r="AR590" s="37"/>
      <c r="AS590" s="37"/>
      <c r="AT590" s="38"/>
    </row>
    <row r="591" spans="1:46" ht="12.75"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37"/>
      <c r="AK591" s="37"/>
      <c r="AL591" s="37"/>
      <c r="AM591" s="37"/>
      <c r="AN591" s="37"/>
      <c r="AO591" s="38"/>
      <c r="AP591" s="38"/>
      <c r="AQ591" s="37"/>
      <c r="AR591" s="37"/>
      <c r="AS591" s="37"/>
      <c r="AT591" s="38"/>
    </row>
    <row r="592" spans="1:46" ht="12.75"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37"/>
      <c r="AK592" s="37"/>
      <c r="AL592" s="37"/>
      <c r="AM592" s="37"/>
      <c r="AN592" s="37"/>
      <c r="AO592" s="38"/>
      <c r="AP592" s="38"/>
      <c r="AQ592" s="37"/>
      <c r="AR592" s="37"/>
      <c r="AS592" s="37"/>
      <c r="AT592" s="38"/>
    </row>
    <row r="593" spans="1:46" ht="12.75"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37"/>
      <c r="AK593" s="37"/>
      <c r="AL593" s="37"/>
      <c r="AM593" s="37"/>
      <c r="AN593" s="37"/>
      <c r="AO593" s="38"/>
      <c r="AP593" s="38"/>
      <c r="AQ593" s="37"/>
      <c r="AR593" s="37"/>
      <c r="AS593" s="37"/>
      <c r="AT593" s="38"/>
    </row>
    <row r="594" spans="1:46" ht="12.75"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37"/>
      <c r="AK594" s="37"/>
      <c r="AL594" s="37"/>
      <c r="AM594" s="37"/>
      <c r="AN594" s="37"/>
      <c r="AO594" s="38"/>
      <c r="AP594" s="38"/>
      <c r="AQ594" s="37"/>
      <c r="AR594" s="37"/>
      <c r="AS594" s="37"/>
      <c r="AT594" s="38"/>
    </row>
    <row r="595" spans="1:46" ht="12.75"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37"/>
      <c r="AK595" s="37"/>
      <c r="AL595" s="37"/>
      <c r="AM595" s="37"/>
      <c r="AN595" s="37"/>
      <c r="AO595" s="38"/>
      <c r="AP595" s="38"/>
      <c r="AQ595" s="37"/>
      <c r="AR595" s="37"/>
      <c r="AS595" s="37"/>
      <c r="AT595" s="38"/>
    </row>
    <row r="596" spans="1:46" ht="12.75"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37"/>
      <c r="AK596" s="37"/>
      <c r="AL596" s="37"/>
      <c r="AM596" s="37"/>
      <c r="AN596" s="37"/>
      <c r="AO596" s="38"/>
      <c r="AP596" s="38"/>
      <c r="AQ596" s="37"/>
      <c r="AR596" s="37"/>
      <c r="AS596" s="37"/>
      <c r="AT596" s="38"/>
    </row>
    <row r="597" spans="1:46" ht="12.75"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37"/>
      <c r="AK597" s="37"/>
      <c r="AL597" s="37"/>
      <c r="AM597" s="37"/>
      <c r="AN597" s="37"/>
      <c r="AO597" s="38"/>
      <c r="AP597" s="38"/>
      <c r="AQ597" s="37"/>
      <c r="AR597" s="37"/>
      <c r="AS597" s="37"/>
      <c r="AT597" s="38"/>
    </row>
    <row r="598" spans="1:46" ht="12.75"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37"/>
      <c r="AK598" s="37"/>
      <c r="AL598" s="37"/>
      <c r="AM598" s="37"/>
      <c r="AN598" s="37"/>
      <c r="AO598" s="38"/>
      <c r="AP598" s="38"/>
      <c r="AQ598" s="37"/>
      <c r="AR598" s="37"/>
      <c r="AS598" s="37"/>
      <c r="AT598" s="38"/>
    </row>
    <row r="599" spans="1:46" ht="12.75"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37"/>
      <c r="AK599" s="37"/>
      <c r="AL599" s="37"/>
      <c r="AM599" s="37"/>
      <c r="AN599" s="37"/>
      <c r="AO599" s="38"/>
      <c r="AP599" s="38"/>
      <c r="AQ599" s="37"/>
      <c r="AR599" s="37"/>
      <c r="AS599" s="37"/>
      <c r="AT599" s="38"/>
    </row>
    <row r="600" spans="1:46" ht="12.75"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37"/>
      <c r="AK600" s="37"/>
      <c r="AL600" s="37"/>
      <c r="AM600" s="37"/>
      <c r="AN600" s="37"/>
      <c r="AO600" s="38"/>
      <c r="AP600" s="38"/>
      <c r="AQ600" s="37"/>
      <c r="AR600" s="37"/>
      <c r="AS600" s="37"/>
      <c r="AT600" s="38"/>
    </row>
    <row r="601" spans="1:46" ht="12.75"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37"/>
      <c r="AK601" s="37"/>
      <c r="AL601" s="37"/>
      <c r="AM601" s="37"/>
      <c r="AN601" s="37"/>
      <c r="AO601" s="38"/>
      <c r="AP601" s="38"/>
      <c r="AQ601" s="37"/>
      <c r="AR601" s="37"/>
      <c r="AS601" s="37"/>
      <c r="AT601" s="38"/>
    </row>
    <row r="602" spans="1:46" ht="12.75"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37"/>
      <c r="AK602" s="37"/>
      <c r="AL602" s="37"/>
      <c r="AM602" s="37"/>
      <c r="AN602" s="37"/>
      <c r="AO602" s="38"/>
      <c r="AP602" s="38"/>
      <c r="AQ602" s="37"/>
      <c r="AR602" s="37"/>
      <c r="AS602" s="37"/>
      <c r="AT602" s="38"/>
    </row>
    <row r="603" spans="1:46" ht="12.75"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37"/>
      <c r="AK603" s="37"/>
      <c r="AL603" s="37"/>
      <c r="AM603" s="37"/>
      <c r="AN603" s="37"/>
      <c r="AO603" s="38"/>
      <c r="AP603" s="38"/>
      <c r="AQ603" s="37"/>
      <c r="AR603" s="37"/>
      <c r="AS603" s="37"/>
      <c r="AT603" s="38"/>
    </row>
    <row r="604" spans="1:46" ht="12.75"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c r="AA604" s="37"/>
      <c r="AB604" s="37"/>
      <c r="AC604" s="37"/>
      <c r="AD604" s="37"/>
      <c r="AE604" s="37"/>
      <c r="AF604" s="37"/>
      <c r="AG604" s="37"/>
      <c r="AH604" s="37"/>
      <c r="AI604" s="37"/>
      <c r="AJ604" s="37"/>
      <c r="AK604" s="37"/>
      <c r="AL604" s="37"/>
      <c r="AM604" s="37"/>
      <c r="AN604" s="37"/>
      <c r="AO604" s="38"/>
      <c r="AP604" s="38"/>
      <c r="AQ604" s="37"/>
      <c r="AR604" s="37"/>
      <c r="AS604" s="37"/>
      <c r="AT604" s="38"/>
    </row>
    <row r="605" spans="1:46" ht="12.75"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c r="AA605" s="37"/>
      <c r="AB605" s="37"/>
      <c r="AC605" s="37"/>
      <c r="AD605" s="37"/>
      <c r="AE605" s="37"/>
      <c r="AF605" s="37"/>
      <c r="AG605" s="37"/>
      <c r="AH605" s="37"/>
      <c r="AI605" s="37"/>
      <c r="AJ605" s="37"/>
      <c r="AK605" s="37"/>
      <c r="AL605" s="37"/>
      <c r="AM605" s="37"/>
      <c r="AN605" s="37"/>
      <c r="AO605" s="38"/>
      <c r="AP605" s="38"/>
      <c r="AQ605" s="37"/>
      <c r="AR605" s="37"/>
      <c r="AS605" s="37"/>
      <c r="AT605" s="38"/>
    </row>
    <row r="606" spans="1:46" ht="12.75"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c r="AA606" s="37"/>
      <c r="AB606" s="37"/>
      <c r="AC606" s="37"/>
      <c r="AD606" s="37"/>
      <c r="AE606" s="37"/>
      <c r="AF606" s="37"/>
      <c r="AG606" s="37"/>
      <c r="AH606" s="37"/>
      <c r="AI606" s="37"/>
      <c r="AJ606" s="37"/>
      <c r="AK606" s="37"/>
      <c r="AL606" s="37"/>
      <c r="AM606" s="37"/>
      <c r="AN606" s="37"/>
      <c r="AO606" s="38"/>
      <c r="AP606" s="38"/>
      <c r="AQ606" s="37"/>
      <c r="AR606" s="37"/>
      <c r="AS606" s="37"/>
      <c r="AT606" s="38"/>
    </row>
    <row r="607" spans="1:46" ht="12.75"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c r="AA607" s="37"/>
      <c r="AB607" s="37"/>
      <c r="AC607" s="37"/>
      <c r="AD607" s="37"/>
      <c r="AE607" s="37"/>
      <c r="AF607" s="37"/>
      <c r="AG607" s="37"/>
      <c r="AH607" s="37"/>
      <c r="AI607" s="37"/>
      <c r="AJ607" s="37"/>
      <c r="AK607" s="37"/>
      <c r="AL607" s="37"/>
      <c r="AM607" s="37"/>
      <c r="AN607" s="37"/>
      <c r="AO607" s="38"/>
      <c r="AP607" s="38"/>
      <c r="AQ607" s="37"/>
      <c r="AR607" s="37"/>
      <c r="AS607" s="37"/>
      <c r="AT607" s="38"/>
    </row>
    <row r="608" spans="1:46" ht="12.75"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c r="AA608" s="37"/>
      <c r="AB608" s="37"/>
      <c r="AC608" s="37"/>
      <c r="AD608" s="37"/>
      <c r="AE608" s="37"/>
      <c r="AF608" s="37"/>
      <c r="AG608" s="37"/>
      <c r="AH608" s="37"/>
      <c r="AI608" s="37"/>
      <c r="AJ608" s="37"/>
      <c r="AK608" s="37"/>
      <c r="AL608" s="37"/>
      <c r="AM608" s="37"/>
      <c r="AN608" s="37"/>
      <c r="AO608" s="38"/>
      <c r="AP608" s="38"/>
      <c r="AQ608" s="37"/>
      <c r="AR608" s="37"/>
      <c r="AS608" s="37"/>
      <c r="AT608" s="38"/>
    </row>
    <row r="609" spans="1:46" ht="12.75"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c r="AA609" s="37"/>
      <c r="AB609" s="37"/>
      <c r="AC609" s="37"/>
      <c r="AD609" s="37"/>
      <c r="AE609" s="37"/>
      <c r="AF609" s="37"/>
      <c r="AG609" s="37"/>
      <c r="AH609" s="37"/>
      <c r="AI609" s="37"/>
      <c r="AJ609" s="37"/>
      <c r="AK609" s="37"/>
      <c r="AL609" s="37"/>
      <c r="AM609" s="37"/>
      <c r="AN609" s="37"/>
      <c r="AO609" s="38"/>
      <c r="AP609" s="38"/>
      <c r="AQ609" s="37"/>
      <c r="AR609" s="37"/>
      <c r="AS609" s="37"/>
      <c r="AT609" s="38"/>
    </row>
    <row r="610" spans="1:46" ht="12.75"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c r="AA610" s="37"/>
      <c r="AB610" s="37"/>
      <c r="AC610" s="37"/>
      <c r="AD610" s="37"/>
      <c r="AE610" s="37"/>
      <c r="AF610" s="37"/>
      <c r="AG610" s="37"/>
      <c r="AH610" s="37"/>
      <c r="AI610" s="37"/>
      <c r="AJ610" s="37"/>
      <c r="AK610" s="37"/>
      <c r="AL610" s="37"/>
      <c r="AM610" s="37"/>
      <c r="AN610" s="37"/>
      <c r="AO610" s="38"/>
      <c r="AP610" s="38"/>
      <c r="AQ610" s="37"/>
      <c r="AR610" s="37"/>
      <c r="AS610" s="37"/>
      <c r="AT610" s="38"/>
    </row>
    <row r="611" spans="1:46" ht="12.75"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c r="AA611" s="37"/>
      <c r="AB611" s="37"/>
      <c r="AC611" s="37"/>
      <c r="AD611" s="37"/>
      <c r="AE611" s="37"/>
      <c r="AF611" s="37"/>
      <c r="AG611" s="37"/>
      <c r="AH611" s="37"/>
      <c r="AI611" s="37"/>
      <c r="AJ611" s="37"/>
      <c r="AK611" s="37"/>
      <c r="AL611" s="37"/>
      <c r="AM611" s="37"/>
      <c r="AN611" s="37"/>
      <c r="AO611" s="38"/>
      <c r="AP611" s="38"/>
      <c r="AQ611" s="37"/>
      <c r="AR611" s="37"/>
      <c r="AS611" s="37"/>
      <c r="AT611" s="38"/>
    </row>
    <row r="612" spans="1:46" ht="12.75"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c r="AA612" s="37"/>
      <c r="AB612" s="37"/>
      <c r="AC612" s="37"/>
      <c r="AD612" s="37"/>
      <c r="AE612" s="37"/>
      <c r="AF612" s="37"/>
      <c r="AG612" s="37"/>
      <c r="AH612" s="37"/>
      <c r="AI612" s="37"/>
      <c r="AJ612" s="37"/>
      <c r="AK612" s="37"/>
      <c r="AL612" s="37"/>
      <c r="AM612" s="37"/>
      <c r="AN612" s="37"/>
      <c r="AO612" s="38"/>
      <c r="AP612" s="38"/>
      <c r="AQ612" s="37"/>
      <c r="AR612" s="37"/>
      <c r="AS612" s="37"/>
      <c r="AT612" s="38"/>
    </row>
    <row r="613" spans="1:46" ht="12.75"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c r="AA613" s="37"/>
      <c r="AB613" s="37"/>
      <c r="AC613" s="37"/>
      <c r="AD613" s="37"/>
      <c r="AE613" s="37"/>
      <c r="AF613" s="37"/>
      <c r="AG613" s="37"/>
      <c r="AH613" s="37"/>
      <c r="AI613" s="37"/>
      <c r="AJ613" s="37"/>
      <c r="AK613" s="37"/>
      <c r="AL613" s="37"/>
      <c r="AM613" s="37"/>
      <c r="AN613" s="37"/>
      <c r="AO613" s="38"/>
      <c r="AP613" s="38"/>
      <c r="AQ613" s="37"/>
      <c r="AR613" s="37"/>
      <c r="AS613" s="37"/>
      <c r="AT613" s="38"/>
    </row>
    <row r="614" spans="1:46" ht="12.75"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c r="AA614" s="37"/>
      <c r="AB614" s="37"/>
      <c r="AC614" s="37"/>
      <c r="AD614" s="37"/>
      <c r="AE614" s="37"/>
      <c r="AF614" s="37"/>
      <c r="AG614" s="37"/>
      <c r="AH614" s="37"/>
      <c r="AI614" s="37"/>
      <c r="AJ614" s="37"/>
      <c r="AK614" s="37"/>
      <c r="AL614" s="37"/>
      <c r="AM614" s="37"/>
      <c r="AN614" s="37"/>
      <c r="AO614" s="38"/>
      <c r="AP614" s="38"/>
      <c r="AQ614" s="37"/>
      <c r="AR614" s="37"/>
      <c r="AS614" s="37"/>
      <c r="AT614" s="38"/>
    </row>
    <row r="615" spans="1:46" ht="12.75"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c r="AA615" s="37"/>
      <c r="AB615" s="37"/>
      <c r="AC615" s="37"/>
      <c r="AD615" s="37"/>
      <c r="AE615" s="37"/>
      <c r="AF615" s="37"/>
      <c r="AG615" s="37"/>
      <c r="AH615" s="37"/>
      <c r="AI615" s="37"/>
      <c r="AJ615" s="37"/>
      <c r="AK615" s="37"/>
      <c r="AL615" s="37"/>
      <c r="AM615" s="37"/>
      <c r="AN615" s="37"/>
      <c r="AO615" s="38"/>
      <c r="AP615" s="38"/>
      <c r="AQ615" s="37"/>
      <c r="AR615" s="37"/>
      <c r="AS615" s="37"/>
      <c r="AT615" s="38"/>
    </row>
    <row r="616" spans="1:46" ht="12.75"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c r="AA616" s="37"/>
      <c r="AB616" s="37"/>
      <c r="AC616" s="37"/>
      <c r="AD616" s="37"/>
      <c r="AE616" s="37"/>
      <c r="AF616" s="37"/>
      <c r="AG616" s="37"/>
      <c r="AH616" s="37"/>
      <c r="AI616" s="37"/>
      <c r="AJ616" s="37"/>
      <c r="AK616" s="37"/>
      <c r="AL616" s="37"/>
      <c r="AM616" s="37"/>
      <c r="AN616" s="37"/>
      <c r="AO616" s="38"/>
      <c r="AP616" s="38"/>
      <c r="AQ616" s="37"/>
      <c r="AR616" s="37"/>
      <c r="AS616" s="37"/>
      <c r="AT616" s="38"/>
    </row>
    <row r="617" spans="1:46" ht="12.75"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c r="AA617" s="37"/>
      <c r="AB617" s="37"/>
      <c r="AC617" s="37"/>
      <c r="AD617" s="37"/>
      <c r="AE617" s="37"/>
      <c r="AF617" s="37"/>
      <c r="AG617" s="37"/>
      <c r="AH617" s="37"/>
      <c r="AI617" s="37"/>
      <c r="AJ617" s="37"/>
      <c r="AK617" s="37"/>
      <c r="AL617" s="37"/>
      <c r="AM617" s="37"/>
      <c r="AN617" s="37"/>
      <c r="AO617" s="38"/>
      <c r="AP617" s="38"/>
      <c r="AQ617" s="37"/>
      <c r="AR617" s="37"/>
      <c r="AS617" s="37"/>
      <c r="AT617" s="38"/>
    </row>
    <row r="618" spans="1:46" ht="12.75"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c r="AA618" s="37"/>
      <c r="AB618" s="37"/>
      <c r="AC618" s="37"/>
      <c r="AD618" s="37"/>
      <c r="AE618" s="37"/>
      <c r="AF618" s="37"/>
      <c r="AG618" s="37"/>
      <c r="AH618" s="37"/>
      <c r="AI618" s="37"/>
      <c r="AJ618" s="37"/>
      <c r="AK618" s="37"/>
      <c r="AL618" s="37"/>
      <c r="AM618" s="37"/>
      <c r="AN618" s="37"/>
      <c r="AO618" s="38"/>
      <c r="AP618" s="38"/>
      <c r="AQ618" s="37"/>
      <c r="AR618" s="37"/>
      <c r="AS618" s="37"/>
      <c r="AT618" s="38"/>
    </row>
    <row r="619" spans="1:46" ht="12.75"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c r="AA619" s="37"/>
      <c r="AB619" s="37"/>
      <c r="AC619" s="37"/>
      <c r="AD619" s="37"/>
      <c r="AE619" s="37"/>
      <c r="AF619" s="37"/>
      <c r="AG619" s="37"/>
      <c r="AH619" s="37"/>
      <c r="AI619" s="37"/>
      <c r="AJ619" s="37"/>
      <c r="AK619" s="37"/>
      <c r="AL619" s="37"/>
      <c r="AM619" s="37"/>
      <c r="AN619" s="37"/>
      <c r="AO619" s="38"/>
      <c r="AP619" s="38"/>
      <c r="AQ619" s="37"/>
      <c r="AR619" s="37"/>
      <c r="AS619" s="37"/>
      <c r="AT619" s="38"/>
    </row>
    <row r="620" spans="1:46" ht="12.75"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c r="AA620" s="37"/>
      <c r="AB620" s="37"/>
      <c r="AC620" s="37"/>
      <c r="AD620" s="37"/>
      <c r="AE620" s="37"/>
      <c r="AF620" s="37"/>
      <c r="AG620" s="37"/>
      <c r="AH620" s="37"/>
      <c r="AI620" s="37"/>
      <c r="AJ620" s="37"/>
      <c r="AK620" s="37"/>
      <c r="AL620" s="37"/>
      <c r="AM620" s="37"/>
      <c r="AN620" s="37"/>
      <c r="AO620" s="38"/>
      <c r="AP620" s="38"/>
      <c r="AQ620" s="37"/>
      <c r="AR620" s="37"/>
      <c r="AS620" s="37"/>
      <c r="AT620" s="38"/>
    </row>
    <row r="621" spans="1:46" ht="12.75"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c r="AA621" s="37"/>
      <c r="AB621" s="37"/>
      <c r="AC621" s="37"/>
      <c r="AD621" s="37"/>
      <c r="AE621" s="37"/>
      <c r="AF621" s="37"/>
      <c r="AG621" s="37"/>
      <c r="AH621" s="37"/>
      <c r="AI621" s="37"/>
      <c r="AJ621" s="37"/>
      <c r="AK621" s="37"/>
      <c r="AL621" s="37"/>
      <c r="AM621" s="37"/>
      <c r="AN621" s="37"/>
      <c r="AO621" s="38"/>
      <c r="AP621" s="38"/>
      <c r="AQ621" s="37"/>
      <c r="AR621" s="37"/>
      <c r="AS621" s="37"/>
      <c r="AT621" s="38"/>
    </row>
    <row r="622" spans="1:46" ht="12.75"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c r="AA622" s="37"/>
      <c r="AB622" s="37"/>
      <c r="AC622" s="37"/>
      <c r="AD622" s="37"/>
      <c r="AE622" s="37"/>
      <c r="AF622" s="37"/>
      <c r="AG622" s="37"/>
      <c r="AH622" s="37"/>
      <c r="AI622" s="37"/>
      <c r="AJ622" s="37"/>
      <c r="AK622" s="37"/>
      <c r="AL622" s="37"/>
      <c r="AM622" s="37"/>
      <c r="AN622" s="37"/>
      <c r="AO622" s="38"/>
      <c r="AP622" s="38"/>
      <c r="AQ622" s="37"/>
      <c r="AR622" s="37"/>
      <c r="AS622" s="37"/>
      <c r="AT622" s="38"/>
    </row>
    <row r="623" spans="1:46" ht="12.75"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c r="AA623" s="37"/>
      <c r="AB623" s="37"/>
      <c r="AC623" s="37"/>
      <c r="AD623" s="37"/>
      <c r="AE623" s="37"/>
      <c r="AF623" s="37"/>
      <c r="AG623" s="37"/>
      <c r="AH623" s="37"/>
      <c r="AI623" s="37"/>
      <c r="AJ623" s="37"/>
      <c r="AK623" s="37"/>
      <c r="AL623" s="37"/>
      <c r="AM623" s="37"/>
      <c r="AN623" s="37"/>
      <c r="AO623" s="38"/>
      <c r="AP623" s="38"/>
      <c r="AQ623" s="37"/>
      <c r="AR623" s="37"/>
      <c r="AS623" s="37"/>
      <c r="AT623" s="38"/>
    </row>
    <row r="624" spans="1:46" ht="12.75"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c r="AA624" s="37"/>
      <c r="AB624" s="37"/>
      <c r="AC624" s="37"/>
      <c r="AD624" s="37"/>
      <c r="AE624" s="37"/>
      <c r="AF624" s="37"/>
      <c r="AG624" s="37"/>
      <c r="AH624" s="37"/>
      <c r="AI624" s="37"/>
      <c r="AJ624" s="37"/>
      <c r="AK624" s="37"/>
      <c r="AL624" s="37"/>
      <c r="AM624" s="37"/>
      <c r="AN624" s="37"/>
      <c r="AO624" s="38"/>
      <c r="AP624" s="38"/>
      <c r="AQ624" s="37"/>
      <c r="AR624" s="37"/>
      <c r="AS624" s="37"/>
      <c r="AT624" s="38"/>
    </row>
    <row r="625" spans="1:46" ht="12.75"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c r="AA625" s="37"/>
      <c r="AB625" s="37"/>
      <c r="AC625" s="37"/>
      <c r="AD625" s="37"/>
      <c r="AE625" s="37"/>
      <c r="AF625" s="37"/>
      <c r="AG625" s="37"/>
      <c r="AH625" s="37"/>
      <c r="AI625" s="37"/>
      <c r="AJ625" s="37"/>
      <c r="AK625" s="37"/>
      <c r="AL625" s="37"/>
      <c r="AM625" s="37"/>
      <c r="AN625" s="37"/>
      <c r="AO625" s="38"/>
      <c r="AP625" s="38"/>
      <c r="AQ625" s="37"/>
      <c r="AR625" s="37"/>
      <c r="AS625" s="37"/>
      <c r="AT625" s="38"/>
    </row>
    <row r="626" spans="1:46" ht="12.75"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c r="AA626" s="37"/>
      <c r="AB626" s="37"/>
      <c r="AC626" s="37"/>
      <c r="AD626" s="37"/>
      <c r="AE626" s="37"/>
      <c r="AF626" s="37"/>
      <c r="AG626" s="37"/>
      <c r="AH626" s="37"/>
      <c r="AI626" s="37"/>
      <c r="AJ626" s="37"/>
      <c r="AK626" s="37"/>
      <c r="AL626" s="37"/>
      <c r="AM626" s="37"/>
      <c r="AN626" s="37"/>
      <c r="AO626" s="38"/>
      <c r="AP626" s="38"/>
      <c r="AQ626" s="37"/>
      <c r="AR626" s="37"/>
      <c r="AS626" s="37"/>
      <c r="AT626" s="38"/>
    </row>
    <row r="627" spans="1:46" ht="12.75"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c r="AA627" s="37"/>
      <c r="AB627" s="37"/>
      <c r="AC627" s="37"/>
      <c r="AD627" s="37"/>
      <c r="AE627" s="37"/>
      <c r="AF627" s="37"/>
      <c r="AG627" s="37"/>
      <c r="AH627" s="37"/>
      <c r="AI627" s="37"/>
      <c r="AJ627" s="37"/>
      <c r="AK627" s="37"/>
      <c r="AL627" s="37"/>
      <c r="AM627" s="37"/>
      <c r="AN627" s="37"/>
      <c r="AO627" s="38"/>
      <c r="AP627" s="38"/>
      <c r="AQ627" s="37"/>
      <c r="AR627" s="37"/>
      <c r="AS627" s="37"/>
      <c r="AT627" s="38"/>
    </row>
    <row r="628" spans="1:46" ht="12.75"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c r="AA628" s="37"/>
      <c r="AB628" s="37"/>
      <c r="AC628" s="37"/>
      <c r="AD628" s="37"/>
      <c r="AE628" s="37"/>
      <c r="AF628" s="37"/>
      <c r="AG628" s="37"/>
      <c r="AH628" s="37"/>
      <c r="AI628" s="37"/>
      <c r="AJ628" s="37"/>
      <c r="AK628" s="37"/>
      <c r="AL628" s="37"/>
      <c r="AM628" s="37"/>
      <c r="AN628" s="37"/>
      <c r="AO628" s="38"/>
      <c r="AP628" s="38"/>
      <c r="AQ628" s="37"/>
      <c r="AR628" s="37"/>
      <c r="AS628" s="37"/>
      <c r="AT628" s="38"/>
    </row>
    <row r="629" spans="1:46" ht="12.75"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c r="AA629" s="37"/>
      <c r="AB629" s="37"/>
      <c r="AC629" s="37"/>
      <c r="AD629" s="37"/>
      <c r="AE629" s="37"/>
      <c r="AF629" s="37"/>
      <c r="AG629" s="37"/>
      <c r="AH629" s="37"/>
      <c r="AI629" s="37"/>
      <c r="AJ629" s="37"/>
      <c r="AK629" s="37"/>
      <c r="AL629" s="37"/>
      <c r="AM629" s="37"/>
      <c r="AN629" s="37"/>
      <c r="AO629" s="38"/>
      <c r="AP629" s="38"/>
      <c r="AQ629" s="37"/>
      <c r="AR629" s="37"/>
      <c r="AS629" s="37"/>
      <c r="AT629" s="38"/>
    </row>
    <row r="630" spans="1:46" ht="12.75"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c r="AA630" s="37"/>
      <c r="AB630" s="37"/>
      <c r="AC630" s="37"/>
      <c r="AD630" s="37"/>
      <c r="AE630" s="37"/>
      <c r="AF630" s="37"/>
      <c r="AG630" s="37"/>
      <c r="AH630" s="37"/>
      <c r="AI630" s="37"/>
      <c r="AJ630" s="37"/>
      <c r="AK630" s="37"/>
      <c r="AL630" s="37"/>
      <c r="AM630" s="37"/>
      <c r="AN630" s="37"/>
      <c r="AO630" s="38"/>
      <c r="AP630" s="38"/>
      <c r="AQ630" s="37"/>
      <c r="AR630" s="37"/>
      <c r="AS630" s="37"/>
      <c r="AT630" s="38"/>
    </row>
    <row r="631" spans="1:46" ht="12.75"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c r="AA631" s="37"/>
      <c r="AB631" s="37"/>
      <c r="AC631" s="37"/>
      <c r="AD631" s="37"/>
      <c r="AE631" s="37"/>
      <c r="AF631" s="37"/>
      <c r="AG631" s="37"/>
      <c r="AH631" s="37"/>
      <c r="AI631" s="37"/>
      <c r="AJ631" s="37"/>
      <c r="AK631" s="37"/>
      <c r="AL631" s="37"/>
      <c r="AM631" s="37"/>
      <c r="AN631" s="37"/>
      <c r="AO631" s="38"/>
      <c r="AP631" s="38"/>
      <c r="AQ631" s="37"/>
      <c r="AR631" s="37"/>
      <c r="AS631" s="37"/>
      <c r="AT631" s="38"/>
    </row>
    <row r="632" spans="1:46" ht="12.75"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c r="AA632" s="37"/>
      <c r="AB632" s="37"/>
      <c r="AC632" s="37"/>
      <c r="AD632" s="37"/>
      <c r="AE632" s="37"/>
      <c r="AF632" s="37"/>
      <c r="AG632" s="37"/>
      <c r="AH632" s="37"/>
      <c r="AI632" s="37"/>
      <c r="AJ632" s="37"/>
      <c r="AK632" s="37"/>
      <c r="AL632" s="37"/>
      <c r="AM632" s="37"/>
      <c r="AN632" s="37"/>
      <c r="AO632" s="38"/>
      <c r="AP632" s="38"/>
      <c r="AQ632" s="37"/>
      <c r="AR632" s="37"/>
      <c r="AS632" s="37"/>
      <c r="AT632" s="38"/>
    </row>
    <row r="633" spans="1:46" ht="12.75"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c r="AA633" s="37"/>
      <c r="AB633" s="37"/>
      <c r="AC633" s="37"/>
      <c r="AD633" s="37"/>
      <c r="AE633" s="37"/>
      <c r="AF633" s="37"/>
      <c r="AG633" s="37"/>
      <c r="AH633" s="37"/>
      <c r="AI633" s="37"/>
      <c r="AJ633" s="37"/>
      <c r="AK633" s="37"/>
      <c r="AL633" s="37"/>
      <c r="AM633" s="37"/>
      <c r="AN633" s="37"/>
      <c r="AO633" s="38"/>
      <c r="AP633" s="38"/>
      <c r="AQ633" s="37"/>
      <c r="AR633" s="37"/>
      <c r="AS633" s="37"/>
      <c r="AT633" s="38"/>
    </row>
    <row r="634" spans="1:46" ht="12.75"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c r="AA634" s="37"/>
      <c r="AB634" s="37"/>
      <c r="AC634" s="37"/>
      <c r="AD634" s="37"/>
      <c r="AE634" s="37"/>
      <c r="AF634" s="37"/>
      <c r="AG634" s="37"/>
      <c r="AH634" s="37"/>
      <c r="AI634" s="37"/>
      <c r="AJ634" s="37"/>
      <c r="AK634" s="37"/>
      <c r="AL634" s="37"/>
      <c r="AM634" s="37"/>
      <c r="AN634" s="37"/>
      <c r="AO634" s="38"/>
      <c r="AP634" s="38"/>
      <c r="AQ634" s="37"/>
      <c r="AR634" s="37"/>
      <c r="AS634" s="37"/>
      <c r="AT634" s="38"/>
    </row>
    <row r="635" spans="1:46" ht="12.75"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c r="AA635" s="37"/>
      <c r="AB635" s="37"/>
      <c r="AC635" s="37"/>
      <c r="AD635" s="37"/>
      <c r="AE635" s="37"/>
      <c r="AF635" s="37"/>
      <c r="AG635" s="37"/>
      <c r="AH635" s="37"/>
      <c r="AI635" s="37"/>
      <c r="AJ635" s="37"/>
      <c r="AK635" s="37"/>
      <c r="AL635" s="37"/>
      <c r="AM635" s="37"/>
      <c r="AN635" s="37"/>
      <c r="AO635" s="38"/>
      <c r="AP635" s="38"/>
      <c r="AQ635" s="37"/>
      <c r="AR635" s="37"/>
      <c r="AS635" s="37"/>
      <c r="AT635" s="38"/>
    </row>
    <row r="636" spans="1:46" ht="12.75"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c r="AA636" s="37"/>
      <c r="AB636" s="37"/>
      <c r="AC636" s="37"/>
      <c r="AD636" s="37"/>
      <c r="AE636" s="37"/>
      <c r="AF636" s="37"/>
      <c r="AG636" s="37"/>
      <c r="AH636" s="37"/>
      <c r="AI636" s="37"/>
      <c r="AJ636" s="37"/>
      <c r="AK636" s="37"/>
      <c r="AL636" s="37"/>
      <c r="AM636" s="37"/>
      <c r="AN636" s="37"/>
      <c r="AO636" s="38"/>
      <c r="AP636" s="38"/>
      <c r="AQ636" s="37"/>
      <c r="AR636" s="37"/>
      <c r="AS636" s="37"/>
      <c r="AT636" s="38"/>
    </row>
    <row r="637" spans="1:46" ht="12.75"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c r="AA637" s="37"/>
      <c r="AB637" s="37"/>
      <c r="AC637" s="37"/>
      <c r="AD637" s="37"/>
      <c r="AE637" s="37"/>
      <c r="AF637" s="37"/>
      <c r="AG637" s="37"/>
      <c r="AH637" s="37"/>
      <c r="AI637" s="37"/>
      <c r="AJ637" s="37"/>
      <c r="AK637" s="37"/>
      <c r="AL637" s="37"/>
      <c r="AM637" s="37"/>
      <c r="AN637" s="37"/>
      <c r="AO637" s="38"/>
      <c r="AP637" s="38"/>
      <c r="AQ637" s="37"/>
      <c r="AR637" s="37"/>
      <c r="AS637" s="37"/>
      <c r="AT637" s="38"/>
    </row>
    <row r="638" spans="1:46" ht="12.75"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c r="AA638" s="37"/>
      <c r="AB638" s="37"/>
      <c r="AC638" s="37"/>
      <c r="AD638" s="37"/>
      <c r="AE638" s="37"/>
      <c r="AF638" s="37"/>
      <c r="AG638" s="37"/>
      <c r="AH638" s="37"/>
      <c r="AI638" s="37"/>
      <c r="AJ638" s="37"/>
      <c r="AK638" s="37"/>
      <c r="AL638" s="37"/>
      <c r="AM638" s="37"/>
      <c r="AN638" s="37"/>
      <c r="AO638" s="38"/>
      <c r="AP638" s="38"/>
      <c r="AQ638" s="37"/>
      <c r="AR638" s="37"/>
      <c r="AS638" s="37"/>
      <c r="AT638" s="38"/>
    </row>
    <row r="639" spans="1:46" ht="12.75"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c r="AA639" s="37"/>
      <c r="AB639" s="37"/>
      <c r="AC639" s="37"/>
      <c r="AD639" s="37"/>
      <c r="AE639" s="37"/>
      <c r="AF639" s="37"/>
      <c r="AG639" s="37"/>
      <c r="AH639" s="37"/>
      <c r="AI639" s="37"/>
      <c r="AJ639" s="37"/>
      <c r="AK639" s="37"/>
      <c r="AL639" s="37"/>
      <c r="AM639" s="37"/>
      <c r="AN639" s="37"/>
      <c r="AO639" s="38"/>
      <c r="AP639" s="38"/>
      <c r="AQ639" s="37"/>
      <c r="AR639" s="37"/>
      <c r="AS639" s="37"/>
      <c r="AT639" s="38"/>
    </row>
    <row r="640" spans="1:46" ht="12.75"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c r="AA640" s="37"/>
      <c r="AB640" s="37"/>
      <c r="AC640" s="37"/>
      <c r="AD640" s="37"/>
      <c r="AE640" s="37"/>
      <c r="AF640" s="37"/>
      <c r="AG640" s="37"/>
      <c r="AH640" s="37"/>
      <c r="AI640" s="37"/>
      <c r="AJ640" s="37"/>
      <c r="AK640" s="37"/>
      <c r="AL640" s="37"/>
      <c r="AM640" s="37"/>
      <c r="AN640" s="37"/>
      <c r="AO640" s="38"/>
      <c r="AP640" s="38"/>
      <c r="AQ640" s="37"/>
      <c r="AR640" s="37"/>
      <c r="AS640" s="37"/>
      <c r="AT640" s="38"/>
    </row>
    <row r="641" spans="1:46" ht="12.75"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c r="AA641" s="37"/>
      <c r="AB641" s="37"/>
      <c r="AC641" s="37"/>
      <c r="AD641" s="37"/>
      <c r="AE641" s="37"/>
      <c r="AF641" s="37"/>
      <c r="AG641" s="37"/>
      <c r="AH641" s="37"/>
      <c r="AI641" s="37"/>
      <c r="AJ641" s="37"/>
      <c r="AK641" s="37"/>
      <c r="AL641" s="37"/>
      <c r="AM641" s="37"/>
      <c r="AN641" s="37"/>
      <c r="AO641" s="38"/>
      <c r="AP641" s="38"/>
      <c r="AQ641" s="37"/>
      <c r="AR641" s="37"/>
      <c r="AS641" s="37"/>
      <c r="AT641" s="38"/>
    </row>
    <row r="642" spans="1:46" ht="12.75"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c r="AA642" s="37"/>
      <c r="AB642" s="37"/>
      <c r="AC642" s="37"/>
      <c r="AD642" s="37"/>
      <c r="AE642" s="37"/>
      <c r="AF642" s="37"/>
      <c r="AG642" s="37"/>
      <c r="AH642" s="37"/>
      <c r="AI642" s="37"/>
      <c r="AJ642" s="37"/>
      <c r="AK642" s="37"/>
      <c r="AL642" s="37"/>
      <c r="AM642" s="37"/>
      <c r="AN642" s="37"/>
      <c r="AO642" s="38"/>
      <c r="AP642" s="38"/>
      <c r="AQ642" s="37"/>
      <c r="AR642" s="37"/>
      <c r="AS642" s="37"/>
      <c r="AT642" s="38"/>
    </row>
    <row r="643" spans="1:46" ht="12.75"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c r="AB643" s="37"/>
      <c r="AC643" s="37"/>
      <c r="AD643" s="37"/>
      <c r="AE643" s="37"/>
      <c r="AF643" s="37"/>
      <c r="AG643" s="37"/>
      <c r="AH643" s="37"/>
      <c r="AI643" s="37"/>
      <c r="AJ643" s="37"/>
      <c r="AK643" s="37"/>
      <c r="AL643" s="37"/>
      <c r="AM643" s="37"/>
      <c r="AN643" s="37"/>
      <c r="AO643" s="38"/>
      <c r="AP643" s="38"/>
      <c r="AQ643" s="37"/>
      <c r="AR643" s="37"/>
      <c r="AS643" s="37"/>
      <c r="AT643" s="38"/>
    </row>
    <row r="644" spans="1:46" ht="12.75"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c r="AA644" s="37"/>
      <c r="AB644" s="37"/>
      <c r="AC644" s="37"/>
      <c r="AD644" s="37"/>
      <c r="AE644" s="37"/>
      <c r="AF644" s="37"/>
      <c r="AG644" s="37"/>
      <c r="AH644" s="37"/>
      <c r="AI644" s="37"/>
      <c r="AJ644" s="37"/>
      <c r="AK644" s="37"/>
      <c r="AL644" s="37"/>
      <c r="AM644" s="37"/>
      <c r="AN644" s="37"/>
      <c r="AO644" s="38"/>
      <c r="AP644" s="38"/>
      <c r="AQ644" s="37"/>
      <c r="AR644" s="37"/>
      <c r="AS644" s="37"/>
      <c r="AT644" s="38"/>
    </row>
    <row r="645" spans="1:46" ht="12.75"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c r="AB645" s="37"/>
      <c r="AC645" s="37"/>
      <c r="AD645" s="37"/>
      <c r="AE645" s="37"/>
      <c r="AF645" s="37"/>
      <c r="AG645" s="37"/>
      <c r="AH645" s="37"/>
      <c r="AI645" s="37"/>
      <c r="AJ645" s="37"/>
      <c r="AK645" s="37"/>
      <c r="AL645" s="37"/>
      <c r="AM645" s="37"/>
      <c r="AN645" s="37"/>
      <c r="AO645" s="38"/>
      <c r="AP645" s="38"/>
      <c r="AQ645" s="37"/>
      <c r="AR645" s="37"/>
      <c r="AS645" s="37"/>
      <c r="AT645" s="38"/>
    </row>
    <row r="646" spans="1:46" ht="12.75"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c r="AA646" s="37"/>
      <c r="AB646" s="37"/>
      <c r="AC646" s="37"/>
      <c r="AD646" s="37"/>
      <c r="AE646" s="37"/>
      <c r="AF646" s="37"/>
      <c r="AG646" s="37"/>
      <c r="AH646" s="37"/>
      <c r="AI646" s="37"/>
      <c r="AJ646" s="37"/>
      <c r="AK646" s="37"/>
      <c r="AL646" s="37"/>
      <c r="AM646" s="37"/>
      <c r="AN646" s="37"/>
      <c r="AO646" s="38"/>
      <c r="AP646" s="38"/>
      <c r="AQ646" s="37"/>
      <c r="AR646" s="37"/>
      <c r="AS646" s="37"/>
      <c r="AT646" s="38"/>
    </row>
    <row r="647" spans="1:46" ht="12.75"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c r="AA647" s="37"/>
      <c r="AB647" s="37"/>
      <c r="AC647" s="37"/>
      <c r="AD647" s="37"/>
      <c r="AE647" s="37"/>
      <c r="AF647" s="37"/>
      <c r="AG647" s="37"/>
      <c r="AH647" s="37"/>
      <c r="AI647" s="37"/>
      <c r="AJ647" s="37"/>
      <c r="AK647" s="37"/>
      <c r="AL647" s="37"/>
      <c r="AM647" s="37"/>
      <c r="AN647" s="37"/>
      <c r="AO647" s="38"/>
      <c r="AP647" s="38"/>
      <c r="AQ647" s="37"/>
      <c r="AR647" s="37"/>
      <c r="AS647" s="37"/>
      <c r="AT647" s="38"/>
    </row>
    <row r="648" spans="1:46" ht="12.75"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c r="AA648" s="37"/>
      <c r="AB648" s="37"/>
      <c r="AC648" s="37"/>
      <c r="AD648" s="37"/>
      <c r="AE648" s="37"/>
      <c r="AF648" s="37"/>
      <c r="AG648" s="37"/>
      <c r="AH648" s="37"/>
      <c r="AI648" s="37"/>
      <c r="AJ648" s="37"/>
      <c r="AK648" s="37"/>
      <c r="AL648" s="37"/>
      <c r="AM648" s="37"/>
      <c r="AN648" s="37"/>
      <c r="AO648" s="38"/>
      <c r="AP648" s="38"/>
      <c r="AQ648" s="37"/>
      <c r="AR648" s="37"/>
      <c r="AS648" s="37"/>
      <c r="AT648" s="38"/>
    </row>
    <row r="649" spans="1:46" ht="12.75"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c r="AA649" s="37"/>
      <c r="AB649" s="37"/>
      <c r="AC649" s="37"/>
      <c r="AD649" s="37"/>
      <c r="AE649" s="37"/>
      <c r="AF649" s="37"/>
      <c r="AG649" s="37"/>
      <c r="AH649" s="37"/>
      <c r="AI649" s="37"/>
      <c r="AJ649" s="37"/>
      <c r="AK649" s="37"/>
      <c r="AL649" s="37"/>
      <c r="AM649" s="37"/>
      <c r="AN649" s="37"/>
      <c r="AO649" s="38"/>
      <c r="AP649" s="38"/>
      <c r="AQ649" s="37"/>
      <c r="AR649" s="37"/>
      <c r="AS649" s="37"/>
      <c r="AT649" s="38"/>
    </row>
    <row r="650" spans="1:46" ht="12.75"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c r="AA650" s="37"/>
      <c r="AB650" s="37"/>
      <c r="AC650" s="37"/>
      <c r="AD650" s="37"/>
      <c r="AE650" s="37"/>
      <c r="AF650" s="37"/>
      <c r="AG650" s="37"/>
      <c r="AH650" s="37"/>
      <c r="AI650" s="37"/>
      <c r="AJ650" s="37"/>
      <c r="AK650" s="37"/>
      <c r="AL650" s="37"/>
      <c r="AM650" s="37"/>
      <c r="AN650" s="37"/>
      <c r="AO650" s="38"/>
      <c r="AP650" s="38"/>
      <c r="AQ650" s="37"/>
      <c r="AR650" s="37"/>
      <c r="AS650" s="37"/>
      <c r="AT650" s="38"/>
    </row>
    <row r="651" spans="1:46" ht="12.75"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c r="AA651" s="37"/>
      <c r="AB651" s="37"/>
      <c r="AC651" s="37"/>
      <c r="AD651" s="37"/>
      <c r="AE651" s="37"/>
      <c r="AF651" s="37"/>
      <c r="AG651" s="37"/>
      <c r="AH651" s="37"/>
      <c r="AI651" s="37"/>
      <c r="AJ651" s="37"/>
      <c r="AK651" s="37"/>
      <c r="AL651" s="37"/>
      <c r="AM651" s="37"/>
      <c r="AN651" s="37"/>
      <c r="AO651" s="38"/>
      <c r="AP651" s="38"/>
      <c r="AQ651" s="37"/>
      <c r="AR651" s="37"/>
      <c r="AS651" s="37"/>
      <c r="AT651" s="38"/>
    </row>
    <row r="652" spans="1:46" ht="12.75"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c r="AA652" s="37"/>
      <c r="AB652" s="37"/>
      <c r="AC652" s="37"/>
      <c r="AD652" s="37"/>
      <c r="AE652" s="37"/>
      <c r="AF652" s="37"/>
      <c r="AG652" s="37"/>
      <c r="AH652" s="37"/>
      <c r="AI652" s="37"/>
      <c r="AJ652" s="37"/>
      <c r="AK652" s="37"/>
      <c r="AL652" s="37"/>
      <c r="AM652" s="37"/>
      <c r="AN652" s="37"/>
      <c r="AO652" s="38"/>
      <c r="AP652" s="38"/>
      <c r="AQ652" s="37"/>
      <c r="AR652" s="37"/>
      <c r="AS652" s="37"/>
      <c r="AT652" s="38"/>
    </row>
    <row r="653" spans="1:46" ht="12.75"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c r="AA653" s="37"/>
      <c r="AB653" s="37"/>
      <c r="AC653" s="37"/>
      <c r="AD653" s="37"/>
      <c r="AE653" s="37"/>
      <c r="AF653" s="37"/>
      <c r="AG653" s="37"/>
      <c r="AH653" s="37"/>
      <c r="AI653" s="37"/>
      <c r="AJ653" s="37"/>
      <c r="AK653" s="37"/>
      <c r="AL653" s="37"/>
      <c r="AM653" s="37"/>
      <c r="AN653" s="37"/>
      <c r="AO653" s="38"/>
      <c r="AP653" s="38"/>
      <c r="AQ653" s="37"/>
      <c r="AR653" s="37"/>
      <c r="AS653" s="37"/>
      <c r="AT653" s="38"/>
    </row>
    <row r="654" spans="1:46" ht="12.75"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c r="AA654" s="37"/>
      <c r="AB654" s="37"/>
      <c r="AC654" s="37"/>
      <c r="AD654" s="37"/>
      <c r="AE654" s="37"/>
      <c r="AF654" s="37"/>
      <c r="AG654" s="37"/>
      <c r="AH654" s="37"/>
      <c r="AI654" s="37"/>
      <c r="AJ654" s="37"/>
      <c r="AK654" s="37"/>
      <c r="AL654" s="37"/>
      <c r="AM654" s="37"/>
      <c r="AN654" s="37"/>
      <c r="AO654" s="38"/>
      <c r="AP654" s="38"/>
      <c r="AQ654" s="37"/>
      <c r="AR654" s="37"/>
      <c r="AS654" s="37"/>
      <c r="AT654" s="38"/>
    </row>
    <row r="655" spans="1:46" ht="12.75"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c r="AA655" s="37"/>
      <c r="AB655" s="37"/>
      <c r="AC655" s="37"/>
      <c r="AD655" s="37"/>
      <c r="AE655" s="37"/>
      <c r="AF655" s="37"/>
      <c r="AG655" s="37"/>
      <c r="AH655" s="37"/>
      <c r="AI655" s="37"/>
      <c r="AJ655" s="37"/>
      <c r="AK655" s="37"/>
      <c r="AL655" s="37"/>
      <c r="AM655" s="37"/>
      <c r="AN655" s="37"/>
      <c r="AO655" s="38"/>
      <c r="AP655" s="38"/>
      <c r="AQ655" s="37"/>
      <c r="AR655" s="37"/>
      <c r="AS655" s="37"/>
      <c r="AT655" s="38"/>
    </row>
    <row r="656" spans="1:46" ht="12.75"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c r="AA656" s="37"/>
      <c r="AB656" s="37"/>
      <c r="AC656" s="37"/>
      <c r="AD656" s="37"/>
      <c r="AE656" s="37"/>
      <c r="AF656" s="37"/>
      <c r="AG656" s="37"/>
      <c r="AH656" s="37"/>
      <c r="AI656" s="37"/>
      <c r="AJ656" s="37"/>
      <c r="AK656" s="37"/>
      <c r="AL656" s="37"/>
      <c r="AM656" s="37"/>
      <c r="AN656" s="37"/>
      <c r="AO656" s="38"/>
      <c r="AP656" s="38"/>
      <c r="AQ656" s="37"/>
      <c r="AR656" s="37"/>
      <c r="AS656" s="37"/>
      <c r="AT656" s="38"/>
    </row>
    <row r="657" spans="1:46" ht="12.75"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c r="AA657" s="37"/>
      <c r="AB657" s="37"/>
      <c r="AC657" s="37"/>
      <c r="AD657" s="37"/>
      <c r="AE657" s="37"/>
      <c r="AF657" s="37"/>
      <c r="AG657" s="37"/>
      <c r="AH657" s="37"/>
      <c r="AI657" s="37"/>
      <c r="AJ657" s="37"/>
      <c r="AK657" s="37"/>
      <c r="AL657" s="37"/>
      <c r="AM657" s="37"/>
      <c r="AN657" s="37"/>
      <c r="AO657" s="38"/>
      <c r="AP657" s="38"/>
      <c r="AQ657" s="37"/>
      <c r="AR657" s="37"/>
      <c r="AS657" s="37"/>
      <c r="AT657" s="38"/>
    </row>
    <row r="658" spans="1:46" ht="12.75"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c r="AA658" s="37"/>
      <c r="AB658" s="37"/>
      <c r="AC658" s="37"/>
      <c r="AD658" s="37"/>
      <c r="AE658" s="37"/>
      <c r="AF658" s="37"/>
      <c r="AG658" s="37"/>
      <c r="AH658" s="37"/>
      <c r="AI658" s="37"/>
      <c r="AJ658" s="37"/>
      <c r="AK658" s="37"/>
      <c r="AL658" s="37"/>
      <c r="AM658" s="37"/>
      <c r="AN658" s="37"/>
      <c r="AO658" s="38"/>
      <c r="AP658" s="38"/>
      <c r="AQ658" s="37"/>
      <c r="AR658" s="37"/>
      <c r="AS658" s="37"/>
      <c r="AT658" s="38"/>
    </row>
    <row r="659" spans="1:46" ht="12.75"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c r="AA659" s="37"/>
      <c r="AB659" s="37"/>
      <c r="AC659" s="37"/>
      <c r="AD659" s="37"/>
      <c r="AE659" s="37"/>
      <c r="AF659" s="37"/>
      <c r="AG659" s="37"/>
      <c r="AH659" s="37"/>
      <c r="AI659" s="37"/>
      <c r="AJ659" s="37"/>
      <c r="AK659" s="37"/>
      <c r="AL659" s="37"/>
      <c r="AM659" s="37"/>
      <c r="AN659" s="37"/>
      <c r="AO659" s="38"/>
      <c r="AP659" s="38"/>
      <c r="AQ659" s="37"/>
      <c r="AR659" s="37"/>
      <c r="AS659" s="37"/>
      <c r="AT659" s="38"/>
    </row>
    <row r="660" spans="1:46" ht="12.75"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c r="AA660" s="37"/>
      <c r="AB660" s="37"/>
      <c r="AC660" s="37"/>
      <c r="AD660" s="37"/>
      <c r="AE660" s="37"/>
      <c r="AF660" s="37"/>
      <c r="AG660" s="37"/>
      <c r="AH660" s="37"/>
      <c r="AI660" s="37"/>
      <c r="AJ660" s="37"/>
      <c r="AK660" s="37"/>
      <c r="AL660" s="37"/>
      <c r="AM660" s="37"/>
      <c r="AN660" s="37"/>
      <c r="AO660" s="38"/>
      <c r="AP660" s="38"/>
      <c r="AQ660" s="37"/>
      <c r="AR660" s="37"/>
      <c r="AS660" s="37"/>
      <c r="AT660" s="38"/>
    </row>
    <row r="661" spans="1:46" ht="12.75"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c r="AA661" s="37"/>
      <c r="AB661" s="37"/>
      <c r="AC661" s="37"/>
      <c r="AD661" s="37"/>
      <c r="AE661" s="37"/>
      <c r="AF661" s="37"/>
      <c r="AG661" s="37"/>
      <c r="AH661" s="37"/>
      <c r="AI661" s="37"/>
      <c r="AJ661" s="37"/>
      <c r="AK661" s="37"/>
      <c r="AL661" s="37"/>
      <c r="AM661" s="37"/>
      <c r="AN661" s="37"/>
      <c r="AO661" s="38"/>
      <c r="AP661" s="38"/>
      <c r="AQ661" s="37"/>
      <c r="AR661" s="37"/>
      <c r="AS661" s="37"/>
      <c r="AT661" s="38"/>
    </row>
    <row r="662" spans="1:46" ht="12.75"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c r="AA662" s="37"/>
      <c r="AB662" s="37"/>
      <c r="AC662" s="37"/>
      <c r="AD662" s="37"/>
      <c r="AE662" s="37"/>
      <c r="AF662" s="37"/>
      <c r="AG662" s="37"/>
      <c r="AH662" s="37"/>
      <c r="AI662" s="37"/>
      <c r="AJ662" s="37"/>
      <c r="AK662" s="37"/>
      <c r="AL662" s="37"/>
      <c r="AM662" s="37"/>
      <c r="AN662" s="37"/>
      <c r="AO662" s="38"/>
      <c r="AP662" s="38"/>
      <c r="AQ662" s="37"/>
      <c r="AR662" s="37"/>
      <c r="AS662" s="37"/>
      <c r="AT662" s="38"/>
    </row>
    <row r="663" spans="1:46" ht="12.75"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c r="AA663" s="37"/>
      <c r="AB663" s="37"/>
      <c r="AC663" s="37"/>
      <c r="AD663" s="37"/>
      <c r="AE663" s="37"/>
      <c r="AF663" s="37"/>
      <c r="AG663" s="37"/>
      <c r="AH663" s="37"/>
      <c r="AI663" s="37"/>
      <c r="AJ663" s="37"/>
      <c r="AK663" s="37"/>
      <c r="AL663" s="37"/>
      <c r="AM663" s="37"/>
      <c r="AN663" s="37"/>
      <c r="AO663" s="38"/>
      <c r="AP663" s="38"/>
      <c r="AQ663" s="37"/>
      <c r="AR663" s="37"/>
      <c r="AS663" s="37"/>
      <c r="AT663" s="38"/>
    </row>
    <row r="664" spans="1:46" ht="12.75"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c r="AA664" s="37"/>
      <c r="AB664" s="37"/>
      <c r="AC664" s="37"/>
      <c r="AD664" s="37"/>
      <c r="AE664" s="37"/>
      <c r="AF664" s="37"/>
      <c r="AG664" s="37"/>
      <c r="AH664" s="37"/>
      <c r="AI664" s="37"/>
      <c r="AJ664" s="37"/>
      <c r="AK664" s="37"/>
      <c r="AL664" s="37"/>
      <c r="AM664" s="37"/>
      <c r="AN664" s="37"/>
      <c r="AO664" s="38"/>
      <c r="AP664" s="38"/>
      <c r="AQ664" s="37"/>
      <c r="AR664" s="37"/>
      <c r="AS664" s="37"/>
      <c r="AT664" s="38"/>
    </row>
    <row r="665" spans="1:46" ht="12.75"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c r="AA665" s="37"/>
      <c r="AB665" s="37"/>
      <c r="AC665" s="37"/>
      <c r="AD665" s="37"/>
      <c r="AE665" s="37"/>
      <c r="AF665" s="37"/>
      <c r="AG665" s="37"/>
      <c r="AH665" s="37"/>
      <c r="AI665" s="37"/>
      <c r="AJ665" s="37"/>
      <c r="AK665" s="37"/>
      <c r="AL665" s="37"/>
      <c r="AM665" s="37"/>
      <c r="AN665" s="37"/>
      <c r="AO665" s="38"/>
      <c r="AP665" s="38"/>
      <c r="AQ665" s="37"/>
      <c r="AR665" s="37"/>
      <c r="AS665" s="37"/>
      <c r="AT665" s="38"/>
    </row>
    <row r="666" spans="1:46" ht="12.75"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c r="AA666" s="37"/>
      <c r="AB666" s="37"/>
      <c r="AC666" s="37"/>
      <c r="AD666" s="37"/>
      <c r="AE666" s="37"/>
      <c r="AF666" s="37"/>
      <c r="AG666" s="37"/>
      <c r="AH666" s="37"/>
      <c r="AI666" s="37"/>
      <c r="AJ666" s="37"/>
      <c r="AK666" s="37"/>
      <c r="AL666" s="37"/>
      <c r="AM666" s="37"/>
      <c r="AN666" s="37"/>
      <c r="AO666" s="38"/>
      <c r="AP666" s="38"/>
      <c r="AQ666" s="37"/>
      <c r="AR666" s="37"/>
      <c r="AS666" s="37"/>
      <c r="AT666" s="38"/>
    </row>
    <row r="667" spans="1:46" ht="12.75"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c r="AA667" s="37"/>
      <c r="AB667" s="37"/>
      <c r="AC667" s="37"/>
      <c r="AD667" s="37"/>
      <c r="AE667" s="37"/>
      <c r="AF667" s="37"/>
      <c r="AG667" s="37"/>
      <c r="AH667" s="37"/>
      <c r="AI667" s="37"/>
      <c r="AJ667" s="37"/>
      <c r="AK667" s="37"/>
      <c r="AL667" s="37"/>
      <c r="AM667" s="37"/>
      <c r="AN667" s="37"/>
      <c r="AO667" s="38"/>
      <c r="AP667" s="38"/>
      <c r="AQ667" s="37"/>
      <c r="AR667" s="37"/>
      <c r="AS667" s="37"/>
      <c r="AT667" s="38"/>
    </row>
    <row r="668" spans="1:46" ht="12.75"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c r="AA668" s="37"/>
      <c r="AB668" s="37"/>
      <c r="AC668" s="37"/>
      <c r="AD668" s="37"/>
      <c r="AE668" s="37"/>
      <c r="AF668" s="37"/>
      <c r="AG668" s="37"/>
      <c r="AH668" s="37"/>
      <c r="AI668" s="37"/>
      <c r="AJ668" s="37"/>
      <c r="AK668" s="37"/>
      <c r="AL668" s="37"/>
      <c r="AM668" s="37"/>
      <c r="AN668" s="37"/>
      <c r="AO668" s="38"/>
      <c r="AP668" s="38"/>
      <c r="AQ668" s="37"/>
      <c r="AR668" s="37"/>
      <c r="AS668" s="37"/>
      <c r="AT668" s="38"/>
    </row>
    <row r="669" spans="1:46" ht="12.75"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c r="AA669" s="37"/>
      <c r="AB669" s="37"/>
      <c r="AC669" s="37"/>
      <c r="AD669" s="37"/>
      <c r="AE669" s="37"/>
      <c r="AF669" s="37"/>
      <c r="AG669" s="37"/>
      <c r="AH669" s="37"/>
      <c r="AI669" s="37"/>
      <c r="AJ669" s="37"/>
      <c r="AK669" s="37"/>
      <c r="AL669" s="37"/>
      <c r="AM669" s="37"/>
      <c r="AN669" s="37"/>
      <c r="AO669" s="38"/>
      <c r="AP669" s="38"/>
      <c r="AQ669" s="37"/>
      <c r="AR669" s="37"/>
      <c r="AS669" s="37"/>
      <c r="AT669" s="38"/>
    </row>
    <row r="670" spans="1:46" ht="12.75"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c r="AA670" s="37"/>
      <c r="AB670" s="37"/>
      <c r="AC670" s="37"/>
      <c r="AD670" s="37"/>
      <c r="AE670" s="37"/>
      <c r="AF670" s="37"/>
      <c r="AG670" s="37"/>
      <c r="AH670" s="37"/>
      <c r="AI670" s="37"/>
      <c r="AJ670" s="37"/>
      <c r="AK670" s="37"/>
      <c r="AL670" s="37"/>
      <c r="AM670" s="37"/>
      <c r="AN670" s="37"/>
      <c r="AO670" s="38"/>
      <c r="AP670" s="38"/>
      <c r="AQ670" s="37"/>
      <c r="AR670" s="37"/>
      <c r="AS670" s="37"/>
      <c r="AT670" s="38"/>
    </row>
    <row r="671" spans="1:46" ht="12.75"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c r="AA671" s="37"/>
      <c r="AB671" s="37"/>
      <c r="AC671" s="37"/>
      <c r="AD671" s="37"/>
      <c r="AE671" s="37"/>
      <c r="AF671" s="37"/>
      <c r="AG671" s="37"/>
      <c r="AH671" s="37"/>
      <c r="AI671" s="37"/>
      <c r="AJ671" s="37"/>
      <c r="AK671" s="37"/>
      <c r="AL671" s="37"/>
      <c r="AM671" s="37"/>
      <c r="AN671" s="37"/>
      <c r="AO671" s="38"/>
      <c r="AP671" s="38"/>
      <c r="AQ671" s="37"/>
      <c r="AR671" s="37"/>
      <c r="AS671" s="37"/>
      <c r="AT671" s="38"/>
    </row>
    <row r="672" spans="1:46" ht="12.75"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c r="AA672" s="37"/>
      <c r="AB672" s="37"/>
      <c r="AC672" s="37"/>
      <c r="AD672" s="37"/>
      <c r="AE672" s="37"/>
      <c r="AF672" s="37"/>
      <c r="AG672" s="37"/>
      <c r="AH672" s="37"/>
      <c r="AI672" s="37"/>
      <c r="AJ672" s="37"/>
      <c r="AK672" s="37"/>
      <c r="AL672" s="37"/>
      <c r="AM672" s="37"/>
      <c r="AN672" s="37"/>
      <c r="AO672" s="38"/>
      <c r="AP672" s="38"/>
      <c r="AQ672" s="37"/>
      <c r="AR672" s="37"/>
      <c r="AS672" s="37"/>
      <c r="AT672" s="38"/>
    </row>
    <row r="673" spans="1:46" ht="12.75"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c r="AA673" s="37"/>
      <c r="AB673" s="37"/>
      <c r="AC673" s="37"/>
      <c r="AD673" s="37"/>
      <c r="AE673" s="37"/>
      <c r="AF673" s="37"/>
      <c r="AG673" s="37"/>
      <c r="AH673" s="37"/>
      <c r="AI673" s="37"/>
      <c r="AJ673" s="37"/>
      <c r="AK673" s="37"/>
      <c r="AL673" s="37"/>
      <c r="AM673" s="37"/>
      <c r="AN673" s="37"/>
      <c r="AO673" s="38"/>
      <c r="AP673" s="38"/>
      <c r="AQ673" s="37"/>
      <c r="AR673" s="37"/>
      <c r="AS673" s="37"/>
      <c r="AT673" s="38"/>
    </row>
    <row r="674" spans="1:46" ht="12.75"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c r="AA674" s="37"/>
      <c r="AB674" s="37"/>
      <c r="AC674" s="37"/>
      <c r="AD674" s="37"/>
      <c r="AE674" s="37"/>
      <c r="AF674" s="37"/>
      <c r="AG674" s="37"/>
      <c r="AH674" s="37"/>
      <c r="AI674" s="37"/>
      <c r="AJ674" s="37"/>
      <c r="AK674" s="37"/>
      <c r="AL674" s="37"/>
      <c r="AM674" s="37"/>
      <c r="AN674" s="37"/>
      <c r="AO674" s="38"/>
      <c r="AP674" s="38"/>
      <c r="AQ674" s="37"/>
      <c r="AR674" s="37"/>
      <c r="AS674" s="37"/>
      <c r="AT674" s="38"/>
    </row>
    <row r="675" spans="1:46" ht="12.75"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c r="AA675" s="37"/>
      <c r="AB675" s="37"/>
      <c r="AC675" s="37"/>
      <c r="AD675" s="37"/>
      <c r="AE675" s="37"/>
      <c r="AF675" s="37"/>
      <c r="AG675" s="37"/>
      <c r="AH675" s="37"/>
      <c r="AI675" s="37"/>
      <c r="AJ675" s="37"/>
      <c r="AK675" s="37"/>
      <c r="AL675" s="37"/>
      <c r="AM675" s="37"/>
      <c r="AN675" s="37"/>
      <c r="AO675" s="38"/>
      <c r="AP675" s="38"/>
      <c r="AQ675" s="37"/>
      <c r="AR675" s="37"/>
      <c r="AS675" s="37"/>
      <c r="AT675" s="38"/>
    </row>
    <row r="676" spans="1:46" ht="12.75"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c r="AA676" s="37"/>
      <c r="AB676" s="37"/>
      <c r="AC676" s="37"/>
      <c r="AD676" s="37"/>
      <c r="AE676" s="37"/>
      <c r="AF676" s="37"/>
      <c r="AG676" s="37"/>
      <c r="AH676" s="37"/>
      <c r="AI676" s="37"/>
      <c r="AJ676" s="37"/>
      <c r="AK676" s="37"/>
      <c r="AL676" s="37"/>
      <c r="AM676" s="37"/>
      <c r="AN676" s="37"/>
      <c r="AO676" s="38"/>
      <c r="AP676" s="38"/>
      <c r="AQ676" s="37"/>
      <c r="AR676" s="37"/>
      <c r="AS676" s="37"/>
      <c r="AT676" s="38"/>
    </row>
    <row r="677" spans="1:46" ht="12.75"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c r="AA677" s="37"/>
      <c r="AB677" s="37"/>
      <c r="AC677" s="37"/>
      <c r="AD677" s="37"/>
      <c r="AE677" s="37"/>
      <c r="AF677" s="37"/>
      <c r="AG677" s="37"/>
      <c r="AH677" s="37"/>
      <c r="AI677" s="37"/>
      <c r="AJ677" s="37"/>
      <c r="AK677" s="37"/>
      <c r="AL677" s="37"/>
      <c r="AM677" s="37"/>
      <c r="AN677" s="37"/>
      <c r="AO677" s="38"/>
      <c r="AP677" s="38"/>
      <c r="AQ677" s="37"/>
      <c r="AR677" s="37"/>
      <c r="AS677" s="37"/>
      <c r="AT677" s="38"/>
    </row>
    <row r="678" spans="1:46" ht="12.75"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c r="AA678" s="37"/>
      <c r="AB678" s="37"/>
      <c r="AC678" s="37"/>
      <c r="AD678" s="37"/>
      <c r="AE678" s="37"/>
      <c r="AF678" s="37"/>
      <c r="AG678" s="37"/>
      <c r="AH678" s="37"/>
      <c r="AI678" s="37"/>
      <c r="AJ678" s="37"/>
      <c r="AK678" s="37"/>
      <c r="AL678" s="37"/>
      <c r="AM678" s="37"/>
      <c r="AN678" s="37"/>
      <c r="AO678" s="38"/>
      <c r="AP678" s="38"/>
      <c r="AQ678" s="37"/>
      <c r="AR678" s="37"/>
      <c r="AS678" s="37"/>
      <c r="AT678" s="38"/>
    </row>
    <row r="679" spans="1:46" ht="12.75"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c r="AA679" s="37"/>
      <c r="AB679" s="37"/>
      <c r="AC679" s="37"/>
      <c r="AD679" s="37"/>
      <c r="AE679" s="37"/>
      <c r="AF679" s="37"/>
      <c r="AG679" s="37"/>
      <c r="AH679" s="37"/>
      <c r="AI679" s="37"/>
      <c r="AJ679" s="37"/>
      <c r="AK679" s="37"/>
      <c r="AL679" s="37"/>
      <c r="AM679" s="37"/>
      <c r="AN679" s="37"/>
      <c r="AO679" s="38"/>
      <c r="AP679" s="38"/>
      <c r="AQ679" s="37"/>
      <c r="AR679" s="37"/>
      <c r="AS679" s="37"/>
      <c r="AT679" s="38"/>
    </row>
    <row r="680" spans="1:46" ht="12.75"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c r="AA680" s="37"/>
      <c r="AB680" s="37"/>
      <c r="AC680" s="37"/>
      <c r="AD680" s="37"/>
      <c r="AE680" s="37"/>
      <c r="AF680" s="37"/>
      <c r="AG680" s="37"/>
      <c r="AH680" s="37"/>
      <c r="AI680" s="37"/>
      <c r="AJ680" s="37"/>
      <c r="AK680" s="37"/>
      <c r="AL680" s="37"/>
      <c r="AM680" s="37"/>
      <c r="AN680" s="37"/>
      <c r="AO680" s="38"/>
      <c r="AP680" s="38"/>
      <c r="AQ680" s="37"/>
      <c r="AR680" s="37"/>
      <c r="AS680" s="37"/>
      <c r="AT680" s="38"/>
    </row>
    <row r="681" spans="1:46" ht="12.75"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c r="AA681" s="37"/>
      <c r="AB681" s="37"/>
      <c r="AC681" s="37"/>
      <c r="AD681" s="37"/>
      <c r="AE681" s="37"/>
      <c r="AF681" s="37"/>
      <c r="AG681" s="37"/>
      <c r="AH681" s="37"/>
      <c r="AI681" s="37"/>
      <c r="AJ681" s="37"/>
      <c r="AK681" s="37"/>
      <c r="AL681" s="37"/>
      <c r="AM681" s="37"/>
      <c r="AN681" s="37"/>
      <c r="AO681" s="38"/>
      <c r="AP681" s="38"/>
      <c r="AQ681" s="37"/>
      <c r="AR681" s="37"/>
      <c r="AS681" s="37"/>
      <c r="AT681" s="38"/>
    </row>
    <row r="682" spans="1:46" ht="12.75"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c r="AA682" s="37"/>
      <c r="AB682" s="37"/>
      <c r="AC682" s="37"/>
      <c r="AD682" s="37"/>
      <c r="AE682" s="37"/>
      <c r="AF682" s="37"/>
      <c r="AG682" s="37"/>
      <c r="AH682" s="37"/>
      <c r="AI682" s="37"/>
      <c r="AJ682" s="37"/>
      <c r="AK682" s="37"/>
      <c r="AL682" s="37"/>
      <c r="AM682" s="37"/>
      <c r="AN682" s="37"/>
      <c r="AO682" s="38"/>
      <c r="AP682" s="38"/>
      <c r="AQ682" s="37"/>
      <c r="AR682" s="37"/>
      <c r="AS682" s="37"/>
      <c r="AT682" s="38"/>
    </row>
    <row r="683" spans="1:46" ht="12.75"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c r="AA683" s="37"/>
      <c r="AB683" s="37"/>
      <c r="AC683" s="37"/>
      <c r="AD683" s="37"/>
      <c r="AE683" s="37"/>
      <c r="AF683" s="37"/>
      <c r="AG683" s="37"/>
      <c r="AH683" s="37"/>
      <c r="AI683" s="37"/>
      <c r="AJ683" s="37"/>
      <c r="AK683" s="37"/>
      <c r="AL683" s="37"/>
      <c r="AM683" s="37"/>
      <c r="AN683" s="37"/>
      <c r="AO683" s="38"/>
      <c r="AP683" s="38"/>
      <c r="AQ683" s="37"/>
      <c r="AR683" s="37"/>
      <c r="AS683" s="37"/>
      <c r="AT683" s="38"/>
    </row>
    <row r="684" spans="1:46" ht="12.75"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c r="AA684" s="37"/>
      <c r="AB684" s="37"/>
      <c r="AC684" s="37"/>
      <c r="AD684" s="37"/>
      <c r="AE684" s="37"/>
      <c r="AF684" s="37"/>
      <c r="AG684" s="37"/>
      <c r="AH684" s="37"/>
      <c r="AI684" s="37"/>
      <c r="AJ684" s="37"/>
      <c r="AK684" s="37"/>
      <c r="AL684" s="37"/>
      <c r="AM684" s="37"/>
      <c r="AN684" s="37"/>
      <c r="AO684" s="38"/>
      <c r="AP684" s="38"/>
      <c r="AQ684" s="37"/>
      <c r="AR684" s="37"/>
      <c r="AS684" s="37"/>
      <c r="AT684" s="38"/>
    </row>
    <row r="685" spans="1:46" ht="12.75"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c r="AA685" s="37"/>
      <c r="AB685" s="37"/>
      <c r="AC685" s="37"/>
      <c r="AD685" s="37"/>
      <c r="AE685" s="37"/>
      <c r="AF685" s="37"/>
      <c r="AG685" s="37"/>
      <c r="AH685" s="37"/>
      <c r="AI685" s="37"/>
      <c r="AJ685" s="37"/>
      <c r="AK685" s="37"/>
      <c r="AL685" s="37"/>
      <c r="AM685" s="37"/>
      <c r="AN685" s="37"/>
      <c r="AO685" s="38"/>
      <c r="AP685" s="38"/>
      <c r="AQ685" s="37"/>
      <c r="AR685" s="37"/>
      <c r="AS685" s="37"/>
      <c r="AT685" s="38"/>
    </row>
    <row r="686" spans="1:46" ht="12.75"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c r="AA686" s="37"/>
      <c r="AB686" s="37"/>
      <c r="AC686" s="37"/>
      <c r="AD686" s="37"/>
      <c r="AE686" s="37"/>
      <c r="AF686" s="37"/>
      <c r="AG686" s="37"/>
      <c r="AH686" s="37"/>
      <c r="AI686" s="37"/>
      <c r="AJ686" s="37"/>
      <c r="AK686" s="37"/>
      <c r="AL686" s="37"/>
      <c r="AM686" s="37"/>
      <c r="AN686" s="37"/>
      <c r="AO686" s="38"/>
      <c r="AP686" s="38"/>
      <c r="AQ686" s="37"/>
      <c r="AR686" s="37"/>
      <c r="AS686" s="37"/>
      <c r="AT686" s="38"/>
    </row>
    <row r="687" spans="1:46" ht="12.75"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c r="AA687" s="37"/>
      <c r="AB687" s="37"/>
      <c r="AC687" s="37"/>
      <c r="AD687" s="37"/>
      <c r="AE687" s="37"/>
      <c r="AF687" s="37"/>
      <c r="AG687" s="37"/>
      <c r="AH687" s="37"/>
      <c r="AI687" s="37"/>
      <c r="AJ687" s="37"/>
      <c r="AK687" s="37"/>
      <c r="AL687" s="37"/>
      <c r="AM687" s="37"/>
      <c r="AN687" s="37"/>
      <c r="AO687" s="38"/>
      <c r="AP687" s="38"/>
      <c r="AQ687" s="37"/>
      <c r="AR687" s="37"/>
      <c r="AS687" s="37"/>
      <c r="AT687" s="38"/>
    </row>
    <row r="688" spans="1:46" ht="12.75"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c r="AA688" s="37"/>
      <c r="AB688" s="37"/>
      <c r="AC688" s="37"/>
      <c r="AD688" s="37"/>
      <c r="AE688" s="37"/>
      <c r="AF688" s="37"/>
      <c r="AG688" s="37"/>
      <c r="AH688" s="37"/>
      <c r="AI688" s="37"/>
      <c r="AJ688" s="37"/>
      <c r="AK688" s="37"/>
      <c r="AL688" s="37"/>
      <c r="AM688" s="37"/>
      <c r="AN688" s="37"/>
      <c r="AO688" s="38"/>
      <c r="AP688" s="38"/>
      <c r="AQ688" s="37"/>
      <c r="AR688" s="37"/>
      <c r="AS688" s="37"/>
      <c r="AT688" s="38"/>
    </row>
    <row r="689" spans="1:46" ht="12.75"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c r="AA689" s="37"/>
      <c r="AB689" s="37"/>
      <c r="AC689" s="37"/>
      <c r="AD689" s="37"/>
      <c r="AE689" s="37"/>
      <c r="AF689" s="37"/>
      <c r="AG689" s="37"/>
      <c r="AH689" s="37"/>
      <c r="AI689" s="37"/>
      <c r="AJ689" s="37"/>
      <c r="AK689" s="37"/>
      <c r="AL689" s="37"/>
      <c r="AM689" s="37"/>
      <c r="AN689" s="37"/>
      <c r="AO689" s="38"/>
      <c r="AP689" s="38"/>
      <c r="AQ689" s="37"/>
      <c r="AR689" s="37"/>
      <c r="AS689" s="37"/>
      <c r="AT689" s="38"/>
    </row>
    <row r="690" spans="1:46" ht="12.75"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c r="AA690" s="37"/>
      <c r="AB690" s="37"/>
      <c r="AC690" s="37"/>
      <c r="AD690" s="37"/>
      <c r="AE690" s="37"/>
      <c r="AF690" s="37"/>
      <c r="AG690" s="37"/>
      <c r="AH690" s="37"/>
      <c r="AI690" s="37"/>
      <c r="AJ690" s="37"/>
      <c r="AK690" s="37"/>
      <c r="AL690" s="37"/>
      <c r="AM690" s="37"/>
      <c r="AN690" s="37"/>
      <c r="AO690" s="38"/>
      <c r="AP690" s="38"/>
      <c r="AQ690" s="37"/>
      <c r="AR690" s="37"/>
      <c r="AS690" s="37"/>
      <c r="AT690" s="38"/>
    </row>
    <row r="691" spans="1:46" ht="12.75"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c r="AA691" s="37"/>
      <c r="AB691" s="37"/>
      <c r="AC691" s="37"/>
      <c r="AD691" s="37"/>
      <c r="AE691" s="37"/>
      <c r="AF691" s="37"/>
      <c r="AG691" s="37"/>
      <c r="AH691" s="37"/>
      <c r="AI691" s="37"/>
      <c r="AJ691" s="37"/>
      <c r="AK691" s="37"/>
      <c r="AL691" s="37"/>
      <c r="AM691" s="37"/>
      <c r="AN691" s="37"/>
      <c r="AO691" s="38"/>
      <c r="AP691" s="38"/>
      <c r="AQ691" s="37"/>
      <c r="AR691" s="37"/>
      <c r="AS691" s="37"/>
      <c r="AT691" s="38"/>
    </row>
    <row r="692" spans="1:46" ht="12.75"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c r="AA692" s="37"/>
      <c r="AB692" s="37"/>
      <c r="AC692" s="37"/>
      <c r="AD692" s="37"/>
      <c r="AE692" s="37"/>
      <c r="AF692" s="37"/>
      <c r="AG692" s="37"/>
      <c r="AH692" s="37"/>
      <c r="AI692" s="37"/>
      <c r="AJ692" s="37"/>
      <c r="AK692" s="37"/>
      <c r="AL692" s="37"/>
      <c r="AM692" s="37"/>
      <c r="AN692" s="37"/>
      <c r="AO692" s="38"/>
      <c r="AP692" s="38"/>
      <c r="AQ692" s="37"/>
      <c r="AR692" s="37"/>
      <c r="AS692" s="37"/>
      <c r="AT692" s="38"/>
    </row>
    <row r="693" spans="1:46" ht="12.75"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c r="AA693" s="37"/>
      <c r="AB693" s="37"/>
      <c r="AC693" s="37"/>
      <c r="AD693" s="37"/>
      <c r="AE693" s="37"/>
      <c r="AF693" s="37"/>
      <c r="AG693" s="37"/>
      <c r="AH693" s="37"/>
      <c r="AI693" s="37"/>
      <c r="AJ693" s="37"/>
      <c r="AK693" s="37"/>
      <c r="AL693" s="37"/>
      <c r="AM693" s="37"/>
      <c r="AN693" s="37"/>
      <c r="AO693" s="38"/>
      <c r="AP693" s="38"/>
      <c r="AQ693" s="37"/>
      <c r="AR693" s="37"/>
      <c r="AS693" s="37"/>
      <c r="AT693" s="38"/>
    </row>
    <row r="694" spans="1:46" ht="12.75"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c r="AA694" s="37"/>
      <c r="AB694" s="37"/>
      <c r="AC694" s="37"/>
      <c r="AD694" s="37"/>
      <c r="AE694" s="37"/>
      <c r="AF694" s="37"/>
      <c r="AG694" s="37"/>
      <c r="AH694" s="37"/>
      <c r="AI694" s="37"/>
      <c r="AJ694" s="37"/>
      <c r="AK694" s="37"/>
      <c r="AL694" s="37"/>
      <c r="AM694" s="37"/>
      <c r="AN694" s="37"/>
      <c r="AO694" s="38"/>
      <c r="AP694" s="38"/>
      <c r="AQ694" s="37"/>
      <c r="AR694" s="37"/>
      <c r="AS694" s="37"/>
      <c r="AT694" s="38"/>
    </row>
    <row r="695" spans="1:46" ht="12.75"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c r="AA695" s="37"/>
      <c r="AB695" s="37"/>
      <c r="AC695" s="37"/>
      <c r="AD695" s="37"/>
      <c r="AE695" s="37"/>
      <c r="AF695" s="37"/>
      <c r="AG695" s="37"/>
      <c r="AH695" s="37"/>
      <c r="AI695" s="37"/>
      <c r="AJ695" s="37"/>
      <c r="AK695" s="37"/>
      <c r="AL695" s="37"/>
      <c r="AM695" s="37"/>
      <c r="AN695" s="37"/>
      <c r="AO695" s="38"/>
      <c r="AP695" s="38"/>
      <c r="AQ695" s="37"/>
      <c r="AR695" s="37"/>
      <c r="AS695" s="37"/>
      <c r="AT695" s="38"/>
    </row>
    <row r="696" spans="1:46" ht="12.75"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c r="AA696" s="37"/>
      <c r="AB696" s="37"/>
      <c r="AC696" s="37"/>
      <c r="AD696" s="37"/>
      <c r="AE696" s="37"/>
      <c r="AF696" s="37"/>
      <c r="AG696" s="37"/>
      <c r="AH696" s="37"/>
      <c r="AI696" s="37"/>
      <c r="AJ696" s="37"/>
      <c r="AK696" s="37"/>
      <c r="AL696" s="37"/>
      <c r="AM696" s="37"/>
      <c r="AN696" s="37"/>
      <c r="AO696" s="38"/>
      <c r="AP696" s="38"/>
      <c r="AQ696" s="37"/>
      <c r="AR696" s="37"/>
      <c r="AS696" s="37"/>
      <c r="AT696" s="38"/>
    </row>
    <row r="697" spans="1:46" ht="12.75"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c r="AA697" s="37"/>
      <c r="AB697" s="37"/>
      <c r="AC697" s="37"/>
      <c r="AD697" s="37"/>
      <c r="AE697" s="37"/>
      <c r="AF697" s="37"/>
      <c r="AG697" s="37"/>
      <c r="AH697" s="37"/>
      <c r="AI697" s="37"/>
      <c r="AJ697" s="37"/>
      <c r="AK697" s="37"/>
      <c r="AL697" s="37"/>
      <c r="AM697" s="37"/>
      <c r="AN697" s="37"/>
      <c r="AO697" s="38"/>
      <c r="AP697" s="38"/>
      <c r="AQ697" s="37"/>
      <c r="AR697" s="37"/>
      <c r="AS697" s="37"/>
      <c r="AT697" s="38"/>
    </row>
    <row r="698" spans="1:46" ht="12.75"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c r="AA698" s="37"/>
      <c r="AB698" s="37"/>
      <c r="AC698" s="37"/>
      <c r="AD698" s="37"/>
      <c r="AE698" s="37"/>
      <c r="AF698" s="37"/>
      <c r="AG698" s="37"/>
      <c r="AH698" s="37"/>
      <c r="AI698" s="37"/>
      <c r="AJ698" s="37"/>
      <c r="AK698" s="37"/>
      <c r="AL698" s="37"/>
      <c r="AM698" s="37"/>
      <c r="AN698" s="37"/>
      <c r="AO698" s="38"/>
      <c r="AP698" s="38"/>
      <c r="AQ698" s="37"/>
      <c r="AR698" s="37"/>
      <c r="AS698" s="37"/>
      <c r="AT698" s="38"/>
    </row>
    <row r="699" spans="1:46" ht="12.75"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c r="AA699" s="37"/>
      <c r="AB699" s="37"/>
      <c r="AC699" s="37"/>
      <c r="AD699" s="37"/>
      <c r="AE699" s="37"/>
      <c r="AF699" s="37"/>
      <c r="AG699" s="37"/>
      <c r="AH699" s="37"/>
      <c r="AI699" s="37"/>
      <c r="AJ699" s="37"/>
      <c r="AK699" s="37"/>
      <c r="AL699" s="37"/>
      <c r="AM699" s="37"/>
      <c r="AN699" s="37"/>
      <c r="AO699" s="38"/>
      <c r="AP699" s="38"/>
      <c r="AQ699" s="37"/>
      <c r="AR699" s="37"/>
      <c r="AS699" s="37"/>
      <c r="AT699" s="38"/>
    </row>
    <row r="700" spans="1:46" ht="12.75"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c r="AA700" s="37"/>
      <c r="AB700" s="37"/>
      <c r="AC700" s="37"/>
      <c r="AD700" s="37"/>
      <c r="AE700" s="37"/>
      <c r="AF700" s="37"/>
      <c r="AG700" s="37"/>
      <c r="AH700" s="37"/>
      <c r="AI700" s="37"/>
      <c r="AJ700" s="37"/>
      <c r="AK700" s="37"/>
      <c r="AL700" s="37"/>
      <c r="AM700" s="37"/>
      <c r="AN700" s="37"/>
      <c r="AO700" s="38"/>
      <c r="AP700" s="38"/>
      <c r="AQ700" s="37"/>
      <c r="AR700" s="37"/>
      <c r="AS700" s="37"/>
      <c r="AT700" s="38"/>
    </row>
    <row r="701" spans="1:46" ht="12.75"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c r="AA701" s="37"/>
      <c r="AB701" s="37"/>
      <c r="AC701" s="37"/>
      <c r="AD701" s="37"/>
      <c r="AE701" s="37"/>
      <c r="AF701" s="37"/>
      <c r="AG701" s="37"/>
      <c r="AH701" s="37"/>
      <c r="AI701" s="37"/>
      <c r="AJ701" s="37"/>
      <c r="AK701" s="37"/>
      <c r="AL701" s="37"/>
      <c r="AM701" s="37"/>
      <c r="AN701" s="37"/>
      <c r="AO701" s="38"/>
      <c r="AP701" s="38"/>
      <c r="AQ701" s="37"/>
      <c r="AR701" s="37"/>
      <c r="AS701" s="37"/>
      <c r="AT701" s="38"/>
    </row>
    <row r="702" spans="1:46" ht="12.75"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c r="AA702" s="37"/>
      <c r="AB702" s="37"/>
      <c r="AC702" s="37"/>
      <c r="AD702" s="37"/>
      <c r="AE702" s="37"/>
      <c r="AF702" s="37"/>
      <c r="AG702" s="37"/>
      <c r="AH702" s="37"/>
      <c r="AI702" s="37"/>
      <c r="AJ702" s="37"/>
      <c r="AK702" s="37"/>
      <c r="AL702" s="37"/>
      <c r="AM702" s="37"/>
      <c r="AN702" s="37"/>
      <c r="AO702" s="38"/>
      <c r="AP702" s="38"/>
      <c r="AQ702" s="37"/>
      <c r="AR702" s="37"/>
      <c r="AS702" s="37"/>
      <c r="AT702" s="38"/>
    </row>
    <row r="703" spans="1:46" ht="12.75"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c r="AA703" s="37"/>
      <c r="AB703" s="37"/>
      <c r="AC703" s="37"/>
      <c r="AD703" s="37"/>
      <c r="AE703" s="37"/>
      <c r="AF703" s="37"/>
      <c r="AG703" s="37"/>
      <c r="AH703" s="37"/>
      <c r="AI703" s="37"/>
      <c r="AJ703" s="37"/>
      <c r="AK703" s="37"/>
      <c r="AL703" s="37"/>
      <c r="AM703" s="37"/>
      <c r="AN703" s="37"/>
      <c r="AO703" s="38"/>
      <c r="AP703" s="38"/>
      <c r="AQ703" s="37"/>
      <c r="AR703" s="37"/>
      <c r="AS703" s="37"/>
      <c r="AT703" s="38"/>
    </row>
    <row r="704" spans="1:46" ht="12.75"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c r="AA704" s="37"/>
      <c r="AB704" s="37"/>
      <c r="AC704" s="37"/>
      <c r="AD704" s="37"/>
      <c r="AE704" s="37"/>
      <c r="AF704" s="37"/>
      <c r="AG704" s="37"/>
      <c r="AH704" s="37"/>
      <c r="AI704" s="37"/>
      <c r="AJ704" s="37"/>
      <c r="AK704" s="37"/>
      <c r="AL704" s="37"/>
      <c r="AM704" s="37"/>
      <c r="AN704" s="37"/>
      <c r="AO704" s="38"/>
      <c r="AP704" s="38"/>
      <c r="AQ704" s="37"/>
      <c r="AR704" s="37"/>
      <c r="AS704" s="37"/>
      <c r="AT704" s="38"/>
    </row>
    <row r="705" spans="1:46" ht="12.75"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c r="AA705" s="37"/>
      <c r="AB705" s="37"/>
      <c r="AC705" s="37"/>
      <c r="AD705" s="37"/>
      <c r="AE705" s="37"/>
      <c r="AF705" s="37"/>
      <c r="AG705" s="37"/>
      <c r="AH705" s="37"/>
      <c r="AI705" s="37"/>
      <c r="AJ705" s="37"/>
      <c r="AK705" s="37"/>
      <c r="AL705" s="37"/>
      <c r="AM705" s="37"/>
      <c r="AN705" s="37"/>
      <c r="AO705" s="38"/>
      <c r="AP705" s="38"/>
      <c r="AQ705" s="37"/>
      <c r="AR705" s="37"/>
      <c r="AS705" s="37"/>
      <c r="AT705" s="38"/>
    </row>
    <row r="706" spans="1:46" ht="12.75"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c r="AA706" s="37"/>
      <c r="AB706" s="37"/>
      <c r="AC706" s="37"/>
      <c r="AD706" s="37"/>
      <c r="AE706" s="37"/>
      <c r="AF706" s="37"/>
      <c r="AG706" s="37"/>
      <c r="AH706" s="37"/>
      <c r="AI706" s="37"/>
      <c r="AJ706" s="37"/>
      <c r="AK706" s="37"/>
      <c r="AL706" s="37"/>
      <c r="AM706" s="37"/>
      <c r="AN706" s="37"/>
      <c r="AO706" s="38"/>
      <c r="AP706" s="38"/>
      <c r="AQ706" s="37"/>
      <c r="AR706" s="37"/>
      <c r="AS706" s="37"/>
      <c r="AT706" s="38"/>
    </row>
    <row r="707" spans="1:46" ht="12.75"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c r="AA707" s="37"/>
      <c r="AB707" s="37"/>
      <c r="AC707" s="37"/>
      <c r="AD707" s="37"/>
      <c r="AE707" s="37"/>
      <c r="AF707" s="37"/>
      <c r="AG707" s="37"/>
      <c r="AH707" s="37"/>
      <c r="AI707" s="37"/>
      <c r="AJ707" s="37"/>
      <c r="AK707" s="37"/>
      <c r="AL707" s="37"/>
      <c r="AM707" s="37"/>
      <c r="AN707" s="37"/>
      <c r="AO707" s="38"/>
      <c r="AP707" s="38"/>
      <c r="AQ707" s="37"/>
      <c r="AR707" s="37"/>
      <c r="AS707" s="37"/>
      <c r="AT707" s="38"/>
    </row>
    <row r="708" spans="1:46" ht="12.75"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c r="AA708" s="37"/>
      <c r="AB708" s="37"/>
      <c r="AC708" s="37"/>
      <c r="AD708" s="37"/>
      <c r="AE708" s="37"/>
      <c r="AF708" s="37"/>
      <c r="AG708" s="37"/>
      <c r="AH708" s="37"/>
      <c r="AI708" s="37"/>
      <c r="AJ708" s="37"/>
      <c r="AK708" s="37"/>
      <c r="AL708" s="37"/>
      <c r="AM708" s="37"/>
      <c r="AN708" s="37"/>
      <c r="AO708" s="38"/>
      <c r="AP708" s="38"/>
      <c r="AQ708" s="37"/>
      <c r="AR708" s="37"/>
      <c r="AS708" s="37"/>
      <c r="AT708" s="38"/>
    </row>
    <row r="709" spans="1:46" ht="12.75"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c r="AA709" s="37"/>
      <c r="AB709" s="37"/>
      <c r="AC709" s="37"/>
      <c r="AD709" s="37"/>
      <c r="AE709" s="37"/>
      <c r="AF709" s="37"/>
      <c r="AG709" s="37"/>
      <c r="AH709" s="37"/>
      <c r="AI709" s="37"/>
      <c r="AJ709" s="37"/>
      <c r="AK709" s="37"/>
      <c r="AL709" s="37"/>
      <c r="AM709" s="37"/>
      <c r="AN709" s="37"/>
      <c r="AO709" s="38"/>
      <c r="AP709" s="38"/>
      <c r="AQ709" s="37"/>
      <c r="AR709" s="37"/>
      <c r="AS709" s="37"/>
      <c r="AT709" s="38"/>
    </row>
    <row r="710" spans="1:46" ht="12.75"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c r="AA710" s="37"/>
      <c r="AB710" s="37"/>
      <c r="AC710" s="37"/>
      <c r="AD710" s="37"/>
      <c r="AE710" s="37"/>
      <c r="AF710" s="37"/>
      <c r="AG710" s="37"/>
      <c r="AH710" s="37"/>
      <c r="AI710" s="37"/>
      <c r="AJ710" s="37"/>
      <c r="AK710" s="37"/>
      <c r="AL710" s="37"/>
      <c r="AM710" s="37"/>
      <c r="AN710" s="37"/>
      <c r="AO710" s="38"/>
      <c r="AP710" s="38"/>
      <c r="AQ710" s="37"/>
      <c r="AR710" s="37"/>
      <c r="AS710" s="37"/>
      <c r="AT710" s="38"/>
    </row>
    <row r="711" spans="1:46" ht="12.75"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c r="AA711" s="37"/>
      <c r="AB711" s="37"/>
      <c r="AC711" s="37"/>
      <c r="AD711" s="37"/>
      <c r="AE711" s="37"/>
      <c r="AF711" s="37"/>
      <c r="AG711" s="37"/>
      <c r="AH711" s="37"/>
      <c r="AI711" s="37"/>
      <c r="AJ711" s="37"/>
      <c r="AK711" s="37"/>
      <c r="AL711" s="37"/>
      <c r="AM711" s="37"/>
      <c r="AN711" s="37"/>
      <c r="AO711" s="38"/>
      <c r="AP711" s="38"/>
      <c r="AQ711" s="37"/>
      <c r="AR711" s="37"/>
      <c r="AS711" s="37"/>
      <c r="AT711" s="38"/>
    </row>
    <row r="712" spans="1:46" ht="12.75"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c r="AA712" s="37"/>
      <c r="AB712" s="37"/>
      <c r="AC712" s="37"/>
      <c r="AD712" s="37"/>
      <c r="AE712" s="37"/>
      <c r="AF712" s="37"/>
      <c r="AG712" s="37"/>
      <c r="AH712" s="37"/>
      <c r="AI712" s="37"/>
      <c r="AJ712" s="37"/>
      <c r="AK712" s="37"/>
      <c r="AL712" s="37"/>
      <c r="AM712" s="37"/>
      <c r="AN712" s="37"/>
      <c r="AO712" s="38"/>
      <c r="AP712" s="38"/>
      <c r="AQ712" s="37"/>
      <c r="AR712" s="37"/>
      <c r="AS712" s="37"/>
      <c r="AT712" s="38"/>
    </row>
    <row r="713" spans="1:46" ht="12.75"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c r="AA713" s="37"/>
      <c r="AB713" s="37"/>
      <c r="AC713" s="37"/>
      <c r="AD713" s="37"/>
      <c r="AE713" s="37"/>
      <c r="AF713" s="37"/>
      <c r="AG713" s="37"/>
      <c r="AH713" s="37"/>
      <c r="AI713" s="37"/>
      <c r="AJ713" s="37"/>
      <c r="AK713" s="37"/>
      <c r="AL713" s="37"/>
      <c r="AM713" s="37"/>
      <c r="AN713" s="37"/>
      <c r="AO713" s="38"/>
      <c r="AP713" s="38"/>
      <c r="AQ713" s="37"/>
      <c r="AR713" s="37"/>
      <c r="AS713" s="37"/>
      <c r="AT713" s="38"/>
    </row>
    <row r="714" spans="1:46" ht="12.75"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c r="AA714" s="37"/>
      <c r="AB714" s="37"/>
      <c r="AC714" s="37"/>
      <c r="AD714" s="37"/>
      <c r="AE714" s="37"/>
      <c r="AF714" s="37"/>
      <c r="AG714" s="37"/>
      <c r="AH714" s="37"/>
      <c r="AI714" s="37"/>
      <c r="AJ714" s="37"/>
      <c r="AK714" s="37"/>
      <c r="AL714" s="37"/>
      <c r="AM714" s="37"/>
      <c r="AN714" s="37"/>
      <c r="AO714" s="38"/>
      <c r="AP714" s="38"/>
      <c r="AQ714" s="37"/>
      <c r="AR714" s="37"/>
      <c r="AS714" s="37"/>
      <c r="AT714" s="38"/>
    </row>
    <row r="715" spans="1:46" ht="12.75"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c r="AA715" s="37"/>
      <c r="AB715" s="37"/>
      <c r="AC715" s="37"/>
      <c r="AD715" s="37"/>
      <c r="AE715" s="37"/>
      <c r="AF715" s="37"/>
      <c r="AG715" s="37"/>
      <c r="AH715" s="37"/>
      <c r="AI715" s="37"/>
      <c r="AJ715" s="37"/>
      <c r="AK715" s="37"/>
      <c r="AL715" s="37"/>
      <c r="AM715" s="37"/>
      <c r="AN715" s="37"/>
      <c r="AO715" s="38"/>
      <c r="AP715" s="38"/>
      <c r="AQ715" s="37"/>
      <c r="AR715" s="37"/>
      <c r="AS715" s="37"/>
      <c r="AT715" s="38"/>
    </row>
    <row r="716" spans="1:46" ht="12.75"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c r="AA716" s="37"/>
      <c r="AB716" s="37"/>
      <c r="AC716" s="37"/>
      <c r="AD716" s="37"/>
      <c r="AE716" s="37"/>
      <c r="AF716" s="37"/>
      <c r="AG716" s="37"/>
      <c r="AH716" s="37"/>
      <c r="AI716" s="37"/>
      <c r="AJ716" s="37"/>
      <c r="AK716" s="37"/>
      <c r="AL716" s="37"/>
      <c r="AM716" s="37"/>
      <c r="AN716" s="37"/>
      <c r="AO716" s="38"/>
      <c r="AP716" s="38"/>
      <c r="AQ716" s="37"/>
      <c r="AR716" s="37"/>
      <c r="AS716" s="37"/>
      <c r="AT716" s="38"/>
    </row>
    <row r="717" spans="1:46" ht="12.75"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c r="AA717" s="37"/>
      <c r="AB717" s="37"/>
      <c r="AC717" s="37"/>
      <c r="AD717" s="37"/>
      <c r="AE717" s="37"/>
      <c r="AF717" s="37"/>
      <c r="AG717" s="37"/>
      <c r="AH717" s="37"/>
      <c r="AI717" s="37"/>
      <c r="AJ717" s="37"/>
      <c r="AK717" s="37"/>
      <c r="AL717" s="37"/>
      <c r="AM717" s="37"/>
      <c r="AN717" s="37"/>
      <c r="AO717" s="38"/>
      <c r="AP717" s="38"/>
      <c r="AQ717" s="37"/>
      <c r="AR717" s="37"/>
      <c r="AS717" s="37"/>
      <c r="AT717" s="38"/>
    </row>
    <row r="718" spans="1:46" ht="12.75"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c r="AA718" s="37"/>
      <c r="AB718" s="37"/>
      <c r="AC718" s="37"/>
      <c r="AD718" s="37"/>
      <c r="AE718" s="37"/>
      <c r="AF718" s="37"/>
      <c r="AG718" s="37"/>
      <c r="AH718" s="37"/>
      <c r="AI718" s="37"/>
      <c r="AJ718" s="37"/>
      <c r="AK718" s="37"/>
      <c r="AL718" s="37"/>
      <c r="AM718" s="37"/>
      <c r="AN718" s="37"/>
      <c r="AO718" s="38"/>
      <c r="AP718" s="38"/>
      <c r="AQ718" s="37"/>
      <c r="AR718" s="37"/>
      <c r="AS718" s="37"/>
      <c r="AT718" s="38"/>
    </row>
    <row r="719" spans="1:46" ht="12.75"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c r="AA719" s="37"/>
      <c r="AB719" s="37"/>
      <c r="AC719" s="37"/>
      <c r="AD719" s="37"/>
      <c r="AE719" s="37"/>
      <c r="AF719" s="37"/>
      <c r="AG719" s="37"/>
      <c r="AH719" s="37"/>
      <c r="AI719" s="37"/>
      <c r="AJ719" s="37"/>
      <c r="AK719" s="37"/>
      <c r="AL719" s="37"/>
      <c r="AM719" s="37"/>
      <c r="AN719" s="37"/>
      <c r="AO719" s="38"/>
      <c r="AP719" s="38"/>
      <c r="AQ719" s="37"/>
      <c r="AR719" s="37"/>
      <c r="AS719" s="37"/>
      <c r="AT719" s="38"/>
    </row>
    <row r="720" spans="1:46" ht="12.75"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c r="AA720" s="37"/>
      <c r="AB720" s="37"/>
      <c r="AC720" s="37"/>
      <c r="AD720" s="37"/>
      <c r="AE720" s="37"/>
      <c r="AF720" s="37"/>
      <c r="AG720" s="37"/>
      <c r="AH720" s="37"/>
      <c r="AI720" s="37"/>
      <c r="AJ720" s="37"/>
      <c r="AK720" s="37"/>
      <c r="AL720" s="37"/>
      <c r="AM720" s="37"/>
      <c r="AN720" s="37"/>
      <c r="AO720" s="38"/>
      <c r="AP720" s="38"/>
      <c r="AQ720" s="37"/>
      <c r="AR720" s="37"/>
      <c r="AS720" s="37"/>
      <c r="AT720" s="38"/>
    </row>
    <row r="721" spans="1:46" ht="12.75"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c r="AA721" s="37"/>
      <c r="AB721" s="37"/>
      <c r="AC721" s="37"/>
      <c r="AD721" s="37"/>
      <c r="AE721" s="37"/>
      <c r="AF721" s="37"/>
      <c r="AG721" s="37"/>
      <c r="AH721" s="37"/>
      <c r="AI721" s="37"/>
      <c r="AJ721" s="37"/>
      <c r="AK721" s="37"/>
      <c r="AL721" s="37"/>
      <c r="AM721" s="37"/>
      <c r="AN721" s="37"/>
      <c r="AO721" s="38"/>
      <c r="AP721" s="38"/>
      <c r="AQ721" s="37"/>
      <c r="AR721" s="37"/>
      <c r="AS721" s="37"/>
      <c r="AT721" s="38"/>
    </row>
    <row r="722" spans="1:46" ht="12.75"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c r="AA722" s="37"/>
      <c r="AB722" s="37"/>
      <c r="AC722" s="37"/>
      <c r="AD722" s="37"/>
      <c r="AE722" s="37"/>
      <c r="AF722" s="37"/>
      <c r="AG722" s="37"/>
      <c r="AH722" s="37"/>
      <c r="AI722" s="37"/>
      <c r="AJ722" s="37"/>
      <c r="AK722" s="37"/>
      <c r="AL722" s="37"/>
      <c r="AM722" s="37"/>
      <c r="AN722" s="37"/>
      <c r="AO722" s="38"/>
      <c r="AP722" s="38"/>
      <c r="AQ722" s="37"/>
      <c r="AR722" s="37"/>
      <c r="AS722" s="37"/>
      <c r="AT722" s="38"/>
    </row>
    <row r="723" spans="1:46" ht="12.75"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c r="AA723" s="37"/>
      <c r="AB723" s="37"/>
      <c r="AC723" s="37"/>
      <c r="AD723" s="37"/>
      <c r="AE723" s="37"/>
      <c r="AF723" s="37"/>
      <c r="AG723" s="37"/>
      <c r="AH723" s="37"/>
      <c r="AI723" s="37"/>
      <c r="AJ723" s="37"/>
      <c r="AK723" s="37"/>
      <c r="AL723" s="37"/>
      <c r="AM723" s="37"/>
      <c r="AN723" s="37"/>
      <c r="AO723" s="38"/>
      <c r="AP723" s="38"/>
      <c r="AQ723" s="37"/>
      <c r="AR723" s="37"/>
      <c r="AS723" s="37"/>
      <c r="AT723" s="38"/>
    </row>
    <row r="724" spans="1:46" ht="12.75"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c r="AA724" s="37"/>
      <c r="AB724" s="37"/>
      <c r="AC724" s="37"/>
      <c r="AD724" s="37"/>
      <c r="AE724" s="37"/>
      <c r="AF724" s="37"/>
      <c r="AG724" s="37"/>
      <c r="AH724" s="37"/>
      <c r="AI724" s="37"/>
      <c r="AJ724" s="37"/>
      <c r="AK724" s="37"/>
      <c r="AL724" s="37"/>
      <c r="AM724" s="37"/>
      <c r="AN724" s="37"/>
      <c r="AO724" s="38"/>
      <c r="AP724" s="38"/>
      <c r="AQ724" s="37"/>
      <c r="AR724" s="37"/>
      <c r="AS724" s="37"/>
      <c r="AT724" s="38"/>
    </row>
    <row r="725" spans="1:46" ht="12.75"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c r="AA725" s="37"/>
      <c r="AB725" s="37"/>
      <c r="AC725" s="37"/>
      <c r="AD725" s="37"/>
      <c r="AE725" s="37"/>
      <c r="AF725" s="37"/>
      <c r="AG725" s="37"/>
      <c r="AH725" s="37"/>
      <c r="AI725" s="37"/>
      <c r="AJ725" s="37"/>
      <c r="AK725" s="37"/>
      <c r="AL725" s="37"/>
      <c r="AM725" s="37"/>
      <c r="AN725" s="37"/>
      <c r="AO725" s="38"/>
      <c r="AP725" s="38"/>
      <c r="AQ725" s="37"/>
      <c r="AR725" s="37"/>
      <c r="AS725" s="37"/>
      <c r="AT725" s="38"/>
    </row>
    <row r="726" spans="1:46" ht="12.75"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c r="AA726" s="37"/>
      <c r="AB726" s="37"/>
      <c r="AC726" s="37"/>
      <c r="AD726" s="37"/>
      <c r="AE726" s="37"/>
      <c r="AF726" s="37"/>
      <c r="AG726" s="37"/>
      <c r="AH726" s="37"/>
      <c r="AI726" s="37"/>
      <c r="AJ726" s="37"/>
      <c r="AK726" s="37"/>
      <c r="AL726" s="37"/>
      <c r="AM726" s="37"/>
      <c r="AN726" s="37"/>
      <c r="AO726" s="38"/>
      <c r="AP726" s="38"/>
      <c r="AQ726" s="37"/>
      <c r="AR726" s="37"/>
      <c r="AS726" s="37"/>
      <c r="AT726" s="38"/>
    </row>
    <row r="727" spans="1:46" ht="12.75"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c r="AA727" s="37"/>
      <c r="AB727" s="37"/>
      <c r="AC727" s="37"/>
      <c r="AD727" s="37"/>
      <c r="AE727" s="37"/>
      <c r="AF727" s="37"/>
      <c r="AG727" s="37"/>
      <c r="AH727" s="37"/>
      <c r="AI727" s="37"/>
      <c r="AJ727" s="37"/>
      <c r="AK727" s="37"/>
      <c r="AL727" s="37"/>
      <c r="AM727" s="37"/>
      <c r="AN727" s="37"/>
      <c r="AO727" s="38"/>
      <c r="AP727" s="38"/>
      <c r="AQ727" s="37"/>
      <c r="AR727" s="37"/>
      <c r="AS727" s="37"/>
      <c r="AT727" s="38"/>
    </row>
    <row r="728" spans="1:46" ht="12.75"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c r="AA728" s="37"/>
      <c r="AB728" s="37"/>
      <c r="AC728" s="37"/>
      <c r="AD728" s="37"/>
      <c r="AE728" s="37"/>
      <c r="AF728" s="37"/>
      <c r="AG728" s="37"/>
      <c r="AH728" s="37"/>
      <c r="AI728" s="37"/>
      <c r="AJ728" s="37"/>
      <c r="AK728" s="37"/>
      <c r="AL728" s="37"/>
      <c r="AM728" s="37"/>
      <c r="AN728" s="37"/>
      <c r="AO728" s="38"/>
      <c r="AP728" s="38"/>
      <c r="AQ728" s="37"/>
      <c r="AR728" s="37"/>
      <c r="AS728" s="37"/>
      <c r="AT728" s="38"/>
    </row>
    <row r="729" spans="1:46" ht="12.75"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c r="AA729" s="37"/>
      <c r="AB729" s="37"/>
      <c r="AC729" s="37"/>
      <c r="AD729" s="37"/>
      <c r="AE729" s="37"/>
      <c r="AF729" s="37"/>
      <c r="AG729" s="37"/>
      <c r="AH729" s="37"/>
      <c r="AI729" s="37"/>
      <c r="AJ729" s="37"/>
      <c r="AK729" s="37"/>
      <c r="AL729" s="37"/>
      <c r="AM729" s="37"/>
      <c r="AN729" s="37"/>
      <c r="AO729" s="38"/>
      <c r="AP729" s="38"/>
      <c r="AQ729" s="37"/>
      <c r="AR729" s="37"/>
      <c r="AS729" s="37"/>
      <c r="AT729" s="38"/>
    </row>
    <row r="730" spans="1:46" ht="12.75"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c r="AA730" s="37"/>
      <c r="AB730" s="37"/>
      <c r="AC730" s="37"/>
      <c r="AD730" s="37"/>
      <c r="AE730" s="37"/>
      <c r="AF730" s="37"/>
      <c r="AG730" s="37"/>
      <c r="AH730" s="37"/>
      <c r="AI730" s="37"/>
      <c r="AJ730" s="37"/>
      <c r="AK730" s="37"/>
      <c r="AL730" s="37"/>
      <c r="AM730" s="37"/>
      <c r="AN730" s="37"/>
      <c r="AO730" s="38"/>
      <c r="AP730" s="38"/>
      <c r="AQ730" s="37"/>
      <c r="AR730" s="37"/>
      <c r="AS730" s="37"/>
      <c r="AT730" s="38"/>
    </row>
    <row r="731" spans="1:46" ht="12.75"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c r="AA731" s="37"/>
      <c r="AB731" s="37"/>
      <c r="AC731" s="37"/>
      <c r="AD731" s="37"/>
      <c r="AE731" s="37"/>
      <c r="AF731" s="37"/>
      <c r="AG731" s="37"/>
      <c r="AH731" s="37"/>
      <c r="AI731" s="37"/>
      <c r="AJ731" s="37"/>
      <c r="AK731" s="37"/>
      <c r="AL731" s="37"/>
      <c r="AM731" s="37"/>
      <c r="AN731" s="37"/>
      <c r="AO731" s="38"/>
      <c r="AP731" s="38"/>
      <c r="AQ731" s="37"/>
      <c r="AR731" s="37"/>
      <c r="AS731" s="37"/>
      <c r="AT731" s="38"/>
    </row>
    <row r="732" spans="1:46" ht="12.75"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c r="AA732" s="37"/>
      <c r="AB732" s="37"/>
      <c r="AC732" s="37"/>
      <c r="AD732" s="37"/>
      <c r="AE732" s="37"/>
      <c r="AF732" s="37"/>
      <c r="AG732" s="37"/>
      <c r="AH732" s="37"/>
      <c r="AI732" s="37"/>
      <c r="AJ732" s="37"/>
      <c r="AK732" s="37"/>
      <c r="AL732" s="37"/>
      <c r="AM732" s="37"/>
      <c r="AN732" s="37"/>
      <c r="AO732" s="38"/>
      <c r="AP732" s="38"/>
      <c r="AQ732" s="37"/>
      <c r="AR732" s="37"/>
      <c r="AS732" s="37"/>
      <c r="AT732" s="38"/>
    </row>
    <row r="733" spans="1:46" ht="12.75"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c r="AA733" s="37"/>
      <c r="AB733" s="37"/>
      <c r="AC733" s="37"/>
      <c r="AD733" s="37"/>
      <c r="AE733" s="37"/>
      <c r="AF733" s="37"/>
      <c r="AG733" s="37"/>
      <c r="AH733" s="37"/>
      <c r="AI733" s="37"/>
      <c r="AJ733" s="37"/>
      <c r="AK733" s="37"/>
      <c r="AL733" s="37"/>
      <c r="AM733" s="37"/>
      <c r="AN733" s="37"/>
      <c r="AO733" s="38"/>
      <c r="AP733" s="38"/>
      <c r="AQ733" s="37"/>
      <c r="AR733" s="37"/>
      <c r="AS733" s="37"/>
      <c r="AT733" s="38"/>
    </row>
    <row r="734" spans="1:46" ht="12.75"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c r="AA734" s="37"/>
      <c r="AB734" s="37"/>
      <c r="AC734" s="37"/>
      <c r="AD734" s="37"/>
      <c r="AE734" s="37"/>
      <c r="AF734" s="37"/>
      <c r="AG734" s="37"/>
      <c r="AH734" s="37"/>
      <c r="AI734" s="37"/>
      <c r="AJ734" s="37"/>
      <c r="AK734" s="37"/>
      <c r="AL734" s="37"/>
      <c r="AM734" s="37"/>
      <c r="AN734" s="37"/>
      <c r="AO734" s="38"/>
      <c r="AP734" s="38"/>
      <c r="AQ734" s="37"/>
      <c r="AR734" s="37"/>
      <c r="AS734" s="37"/>
      <c r="AT734" s="38"/>
    </row>
    <row r="735" spans="1:46" ht="12.75"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c r="AA735" s="37"/>
      <c r="AB735" s="37"/>
      <c r="AC735" s="37"/>
      <c r="AD735" s="37"/>
      <c r="AE735" s="37"/>
      <c r="AF735" s="37"/>
      <c r="AG735" s="37"/>
      <c r="AH735" s="37"/>
      <c r="AI735" s="37"/>
      <c r="AJ735" s="37"/>
      <c r="AK735" s="37"/>
      <c r="AL735" s="37"/>
      <c r="AM735" s="37"/>
      <c r="AN735" s="37"/>
      <c r="AO735" s="38"/>
      <c r="AP735" s="38"/>
      <c r="AQ735" s="37"/>
      <c r="AR735" s="37"/>
      <c r="AS735" s="37"/>
      <c r="AT735" s="38"/>
    </row>
    <row r="736" spans="1:46" ht="12.75"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c r="AA736" s="37"/>
      <c r="AB736" s="37"/>
      <c r="AC736" s="37"/>
      <c r="AD736" s="37"/>
      <c r="AE736" s="37"/>
      <c r="AF736" s="37"/>
      <c r="AG736" s="37"/>
      <c r="AH736" s="37"/>
      <c r="AI736" s="37"/>
      <c r="AJ736" s="37"/>
      <c r="AK736" s="37"/>
      <c r="AL736" s="37"/>
      <c r="AM736" s="37"/>
      <c r="AN736" s="37"/>
      <c r="AO736" s="38"/>
      <c r="AP736" s="38"/>
      <c r="AQ736" s="37"/>
      <c r="AR736" s="37"/>
      <c r="AS736" s="37"/>
      <c r="AT736" s="38"/>
    </row>
    <row r="737" spans="1:46" ht="12.75"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c r="AA737" s="37"/>
      <c r="AB737" s="37"/>
      <c r="AC737" s="37"/>
      <c r="AD737" s="37"/>
      <c r="AE737" s="37"/>
      <c r="AF737" s="37"/>
      <c r="AG737" s="37"/>
      <c r="AH737" s="37"/>
      <c r="AI737" s="37"/>
      <c r="AJ737" s="37"/>
      <c r="AK737" s="37"/>
      <c r="AL737" s="37"/>
      <c r="AM737" s="37"/>
      <c r="AN737" s="37"/>
      <c r="AO737" s="38"/>
      <c r="AP737" s="38"/>
      <c r="AQ737" s="37"/>
      <c r="AR737" s="37"/>
      <c r="AS737" s="37"/>
      <c r="AT737" s="38"/>
    </row>
    <row r="738" spans="1:46" ht="12.75"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c r="AA738" s="37"/>
      <c r="AB738" s="37"/>
      <c r="AC738" s="37"/>
      <c r="AD738" s="37"/>
      <c r="AE738" s="37"/>
      <c r="AF738" s="37"/>
      <c r="AG738" s="37"/>
      <c r="AH738" s="37"/>
      <c r="AI738" s="37"/>
      <c r="AJ738" s="37"/>
      <c r="AK738" s="37"/>
      <c r="AL738" s="37"/>
      <c r="AM738" s="37"/>
      <c r="AN738" s="37"/>
      <c r="AO738" s="38"/>
      <c r="AP738" s="38"/>
      <c r="AQ738" s="37"/>
      <c r="AR738" s="37"/>
      <c r="AS738" s="37"/>
      <c r="AT738" s="38"/>
    </row>
    <row r="739" spans="1:46" ht="12.75"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c r="AA739" s="37"/>
      <c r="AB739" s="37"/>
      <c r="AC739" s="37"/>
      <c r="AD739" s="37"/>
      <c r="AE739" s="37"/>
      <c r="AF739" s="37"/>
      <c r="AG739" s="37"/>
      <c r="AH739" s="37"/>
      <c r="AI739" s="37"/>
      <c r="AJ739" s="37"/>
      <c r="AK739" s="37"/>
      <c r="AL739" s="37"/>
      <c r="AM739" s="37"/>
      <c r="AN739" s="37"/>
      <c r="AO739" s="38"/>
      <c r="AP739" s="38"/>
      <c r="AQ739" s="37"/>
      <c r="AR739" s="37"/>
      <c r="AS739" s="37"/>
      <c r="AT739" s="38"/>
    </row>
    <row r="740" spans="1:46" ht="12.75"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c r="AA740" s="37"/>
      <c r="AB740" s="37"/>
      <c r="AC740" s="37"/>
      <c r="AD740" s="37"/>
      <c r="AE740" s="37"/>
      <c r="AF740" s="37"/>
      <c r="AG740" s="37"/>
      <c r="AH740" s="37"/>
      <c r="AI740" s="37"/>
      <c r="AJ740" s="37"/>
      <c r="AK740" s="37"/>
      <c r="AL740" s="37"/>
      <c r="AM740" s="37"/>
      <c r="AN740" s="37"/>
      <c r="AO740" s="38"/>
      <c r="AP740" s="38"/>
      <c r="AQ740" s="37"/>
      <c r="AR740" s="37"/>
      <c r="AS740" s="37"/>
      <c r="AT740" s="38"/>
    </row>
    <row r="741" spans="1:46" ht="12.75"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c r="AA741" s="37"/>
      <c r="AB741" s="37"/>
      <c r="AC741" s="37"/>
      <c r="AD741" s="37"/>
      <c r="AE741" s="37"/>
      <c r="AF741" s="37"/>
      <c r="AG741" s="37"/>
      <c r="AH741" s="37"/>
      <c r="AI741" s="37"/>
      <c r="AJ741" s="37"/>
      <c r="AK741" s="37"/>
      <c r="AL741" s="37"/>
      <c r="AM741" s="37"/>
      <c r="AN741" s="37"/>
      <c r="AO741" s="38"/>
      <c r="AP741" s="38"/>
      <c r="AQ741" s="37"/>
      <c r="AR741" s="37"/>
      <c r="AS741" s="37"/>
      <c r="AT741" s="38"/>
    </row>
    <row r="742" spans="1:46" ht="12.75"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c r="AA742" s="37"/>
      <c r="AB742" s="37"/>
      <c r="AC742" s="37"/>
      <c r="AD742" s="37"/>
      <c r="AE742" s="37"/>
      <c r="AF742" s="37"/>
      <c r="AG742" s="37"/>
      <c r="AH742" s="37"/>
      <c r="AI742" s="37"/>
      <c r="AJ742" s="37"/>
      <c r="AK742" s="37"/>
      <c r="AL742" s="37"/>
      <c r="AM742" s="37"/>
      <c r="AN742" s="37"/>
      <c r="AO742" s="38"/>
      <c r="AP742" s="38"/>
      <c r="AQ742" s="37"/>
      <c r="AR742" s="37"/>
      <c r="AS742" s="37"/>
      <c r="AT742" s="38"/>
    </row>
    <row r="743" spans="1:46" ht="12.75"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c r="AA743" s="37"/>
      <c r="AB743" s="37"/>
      <c r="AC743" s="37"/>
      <c r="AD743" s="37"/>
      <c r="AE743" s="37"/>
      <c r="AF743" s="37"/>
      <c r="AG743" s="37"/>
      <c r="AH743" s="37"/>
      <c r="AI743" s="37"/>
      <c r="AJ743" s="37"/>
      <c r="AK743" s="37"/>
      <c r="AL743" s="37"/>
      <c r="AM743" s="37"/>
      <c r="AN743" s="37"/>
      <c r="AO743" s="38"/>
      <c r="AP743" s="38"/>
      <c r="AQ743" s="37"/>
      <c r="AR743" s="37"/>
      <c r="AS743" s="37"/>
      <c r="AT743" s="38"/>
    </row>
    <row r="744" spans="1:46" ht="12.75"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c r="AA744" s="37"/>
      <c r="AB744" s="37"/>
      <c r="AC744" s="37"/>
      <c r="AD744" s="37"/>
      <c r="AE744" s="37"/>
      <c r="AF744" s="37"/>
      <c r="AG744" s="37"/>
      <c r="AH744" s="37"/>
      <c r="AI744" s="37"/>
      <c r="AJ744" s="37"/>
      <c r="AK744" s="37"/>
      <c r="AL744" s="37"/>
      <c r="AM744" s="37"/>
      <c r="AN744" s="37"/>
      <c r="AO744" s="38"/>
      <c r="AP744" s="38"/>
      <c r="AQ744" s="37"/>
      <c r="AR744" s="37"/>
      <c r="AS744" s="37"/>
      <c r="AT744" s="38"/>
    </row>
    <row r="745" spans="1:46" ht="12.75"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c r="AA745" s="37"/>
      <c r="AB745" s="37"/>
      <c r="AC745" s="37"/>
      <c r="AD745" s="37"/>
      <c r="AE745" s="37"/>
      <c r="AF745" s="37"/>
      <c r="AG745" s="37"/>
      <c r="AH745" s="37"/>
      <c r="AI745" s="37"/>
      <c r="AJ745" s="37"/>
      <c r="AK745" s="37"/>
      <c r="AL745" s="37"/>
      <c r="AM745" s="37"/>
      <c r="AN745" s="37"/>
      <c r="AO745" s="38"/>
      <c r="AP745" s="38"/>
      <c r="AQ745" s="37"/>
      <c r="AR745" s="37"/>
      <c r="AS745" s="37"/>
      <c r="AT745" s="38"/>
    </row>
    <row r="746" spans="1:46" ht="12.75"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c r="AA746" s="37"/>
      <c r="AB746" s="37"/>
      <c r="AC746" s="37"/>
      <c r="AD746" s="37"/>
      <c r="AE746" s="37"/>
      <c r="AF746" s="37"/>
      <c r="AG746" s="37"/>
      <c r="AH746" s="37"/>
      <c r="AI746" s="37"/>
      <c r="AJ746" s="37"/>
      <c r="AK746" s="37"/>
      <c r="AL746" s="37"/>
      <c r="AM746" s="37"/>
      <c r="AN746" s="37"/>
      <c r="AO746" s="38"/>
      <c r="AP746" s="38"/>
      <c r="AQ746" s="37"/>
      <c r="AR746" s="37"/>
      <c r="AS746" s="37"/>
      <c r="AT746" s="38"/>
    </row>
    <row r="747" spans="1:46" ht="12.75"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c r="AA747" s="37"/>
      <c r="AB747" s="37"/>
      <c r="AC747" s="37"/>
      <c r="AD747" s="37"/>
      <c r="AE747" s="37"/>
      <c r="AF747" s="37"/>
      <c r="AG747" s="37"/>
      <c r="AH747" s="37"/>
      <c r="AI747" s="37"/>
      <c r="AJ747" s="37"/>
      <c r="AK747" s="37"/>
      <c r="AL747" s="37"/>
      <c r="AM747" s="37"/>
      <c r="AN747" s="37"/>
      <c r="AO747" s="38"/>
      <c r="AP747" s="38"/>
      <c r="AQ747" s="37"/>
      <c r="AR747" s="37"/>
      <c r="AS747" s="37"/>
      <c r="AT747" s="38"/>
    </row>
    <row r="748" spans="1:46" ht="12.75"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c r="AA748" s="37"/>
      <c r="AB748" s="37"/>
      <c r="AC748" s="37"/>
      <c r="AD748" s="37"/>
      <c r="AE748" s="37"/>
      <c r="AF748" s="37"/>
      <c r="AG748" s="37"/>
      <c r="AH748" s="37"/>
      <c r="AI748" s="37"/>
      <c r="AJ748" s="37"/>
      <c r="AK748" s="37"/>
      <c r="AL748" s="37"/>
      <c r="AM748" s="37"/>
      <c r="AN748" s="37"/>
      <c r="AO748" s="38"/>
      <c r="AP748" s="38"/>
      <c r="AQ748" s="37"/>
      <c r="AR748" s="37"/>
      <c r="AS748" s="37"/>
      <c r="AT748" s="38"/>
    </row>
    <row r="749" spans="1:46" ht="12.75"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c r="AA749" s="37"/>
      <c r="AB749" s="37"/>
      <c r="AC749" s="37"/>
      <c r="AD749" s="37"/>
      <c r="AE749" s="37"/>
      <c r="AF749" s="37"/>
      <c r="AG749" s="37"/>
      <c r="AH749" s="37"/>
      <c r="AI749" s="37"/>
      <c r="AJ749" s="37"/>
      <c r="AK749" s="37"/>
      <c r="AL749" s="37"/>
      <c r="AM749" s="37"/>
      <c r="AN749" s="37"/>
      <c r="AO749" s="38"/>
      <c r="AP749" s="38"/>
      <c r="AQ749" s="37"/>
      <c r="AR749" s="37"/>
      <c r="AS749" s="37"/>
      <c r="AT749" s="38"/>
    </row>
    <row r="750" spans="1:46" ht="12.75"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c r="AA750" s="37"/>
      <c r="AB750" s="37"/>
      <c r="AC750" s="37"/>
      <c r="AD750" s="37"/>
      <c r="AE750" s="37"/>
      <c r="AF750" s="37"/>
      <c r="AG750" s="37"/>
      <c r="AH750" s="37"/>
      <c r="AI750" s="37"/>
      <c r="AJ750" s="37"/>
      <c r="AK750" s="37"/>
      <c r="AL750" s="37"/>
      <c r="AM750" s="37"/>
      <c r="AN750" s="37"/>
      <c r="AO750" s="38"/>
      <c r="AP750" s="38"/>
      <c r="AQ750" s="37"/>
      <c r="AR750" s="37"/>
      <c r="AS750" s="37"/>
      <c r="AT750" s="38"/>
    </row>
    <row r="751" spans="1:46" ht="12.75"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c r="AA751" s="37"/>
      <c r="AB751" s="37"/>
      <c r="AC751" s="37"/>
      <c r="AD751" s="37"/>
      <c r="AE751" s="37"/>
      <c r="AF751" s="37"/>
      <c r="AG751" s="37"/>
      <c r="AH751" s="37"/>
      <c r="AI751" s="37"/>
      <c r="AJ751" s="37"/>
      <c r="AK751" s="37"/>
      <c r="AL751" s="37"/>
      <c r="AM751" s="37"/>
      <c r="AN751" s="37"/>
      <c r="AO751" s="38"/>
      <c r="AP751" s="38"/>
      <c r="AQ751" s="37"/>
      <c r="AR751" s="37"/>
      <c r="AS751" s="37"/>
      <c r="AT751" s="38"/>
    </row>
    <row r="752" spans="1:46" ht="12.75"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c r="AA752" s="37"/>
      <c r="AB752" s="37"/>
      <c r="AC752" s="37"/>
      <c r="AD752" s="37"/>
      <c r="AE752" s="37"/>
      <c r="AF752" s="37"/>
      <c r="AG752" s="37"/>
      <c r="AH752" s="37"/>
      <c r="AI752" s="37"/>
      <c r="AJ752" s="37"/>
      <c r="AK752" s="37"/>
      <c r="AL752" s="37"/>
      <c r="AM752" s="37"/>
      <c r="AN752" s="37"/>
      <c r="AO752" s="38"/>
      <c r="AP752" s="38"/>
      <c r="AQ752" s="37"/>
      <c r="AR752" s="37"/>
      <c r="AS752" s="37"/>
      <c r="AT752" s="38"/>
    </row>
    <row r="753" spans="1:46" ht="12.75"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c r="AA753" s="37"/>
      <c r="AB753" s="37"/>
      <c r="AC753" s="37"/>
      <c r="AD753" s="37"/>
      <c r="AE753" s="37"/>
      <c r="AF753" s="37"/>
      <c r="AG753" s="37"/>
      <c r="AH753" s="37"/>
      <c r="AI753" s="37"/>
      <c r="AJ753" s="37"/>
      <c r="AK753" s="37"/>
      <c r="AL753" s="37"/>
      <c r="AM753" s="37"/>
      <c r="AN753" s="37"/>
      <c r="AO753" s="38"/>
      <c r="AP753" s="38"/>
      <c r="AQ753" s="37"/>
      <c r="AR753" s="37"/>
      <c r="AS753" s="37"/>
      <c r="AT753" s="38"/>
    </row>
    <row r="754" spans="1:46" ht="12.75"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c r="AA754" s="37"/>
      <c r="AB754" s="37"/>
      <c r="AC754" s="37"/>
      <c r="AD754" s="37"/>
      <c r="AE754" s="37"/>
      <c r="AF754" s="37"/>
      <c r="AG754" s="37"/>
      <c r="AH754" s="37"/>
      <c r="AI754" s="37"/>
      <c r="AJ754" s="37"/>
      <c r="AK754" s="37"/>
      <c r="AL754" s="37"/>
      <c r="AM754" s="37"/>
      <c r="AN754" s="37"/>
      <c r="AO754" s="38"/>
      <c r="AP754" s="38"/>
      <c r="AQ754" s="37"/>
      <c r="AR754" s="37"/>
      <c r="AS754" s="37"/>
      <c r="AT754" s="38"/>
    </row>
    <row r="755" spans="1:46" ht="12.75"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c r="AA755" s="37"/>
      <c r="AB755" s="37"/>
      <c r="AC755" s="37"/>
      <c r="AD755" s="37"/>
      <c r="AE755" s="37"/>
      <c r="AF755" s="37"/>
      <c r="AG755" s="37"/>
      <c r="AH755" s="37"/>
      <c r="AI755" s="37"/>
      <c r="AJ755" s="37"/>
      <c r="AK755" s="37"/>
      <c r="AL755" s="37"/>
      <c r="AM755" s="37"/>
      <c r="AN755" s="37"/>
      <c r="AO755" s="38"/>
      <c r="AP755" s="38"/>
      <c r="AQ755" s="37"/>
      <c r="AR755" s="37"/>
      <c r="AS755" s="37"/>
      <c r="AT755" s="38"/>
    </row>
    <row r="756" spans="1:46" ht="12.75"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c r="AA756" s="37"/>
      <c r="AB756" s="37"/>
      <c r="AC756" s="37"/>
      <c r="AD756" s="37"/>
      <c r="AE756" s="37"/>
      <c r="AF756" s="37"/>
      <c r="AG756" s="37"/>
      <c r="AH756" s="37"/>
      <c r="AI756" s="37"/>
      <c r="AJ756" s="37"/>
      <c r="AK756" s="37"/>
      <c r="AL756" s="37"/>
      <c r="AM756" s="37"/>
      <c r="AN756" s="37"/>
      <c r="AO756" s="38"/>
      <c r="AP756" s="38"/>
      <c r="AQ756" s="37"/>
      <c r="AR756" s="37"/>
      <c r="AS756" s="37"/>
      <c r="AT756" s="38"/>
    </row>
    <row r="757" spans="1:46" ht="12.75"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c r="AA757" s="37"/>
      <c r="AB757" s="37"/>
      <c r="AC757" s="37"/>
      <c r="AD757" s="37"/>
      <c r="AE757" s="37"/>
      <c r="AF757" s="37"/>
      <c r="AG757" s="37"/>
      <c r="AH757" s="37"/>
      <c r="AI757" s="37"/>
      <c r="AJ757" s="37"/>
      <c r="AK757" s="37"/>
      <c r="AL757" s="37"/>
      <c r="AM757" s="37"/>
      <c r="AN757" s="37"/>
      <c r="AO757" s="38"/>
      <c r="AP757" s="38"/>
      <c r="AQ757" s="37"/>
      <c r="AR757" s="37"/>
      <c r="AS757" s="37"/>
      <c r="AT757" s="38"/>
    </row>
    <row r="758" spans="1:46" ht="12.75"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c r="AA758" s="37"/>
      <c r="AB758" s="37"/>
      <c r="AC758" s="37"/>
      <c r="AD758" s="37"/>
      <c r="AE758" s="37"/>
      <c r="AF758" s="37"/>
      <c r="AG758" s="37"/>
      <c r="AH758" s="37"/>
      <c r="AI758" s="37"/>
      <c r="AJ758" s="37"/>
      <c r="AK758" s="37"/>
      <c r="AL758" s="37"/>
      <c r="AM758" s="37"/>
      <c r="AN758" s="37"/>
      <c r="AO758" s="38"/>
      <c r="AP758" s="38"/>
      <c r="AQ758" s="37"/>
      <c r="AR758" s="37"/>
      <c r="AS758" s="37"/>
      <c r="AT758" s="38"/>
    </row>
    <row r="759" spans="1:46" ht="12.75"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c r="AA759" s="37"/>
      <c r="AB759" s="37"/>
      <c r="AC759" s="37"/>
      <c r="AD759" s="37"/>
      <c r="AE759" s="37"/>
      <c r="AF759" s="37"/>
      <c r="AG759" s="37"/>
      <c r="AH759" s="37"/>
      <c r="AI759" s="37"/>
      <c r="AJ759" s="37"/>
      <c r="AK759" s="37"/>
      <c r="AL759" s="37"/>
      <c r="AM759" s="37"/>
      <c r="AN759" s="37"/>
      <c r="AO759" s="38"/>
      <c r="AP759" s="38"/>
      <c r="AQ759" s="37"/>
      <c r="AR759" s="37"/>
      <c r="AS759" s="37"/>
      <c r="AT759" s="38"/>
    </row>
    <row r="760" spans="1:46" ht="12.75"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c r="AA760" s="37"/>
      <c r="AB760" s="37"/>
      <c r="AC760" s="37"/>
      <c r="AD760" s="37"/>
      <c r="AE760" s="37"/>
      <c r="AF760" s="37"/>
      <c r="AG760" s="37"/>
      <c r="AH760" s="37"/>
      <c r="AI760" s="37"/>
      <c r="AJ760" s="37"/>
      <c r="AK760" s="37"/>
      <c r="AL760" s="37"/>
      <c r="AM760" s="37"/>
      <c r="AN760" s="37"/>
      <c r="AO760" s="38"/>
      <c r="AP760" s="38"/>
      <c r="AQ760" s="37"/>
      <c r="AR760" s="37"/>
      <c r="AS760" s="37"/>
      <c r="AT760" s="38"/>
    </row>
    <row r="761" spans="1:46" ht="12.75"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c r="AA761" s="37"/>
      <c r="AB761" s="37"/>
      <c r="AC761" s="37"/>
      <c r="AD761" s="37"/>
      <c r="AE761" s="37"/>
      <c r="AF761" s="37"/>
      <c r="AG761" s="37"/>
      <c r="AH761" s="37"/>
      <c r="AI761" s="37"/>
      <c r="AJ761" s="37"/>
      <c r="AK761" s="37"/>
      <c r="AL761" s="37"/>
      <c r="AM761" s="37"/>
      <c r="AN761" s="37"/>
      <c r="AO761" s="38"/>
      <c r="AP761" s="38"/>
      <c r="AQ761" s="37"/>
      <c r="AR761" s="37"/>
      <c r="AS761" s="37"/>
      <c r="AT761" s="38"/>
    </row>
    <row r="762" spans="1:46" ht="12.75"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c r="AA762" s="37"/>
      <c r="AB762" s="37"/>
      <c r="AC762" s="37"/>
      <c r="AD762" s="37"/>
      <c r="AE762" s="37"/>
      <c r="AF762" s="37"/>
      <c r="AG762" s="37"/>
      <c r="AH762" s="37"/>
      <c r="AI762" s="37"/>
      <c r="AJ762" s="37"/>
      <c r="AK762" s="37"/>
      <c r="AL762" s="37"/>
      <c r="AM762" s="37"/>
      <c r="AN762" s="37"/>
      <c r="AO762" s="38"/>
      <c r="AP762" s="38"/>
      <c r="AQ762" s="37"/>
      <c r="AR762" s="37"/>
      <c r="AS762" s="37"/>
      <c r="AT762" s="38"/>
    </row>
    <row r="763" spans="1:46" ht="12.75"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c r="AA763" s="37"/>
      <c r="AB763" s="37"/>
      <c r="AC763" s="37"/>
      <c r="AD763" s="37"/>
      <c r="AE763" s="37"/>
      <c r="AF763" s="37"/>
      <c r="AG763" s="37"/>
      <c r="AH763" s="37"/>
      <c r="AI763" s="37"/>
      <c r="AJ763" s="37"/>
      <c r="AK763" s="37"/>
      <c r="AL763" s="37"/>
      <c r="AM763" s="37"/>
      <c r="AN763" s="37"/>
      <c r="AO763" s="38"/>
      <c r="AP763" s="38"/>
      <c r="AQ763" s="37"/>
      <c r="AR763" s="37"/>
      <c r="AS763" s="37"/>
      <c r="AT763" s="38"/>
    </row>
    <row r="764" spans="1:46" ht="12.75"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c r="AA764" s="37"/>
      <c r="AB764" s="37"/>
      <c r="AC764" s="37"/>
      <c r="AD764" s="37"/>
      <c r="AE764" s="37"/>
      <c r="AF764" s="37"/>
      <c r="AG764" s="37"/>
      <c r="AH764" s="37"/>
      <c r="AI764" s="37"/>
      <c r="AJ764" s="37"/>
      <c r="AK764" s="37"/>
      <c r="AL764" s="37"/>
      <c r="AM764" s="37"/>
      <c r="AN764" s="37"/>
      <c r="AO764" s="38"/>
      <c r="AP764" s="38"/>
      <c r="AQ764" s="37"/>
      <c r="AR764" s="37"/>
      <c r="AS764" s="37"/>
      <c r="AT764" s="38"/>
    </row>
    <row r="765" spans="1:46" ht="12.75"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c r="AA765" s="37"/>
      <c r="AB765" s="37"/>
      <c r="AC765" s="37"/>
      <c r="AD765" s="37"/>
      <c r="AE765" s="37"/>
      <c r="AF765" s="37"/>
      <c r="AG765" s="37"/>
      <c r="AH765" s="37"/>
      <c r="AI765" s="37"/>
      <c r="AJ765" s="37"/>
      <c r="AK765" s="37"/>
      <c r="AL765" s="37"/>
      <c r="AM765" s="37"/>
      <c r="AN765" s="37"/>
      <c r="AO765" s="38"/>
      <c r="AP765" s="38"/>
      <c r="AQ765" s="37"/>
      <c r="AR765" s="37"/>
      <c r="AS765" s="37"/>
      <c r="AT765" s="38"/>
    </row>
    <row r="766" spans="1:46" ht="12.75"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c r="AA766" s="37"/>
      <c r="AB766" s="37"/>
      <c r="AC766" s="37"/>
      <c r="AD766" s="37"/>
      <c r="AE766" s="37"/>
      <c r="AF766" s="37"/>
      <c r="AG766" s="37"/>
      <c r="AH766" s="37"/>
      <c r="AI766" s="37"/>
      <c r="AJ766" s="37"/>
      <c r="AK766" s="37"/>
      <c r="AL766" s="37"/>
      <c r="AM766" s="37"/>
      <c r="AN766" s="37"/>
      <c r="AO766" s="38"/>
      <c r="AP766" s="38"/>
      <c r="AQ766" s="37"/>
      <c r="AR766" s="37"/>
      <c r="AS766" s="37"/>
      <c r="AT766" s="38"/>
    </row>
    <row r="767" spans="1:46" ht="12.75"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c r="AA767" s="37"/>
      <c r="AB767" s="37"/>
      <c r="AC767" s="37"/>
      <c r="AD767" s="37"/>
      <c r="AE767" s="37"/>
      <c r="AF767" s="37"/>
      <c r="AG767" s="37"/>
      <c r="AH767" s="37"/>
      <c r="AI767" s="37"/>
      <c r="AJ767" s="37"/>
      <c r="AK767" s="37"/>
      <c r="AL767" s="37"/>
      <c r="AM767" s="37"/>
      <c r="AN767" s="37"/>
      <c r="AO767" s="38"/>
      <c r="AP767" s="38"/>
      <c r="AQ767" s="37"/>
      <c r="AR767" s="37"/>
      <c r="AS767" s="37"/>
      <c r="AT767" s="38"/>
    </row>
    <row r="768" spans="1:46" ht="12.75"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c r="AA768" s="37"/>
      <c r="AB768" s="37"/>
      <c r="AC768" s="37"/>
      <c r="AD768" s="37"/>
      <c r="AE768" s="37"/>
      <c r="AF768" s="37"/>
      <c r="AG768" s="37"/>
      <c r="AH768" s="37"/>
      <c r="AI768" s="37"/>
      <c r="AJ768" s="37"/>
      <c r="AK768" s="37"/>
      <c r="AL768" s="37"/>
      <c r="AM768" s="37"/>
      <c r="AN768" s="37"/>
      <c r="AO768" s="38"/>
      <c r="AP768" s="38"/>
      <c r="AQ768" s="37"/>
      <c r="AR768" s="37"/>
      <c r="AS768" s="37"/>
      <c r="AT768" s="38"/>
    </row>
    <row r="769" spans="1:46" ht="12.75"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c r="AA769" s="37"/>
      <c r="AB769" s="37"/>
      <c r="AC769" s="37"/>
      <c r="AD769" s="37"/>
      <c r="AE769" s="37"/>
      <c r="AF769" s="37"/>
      <c r="AG769" s="37"/>
      <c r="AH769" s="37"/>
      <c r="AI769" s="37"/>
      <c r="AJ769" s="37"/>
      <c r="AK769" s="37"/>
      <c r="AL769" s="37"/>
      <c r="AM769" s="37"/>
      <c r="AN769" s="37"/>
      <c r="AO769" s="38"/>
      <c r="AP769" s="38"/>
      <c r="AQ769" s="37"/>
      <c r="AR769" s="37"/>
      <c r="AS769" s="37"/>
      <c r="AT769" s="38"/>
    </row>
    <row r="770" spans="1:46" ht="12.75"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c r="AA770" s="37"/>
      <c r="AB770" s="37"/>
      <c r="AC770" s="37"/>
      <c r="AD770" s="37"/>
      <c r="AE770" s="37"/>
      <c r="AF770" s="37"/>
      <c r="AG770" s="37"/>
      <c r="AH770" s="37"/>
      <c r="AI770" s="37"/>
      <c r="AJ770" s="37"/>
      <c r="AK770" s="37"/>
      <c r="AL770" s="37"/>
      <c r="AM770" s="37"/>
      <c r="AN770" s="37"/>
      <c r="AO770" s="38"/>
      <c r="AP770" s="38"/>
      <c r="AQ770" s="37"/>
      <c r="AR770" s="37"/>
      <c r="AS770" s="37"/>
      <c r="AT770" s="38"/>
    </row>
    <row r="771" spans="1:46" ht="12.75"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c r="AA771" s="37"/>
      <c r="AB771" s="37"/>
      <c r="AC771" s="37"/>
      <c r="AD771" s="37"/>
      <c r="AE771" s="37"/>
      <c r="AF771" s="37"/>
      <c r="AG771" s="37"/>
      <c r="AH771" s="37"/>
      <c r="AI771" s="37"/>
      <c r="AJ771" s="37"/>
      <c r="AK771" s="37"/>
      <c r="AL771" s="37"/>
      <c r="AM771" s="37"/>
      <c r="AN771" s="37"/>
      <c r="AO771" s="38"/>
      <c r="AP771" s="38"/>
      <c r="AQ771" s="37"/>
      <c r="AR771" s="37"/>
      <c r="AS771" s="37"/>
      <c r="AT771" s="38"/>
    </row>
    <row r="772" spans="1:46" ht="12.75"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c r="AA772" s="37"/>
      <c r="AB772" s="37"/>
      <c r="AC772" s="37"/>
      <c r="AD772" s="37"/>
      <c r="AE772" s="37"/>
      <c r="AF772" s="37"/>
      <c r="AG772" s="37"/>
      <c r="AH772" s="37"/>
      <c r="AI772" s="37"/>
      <c r="AJ772" s="37"/>
      <c r="AK772" s="37"/>
      <c r="AL772" s="37"/>
      <c r="AM772" s="37"/>
      <c r="AN772" s="37"/>
      <c r="AO772" s="38"/>
      <c r="AP772" s="38"/>
      <c r="AQ772" s="37"/>
      <c r="AR772" s="37"/>
      <c r="AS772" s="37"/>
      <c r="AT772" s="38"/>
    </row>
    <row r="773" spans="1:46" ht="12.75"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c r="AA773" s="37"/>
      <c r="AB773" s="37"/>
      <c r="AC773" s="37"/>
      <c r="AD773" s="37"/>
      <c r="AE773" s="37"/>
      <c r="AF773" s="37"/>
      <c r="AG773" s="37"/>
      <c r="AH773" s="37"/>
      <c r="AI773" s="37"/>
      <c r="AJ773" s="37"/>
      <c r="AK773" s="37"/>
      <c r="AL773" s="37"/>
      <c r="AM773" s="37"/>
      <c r="AN773" s="37"/>
      <c r="AO773" s="38"/>
      <c r="AP773" s="38"/>
      <c r="AQ773" s="37"/>
      <c r="AR773" s="37"/>
      <c r="AS773" s="37"/>
      <c r="AT773" s="38"/>
    </row>
    <row r="774" spans="1:46" ht="12.75"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c r="AA774" s="37"/>
      <c r="AB774" s="37"/>
      <c r="AC774" s="37"/>
      <c r="AD774" s="37"/>
      <c r="AE774" s="37"/>
      <c r="AF774" s="37"/>
      <c r="AG774" s="37"/>
      <c r="AH774" s="37"/>
      <c r="AI774" s="37"/>
      <c r="AJ774" s="37"/>
      <c r="AK774" s="37"/>
      <c r="AL774" s="37"/>
      <c r="AM774" s="37"/>
      <c r="AN774" s="37"/>
      <c r="AO774" s="38"/>
      <c r="AP774" s="38"/>
      <c r="AQ774" s="37"/>
      <c r="AR774" s="37"/>
      <c r="AS774" s="37"/>
      <c r="AT774" s="38"/>
    </row>
    <row r="775" spans="1:46" ht="12.75"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c r="AA775" s="37"/>
      <c r="AB775" s="37"/>
      <c r="AC775" s="37"/>
      <c r="AD775" s="37"/>
      <c r="AE775" s="37"/>
      <c r="AF775" s="37"/>
      <c r="AG775" s="37"/>
      <c r="AH775" s="37"/>
      <c r="AI775" s="37"/>
      <c r="AJ775" s="37"/>
      <c r="AK775" s="37"/>
      <c r="AL775" s="37"/>
      <c r="AM775" s="37"/>
      <c r="AN775" s="37"/>
      <c r="AO775" s="38"/>
      <c r="AP775" s="38"/>
      <c r="AQ775" s="37"/>
      <c r="AR775" s="37"/>
      <c r="AS775" s="37"/>
      <c r="AT775" s="38"/>
    </row>
    <row r="776" spans="1:46" ht="12.75"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c r="AA776" s="37"/>
      <c r="AB776" s="37"/>
      <c r="AC776" s="37"/>
      <c r="AD776" s="37"/>
      <c r="AE776" s="37"/>
      <c r="AF776" s="37"/>
      <c r="AG776" s="37"/>
      <c r="AH776" s="37"/>
      <c r="AI776" s="37"/>
      <c r="AJ776" s="37"/>
      <c r="AK776" s="37"/>
      <c r="AL776" s="37"/>
      <c r="AM776" s="37"/>
      <c r="AN776" s="37"/>
      <c r="AO776" s="38"/>
      <c r="AP776" s="38"/>
      <c r="AQ776" s="37"/>
      <c r="AR776" s="37"/>
      <c r="AS776" s="37"/>
      <c r="AT776" s="38"/>
    </row>
    <row r="777" spans="1:46" ht="12.75"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c r="AA777" s="37"/>
      <c r="AB777" s="37"/>
      <c r="AC777" s="37"/>
      <c r="AD777" s="37"/>
      <c r="AE777" s="37"/>
      <c r="AF777" s="37"/>
      <c r="AG777" s="37"/>
      <c r="AH777" s="37"/>
      <c r="AI777" s="37"/>
      <c r="AJ777" s="37"/>
      <c r="AK777" s="37"/>
      <c r="AL777" s="37"/>
      <c r="AM777" s="37"/>
      <c r="AN777" s="37"/>
      <c r="AO777" s="38"/>
      <c r="AP777" s="38"/>
      <c r="AQ777" s="37"/>
      <c r="AR777" s="37"/>
      <c r="AS777" s="37"/>
      <c r="AT777" s="38"/>
    </row>
    <row r="778" spans="1:46" ht="12.75"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c r="AA778" s="37"/>
      <c r="AB778" s="37"/>
      <c r="AC778" s="37"/>
      <c r="AD778" s="37"/>
      <c r="AE778" s="37"/>
      <c r="AF778" s="37"/>
      <c r="AG778" s="37"/>
      <c r="AH778" s="37"/>
      <c r="AI778" s="37"/>
      <c r="AJ778" s="37"/>
      <c r="AK778" s="37"/>
      <c r="AL778" s="37"/>
      <c r="AM778" s="37"/>
      <c r="AN778" s="37"/>
      <c r="AO778" s="38"/>
      <c r="AP778" s="38"/>
      <c r="AQ778" s="37"/>
      <c r="AR778" s="37"/>
      <c r="AS778" s="37"/>
      <c r="AT778" s="38"/>
    </row>
    <row r="779" spans="1:46" ht="12.75"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c r="AA779" s="37"/>
      <c r="AB779" s="37"/>
      <c r="AC779" s="37"/>
      <c r="AD779" s="37"/>
      <c r="AE779" s="37"/>
      <c r="AF779" s="37"/>
      <c r="AG779" s="37"/>
      <c r="AH779" s="37"/>
      <c r="AI779" s="37"/>
      <c r="AJ779" s="37"/>
      <c r="AK779" s="37"/>
      <c r="AL779" s="37"/>
      <c r="AM779" s="37"/>
      <c r="AN779" s="37"/>
      <c r="AO779" s="38"/>
      <c r="AP779" s="38"/>
      <c r="AQ779" s="37"/>
      <c r="AR779" s="37"/>
      <c r="AS779" s="37"/>
      <c r="AT779" s="38"/>
    </row>
    <row r="780" spans="1:46" ht="12.75"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c r="AA780" s="37"/>
      <c r="AB780" s="37"/>
      <c r="AC780" s="37"/>
      <c r="AD780" s="37"/>
      <c r="AE780" s="37"/>
      <c r="AF780" s="37"/>
      <c r="AG780" s="37"/>
      <c r="AH780" s="37"/>
      <c r="AI780" s="37"/>
      <c r="AJ780" s="37"/>
      <c r="AK780" s="37"/>
      <c r="AL780" s="37"/>
      <c r="AM780" s="37"/>
      <c r="AN780" s="37"/>
      <c r="AO780" s="38"/>
      <c r="AP780" s="38"/>
      <c r="AQ780" s="37"/>
      <c r="AR780" s="37"/>
      <c r="AS780" s="37"/>
      <c r="AT780" s="38"/>
    </row>
    <row r="781" spans="1:46" ht="12.75"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c r="AA781" s="37"/>
      <c r="AB781" s="37"/>
      <c r="AC781" s="37"/>
      <c r="AD781" s="37"/>
      <c r="AE781" s="37"/>
      <c r="AF781" s="37"/>
      <c r="AG781" s="37"/>
      <c r="AH781" s="37"/>
      <c r="AI781" s="37"/>
      <c r="AJ781" s="37"/>
      <c r="AK781" s="37"/>
      <c r="AL781" s="37"/>
      <c r="AM781" s="37"/>
      <c r="AN781" s="37"/>
      <c r="AO781" s="38"/>
      <c r="AP781" s="38"/>
      <c r="AQ781" s="37"/>
      <c r="AR781" s="37"/>
      <c r="AS781" s="37"/>
      <c r="AT781" s="38"/>
    </row>
    <row r="782" spans="1:46" ht="12.75"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c r="AA782" s="37"/>
      <c r="AB782" s="37"/>
      <c r="AC782" s="37"/>
      <c r="AD782" s="37"/>
      <c r="AE782" s="37"/>
      <c r="AF782" s="37"/>
      <c r="AG782" s="37"/>
      <c r="AH782" s="37"/>
      <c r="AI782" s="37"/>
      <c r="AJ782" s="37"/>
      <c r="AK782" s="37"/>
      <c r="AL782" s="37"/>
      <c r="AM782" s="37"/>
      <c r="AN782" s="37"/>
      <c r="AO782" s="38"/>
      <c r="AP782" s="38"/>
      <c r="AQ782" s="37"/>
      <c r="AR782" s="37"/>
      <c r="AS782" s="37"/>
      <c r="AT782" s="38"/>
    </row>
    <row r="783" spans="1:46" ht="12.75"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c r="AA783" s="37"/>
      <c r="AB783" s="37"/>
      <c r="AC783" s="37"/>
      <c r="AD783" s="37"/>
      <c r="AE783" s="37"/>
      <c r="AF783" s="37"/>
      <c r="AG783" s="37"/>
      <c r="AH783" s="37"/>
      <c r="AI783" s="37"/>
      <c r="AJ783" s="37"/>
      <c r="AK783" s="37"/>
      <c r="AL783" s="37"/>
      <c r="AM783" s="37"/>
      <c r="AN783" s="37"/>
      <c r="AO783" s="38"/>
      <c r="AP783" s="38"/>
      <c r="AQ783" s="37"/>
      <c r="AR783" s="37"/>
      <c r="AS783" s="37"/>
      <c r="AT783" s="38"/>
    </row>
    <row r="784" spans="1:46" ht="12.75"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c r="AA784" s="37"/>
      <c r="AB784" s="37"/>
      <c r="AC784" s="37"/>
      <c r="AD784" s="37"/>
      <c r="AE784" s="37"/>
      <c r="AF784" s="37"/>
      <c r="AG784" s="37"/>
      <c r="AH784" s="37"/>
      <c r="AI784" s="37"/>
      <c r="AJ784" s="37"/>
      <c r="AK784" s="37"/>
      <c r="AL784" s="37"/>
      <c r="AM784" s="37"/>
      <c r="AN784" s="37"/>
      <c r="AO784" s="38"/>
      <c r="AP784" s="38"/>
      <c r="AQ784" s="37"/>
      <c r="AR784" s="37"/>
      <c r="AS784" s="37"/>
      <c r="AT784" s="38"/>
    </row>
    <row r="785" spans="1:46" ht="12.75"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c r="AA785" s="37"/>
      <c r="AB785" s="37"/>
      <c r="AC785" s="37"/>
      <c r="AD785" s="37"/>
      <c r="AE785" s="37"/>
      <c r="AF785" s="37"/>
      <c r="AG785" s="37"/>
      <c r="AH785" s="37"/>
      <c r="AI785" s="37"/>
      <c r="AJ785" s="37"/>
      <c r="AK785" s="37"/>
      <c r="AL785" s="37"/>
      <c r="AM785" s="37"/>
      <c r="AN785" s="37"/>
      <c r="AO785" s="38"/>
      <c r="AP785" s="38"/>
      <c r="AQ785" s="37"/>
      <c r="AR785" s="37"/>
      <c r="AS785" s="37"/>
      <c r="AT785" s="38"/>
    </row>
    <row r="786" spans="1:46" ht="12.75"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c r="AA786" s="37"/>
      <c r="AB786" s="37"/>
      <c r="AC786" s="37"/>
      <c r="AD786" s="37"/>
      <c r="AE786" s="37"/>
      <c r="AF786" s="37"/>
      <c r="AG786" s="37"/>
      <c r="AH786" s="37"/>
      <c r="AI786" s="37"/>
      <c r="AJ786" s="37"/>
      <c r="AK786" s="37"/>
      <c r="AL786" s="37"/>
      <c r="AM786" s="37"/>
      <c r="AN786" s="37"/>
      <c r="AO786" s="38"/>
      <c r="AP786" s="38"/>
      <c r="AQ786" s="37"/>
      <c r="AR786" s="37"/>
      <c r="AS786" s="37"/>
      <c r="AT786" s="38"/>
    </row>
    <row r="787" spans="1:46" ht="12.75"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c r="AA787" s="37"/>
      <c r="AB787" s="37"/>
      <c r="AC787" s="37"/>
      <c r="AD787" s="37"/>
      <c r="AE787" s="37"/>
      <c r="AF787" s="37"/>
      <c r="AG787" s="37"/>
      <c r="AH787" s="37"/>
      <c r="AI787" s="37"/>
      <c r="AJ787" s="37"/>
      <c r="AK787" s="37"/>
      <c r="AL787" s="37"/>
      <c r="AM787" s="37"/>
      <c r="AN787" s="37"/>
      <c r="AO787" s="38"/>
      <c r="AP787" s="38"/>
      <c r="AQ787" s="37"/>
      <c r="AR787" s="37"/>
      <c r="AS787" s="37"/>
      <c r="AT787" s="38"/>
    </row>
    <row r="788" spans="1:46" ht="12.75"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c r="AA788" s="37"/>
      <c r="AB788" s="37"/>
      <c r="AC788" s="37"/>
      <c r="AD788" s="37"/>
      <c r="AE788" s="37"/>
      <c r="AF788" s="37"/>
      <c r="AG788" s="37"/>
      <c r="AH788" s="37"/>
      <c r="AI788" s="37"/>
      <c r="AJ788" s="37"/>
      <c r="AK788" s="37"/>
      <c r="AL788" s="37"/>
      <c r="AM788" s="37"/>
      <c r="AN788" s="37"/>
      <c r="AO788" s="38"/>
      <c r="AP788" s="38"/>
      <c r="AQ788" s="37"/>
      <c r="AR788" s="37"/>
      <c r="AS788" s="37"/>
      <c r="AT788" s="38"/>
    </row>
    <row r="789" spans="1:46" ht="12.75"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c r="AA789" s="37"/>
      <c r="AB789" s="37"/>
      <c r="AC789" s="37"/>
      <c r="AD789" s="37"/>
      <c r="AE789" s="37"/>
      <c r="AF789" s="37"/>
      <c r="AG789" s="37"/>
      <c r="AH789" s="37"/>
      <c r="AI789" s="37"/>
      <c r="AJ789" s="37"/>
      <c r="AK789" s="37"/>
      <c r="AL789" s="37"/>
      <c r="AM789" s="37"/>
      <c r="AN789" s="37"/>
      <c r="AO789" s="38"/>
      <c r="AP789" s="38"/>
      <c r="AQ789" s="37"/>
      <c r="AR789" s="37"/>
      <c r="AS789" s="37"/>
      <c r="AT789" s="38"/>
    </row>
    <row r="790" spans="1:46" ht="12.75"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c r="AA790" s="37"/>
      <c r="AB790" s="37"/>
      <c r="AC790" s="37"/>
      <c r="AD790" s="37"/>
      <c r="AE790" s="37"/>
      <c r="AF790" s="37"/>
      <c r="AG790" s="37"/>
      <c r="AH790" s="37"/>
      <c r="AI790" s="37"/>
      <c r="AJ790" s="37"/>
      <c r="AK790" s="37"/>
      <c r="AL790" s="37"/>
      <c r="AM790" s="37"/>
      <c r="AN790" s="37"/>
      <c r="AO790" s="38"/>
      <c r="AP790" s="38"/>
      <c r="AQ790" s="37"/>
      <c r="AR790" s="37"/>
      <c r="AS790" s="37"/>
      <c r="AT790" s="38"/>
    </row>
    <row r="791" spans="1:46" ht="12.75"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c r="AA791" s="37"/>
      <c r="AB791" s="37"/>
      <c r="AC791" s="37"/>
      <c r="AD791" s="37"/>
      <c r="AE791" s="37"/>
      <c r="AF791" s="37"/>
      <c r="AG791" s="37"/>
      <c r="AH791" s="37"/>
      <c r="AI791" s="37"/>
      <c r="AJ791" s="37"/>
      <c r="AK791" s="37"/>
      <c r="AL791" s="37"/>
      <c r="AM791" s="37"/>
      <c r="AN791" s="37"/>
      <c r="AO791" s="38"/>
      <c r="AP791" s="38"/>
      <c r="AQ791" s="37"/>
      <c r="AR791" s="37"/>
      <c r="AS791" s="37"/>
      <c r="AT791" s="38"/>
    </row>
    <row r="792" spans="1:46" ht="12.75"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c r="AA792" s="37"/>
      <c r="AB792" s="37"/>
      <c r="AC792" s="37"/>
      <c r="AD792" s="37"/>
      <c r="AE792" s="37"/>
      <c r="AF792" s="37"/>
      <c r="AG792" s="37"/>
      <c r="AH792" s="37"/>
      <c r="AI792" s="37"/>
      <c r="AJ792" s="37"/>
      <c r="AK792" s="37"/>
      <c r="AL792" s="37"/>
      <c r="AM792" s="37"/>
      <c r="AN792" s="37"/>
      <c r="AO792" s="38"/>
      <c r="AP792" s="38"/>
      <c r="AQ792" s="37"/>
      <c r="AR792" s="37"/>
      <c r="AS792" s="37"/>
      <c r="AT792" s="38"/>
    </row>
    <row r="793" spans="1:46" ht="12.75"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c r="AA793" s="37"/>
      <c r="AB793" s="37"/>
      <c r="AC793" s="37"/>
      <c r="AD793" s="37"/>
      <c r="AE793" s="37"/>
      <c r="AF793" s="37"/>
      <c r="AG793" s="37"/>
      <c r="AH793" s="37"/>
      <c r="AI793" s="37"/>
      <c r="AJ793" s="37"/>
      <c r="AK793" s="37"/>
      <c r="AL793" s="37"/>
      <c r="AM793" s="37"/>
      <c r="AN793" s="37"/>
      <c r="AO793" s="38"/>
      <c r="AP793" s="38"/>
      <c r="AQ793" s="37"/>
      <c r="AR793" s="37"/>
      <c r="AS793" s="37"/>
      <c r="AT793" s="38"/>
    </row>
    <row r="794" spans="1:46" ht="12.75"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c r="AA794" s="37"/>
      <c r="AB794" s="37"/>
      <c r="AC794" s="37"/>
      <c r="AD794" s="37"/>
      <c r="AE794" s="37"/>
      <c r="AF794" s="37"/>
      <c r="AG794" s="37"/>
      <c r="AH794" s="37"/>
      <c r="AI794" s="37"/>
      <c r="AJ794" s="37"/>
      <c r="AK794" s="37"/>
      <c r="AL794" s="37"/>
      <c r="AM794" s="37"/>
      <c r="AN794" s="37"/>
      <c r="AO794" s="38"/>
      <c r="AP794" s="38"/>
      <c r="AQ794" s="37"/>
      <c r="AR794" s="37"/>
      <c r="AS794" s="37"/>
      <c r="AT794" s="38"/>
    </row>
    <row r="795" spans="1:46" ht="12.75"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c r="AA795" s="37"/>
      <c r="AB795" s="37"/>
      <c r="AC795" s="37"/>
      <c r="AD795" s="37"/>
      <c r="AE795" s="37"/>
      <c r="AF795" s="37"/>
      <c r="AG795" s="37"/>
      <c r="AH795" s="37"/>
      <c r="AI795" s="37"/>
      <c r="AJ795" s="37"/>
      <c r="AK795" s="37"/>
      <c r="AL795" s="37"/>
      <c r="AM795" s="37"/>
      <c r="AN795" s="37"/>
      <c r="AO795" s="38"/>
      <c r="AP795" s="38"/>
      <c r="AQ795" s="37"/>
      <c r="AR795" s="37"/>
      <c r="AS795" s="37"/>
      <c r="AT795" s="38"/>
    </row>
    <row r="796" spans="1:46" ht="12.75"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c r="AA796" s="37"/>
      <c r="AB796" s="37"/>
      <c r="AC796" s="37"/>
      <c r="AD796" s="37"/>
      <c r="AE796" s="37"/>
      <c r="AF796" s="37"/>
      <c r="AG796" s="37"/>
      <c r="AH796" s="37"/>
      <c r="AI796" s="37"/>
      <c r="AJ796" s="37"/>
      <c r="AK796" s="37"/>
      <c r="AL796" s="37"/>
      <c r="AM796" s="37"/>
      <c r="AN796" s="37"/>
      <c r="AO796" s="38"/>
      <c r="AP796" s="38"/>
      <c r="AQ796" s="37"/>
      <c r="AR796" s="37"/>
      <c r="AS796" s="37"/>
      <c r="AT796" s="38"/>
    </row>
    <row r="797" spans="1:46" ht="12.75"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c r="AA797" s="37"/>
      <c r="AB797" s="37"/>
      <c r="AC797" s="37"/>
      <c r="AD797" s="37"/>
      <c r="AE797" s="37"/>
      <c r="AF797" s="37"/>
      <c r="AG797" s="37"/>
      <c r="AH797" s="37"/>
      <c r="AI797" s="37"/>
      <c r="AJ797" s="37"/>
      <c r="AK797" s="37"/>
      <c r="AL797" s="37"/>
      <c r="AM797" s="37"/>
      <c r="AN797" s="37"/>
      <c r="AO797" s="38"/>
      <c r="AP797" s="38"/>
      <c r="AQ797" s="37"/>
      <c r="AR797" s="37"/>
      <c r="AS797" s="37"/>
      <c r="AT797" s="38"/>
    </row>
    <row r="798" spans="1:46" ht="12.75"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c r="AA798" s="37"/>
      <c r="AB798" s="37"/>
      <c r="AC798" s="37"/>
      <c r="AD798" s="37"/>
      <c r="AE798" s="37"/>
      <c r="AF798" s="37"/>
      <c r="AG798" s="37"/>
      <c r="AH798" s="37"/>
      <c r="AI798" s="37"/>
      <c r="AJ798" s="37"/>
      <c r="AK798" s="37"/>
      <c r="AL798" s="37"/>
      <c r="AM798" s="37"/>
      <c r="AN798" s="37"/>
      <c r="AO798" s="38"/>
      <c r="AP798" s="38"/>
      <c r="AQ798" s="37"/>
      <c r="AR798" s="37"/>
      <c r="AS798" s="37"/>
      <c r="AT798" s="38"/>
    </row>
    <row r="799" spans="1:46" ht="12.75"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c r="AA799" s="37"/>
      <c r="AB799" s="37"/>
      <c r="AC799" s="37"/>
      <c r="AD799" s="37"/>
      <c r="AE799" s="37"/>
      <c r="AF799" s="37"/>
      <c r="AG799" s="37"/>
      <c r="AH799" s="37"/>
      <c r="AI799" s="37"/>
      <c r="AJ799" s="37"/>
      <c r="AK799" s="37"/>
      <c r="AL799" s="37"/>
      <c r="AM799" s="37"/>
      <c r="AN799" s="37"/>
      <c r="AO799" s="38"/>
      <c r="AP799" s="38"/>
      <c r="AQ799" s="37"/>
      <c r="AR799" s="37"/>
      <c r="AS799" s="37"/>
      <c r="AT799" s="38"/>
    </row>
    <row r="800" spans="1:46" ht="12.75"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c r="AA800" s="37"/>
      <c r="AB800" s="37"/>
      <c r="AC800" s="37"/>
      <c r="AD800" s="37"/>
      <c r="AE800" s="37"/>
      <c r="AF800" s="37"/>
      <c r="AG800" s="37"/>
      <c r="AH800" s="37"/>
      <c r="AI800" s="37"/>
      <c r="AJ800" s="37"/>
      <c r="AK800" s="37"/>
      <c r="AL800" s="37"/>
      <c r="AM800" s="37"/>
      <c r="AN800" s="37"/>
      <c r="AO800" s="38"/>
      <c r="AP800" s="38"/>
      <c r="AQ800" s="37"/>
      <c r="AR800" s="37"/>
      <c r="AS800" s="37"/>
      <c r="AT800" s="38"/>
    </row>
    <row r="801" spans="1:46" ht="12.75"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c r="AA801" s="37"/>
      <c r="AB801" s="37"/>
      <c r="AC801" s="37"/>
      <c r="AD801" s="37"/>
      <c r="AE801" s="37"/>
      <c r="AF801" s="37"/>
      <c r="AG801" s="37"/>
      <c r="AH801" s="37"/>
      <c r="AI801" s="37"/>
      <c r="AJ801" s="37"/>
      <c r="AK801" s="37"/>
      <c r="AL801" s="37"/>
      <c r="AM801" s="37"/>
      <c r="AN801" s="37"/>
      <c r="AO801" s="38"/>
      <c r="AP801" s="38"/>
      <c r="AQ801" s="37"/>
      <c r="AR801" s="37"/>
      <c r="AS801" s="37"/>
      <c r="AT801" s="38"/>
    </row>
    <row r="802" spans="1:46" ht="12.75"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c r="AA802" s="37"/>
      <c r="AB802" s="37"/>
      <c r="AC802" s="37"/>
      <c r="AD802" s="37"/>
      <c r="AE802" s="37"/>
      <c r="AF802" s="37"/>
      <c r="AG802" s="37"/>
      <c r="AH802" s="37"/>
      <c r="AI802" s="37"/>
      <c r="AJ802" s="37"/>
      <c r="AK802" s="37"/>
      <c r="AL802" s="37"/>
      <c r="AM802" s="37"/>
      <c r="AN802" s="37"/>
      <c r="AO802" s="38"/>
      <c r="AP802" s="38"/>
      <c r="AQ802" s="37"/>
      <c r="AR802" s="37"/>
      <c r="AS802" s="37"/>
      <c r="AT802" s="38"/>
    </row>
    <row r="803" spans="1:46" ht="12.75"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c r="AA803" s="37"/>
      <c r="AB803" s="37"/>
      <c r="AC803" s="37"/>
      <c r="AD803" s="37"/>
      <c r="AE803" s="37"/>
      <c r="AF803" s="37"/>
      <c r="AG803" s="37"/>
      <c r="AH803" s="37"/>
      <c r="AI803" s="37"/>
      <c r="AJ803" s="37"/>
      <c r="AK803" s="37"/>
      <c r="AL803" s="37"/>
      <c r="AM803" s="37"/>
      <c r="AN803" s="37"/>
      <c r="AO803" s="38"/>
      <c r="AP803" s="38"/>
      <c r="AQ803" s="37"/>
      <c r="AR803" s="37"/>
      <c r="AS803" s="37"/>
      <c r="AT803" s="38"/>
    </row>
    <row r="804" spans="1:46" ht="12.75"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c r="AA804" s="37"/>
      <c r="AB804" s="37"/>
      <c r="AC804" s="37"/>
      <c r="AD804" s="37"/>
      <c r="AE804" s="37"/>
      <c r="AF804" s="37"/>
      <c r="AG804" s="37"/>
      <c r="AH804" s="37"/>
      <c r="AI804" s="37"/>
      <c r="AJ804" s="37"/>
      <c r="AK804" s="37"/>
      <c r="AL804" s="37"/>
      <c r="AM804" s="37"/>
      <c r="AN804" s="37"/>
      <c r="AO804" s="38"/>
      <c r="AP804" s="38"/>
      <c r="AQ804" s="37"/>
      <c r="AR804" s="37"/>
      <c r="AS804" s="37"/>
      <c r="AT804" s="38"/>
    </row>
    <row r="805" spans="1:46" ht="12.75"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c r="AA805" s="37"/>
      <c r="AB805" s="37"/>
      <c r="AC805" s="37"/>
      <c r="AD805" s="37"/>
      <c r="AE805" s="37"/>
      <c r="AF805" s="37"/>
      <c r="AG805" s="37"/>
      <c r="AH805" s="37"/>
      <c r="AI805" s="37"/>
      <c r="AJ805" s="37"/>
      <c r="AK805" s="37"/>
      <c r="AL805" s="37"/>
      <c r="AM805" s="37"/>
      <c r="AN805" s="37"/>
      <c r="AO805" s="38"/>
      <c r="AP805" s="38"/>
      <c r="AQ805" s="37"/>
      <c r="AR805" s="37"/>
      <c r="AS805" s="37"/>
      <c r="AT805" s="38"/>
    </row>
    <row r="806" spans="1:46" ht="12.75"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c r="AA806" s="37"/>
      <c r="AB806" s="37"/>
      <c r="AC806" s="37"/>
      <c r="AD806" s="37"/>
      <c r="AE806" s="37"/>
      <c r="AF806" s="37"/>
      <c r="AG806" s="37"/>
      <c r="AH806" s="37"/>
      <c r="AI806" s="37"/>
      <c r="AJ806" s="37"/>
      <c r="AK806" s="37"/>
      <c r="AL806" s="37"/>
      <c r="AM806" s="37"/>
      <c r="AN806" s="37"/>
      <c r="AO806" s="38"/>
      <c r="AP806" s="38"/>
      <c r="AQ806" s="37"/>
      <c r="AR806" s="37"/>
      <c r="AS806" s="37"/>
      <c r="AT806" s="38"/>
    </row>
    <row r="807" spans="1:46" ht="12.75"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c r="AA807" s="37"/>
      <c r="AB807" s="37"/>
      <c r="AC807" s="37"/>
      <c r="AD807" s="37"/>
      <c r="AE807" s="37"/>
      <c r="AF807" s="37"/>
      <c r="AG807" s="37"/>
      <c r="AH807" s="37"/>
      <c r="AI807" s="37"/>
      <c r="AJ807" s="37"/>
      <c r="AK807" s="37"/>
      <c r="AL807" s="37"/>
      <c r="AM807" s="37"/>
      <c r="AN807" s="37"/>
      <c r="AO807" s="38"/>
      <c r="AP807" s="38"/>
      <c r="AQ807" s="37"/>
      <c r="AR807" s="37"/>
      <c r="AS807" s="37"/>
      <c r="AT807" s="38"/>
    </row>
    <row r="808" spans="1:46" ht="12.75"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c r="AA808" s="37"/>
      <c r="AB808" s="37"/>
      <c r="AC808" s="37"/>
      <c r="AD808" s="37"/>
      <c r="AE808" s="37"/>
      <c r="AF808" s="37"/>
      <c r="AG808" s="37"/>
      <c r="AH808" s="37"/>
      <c r="AI808" s="37"/>
      <c r="AJ808" s="37"/>
      <c r="AK808" s="37"/>
      <c r="AL808" s="37"/>
      <c r="AM808" s="37"/>
      <c r="AN808" s="37"/>
      <c r="AO808" s="38"/>
      <c r="AP808" s="38"/>
      <c r="AQ808" s="37"/>
      <c r="AR808" s="37"/>
      <c r="AS808" s="37"/>
      <c r="AT808" s="38"/>
    </row>
    <row r="809" spans="1:46" ht="12.75"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c r="AA809" s="37"/>
      <c r="AB809" s="37"/>
      <c r="AC809" s="37"/>
      <c r="AD809" s="37"/>
      <c r="AE809" s="37"/>
      <c r="AF809" s="37"/>
      <c r="AG809" s="37"/>
      <c r="AH809" s="37"/>
      <c r="AI809" s="37"/>
      <c r="AJ809" s="37"/>
      <c r="AK809" s="37"/>
      <c r="AL809" s="37"/>
      <c r="AM809" s="37"/>
      <c r="AN809" s="37"/>
      <c r="AO809" s="38"/>
      <c r="AP809" s="38"/>
      <c r="AQ809" s="37"/>
      <c r="AR809" s="37"/>
      <c r="AS809" s="37"/>
      <c r="AT809" s="38"/>
    </row>
    <row r="810" spans="1:46" ht="12.75"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c r="AA810" s="37"/>
      <c r="AB810" s="37"/>
      <c r="AC810" s="37"/>
      <c r="AD810" s="37"/>
      <c r="AE810" s="37"/>
      <c r="AF810" s="37"/>
      <c r="AG810" s="37"/>
      <c r="AH810" s="37"/>
      <c r="AI810" s="37"/>
      <c r="AJ810" s="37"/>
      <c r="AK810" s="37"/>
      <c r="AL810" s="37"/>
      <c r="AM810" s="37"/>
      <c r="AN810" s="37"/>
      <c r="AO810" s="38"/>
      <c r="AP810" s="38"/>
      <c r="AQ810" s="37"/>
      <c r="AR810" s="37"/>
      <c r="AS810" s="37"/>
      <c r="AT810" s="38"/>
    </row>
    <row r="811" spans="1:46" ht="12.75"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c r="AA811" s="37"/>
      <c r="AB811" s="37"/>
      <c r="AC811" s="37"/>
      <c r="AD811" s="37"/>
      <c r="AE811" s="37"/>
      <c r="AF811" s="37"/>
      <c r="AG811" s="37"/>
      <c r="AH811" s="37"/>
      <c r="AI811" s="37"/>
      <c r="AJ811" s="37"/>
      <c r="AK811" s="37"/>
      <c r="AL811" s="37"/>
      <c r="AM811" s="37"/>
      <c r="AN811" s="37"/>
      <c r="AO811" s="38"/>
      <c r="AP811" s="38"/>
      <c r="AQ811" s="37"/>
      <c r="AR811" s="37"/>
      <c r="AS811" s="37"/>
      <c r="AT811" s="38"/>
    </row>
    <row r="812" spans="1:46" ht="12.75"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c r="AA812" s="37"/>
      <c r="AB812" s="37"/>
      <c r="AC812" s="37"/>
      <c r="AD812" s="37"/>
      <c r="AE812" s="37"/>
      <c r="AF812" s="37"/>
      <c r="AG812" s="37"/>
      <c r="AH812" s="37"/>
      <c r="AI812" s="37"/>
      <c r="AJ812" s="37"/>
      <c r="AK812" s="37"/>
      <c r="AL812" s="37"/>
      <c r="AM812" s="37"/>
      <c r="AN812" s="37"/>
      <c r="AO812" s="38"/>
      <c r="AP812" s="38"/>
      <c r="AQ812" s="37"/>
      <c r="AR812" s="37"/>
      <c r="AS812" s="37"/>
      <c r="AT812" s="38"/>
    </row>
    <row r="813" spans="1:46" ht="12.75"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c r="AA813" s="37"/>
      <c r="AB813" s="37"/>
      <c r="AC813" s="37"/>
      <c r="AD813" s="37"/>
      <c r="AE813" s="37"/>
      <c r="AF813" s="37"/>
      <c r="AG813" s="37"/>
      <c r="AH813" s="37"/>
      <c r="AI813" s="37"/>
      <c r="AJ813" s="37"/>
      <c r="AK813" s="37"/>
      <c r="AL813" s="37"/>
      <c r="AM813" s="37"/>
      <c r="AN813" s="37"/>
      <c r="AO813" s="38"/>
      <c r="AP813" s="38"/>
      <c r="AQ813" s="37"/>
      <c r="AR813" s="37"/>
      <c r="AS813" s="37"/>
      <c r="AT813" s="38"/>
    </row>
    <row r="814" spans="1:46" ht="12.75"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c r="AA814" s="37"/>
      <c r="AB814" s="37"/>
      <c r="AC814" s="37"/>
      <c r="AD814" s="37"/>
      <c r="AE814" s="37"/>
      <c r="AF814" s="37"/>
      <c r="AG814" s="37"/>
      <c r="AH814" s="37"/>
      <c r="AI814" s="37"/>
      <c r="AJ814" s="37"/>
      <c r="AK814" s="37"/>
      <c r="AL814" s="37"/>
      <c r="AM814" s="37"/>
      <c r="AN814" s="37"/>
      <c r="AO814" s="38"/>
      <c r="AP814" s="38"/>
      <c r="AQ814" s="37"/>
      <c r="AR814" s="37"/>
      <c r="AS814" s="37"/>
      <c r="AT814" s="38"/>
    </row>
    <row r="815" spans="1:46" ht="12.75"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c r="AA815" s="37"/>
      <c r="AB815" s="37"/>
      <c r="AC815" s="37"/>
      <c r="AD815" s="37"/>
      <c r="AE815" s="37"/>
      <c r="AF815" s="37"/>
      <c r="AG815" s="37"/>
      <c r="AH815" s="37"/>
      <c r="AI815" s="37"/>
      <c r="AJ815" s="37"/>
      <c r="AK815" s="37"/>
      <c r="AL815" s="37"/>
      <c r="AM815" s="37"/>
      <c r="AN815" s="37"/>
      <c r="AO815" s="38"/>
      <c r="AP815" s="38"/>
      <c r="AQ815" s="37"/>
      <c r="AR815" s="37"/>
      <c r="AS815" s="37"/>
      <c r="AT815" s="38"/>
    </row>
    <row r="816" spans="1:46" ht="12.75"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c r="AA816" s="37"/>
      <c r="AB816" s="37"/>
      <c r="AC816" s="37"/>
      <c r="AD816" s="37"/>
      <c r="AE816" s="37"/>
      <c r="AF816" s="37"/>
      <c r="AG816" s="37"/>
      <c r="AH816" s="37"/>
      <c r="AI816" s="37"/>
      <c r="AJ816" s="37"/>
      <c r="AK816" s="37"/>
      <c r="AL816" s="37"/>
      <c r="AM816" s="37"/>
      <c r="AN816" s="37"/>
      <c r="AO816" s="38"/>
      <c r="AP816" s="38"/>
      <c r="AQ816" s="37"/>
      <c r="AR816" s="37"/>
      <c r="AS816" s="37"/>
      <c r="AT816" s="38"/>
    </row>
    <row r="817" spans="1:46" ht="12.75"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c r="AB817" s="37"/>
      <c r="AC817" s="37"/>
      <c r="AD817" s="37"/>
      <c r="AE817" s="37"/>
      <c r="AF817" s="37"/>
      <c r="AG817" s="37"/>
      <c r="AH817" s="37"/>
      <c r="AI817" s="37"/>
      <c r="AJ817" s="37"/>
      <c r="AK817" s="37"/>
      <c r="AL817" s="37"/>
      <c r="AM817" s="37"/>
      <c r="AN817" s="37"/>
      <c r="AO817" s="38"/>
      <c r="AP817" s="38"/>
      <c r="AQ817" s="37"/>
      <c r="AR817" s="37"/>
      <c r="AS817" s="37"/>
      <c r="AT817" s="38"/>
    </row>
    <row r="818" spans="1:46" ht="12.75"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c r="AA818" s="37"/>
      <c r="AB818" s="37"/>
      <c r="AC818" s="37"/>
      <c r="AD818" s="37"/>
      <c r="AE818" s="37"/>
      <c r="AF818" s="37"/>
      <c r="AG818" s="37"/>
      <c r="AH818" s="37"/>
      <c r="AI818" s="37"/>
      <c r="AJ818" s="37"/>
      <c r="AK818" s="37"/>
      <c r="AL818" s="37"/>
      <c r="AM818" s="37"/>
      <c r="AN818" s="37"/>
      <c r="AO818" s="38"/>
      <c r="AP818" s="38"/>
      <c r="AQ818" s="37"/>
      <c r="AR818" s="37"/>
      <c r="AS818" s="37"/>
      <c r="AT818" s="38"/>
    </row>
    <row r="819" spans="1:46" ht="12.75"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c r="AA819" s="37"/>
      <c r="AB819" s="37"/>
      <c r="AC819" s="37"/>
      <c r="AD819" s="37"/>
      <c r="AE819" s="37"/>
      <c r="AF819" s="37"/>
      <c r="AG819" s="37"/>
      <c r="AH819" s="37"/>
      <c r="AI819" s="37"/>
      <c r="AJ819" s="37"/>
      <c r="AK819" s="37"/>
      <c r="AL819" s="37"/>
      <c r="AM819" s="37"/>
      <c r="AN819" s="37"/>
      <c r="AO819" s="38"/>
      <c r="AP819" s="38"/>
      <c r="AQ819" s="37"/>
      <c r="AR819" s="37"/>
      <c r="AS819" s="37"/>
      <c r="AT819" s="38"/>
    </row>
    <row r="820" spans="1:46" ht="12.75"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c r="AA820" s="37"/>
      <c r="AB820" s="37"/>
      <c r="AC820" s="37"/>
      <c r="AD820" s="37"/>
      <c r="AE820" s="37"/>
      <c r="AF820" s="37"/>
      <c r="AG820" s="37"/>
      <c r="AH820" s="37"/>
      <c r="AI820" s="37"/>
      <c r="AJ820" s="37"/>
      <c r="AK820" s="37"/>
      <c r="AL820" s="37"/>
      <c r="AM820" s="37"/>
      <c r="AN820" s="37"/>
      <c r="AO820" s="38"/>
      <c r="AP820" s="38"/>
      <c r="AQ820" s="37"/>
      <c r="AR820" s="37"/>
      <c r="AS820" s="37"/>
      <c r="AT820" s="38"/>
    </row>
    <row r="821" spans="1:46" ht="12.75"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c r="AA821" s="37"/>
      <c r="AB821" s="37"/>
      <c r="AC821" s="37"/>
      <c r="AD821" s="37"/>
      <c r="AE821" s="37"/>
      <c r="AF821" s="37"/>
      <c r="AG821" s="37"/>
      <c r="AH821" s="37"/>
      <c r="AI821" s="37"/>
      <c r="AJ821" s="37"/>
      <c r="AK821" s="37"/>
      <c r="AL821" s="37"/>
      <c r="AM821" s="37"/>
      <c r="AN821" s="37"/>
      <c r="AO821" s="38"/>
      <c r="AP821" s="38"/>
      <c r="AQ821" s="37"/>
      <c r="AR821" s="37"/>
      <c r="AS821" s="37"/>
      <c r="AT821" s="38"/>
    </row>
    <row r="822" spans="1:46" ht="12.75"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c r="AA822" s="37"/>
      <c r="AB822" s="37"/>
      <c r="AC822" s="37"/>
      <c r="AD822" s="37"/>
      <c r="AE822" s="37"/>
      <c r="AF822" s="37"/>
      <c r="AG822" s="37"/>
      <c r="AH822" s="37"/>
      <c r="AI822" s="37"/>
      <c r="AJ822" s="37"/>
      <c r="AK822" s="37"/>
      <c r="AL822" s="37"/>
      <c r="AM822" s="37"/>
      <c r="AN822" s="37"/>
      <c r="AO822" s="38"/>
      <c r="AP822" s="38"/>
      <c r="AQ822" s="37"/>
      <c r="AR822" s="37"/>
      <c r="AS822" s="37"/>
      <c r="AT822" s="38"/>
    </row>
    <row r="823" spans="1:46" ht="12.75"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c r="AA823" s="37"/>
      <c r="AB823" s="37"/>
      <c r="AC823" s="37"/>
      <c r="AD823" s="37"/>
      <c r="AE823" s="37"/>
      <c r="AF823" s="37"/>
      <c r="AG823" s="37"/>
      <c r="AH823" s="37"/>
      <c r="AI823" s="37"/>
      <c r="AJ823" s="37"/>
      <c r="AK823" s="37"/>
      <c r="AL823" s="37"/>
      <c r="AM823" s="37"/>
      <c r="AN823" s="37"/>
      <c r="AO823" s="38"/>
      <c r="AP823" s="38"/>
      <c r="AQ823" s="37"/>
      <c r="AR823" s="37"/>
      <c r="AS823" s="37"/>
      <c r="AT823" s="38"/>
    </row>
    <row r="824" spans="1:46" ht="12.75"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c r="AA824" s="37"/>
      <c r="AB824" s="37"/>
      <c r="AC824" s="37"/>
      <c r="AD824" s="37"/>
      <c r="AE824" s="37"/>
      <c r="AF824" s="37"/>
      <c r="AG824" s="37"/>
      <c r="AH824" s="37"/>
      <c r="AI824" s="37"/>
      <c r="AJ824" s="37"/>
      <c r="AK824" s="37"/>
      <c r="AL824" s="37"/>
      <c r="AM824" s="37"/>
      <c r="AN824" s="37"/>
      <c r="AO824" s="38"/>
      <c r="AP824" s="38"/>
      <c r="AQ824" s="37"/>
      <c r="AR824" s="37"/>
      <c r="AS824" s="37"/>
      <c r="AT824" s="38"/>
    </row>
    <row r="825" spans="1:46" ht="12.75"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37"/>
      <c r="AE825" s="37"/>
      <c r="AF825" s="37"/>
      <c r="AG825" s="37"/>
      <c r="AH825" s="37"/>
      <c r="AI825" s="37"/>
      <c r="AJ825" s="37"/>
      <c r="AK825" s="37"/>
      <c r="AL825" s="37"/>
      <c r="AM825" s="37"/>
      <c r="AN825" s="37"/>
      <c r="AO825" s="38"/>
      <c r="AP825" s="38"/>
      <c r="AQ825" s="37"/>
      <c r="AR825" s="37"/>
      <c r="AS825" s="37"/>
      <c r="AT825" s="38"/>
    </row>
    <row r="826" spans="1:46" ht="12.75"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c r="AA826" s="37"/>
      <c r="AB826" s="37"/>
      <c r="AC826" s="37"/>
      <c r="AD826" s="37"/>
      <c r="AE826" s="37"/>
      <c r="AF826" s="37"/>
      <c r="AG826" s="37"/>
      <c r="AH826" s="37"/>
      <c r="AI826" s="37"/>
      <c r="AJ826" s="37"/>
      <c r="AK826" s="37"/>
      <c r="AL826" s="37"/>
      <c r="AM826" s="37"/>
      <c r="AN826" s="37"/>
      <c r="AO826" s="38"/>
      <c r="AP826" s="38"/>
      <c r="AQ826" s="37"/>
      <c r="AR826" s="37"/>
      <c r="AS826" s="37"/>
      <c r="AT826" s="38"/>
    </row>
    <row r="827" spans="1:46" ht="12.75"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c r="AA827" s="37"/>
      <c r="AB827" s="37"/>
      <c r="AC827" s="37"/>
      <c r="AD827" s="37"/>
      <c r="AE827" s="37"/>
      <c r="AF827" s="37"/>
      <c r="AG827" s="37"/>
      <c r="AH827" s="37"/>
      <c r="AI827" s="37"/>
      <c r="AJ827" s="37"/>
      <c r="AK827" s="37"/>
      <c r="AL827" s="37"/>
      <c r="AM827" s="37"/>
      <c r="AN827" s="37"/>
      <c r="AO827" s="38"/>
      <c r="AP827" s="38"/>
      <c r="AQ827" s="37"/>
      <c r="AR827" s="37"/>
      <c r="AS827" s="37"/>
      <c r="AT827" s="38"/>
    </row>
    <row r="828" spans="1:46" ht="12.75"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c r="AA828" s="37"/>
      <c r="AB828" s="37"/>
      <c r="AC828" s="37"/>
      <c r="AD828" s="37"/>
      <c r="AE828" s="37"/>
      <c r="AF828" s="37"/>
      <c r="AG828" s="37"/>
      <c r="AH828" s="37"/>
      <c r="AI828" s="37"/>
      <c r="AJ828" s="37"/>
      <c r="AK828" s="37"/>
      <c r="AL828" s="37"/>
      <c r="AM828" s="37"/>
      <c r="AN828" s="37"/>
      <c r="AO828" s="38"/>
      <c r="AP828" s="38"/>
      <c r="AQ828" s="37"/>
      <c r="AR828" s="37"/>
      <c r="AS828" s="37"/>
      <c r="AT828" s="38"/>
    </row>
    <row r="829" spans="1:46" ht="12.75"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c r="AA829" s="37"/>
      <c r="AB829" s="37"/>
      <c r="AC829" s="37"/>
      <c r="AD829" s="37"/>
      <c r="AE829" s="37"/>
      <c r="AF829" s="37"/>
      <c r="AG829" s="37"/>
      <c r="AH829" s="37"/>
      <c r="AI829" s="37"/>
      <c r="AJ829" s="37"/>
      <c r="AK829" s="37"/>
      <c r="AL829" s="37"/>
      <c r="AM829" s="37"/>
      <c r="AN829" s="37"/>
      <c r="AO829" s="38"/>
      <c r="AP829" s="38"/>
      <c r="AQ829" s="37"/>
      <c r="AR829" s="37"/>
      <c r="AS829" s="37"/>
      <c r="AT829" s="38"/>
    </row>
    <row r="830" spans="1:46" ht="12.75"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c r="AA830" s="37"/>
      <c r="AB830" s="37"/>
      <c r="AC830" s="37"/>
      <c r="AD830" s="37"/>
      <c r="AE830" s="37"/>
      <c r="AF830" s="37"/>
      <c r="AG830" s="37"/>
      <c r="AH830" s="37"/>
      <c r="AI830" s="37"/>
      <c r="AJ830" s="37"/>
      <c r="AK830" s="37"/>
      <c r="AL830" s="37"/>
      <c r="AM830" s="37"/>
      <c r="AN830" s="37"/>
      <c r="AO830" s="38"/>
      <c r="AP830" s="38"/>
      <c r="AQ830" s="37"/>
      <c r="AR830" s="37"/>
      <c r="AS830" s="37"/>
      <c r="AT830" s="38"/>
    </row>
    <row r="831" spans="1:46" ht="12.75"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c r="AA831" s="37"/>
      <c r="AB831" s="37"/>
      <c r="AC831" s="37"/>
      <c r="AD831" s="37"/>
      <c r="AE831" s="37"/>
      <c r="AF831" s="37"/>
      <c r="AG831" s="37"/>
      <c r="AH831" s="37"/>
      <c r="AI831" s="37"/>
      <c r="AJ831" s="37"/>
      <c r="AK831" s="37"/>
      <c r="AL831" s="37"/>
      <c r="AM831" s="37"/>
      <c r="AN831" s="37"/>
      <c r="AO831" s="38"/>
      <c r="AP831" s="38"/>
      <c r="AQ831" s="37"/>
      <c r="AR831" s="37"/>
      <c r="AS831" s="37"/>
      <c r="AT831" s="38"/>
    </row>
    <row r="832" spans="1:46" ht="12.75"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c r="AA832" s="37"/>
      <c r="AB832" s="37"/>
      <c r="AC832" s="37"/>
      <c r="AD832" s="37"/>
      <c r="AE832" s="37"/>
      <c r="AF832" s="37"/>
      <c r="AG832" s="37"/>
      <c r="AH832" s="37"/>
      <c r="AI832" s="37"/>
      <c r="AJ832" s="37"/>
      <c r="AK832" s="37"/>
      <c r="AL832" s="37"/>
      <c r="AM832" s="37"/>
      <c r="AN832" s="37"/>
      <c r="AO832" s="38"/>
      <c r="AP832" s="38"/>
      <c r="AQ832" s="37"/>
      <c r="AR832" s="37"/>
      <c r="AS832" s="37"/>
      <c r="AT832" s="38"/>
    </row>
    <row r="833" spans="1:46" ht="12.75"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c r="AA833" s="37"/>
      <c r="AB833" s="37"/>
      <c r="AC833" s="37"/>
      <c r="AD833" s="37"/>
      <c r="AE833" s="37"/>
      <c r="AF833" s="37"/>
      <c r="AG833" s="37"/>
      <c r="AH833" s="37"/>
      <c r="AI833" s="37"/>
      <c r="AJ833" s="37"/>
      <c r="AK833" s="37"/>
      <c r="AL833" s="37"/>
      <c r="AM833" s="37"/>
      <c r="AN833" s="37"/>
      <c r="AO833" s="38"/>
      <c r="AP833" s="38"/>
      <c r="AQ833" s="37"/>
      <c r="AR833" s="37"/>
      <c r="AS833" s="37"/>
      <c r="AT833" s="38"/>
    </row>
    <row r="834" spans="1:46" ht="12.75"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c r="AA834" s="37"/>
      <c r="AB834" s="37"/>
      <c r="AC834" s="37"/>
      <c r="AD834" s="37"/>
      <c r="AE834" s="37"/>
      <c r="AF834" s="37"/>
      <c r="AG834" s="37"/>
      <c r="AH834" s="37"/>
      <c r="AI834" s="37"/>
      <c r="AJ834" s="37"/>
      <c r="AK834" s="37"/>
      <c r="AL834" s="37"/>
      <c r="AM834" s="37"/>
      <c r="AN834" s="37"/>
      <c r="AO834" s="38"/>
      <c r="AP834" s="38"/>
      <c r="AQ834" s="37"/>
      <c r="AR834" s="37"/>
      <c r="AS834" s="37"/>
      <c r="AT834" s="38"/>
    </row>
    <row r="835" spans="1:46" ht="12.75"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c r="AA835" s="37"/>
      <c r="AB835" s="37"/>
      <c r="AC835" s="37"/>
      <c r="AD835" s="37"/>
      <c r="AE835" s="37"/>
      <c r="AF835" s="37"/>
      <c r="AG835" s="37"/>
      <c r="AH835" s="37"/>
      <c r="AI835" s="37"/>
      <c r="AJ835" s="37"/>
      <c r="AK835" s="37"/>
      <c r="AL835" s="37"/>
      <c r="AM835" s="37"/>
      <c r="AN835" s="37"/>
      <c r="AO835" s="38"/>
      <c r="AP835" s="38"/>
      <c r="AQ835" s="37"/>
      <c r="AR835" s="37"/>
      <c r="AS835" s="37"/>
      <c r="AT835" s="38"/>
    </row>
    <row r="836" spans="1:46" ht="12.75"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c r="AA836" s="37"/>
      <c r="AB836" s="37"/>
      <c r="AC836" s="37"/>
      <c r="AD836" s="37"/>
      <c r="AE836" s="37"/>
      <c r="AF836" s="37"/>
      <c r="AG836" s="37"/>
      <c r="AH836" s="37"/>
      <c r="AI836" s="37"/>
      <c r="AJ836" s="37"/>
      <c r="AK836" s="37"/>
      <c r="AL836" s="37"/>
      <c r="AM836" s="37"/>
      <c r="AN836" s="37"/>
      <c r="AO836" s="38"/>
      <c r="AP836" s="38"/>
      <c r="AQ836" s="37"/>
      <c r="AR836" s="37"/>
      <c r="AS836" s="37"/>
      <c r="AT836" s="38"/>
    </row>
    <row r="837" spans="1:46" ht="12.75"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c r="AA837" s="37"/>
      <c r="AB837" s="37"/>
      <c r="AC837" s="37"/>
      <c r="AD837" s="37"/>
      <c r="AE837" s="37"/>
      <c r="AF837" s="37"/>
      <c r="AG837" s="37"/>
      <c r="AH837" s="37"/>
      <c r="AI837" s="37"/>
      <c r="AJ837" s="37"/>
      <c r="AK837" s="37"/>
      <c r="AL837" s="37"/>
      <c r="AM837" s="37"/>
      <c r="AN837" s="37"/>
      <c r="AO837" s="38"/>
      <c r="AP837" s="38"/>
      <c r="AQ837" s="37"/>
      <c r="AR837" s="37"/>
      <c r="AS837" s="37"/>
      <c r="AT837" s="38"/>
    </row>
    <row r="838" spans="1:46" ht="12.75"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c r="AA838" s="37"/>
      <c r="AB838" s="37"/>
      <c r="AC838" s="37"/>
      <c r="AD838" s="37"/>
      <c r="AE838" s="37"/>
      <c r="AF838" s="37"/>
      <c r="AG838" s="37"/>
      <c r="AH838" s="37"/>
      <c r="AI838" s="37"/>
      <c r="AJ838" s="37"/>
      <c r="AK838" s="37"/>
      <c r="AL838" s="37"/>
      <c r="AM838" s="37"/>
      <c r="AN838" s="37"/>
      <c r="AO838" s="38"/>
      <c r="AP838" s="38"/>
      <c r="AQ838" s="37"/>
      <c r="AR838" s="37"/>
      <c r="AS838" s="37"/>
      <c r="AT838" s="38"/>
    </row>
    <row r="839" spans="1:46" ht="12.75"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c r="AA839" s="37"/>
      <c r="AB839" s="37"/>
      <c r="AC839" s="37"/>
      <c r="AD839" s="37"/>
      <c r="AE839" s="37"/>
      <c r="AF839" s="37"/>
      <c r="AG839" s="37"/>
      <c r="AH839" s="37"/>
      <c r="AI839" s="37"/>
      <c r="AJ839" s="37"/>
      <c r="AK839" s="37"/>
      <c r="AL839" s="37"/>
      <c r="AM839" s="37"/>
      <c r="AN839" s="37"/>
      <c r="AO839" s="38"/>
      <c r="AP839" s="38"/>
      <c r="AQ839" s="37"/>
      <c r="AR839" s="37"/>
      <c r="AS839" s="37"/>
      <c r="AT839" s="38"/>
    </row>
    <row r="840" spans="1:46" ht="12.75"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c r="AA840" s="37"/>
      <c r="AB840" s="37"/>
      <c r="AC840" s="37"/>
      <c r="AD840" s="37"/>
      <c r="AE840" s="37"/>
      <c r="AF840" s="37"/>
      <c r="AG840" s="37"/>
      <c r="AH840" s="37"/>
      <c r="AI840" s="37"/>
      <c r="AJ840" s="37"/>
      <c r="AK840" s="37"/>
      <c r="AL840" s="37"/>
      <c r="AM840" s="37"/>
      <c r="AN840" s="37"/>
      <c r="AO840" s="38"/>
      <c r="AP840" s="38"/>
      <c r="AQ840" s="37"/>
      <c r="AR840" s="37"/>
      <c r="AS840" s="37"/>
      <c r="AT840" s="38"/>
    </row>
    <row r="841" spans="1:46" ht="12.75"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c r="AA841" s="37"/>
      <c r="AB841" s="37"/>
      <c r="AC841" s="37"/>
      <c r="AD841" s="37"/>
      <c r="AE841" s="37"/>
      <c r="AF841" s="37"/>
      <c r="AG841" s="37"/>
      <c r="AH841" s="37"/>
      <c r="AI841" s="37"/>
      <c r="AJ841" s="37"/>
      <c r="AK841" s="37"/>
      <c r="AL841" s="37"/>
      <c r="AM841" s="37"/>
      <c r="AN841" s="37"/>
      <c r="AO841" s="38"/>
      <c r="AP841" s="38"/>
      <c r="AQ841" s="37"/>
      <c r="AR841" s="37"/>
      <c r="AS841" s="37"/>
      <c r="AT841" s="38"/>
    </row>
    <row r="842" spans="1:46" ht="12.75"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c r="AA842" s="37"/>
      <c r="AB842" s="37"/>
      <c r="AC842" s="37"/>
      <c r="AD842" s="37"/>
      <c r="AE842" s="37"/>
      <c r="AF842" s="37"/>
      <c r="AG842" s="37"/>
      <c r="AH842" s="37"/>
      <c r="AI842" s="37"/>
      <c r="AJ842" s="37"/>
      <c r="AK842" s="37"/>
      <c r="AL842" s="37"/>
      <c r="AM842" s="37"/>
      <c r="AN842" s="37"/>
      <c r="AO842" s="38"/>
      <c r="AP842" s="38"/>
      <c r="AQ842" s="37"/>
      <c r="AR842" s="37"/>
      <c r="AS842" s="37"/>
      <c r="AT842" s="38"/>
    </row>
    <row r="843" spans="1:46" ht="12.75"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c r="AA843" s="37"/>
      <c r="AB843" s="37"/>
      <c r="AC843" s="37"/>
      <c r="AD843" s="37"/>
      <c r="AE843" s="37"/>
      <c r="AF843" s="37"/>
      <c r="AG843" s="37"/>
      <c r="AH843" s="37"/>
      <c r="AI843" s="37"/>
      <c r="AJ843" s="37"/>
      <c r="AK843" s="37"/>
      <c r="AL843" s="37"/>
      <c r="AM843" s="37"/>
      <c r="AN843" s="37"/>
      <c r="AO843" s="38"/>
      <c r="AP843" s="38"/>
      <c r="AQ843" s="37"/>
      <c r="AR843" s="37"/>
      <c r="AS843" s="37"/>
      <c r="AT843" s="38"/>
    </row>
    <row r="844" spans="1:46" ht="12.75"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c r="AA844" s="37"/>
      <c r="AB844" s="37"/>
      <c r="AC844" s="37"/>
      <c r="AD844" s="37"/>
      <c r="AE844" s="37"/>
      <c r="AF844" s="37"/>
      <c r="AG844" s="37"/>
      <c r="AH844" s="37"/>
      <c r="AI844" s="37"/>
      <c r="AJ844" s="37"/>
      <c r="AK844" s="37"/>
      <c r="AL844" s="37"/>
      <c r="AM844" s="37"/>
      <c r="AN844" s="37"/>
      <c r="AO844" s="38"/>
      <c r="AP844" s="38"/>
      <c r="AQ844" s="37"/>
      <c r="AR844" s="37"/>
      <c r="AS844" s="37"/>
      <c r="AT844" s="38"/>
    </row>
    <row r="845" spans="1:46" ht="12.75"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c r="AA845" s="37"/>
      <c r="AB845" s="37"/>
      <c r="AC845" s="37"/>
      <c r="AD845" s="37"/>
      <c r="AE845" s="37"/>
      <c r="AF845" s="37"/>
      <c r="AG845" s="37"/>
      <c r="AH845" s="37"/>
      <c r="AI845" s="37"/>
      <c r="AJ845" s="37"/>
      <c r="AK845" s="37"/>
      <c r="AL845" s="37"/>
      <c r="AM845" s="37"/>
      <c r="AN845" s="37"/>
      <c r="AO845" s="38"/>
      <c r="AP845" s="38"/>
      <c r="AQ845" s="37"/>
      <c r="AR845" s="37"/>
      <c r="AS845" s="37"/>
      <c r="AT845" s="38"/>
    </row>
    <row r="846" spans="1:46" ht="12.75"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c r="AA846" s="37"/>
      <c r="AB846" s="37"/>
      <c r="AC846" s="37"/>
      <c r="AD846" s="37"/>
      <c r="AE846" s="37"/>
      <c r="AF846" s="37"/>
      <c r="AG846" s="37"/>
      <c r="AH846" s="37"/>
      <c r="AI846" s="37"/>
      <c r="AJ846" s="37"/>
      <c r="AK846" s="37"/>
      <c r="AL846" s="37"/>
      <c r="AM846" s="37"/>
      <c r="AN846" s="37"/>
      <c r="AO846" s="38"/>
      <c r="AP846" s="38"/>
      <c r="AQ846" s="37"/>
      <c r="AR846" s="37"/>
      <c r="AS846" s="37"/>
      <c r="AT846" s="38"/>
    </row>
    <row r="847" spans="1:46" ht="12.75"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c r="AA847" s="37"/>
      <c r="AB847" s="37"/>
      <c r="AC847" s="37"/>
      <c r="AD847" s="37"/>
      <c r="AE847" s="37"/>
      <c r="AF847" s="37"/>
      <c r="AG847" s="37"/>
      <c r="AH847" s="37"/>
      <c r="AI847" s="37"/>
      <c r="AJ847" s="37"/>
      <c r="AK847" s="37"/>
      <c r="AL847" s="37"/>
      <c r="AM847" s="37"/>
      <c r="AN847" s="37"/>
      <c r="AO847" s="38"/>
      <c r="AP847" s="38"/>
      <c r="AQ847" s="37"/>
      <c r="AR847" s="37"/>
      <c r="AS847" s="37"/>
      <c r="AT847" s="38"/>
    </row>
    <row r="848" spans="1:46" ht="12.75"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c r="AA848" s="37"/>
      <c r="AB848" s="37"/>
      <c r="AC848" s="37"/>
      <c r="AD848" s="37"/>
      <c r="AE848" s="37"/>
      <c r="AF848" s="37"/>
      <c r="AG848" s="37"/>
      <c r="AH848" s="37"/>
      <c r="AI848" s="37"/>
      <c r="AJ848" s="37"/>
      <c r="AK848" s="37"/>
      <c r="AL848" s="37"/>
      <c r="AM848" s="37"/>
      <c r="AN848" s="37"/>
      <c r="AO848" s="38"/>
      <c r="AP848" s="38"/>
      <c r="AQ848" s="37"/>
      <c r="AR848" s="37"/>
      <c r="AS848" s="37"/>
      <c r="AT848" s="38"/>
    </row>
    <row r="849" spans="1:46" ht="12.75"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c r="AA849" s="37"/>
      <c r="AB849" s="37"/>
      <c r="AC849" s="37"/>
      <c r="AD849" s="37"/>
      <c r="AE849" s="37"/>
      <c r="AF849" s="37"/>
      <c r="AG849" s="37"/>
      <c r="AH849" s="37"/>
      <c r="AI849" s="37"/>
      <c r="AJ849" s="37"/>
      <c r="AK849" s="37"/>
      <c r="AL849" s="37"/>
      <c r="AM849" s="37"/>
      <c r="AN849" s="37"/>
      <c r="AO849" s="38"/>
      <c r="AP849" s="38"/>
      <c r="AQ849" s="37"/>
      <c r="AR849" s="37"/>
      <c r="AS849" s="37"/>
      <c r="AT849" s="38"/>
    </row>
    <row r="850" spans="1:46" ht="12.75"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c r="AA850" s="37"/>
      <c r="AB850" s="37"/>
      <c r="AC850" s="37"/>
      <c r="AD850" s="37"/>
      <c r="AE850" s="37"/>
      <c r="AF850" s="37"/>
      <c r="AG850" s="37"/>
      <c r="AH850" s="37"/>
      <c r="AI850" s="37"/>
      <c r="AJ850" s="37"/>
      <c r="AK850" s="37"/>
      <c r="AL850" s="37"/>
      <c r="AM850" s="37"/>
      <c r="AN850" s="37"/>
      <c r="AO850" s="38"/>
      <c r="AP850" s="38"/>
      <c r="AQ850" s="37"/>
      <c r="AR850" s="37"/>
      <c r="AS850" s="37"/>
      <c r="AT850" s="38"/>
    </row>
    <row r="851" spans="1:46" ht="12.75"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c r="AA851" s="37"/>
      <c r="AB851" s="37"/>
      <c r="AC851" s="37"/>
      <c r="AD851" s="37"/>
      <c r="AE851" s="37"/>
      <c r="AF851" s="37"/>
      <c r="AG851" s="37"/>
      <c r="AH851" s="37"/>
      <c r="AI851" s="37"/>
      <c r="AJ851" s="37"/>
      <c r="AK851" s="37"/>
      <c r="AL851" s="37"/>
      <c r="AM851" s="37"/>
      <c r="AN851" s="37"/>
      <c r="AO851" s="38"/>
      <c r="AP851" s="38"/>
      <c r="AQ851" s="37"/>
      <c r="AR851" s="37"/>
      <c r="AS851" s="37"/>
      <c r="AT851" s="38"/>
    </row>
    <row r="852" spans="1:46" ht="12.75"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c r="AA852" s="37"/>
      <c r="AB852" s="37"/>
      <c r="AC852" s="37"/>
      <c r="AD852" s="37"/>
      <c r="AE852" s="37"/>
      <c r="AF852" s="37"/>
      <c r="AG852" s="37"/>
      <c r="AH852" s="37"/>
      <c r="AI852" s="37"/>
      <c r="AJ852" s="37"/>
      <c r="AK852" s="37"/>
      <c r="AL852" s="37"/>
      <c r="AM852" s="37"/>
      <c r="AN852" s="37"/>
      <c r="AO852" s="38"/>
      <c r="AP852" s="38"/>
      <c r="AQ852" s="37"/>
      <c r="AR852" s="37"/>
      <c r="AS852" s="37"/>
      <c r="AT852" s="38"/>
    </row>
    <row r="853" spans="1:46" ht="12.75"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c r="AA853" s="37"/>
      <c r="AB853" s="37"/>
      <c r="AC853" s="37"/>
      <c r="AD853" s="37"/>
      <c r="AE853" s="37"/>
      <c r="AF853" s="37"/>
      <c r="AG853" s="37"/>
      <c r="AH853" s="37"/>
      <c r="AI853" s="37"/>
      <c r="AJ853" s="37"/>
      <c r="AK853" s="37"/>
      <c r="AL853" s="37"/>
      <c r="AM853" s="37"/>
      <c r="AN853" s="37"/>
      <c r="AO853" s="38"/>
      <c r="AP853" s="38"/>
      <c r="AQ853" s="37"/>
      <c r="AR853" s="37"/>
      <c r="AS853" s="37"/>
      <c r="AT853" s="38"/>
    </row>
    <row r="854" spans="1:46" ht="12.75"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c r="AA854" s="37"/>
      <c r="AB854" s="37"/>
      <c r="AC854" s="37"/>
      <c r="AD854" s="37"/>
      <c r="AE854" s="37"/>
      <c r="AF854" s="37"/>
      <c r="AG854" s="37"/>
      <c r="AH854" s="37"/>
      <c r="AI854" s="37"/>
      <c r="AJ854" s="37"/>
      <c r="AK854" s="37"/>
      <c r="AL854" s="37"/>
      <c r="AM854" s="37"/>
      <c r="AN854" s="37"/>
      <c r="AO854" s="38"/>
      <c r="AP854" s="38"/>
      <c r="AQ854" s="37"/>
      <c r="AR854" s="37"/>
      <c r="AS854" s="37"/>
      <c r="AT854" s="38"/>
    </row>
    <row r="855" spans="1:46" ht="12.75"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c r="AA855" s="37"/>
      <c r="AB855" s="37"/>
      <c r="AC855" s="37"/>
      <c r="AD855" s="37"/>
      <c r="AE855" s="37"/>
      <c r="AF855" s="37"/>
      <c r="AG855" s="37"/>
      <c r="AH855" s="37"/>
      <c r="AI855" s="37"/>
      <c r="AJ855" s="37"/>
      <c r="AK855" s="37"/>
      <c r="AL855" s="37"/>
      <c r="AM855" s="37"/>
      <c r="AN855" s="37"/>
      <c r="AO855" s="38"/>
      <c r="AP855" s="38"/>
      <c r="AQ855" s="37"/>
      <c r="AR855" s="37"/>
      <c r="AS855" s="37"/>
      <c r="AT855" s="38"/>
    </row>
    <row r="856" spans="1:46" ht="12.75"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c r="AA856" s="37"/>
      <c r="AB856" s="37"/>
      <c r="AC856" s="37"/>
      <c r="AD856" s="37"/>
      <c r="AE856" s="37"/>
      <c r="AF856" s="37"/>
      <c r="AG856" s="37"/>
      <c r="AH856" s="37"/>
      <c r="AI856" s="37"/>
      <c r="AJ856" s="37"/>
      <c r="AK856" s="37"/>
      <c r="AL856" s="37"/>
      <c r="AM856" s="37"/>
      <c r="AN856" s="37"/>
      <c r="AO856" s="38"/>
      <c r="AP856" s="38"/>
      <c r="AQ856" s="37"/>
      <c r="AR856" s="37"/>
      <c r="AS856" s="37"/>
      <c r="AT856" s="38"/>
    </row>
    <row r="857" spans="1:46" ht="12.75"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c r="AA857" s="37"/>
      <c r="AB857" s="37"/>
      <c r="AC857" s="37"/>
      <c r="AD857" s="37"/>
      <c r="AE857" s="37"/>
      <c r="AF857" s="37"/>
      <c r="AG857" s="37"/>
      <c r="AH857" s="37"/>
      <c r="AI857" s="37"/>
      <c r="AJ857" s="37"/>
      <c r="AK857" s="37"/>
      <c r="AL857" s="37"/>
      <c r="AM857" s="37"/>
      <c r="AN857" s="37"/>
      <c r="AO857" s="38"/>
      <c r="AP857" s="38"/>
      <c r="AQ857" s="37"/>
      <c r="AR857" s="37"/>
      <c r="AS857" s="37"/>
      <c r="AT857" s="38"/>
    </row>
    <row r="858" spans="1:46" ht="12.75"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c r="AA858" s="37"/>
      <c r="AB858" s="37"/>
      <c r="AC858" s="37"/>
      <c r="AD858" s="37"/>
      <c r="AE858" s="37"/>
      <c r="AF858" s="37"/>
      <c r="AG858" s="37"/>
      <c r="AH858" s="37"/>
      <c r="AI858" s="37"/>
      <c r="AJ858" s="37"/>
      <c r="AK858" s="37"/>
      <c r="AL858" s="37"/>
      <c r="AM858" s="37"/>
      <c r="AN858" s="37"/>
      <c r="AO858" s="38"/>
      <c r="AP858" s="38"/>
      <c r="AQ858" s="37"/>
      <c r="AR858" s="37"/>
      <c r="AS858" s="37"/>
      <c r="AT858" s="38"/>
    </row>
    <row r="859" spans="1:46" ht="12.75"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c r="AA859" s="37"/>
      <c r="AB859" s="37"/>
      <c r="AC859" s="37"/>
      <c r="AD859" s="37"/>
      <c r="AE859" s="37"/>
      <c r="AF859" s="37"/>
      <c r="AG859" s="37"/>
      <c r="AH859" s="37"/>
      <c r="AI859" s="37"/>
      <c r="AJ859" s="37"/>
      <c r="AK859" s="37"/>
      <c r="AL859" s="37"/>
      <c r="AM859" s="37"/>
      <c r="AN859" s="37"/>
      <c r="AO859" s="38"/>
      <c r="AP859" s="38"/>
      <c r="AQ859" s="37"/>
      <c r="AR859" s="37"/>
      <c r="AS859" s="37"/>
      <c r="AT859" s="38"/>
    </row>
    <row r="860" spans="1:46" ht="12.75"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c r="AA860" s="37"/>
      <c r="AB860" s="37"/>
      <c r="AC860" s="37"/>
      <c r="AD860" s="37"/>
      <c r="AE860" s="37"/>
      <c r="AF860" s="37"/>
      <c r="AG860" s="37"/>
      <c r="AH860" s="37"/>
      <c r="AI860" s="37"/>
      <c r="AJ860" s="37"/>
      <c r="AK860" s="37"/>
      <c r="AL860" s="37"/>
      <c r="AM860" s="37"/>
      <c r="AN860" s="37"/>
      <c r="AO860" s="38"/>
      <c r="AP860" s="38"/>
      <c r="AQ860" s="37"/>
      <c r="AR860" s="37"/>
      <c r="AS860" s="37"/>
      <c r="AT860" s="38"/>
    </row>
    <row r="861" spans="1:46" ht="12.75"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c r="AA861" s="37"/>
      <c r="AB861" s="37"/>
      <c r="AC861" s="37"/>
      <c r="AD861" s="37"/>
      <c r="AE861" s="37"/>
      <c r="AF861" s="37"/>
      <c r="AG861" s="37"/>
      <c r="AH861" s="37"/>
      <c r="AI861" s="37"/>
      <c r="AJ861" s="37"/>
      <c r="AK861" s="37"/>
      <c r="AL861" s="37"/>
      <c r="AM861" s="37"/>
      <c r="AN861" s="37"/>
      <c r="AO861" s="38"/>
      <c r="AP861" s="38"/>
      <c r="AQ861" s="37"/>
      <c r="AR861" s="37"/>
      <c r="AS861" s="37"/>
      <c r="AT861" s="38"/>
    </row>
    <row r="862" spans="1:46" ht="12.75"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c r="AA862" s="37"/>
      <c r="AB862" s="37"/>
      <c r="AC862" s="37"/>
      <c r="AD862" s="37"/>
      <c r="AE862" s="37"/>
      <c r="AF862" s="37"/>
      <c r="AG862" s="37"/>
      <c r="AH862" s="37"/>
      <c r="AI862" s="37"/>
      <c r="AJ862" s="37"/>
      <c r="AK862" s="37"/>
      <c r="AL862" s="37"/>
      <c r="AM862" s="37"/>
      <c r="AN862" s="37"/>
      <c r="AO862" s="38"/>
      <c r="AP862" s="38"/>
      <c r="AQ862" s="37"/>
      <c r="AR862" s="37"/>
      <c r="AS862" s="37"/>
      <c r="AT862" s="38"/>
    </row>
    <row r="863" spans="1:46" ht="12.75"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c r="AA863" s="37"/>
      <c r="AB863" s="37"/>
      <c r="AC863" s="37"/>
      <c r="AD863" s="37"/>
      <c r="AE863" s="37"/>
      <c r="AF863" s="37"/>
      <c r="AG863" s="37"/>
      <c r="AH863" s="37"/>
      <c r="AI863" s="37"/>
      <c r="AJ863" s="37"/>
      <c r="AK863" s="37"/>
      <c r="AL863" s="37"/>
      <c r="AM863" s="37"/>
      <c r="AN863" s="37"/>
      <c r="AO863" s="38"/>
      <c r="AP863" s="38"/>
      <c r="AQ863" s="37"/>
      <c r="AR863" s="37"/>
      <c r="AS863" s="37"/>
      <c r="AT863" s="38"/>
    </row>
    <row r="864" spans="1:46" ht="12.75"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c r="AA864" s="37"/>
      <c r="AB864" s="37"/>
      <c r="AC864" s="37"/>
      <c r="AD864" s="37"/>
      <c r="AE864" s="37"/>
      <c r="AF864" s="37"/>
      <c r="AG864" s="37"/>
      <c r="AH864" s="37"/>
      <c r="AI864" s="37"/>
      <c r="AJ864" s="37"/>
      <c r="AK864" s="37"/>
      <c r="AL864" s="37"/>
      <c r="AM864" s="37"/>
      <c r="AN864" s="37"/>
      <c r="AO864" s="38"/>
      <c r="AP864" s="38"/>
      <c r="AQ864" s="37"/>
      <c r="AR864" s="37"/>
      <c r="AS864" s="37"/>
      <c r="AT864" s="38"/>
    </row>
    <row r="865" spans="1:46" ht="12.75"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c r="AA865" s="37"/>
      <c r="AB865" s="37"/>
      <c r="AC865" s="37"/>
      <c r="AD865" s="37"/>
      <c r="AE865" s="37"/>
      <c r="AF865" s="37"/>
      <c r="AG865" s="37"/>
      <c r="AH865" s="37"/>
      <c r="AI865" s="37"/>
      <c r="AJ865" s="37"/>
      <c r="AK865" s="37"/>
      <c r="AL865" s="37"/>
      <c r="AM865" s="37"/>
      <c r="AN865" s="37"/>
      <c r="AO865" s="38"/>
      <c r="AP865" s="38"/>
      <c r="AQ865" s="37"/>
      <c r="AR865" s="37"/>
      <c r="AS865" s="37"/>
      <c r="AT865" s="38"/>
    </row>
    <row r="866" spans="1:46" ht="12.75"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c r="AA866" s="37"/>
      <c r="AB866" s="37"/>
      <c r="AC866" s="37"/>
      <c r="AD866" s="37"/>
      <c r="AE866" s="37"/>
      <c r="AF866" s="37"/>
      <c r="AG866" s="37"/>
      <c r="AH866" s="37"/>
      <c r="AI866" s="37"/>
      <c r="AJ866" s="37"/>
      <c r="AK866" s="37"/>
      <c r="AL866" s="37"/>
      <c r="AM866" s="37"/>
      <c r="AN866" s="37"/>
      <c r="AO866" s="38"/>
      <c r="AP866" s="38"/>
      <c r="AQ866" s="37"/>
      <c r="AR866" s="37"/>
      <c r="AS866" s="37"/>
      <c r="AT866" s="38"/>
    </row>
    <row r="867" spans="1:46" ht="12.75"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c r="AA867" s="37"/>
      <c r="AB867" s="37"/>
      <c r="AC867" s="37"/>
      <c r="AD867" s="37"/>
      <c r="AE867" s="37"/>
      <c r="AF867" s="37"/>
      <c r="AG867" s="37"/>
      <c r="AH867" s="37"/>
      <c r="AI867" s="37"/>
      <c r="AJ867" s="37"/>
      <c r="AK867" s="37"/>
      <c r="AL867" s="37"/>
      <c r="AM867" s="37"/>
      <c r="AN867" s="37"/>
      <c r="AO867" s="38"/>
      <c r="AP867" s="38"/>
      <c r="AQ867" s="37"/>
      <c r="AR867" s="37"/>
      <c r="AS867" s="37"/>
      <c r="AT867" s="38"/>
    </row>
    <row r="868" spans="1:46" ht="12.75"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c r="AA868" s="37"/>
      <c r="AB868" s="37"/>
      <c r="AC868" s="37"/>
      <c r="AD868" s="37"/>
      <c r="AE868" s="37"/>
      <c r="AF868" s="37"/>
      <c r="AG868" s="37"/>
      <c r="AH868" s="37"/>
      <c r="AI868" s="37"/>
      <c r="AJ868" s="37"/>
      <c r="AK868" s="37"/>
      <c r="AL868" s="37"/>
      <c r="AM868" s="37"/>
      <c r="AN868" s="37"/>
      <c r="AO868" s="38"/>
      <c r="AP868" s="38"/>
      <c r="AQ868" s="37"/>
      <c r="AR868" s="37"/>
      <c r="AS868" s="37"/>
      <c r="AT868" s="38"/>
    </row>
    <row r="869" spans="1:46" ht="12.75"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c r="AA869" s="37"/>
      <c r="AB869" s="37"/>
      <c r="AC869" s="37"/>
      <c r="AD869" s="37"/>
      <c r="AE869" s="37"/>
      <c r="AF869" s="37"/>
      <c r="AG869" s="37"/>
      <c r="AH869" s="37"/>
      <c r="AI869" s="37"/>
      <c r="AJ869" s="37"/>
      <c r="AK869" s="37"/>
      <c r="AL869" s="37"/>
      <c r="AM869" s="37"/>
      <c r="AN869" s="37"/>
      <c r="AO869" s="38"/>
      <c r="AP869" s="38"/>
      <c r="AQ869" s="37"/>
      <c r="AR869" s="37"/>
      <c r="AS869" s="37"/>
      <c r="AT869" s="38"/>
    </row>
    <row r="870" spans="1:46" ht="12.75"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c r="AA870" s="37"/>
      <c r="AB870" s="37"/>
      <c r="AC870" s="37"/>
      <c r="AD870" s="37"/>
      <c r="AE870" s="37"/>
      <c r="AF870" s="37"/>
      <c r="AG870" s="37"/>
      <c r="AH870" s="37"/>
      <c r="AI870" s="37"/>
      <c r="AJ870" s="37"/>
      <c r="AK870" s="37"/>
      <c r="AL870" s="37"/>
      <c r="AM870" s="37"/>
      <c r="AN870" s="37"/>
      <c r="AO870" s="38"/>
      <c r="AP870" s="38"/>
      <c r="AQ870" s="37"/>
      <c r="AR870" s="37"/>
      <c r="AS870" s="37"/>
      <c r="AT870" s="38"/>
    </row>
    <row r="871" spans="1:46" ht="12.75"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c r="AA871" s="37"/>
      <c r="AB871" s="37"/>
      <c r="AC871" s="37"/>
      <c r="AD871" s="37"/>
      <c r="AE871" s="37"/>
      <c r="AF871" s="37"/>
      <c r="AG871" s="37"/>
      <c r="AH871" s="37"/>
      <c r="AI871" s="37"/>
      <c r="AJ871" s="37"/>
      <c r="AK871" s="37"/>
      <c r="AL871" s="37"/>
      <c r="AM871" s="37"/>
      <c r="AN871" s="37"/>
      <c r="AO871" s="38"/>
      <c r="AP871" s="38"/>
      <c r="AQ871" s="37"/>
      <c r="AR871" s="37"/>
      <c r="AS871" s="37"/>
      <c r="AT871" s="38"/>
    </row>
    <row r="872" spans="1:46" ht="12.75"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c r="AA872" s="37"/>
      <c r="AB872" s="37"/>
      <c r="AC872" s="37"/>
      <c r="AD872" s="37"/>
      <c r="AE872" s="37"/>
      <c r="AF872" s="37"/>
      <c r="AG872" s="37"/>
      <c r="AH872" s="37"/>
      <c r="AI872" s="37"/>
      <c r="AJ872" s="37"/>
      <c r="AK872" s="37"/>
      <c r="AL872" s="37"/>
      <c r="AM872" s="37"/>
      <c r="AN872" s="37"/>
      <c r="AO872" s="38"/>
      <c r="AP872" s="38"/>
      <c r="AQ872" s="37"/>
      <c r="AR872" s="37"/>
      <c r="AS872" s="37"/>
      <c r="AT872" s="38"/>
    </row>
    <row r="873" spans="1:46" ht="12.75"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c r="AA873" s="37"/>
      <c r="AB873" s="37"/>
      <c r="AC873" s="37"/>
      <c r="AD873" s="37"/>
      <c r="AE873" s="37"/>
      <c r="AF873" s="37"/>
      <c r="AG873" s="37"/>
      <c r="AH873" s="37"/>
      <c r="AI873" s="37"/>
      <c r="AJ873" s="37"/>
      <c r="AK873" s="37"/>
      <c r="AL873" s="37"/>
      <c r="AM873" s="37"/>
      <c r="AN873" s="37"/>
      <c r="AO873" s="38"/>
      <c r="AP873" s="38"/>
      <c r="AQ873" s="37"/>
      <c r="AR873" s="37"/>
      <c r="AS873" s="37"/>
      <c r="AT873" s="38"/>
    </row>
    <row r="874" spans="1:46" ht="12.75"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c r="AA874" s="37"/>
      <c r="AB874" s="37"/>
      <c r="AC874" s="37"/>
      <c r="AD874" s="37"/>
      <c r="AE874" s="37"/>
      <c r="AF874" s="37"/>
      <c r="AG874" s="37"/>
      <c r="AH874" s="37"/>
      <c r="AI874" s="37"/>
      <c r="AJ874" s="37"/>
      <c r="AK874" s="37"/>
      <c r="AL874" s="37"/>
      <c r="AM874" s="37"/>
      <c r="AN874" s="37"/>
      <c r="AO874" s="38"/>
      <c r="AP874" s="38"/>
      <c r="AQ874" s="37"/>
      <c r="AR874" s="37"/>
      <c r="AS874" s="37"/>
      <c r="AT874" s="38"/>
    </row>
    <row r="875" spans="1:46" ht="12.75"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c r="AA875" s="37"/>
      <c r="AB875" s="37"/>
      <c r="AC875" s="37"/>
      <c r="AD875" s="37"/>
      <c r="AE875" s="37"/>
      <c r="AF875" s="37"/>
      <c r="AG875" s="37"/>
      <c r="AH875" s="37"/>
      <c r="AI875" s="37"/>
      <c r="AJ875" s="37"/>
      <c r="AK875" s="37"/>
      <c r="AL875" s="37"/>
      <c r="AM875" s="37"/>
      <c r="AN875" s="37"/>
      <c r="AO875" s="38"/>
      <c r="AP875" s="38"/>
      <c r="AQ875" s="37"/>
      <c r="AR875" s="37"/>
      <c r="AS875" s="37"/>
      <c r="AT875" s="38"/>
    </row>
    <row r="876" spans="1:46" ht="12.75"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c r="AA876" s="37"/>
      <c r="AB876" s="37"/>
      <c r="AC876" s="37"/>
      <c r="AD876" s="37"/>
      <c r="AE876" s="37"/>
      <c r="AF876" s="37"/>
      <c r="AG876" s="37"/>
      <c r="AH876" s="37"/>
      <c r="AI876" s="37"/>
      <c r="AJ876" s="37"/>
      <c r="AK876" s="37"/>
      <c r="AL876" s="37"/>
      <c r="AM876" s="37"/>
      <c r="AN876" s="37"/>
      <c r="AO876" s="38"/>
      <c r="AP876" s="38"/>
      <c r="AQ876" s="37"/>
      <c r="AR876" s="37"/>
      <c r="AS876" s="37"/>
      <c r="AT876" s="38"/>
    </row>
    <row r="877" spans="1:46" ht="12.75"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c r="AA877" s="37"/>
      <c r="AB877" s="37"/>
      <c r="AC877" s="37"/>
      <c r="AD877" s="37"/>
      <c r="AE877" s="37"/>
      <c r="AF877" s="37"/>
      <c r="AG877" s="37"/>
      <c r="AH877" s="37"/>
      <c r="AI877" s="37"/>
      <c r="AJ877" s="37"/>
      <c r="AK877" s="37"/>
      <c r="AL877" s="37"/>
      <c r="AM877" s="37"/>
      <c r="AN877" s="37"/>
      <c r="AO877" s="38"/>
      <c r="AP877" s="38"/>
      <c r="AQ877" s="37"/>
      <c r="AR877" s="37"/>
      <c r="AS877" s="37"/>
      <c r="AT877" s="38"/>
    </row>
    <row r="878" spans="1:46" ht="12.75"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c r="AA878" s="37"/>
      <c r="AB878" s="37"/>
      <c r="AC878" s="37"/>
      <c r="AD878" s="37"/>
      <c r="AE878" s="37"/>
      <c r="AF878" s="37"/>
      <c r="AG878" s="37"/>
      <c r="AH878" s="37"/>
      <c r="AI878" s="37"/>
      <c r="AJ878" s="37"/>
      <c r="AK878" s="37"/>
      <c r="AL878" s="37"/>
      <c r="AM878" s="37"/>
      <c r="AN878" s="37"/>
      <c r="AO878" s="38"/>
      <c r="AP878" s="38"/>
      <c r="AQ878" s="37"/>
      <c r="AR878" s="37"/>
      <c r="AS878" s="37"/>
      <c r="AT878" s="38"/>
    </row>
    <row r="879" spans="1:46" ht="12.75"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c r="AA879" s="37"/>
      <c r="AB879" s="37"/>
      <c r="AC879" s="37"/>
      <c r="AD879" s="37"/>
      <c r="AE879" s="37"/>
      <c r="AF879" s="37"/>
      <c r="AG879" s="37"/>
      <c r="AH879" s="37"/>
      <c r="AI879" s="37"/>
      <c r="AJ879" s="37"/>
      <c r="AK879" s="37"/>
      <c r="AL879" s="37"/>
      <c r="AM879" s="37"/>
      <c r="AN879" s="37"/>
      <c r="AO879" s="38"/>
      <c r="AP879" s="38"/>
      <c r="AQ879" s="37"/>
      <c r="AR879" s="37"/>
      <c r="AS879" s="37"/>
      <c r="AT879" s="38"/>
    </row>
    <row r="880" spans="1:46" ht="12.75"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c r="AA880" s="37"/>
      <c r="AB880" s="37"/>
      <c r="AC880" s="37"/>
      <c r="AD880" s="37"/>
      <c r="AE880" s="37"/>
      <c r="AF880" s="37"/>
      <c r="AG880" s="37"/>
      <c r="AH880" s="37"/>
      <c r="AI880" s="37"/>
      <c r="AJ880" s="37"/>
      <c r="AK880" s="37"/>
      <c r="AL880" s="37"/>
      <c r="AM880" s="37"/>
      <c r="AN880" s="37"/>
      <c r="AO880" s="38"/>
      <c r="AP880" s="38"/>
      <c r="AQ880" s="37"/>
      <c r="AR880" s="37"/>
      <c r="AS880" s="37"/>
      <c r="AT880" s="38"/>
    </row>
    <row r="881" spans="1:46" ht="12.75"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c r="AA881" s="37"/>
      <c r="AB881" s="37"/>
      <c r="AC881" s="37"/>
      <c r="AD881" s="37"/>
      <c r="AE881" s="37"/>
      <c r="AF881" s="37"/>
      <c r="AG881" s="37"/>
      <c r="AH881" s="37"/>
      <c r="AI881" s="37"/>
      <c r="AJ881" s="37"/>
      <c r="AK881" s="37"/>
      <c r="AL881" s="37"/>
      <c r="AM881" s="37"/>
      <c r="AN881" s="37"/>
      <c r="AO881" s="38"/>
      <c r="AP881" s="38"/>
      <c r="AQ881" s="37"/>
      <c r="AR881" s="37"/>
      <c r="AS881" s="37"/>
      <c r="AT881" s="38"/>
    </row>
    <row r="882" spans="1:46" ht="12.75"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c r="AA882" s="37"/>
      <c r="AB882" s="37"/>
      <c r="AC882" s="37"/>
      <c r="AD882" s="37"/>
      <c r="AE882" s="37"/>
      <c r="AF882" s="37"/>
      <c r="AG882" s="37"/>
      <c r="AH882" s="37"/>
      <c r="AI882" s="37"/>
      <c r="AJ882" s="37"/>
      <c r="AK882" s="37"/>
      <c r="AL882" s="37"/>
      <c r="AM882" s="37"/>
      <c r="AN882" s="37"/>
      <c r="AO882" s="38"/>
      <c r="AP882" s="38"/>
      <c r="AQ882" s="37"/>
      <c r="AR882" s="37"/>
      <c r="AS882" s="37"/>
      <c r="AT882" s="38"/>
    </row>
    <row r="883" spans="1:46" ht="12.75"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c r="AA883" s="37"/>
      <c r="AB883" s="37"/>
      <c r="AC883" s="37"/>
      <c r="AD883" s="37"/>
      <c r="AE883" s="37"/>
      <c r="AF883" s="37"/>
      <c r="AG883" s="37"/>
      <c r="AH883" s="37"/>
      <c r="AI883" s="37"/>
      <c r="AJ883" s="37"/>
      <c r="AK883" s="37"/>
      <c r="AL883" s="37"/>
      <c r="AM883" s="37"/>
      <c r="AN883" s="37"/>
      <c r="AO883" s="38"/>
      <c r="AP883" s="38"/>
      <c r="AQ883" s="37"/>
      <c r="AR883" s="37"/>
      <c r="AS883" s="37"/>
      <c r="AT883" s="38"/>
    </row>
    <row r="884" spans="1:46" ht="12.75"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c r="AA884" s="37"/>
      <c r="AB884" s="37"/>
      <c r="AC884" s="37"/>
      <c r="AD884" s="37"/>
      <c r="AE884" s="37"/>
      <c r="AF884" s="37"/>
      <c r="AG884" s="37"/>
      <c r="AH884" s="37"/>
      <c r="AI884" s="37"/>
      <c r="AJ884" s="37"/>
      <c r="AK884" s="37"/>
      <c r="AL884" s="37"/>
      <c r="AM884" s="37"/>
      <c r="AN884" s="37"/>
      <c r="AO884" s="38"/>
      <c r="AP884" s="38"/>
      <c r="AQ884" s="37"/>
      <c r="AR884" s="37"/>
      <c r="AS884" s="37"/>
      <c r="AT884" s="38"/>
    </row>
    <row r="885" spans="1:46" ht="12.75"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c r="AA885" s="37"/>
      <c r="AB885" s="37"/>
      <c r="AC885" s="37"/>
      <c r="AD885" s="37"/>
      <c r="AE885" s="37"/>
      <c r="AF885" s="37"/>
      <c r="AG885" s="37"/>
      <c r="AH885" s="37"/>
      <c r="AI885" s="37"/>
      <c r="AJ885" s="37"/>
      <c r="AK885" s="37"/>
      <c r="AL885" s="37"/>
      <c r="AM885" s="37"/>
      <c r="AN885" s="37"/>
      <c r="AO885" s="38"/>
      <c r="AP885" s="38"/>
      <c r="AQ885" s="37"/>
      <c r="AR885" s="37"/>
      <c r="AS885" s="37"/>
      <c r="AT885" s="38"/>
    </row>
    <row r="886" spans="1:46" ht="12.75"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c r="AA886" s="37"/>
      <c r="AB886" s="37"/>
      <c r="AC886" s="37"/>
      <c r="AD886" s="37"/>
      <c r="AE886" s="37"/>
      <c r="AF886" s="37"/>
      <c r="AG886" s="37"/>
      <c r="AH886" s="37"/>
      <c r="AI886" s="37"/>
      <c r="AJ886" s="37"/>
      <c r="AK886" s="37"/>
      <c r="AL886" s="37"/>
      <c r="AM886" s="37"/>
      <c r="AN886" s="37"/>
      <c r="AO886" s="38"/>
      <c r="AP886" s="38"/>
      <c r="AQ886" s="37"/>
      <c r="AR886" s="37"/>
      <c r="AS886" s="37"/>
      <c r="AT886" s="38"/>
    </row>
    <row r="887" spans="1:46" ht="12.75"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c r="AA887" s="37"/>
      <c r="AB887" s="37"/>
      <c r="AC887" s="37"/>
      <c r="AD887" s="37"/>
      <c r="AE887" s="37"/>
      <c r="AF887" s="37"/>
      <c r="AG887" s="37"/>
      <c r="AH887" s="37"/>
      <c r="AI887" s="37"/>
      <c r="AJ887" s="37"/>
      <c r="AK887" s="37"/>
      <c r="AL887" s="37"/>
      <c r="AM887" s="37"/>
      <c r="AN887" s="37"/>
      <c r="AO887" s="38"/>
      <c r="AP887" s="38"/>
      <c r="AQ887" s="37"/>
      <c r="AR887" s="37"/>
      <c r="AS887" s="37"/>
      <c r="AT887" s="38"/>
    </row>
    <row r="888" spans="1:46" ht="12.75"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c r="AA888" s="37"/>
      <c r="AB888" s="37"/>
      <c r="AC888" s="37"/>
      <c r="AD888" s="37"/>
      <c r="AE888" s="37"/>
      <c r="AF888" s="37"/>
      <c r="AG888" s="37"/>
      <c r="AH888" s="37"/>
      <c r="AI888" s="37"/>
      <c r="AJ888" s="37"/>
      <c r="AK888" s="37"/>
      <c r="AL888" s="37"/>
      <c r="AM888" s="37"/>
      <c r="AN888" s="37"/>
      <c r="AO888" s="38"/>
      <c r="AP888" s="38"/>
      <c r="AQ888" s="37"/>
      <c r="AR888" s="37"/>
      <c r="AS888" s="37"/>
      <c r="AT888" s="38"/>
    </row>
    <row r="889" spans="1:46" ht="12.75"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c r="AA889" s="37"/>
      <c r="AB889" s="37"/>
      <c r="AC889" s="37"/>
      <c r="AD889" s="37"/>
      <c r="AE889" s="37"/>
      <c r="AF889" s="37"/>
      <c r="AG889" s="37"/>
      <c r="AH889" s="37"/>
      <c r="AI889" s="37"/>
      <c r="AJ889" s="37"/>
      <c r="AK889" s="37"/>
      <c r="AL889" s="37"/>
      <c r="AM889" s="37"/>
      <c r="AN889" s="37"/>
      <c r="AO889" s="38"/>
      <c r="AP889" s="38"/>
      <c r="AQ889" s="37"/>
      <c r="AR889" s="37"/>
      <c r="AS889" s="37"/>
      <c r="AT889" s="38"/>
    </row>
    <row r="890" spans="1:46" ht="12.75"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c r="AA890" s="37"/>
      <c r="AB890" s="37"/>
      <c r="AC890" s="37"/>
      <c r="AD890" s="37"/>
      <c r="AE890" s="37"/>
      <c r="AF890" s="37"/>
      <c r="AG890" s="37"/>
      <c r="AH890" s="37"/>
      <c r="AI890" s="37"/>
      <c r="AJ890" s="37"/>
      <c r="AK890" s="37"/>
      <c r="AL890" s="37"/>
      <c r="AM890" s="37"/>
      <c r="AN890" s="37"/>
      <c r="AO890" s="38"/>
      <c r="AP890" s="38"/>
      <c r="AQ890" s="37"/>
      <c r="AR890" s="37"/>
      <c r="AS890" s="37"/>
      <c r="AT890" s="38"/>
    </row>
    <row r="891" spans="1:46" ht="12.75"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c r="AA891" s="37"/>
      <c r="AB891" s="37"/>
      <c r="AC891" s="37"/>
      <c r="AD891" s="37"/>
      <c r="AE891" s="37"/>
      <c r="AF891" s="37"/>
      <c r="AG891" s="37"/>
      <c r="AH891" s="37"/>
      <c r="AI891" s="37"/>
      <c r="AJ891" s="37"/>
      <c r="AK891" s="37"/>
      <c r="AL891" s="37"/>
      <c r="AM891" s="37"/>
      <c r="AN891" s="37"/>
      <c r="AO891" s="38"/>
      <c r="AP891" s="38"/>
      <c r="AQ891" s="37"/>
      <c r="AR891" s="37"/>
      <c r="AS891" s="37"/>
      <c r="AT891" s="38"/>
    </row>
    <row r="892" spans="1:46" ht="12.75"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c r="AA892" s="37"/>
      <c r="AB892" s="37"/>
      <c r="AC892" s="37"/>
      <c r="AD892" s="37"/>
      <c r="AE892" s="37"/>
      <c r="AF892" s="37"/>
      <c r="AG892" s="37"/>
      <c r="AH892" s="37"/>
      <c r="AI892" s="37"/>
      <c r="AJ892" s="37"/>
      <c r="AK892" s="37"/>
      <c r="AL892" s="37"/>
      <c r="AM892" s="37"/>
      <c r="AN892" s="37"/>
      <c r="AO892" s="38"/>
      <c r="AP892" s="38"/>
      <c r="AQ892" s="37"/>
      <c r="AR892" s="37"/>
      <c r="AS892" s="37"/>
      <c r="AT892" s="38"/>
    </row>
    <row r="893" spans="1:46" ht="12.75"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c r="AA893" s="37"/>
      <c r="AB893" s="37"/>
      <c r="AC893" s="37"/>
      <c r="AD893" s="37"/>
      <c r="AE893" s="37"/>
      <c r="AF893" s="37"/>
      <c r="AG893" s="37"/>
      <c r="AH893" s="37"/>
      <c r="AI893" s="37"/>
      <c r="AJ893" s="37"/>
      <c r="AK893" s="37"/>
      <c r="AL893" s="37"/>
      <c r="AM893" s="37"/>
      <c r="AN893" s="37"/>
      <c r="AO893" s="38"/>
      <c r="AP893" s="38"/>
      <c r="AQ893" s="37"/>
      <c r="AR893" s="37"/>
      <c r="AS893" s="37"/>
      <c r="AT893" s="38"/>
    </row>
    <row r="894" spans="1:46" ht="12.75"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c r="AA894" s="37"/>
      <c r="AB894" s="37"/>
      <c r="AC894" s="37"/>
      <c r="AD894" s="37"/>
      <c r="AE894" s="37"/>
      <c r="AF894" s="37"/>
      <c r="AG894" s="37"/>
      <c r="AH894" s="37"/>
      <c r="AI894" s="37"/>
      <c r="AJ894" s="37"/>
      <c r="AK894" s="37"/>
      <c r="AL894" s="37"/>
      <c r="AM894" s="37"/>
      <c r="AN894" s="37"/>
      <c r="AO894" s="38"/>
      <c r="AP894" s="38"/>
      <c r="AQ894" s="37"/>
      <c r="AR894" s="37"/>
      <c r="AS894" s="37"/>
      <c r="AT894" s="38"/>
    </row>
    <row r="895" spans="1:46" ht="12.75"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c r="AA895" s="37"/>
      <c r="AB895" s="37"/>
      <c r="AC895" s="37"/>
      <c r="AD895" s="37"/>
      <c r="AE895" s="37"/>
      <c r="AF895" s="37"/>
      <c r="AG895" s="37"/>
      <c r="AH895" s="37"/>
      <c r="AI895" s="37"/>
      <c r="AJ895" s="37"/>
      <c r="AK895" s="37"/>
      <c r="AL895" s="37"/>
      <c r="AM895" s="37"/>
      <c r="AN895" s="37"/>
      <c r="AO895" s="38"/>
      <c r="AP895" s="38"/>
      <c r="AQ895" s="37"/>
      <c r="AR895" s="37"/>
      <c r="AS895" s="37"/>
      <c r="AT895" s="38"/>
    </row>
    <row r="896" spans="1:46" ht="12.75"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c r="AA896" s="37"/>
      <c r="AB896" s="37"/>
      <c r="AC896" s="37"/>
      <c r="AD896" s="37"/>
      <c r="AE896" s="37"/>
      <c r="AF896" s="37"/>
      <c r="AG896" s="37"/>
      <c r="AH896" s="37"/>
      <c r="AI896" s="37"/>
      <c r="AJ896" s="37"/>
      <c r="AK896" s="37"/>
      <c r="AL896" s="37"/>
      <c r="AM896" s="37"/>
      <c r="AN896" s="37"/>
      <c r="AO896" s="38"/>
      <c r="AP896" s="38"/>
      <c r="AQ896" s="37"/>
      <c r="AR896" s="37"/>
      <c r="AS896" s="37"/>
      <c r="AT896" s="38"/>
    </row>
    <row r="897" spans="1:46" ht="12.75"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c r="AA897" s="37"/>
      <c r="AB897" s="37"/>
      <c r="AC897" s="37"/>
      <c r="AD897" s="37"/>
      <c r="AE897" s="37"/>
      <c r="AF897" s="37"/>
      <c r="AG897" s="37"/>
      <c r="AH897" s="37"/>
      <c r="AI897" s="37"/>
      <c r="AJ897" s="37"/>
      <c r="AK897" s="37"/>
      <c r="AL897" s="37"/>
      <c r="AM897" s="37"/>
      <c r="AN897" s="37"/>
      <c r="AO897" s="38"/>
      <c r="AP897" s="38"/>
      <c r="AQ897" s="37"/>
      <c r="AR897" s="37"/>
      <c r="AS897" s="37"/>
      <c r="AT897" s="38"/>
    </row>
    <row r="898" spans="1:46" ht="12.75"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c r="AA898" s="37"/>
      <c r="AB898" s="37"/>
      <c r="AC898" s="37"/>
      <c r="AD898" s="37"/>
      <c r="AE898" s="37"/>
      <c r="AF898" s="37"/>
      <c r="AG898" s="37"/>
      <c r="AH898" s="37"/>
      <c r="AI898" s="37"/>
      <c r="AJ898" s="37"/>
      <c r="AK898" s="37"/>
      <c r="AL898" s="37"/>
      <c r="AM898" s="37"/>
      <c r="AN898" s="37"/>
      <c r="AO898" s="38"/>
      <c r="AP898" s="38"/>
      <c r="AQ898" s="37"/>
      <c r="AR898" s="37"/>
      <c r="AS898" s="37"/>
      <c r="AT898" s="38"/>
    </row>
    <row r="899" spans="1:46" ht="12.75"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c r="AA899" s="37"/>
      <c r="AB899" s="37"/>
      <c r="AC899" s="37"/>
      <c r="AD899" s="37"/>
      <c r="AE899" s="37"/>
      <c r="AF899" s="37"/>
      <c r="AG899" s="37"/>
      <c r="AH899" s="37"/>
      <c r="AI899" s="37"/>
      <c r="AJ899" s="37"/>
      <c r="AK899" s="37"/>
      <c r="AL899" s="37"/>
      <c r="AM899" s="37"/>
      <c r="AN899" s="37"/>
      <c r="AO899" s="38"/>
      <c r="AP899" s="38"/>
      <c r="AQ899" s="37"/>
      <c r="AR899" s="37"/>
      <c r="AS899" s="37"/>
      <c r="AT899" s="38"/>
    </row>
    <row r="900" spans="1:46" ht="12.75"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c r="AA900" s="37"/>
      <c r="AB900" s="37"/>
      <c r="AC900" s="37"/>
      <c r="AD900" s="37"/>
      <c r="AE900" s="37"/>
      <c r="AF900" s="37"/>
      <c r="AG900" s="37"/>
      <c r="AH900" s="37"/>
      <c r="AI900" s="37"/>
      <c r="AJ900" s="37"/>
      <c r="AK900" s="37"/>
      <c r="AL900" s="37"/>
      <c r="AM900" s="37"/>
      <c r="AN900" s="37"/>
      <c r="AO900" s="38"/>
      <c r="AP900" s="38"/>
      <c r="AQ900" s="37"/>
      <c r="AR900" s="37"/>
      <c r="AS900" s="37"/>
      <c r="AT900" s="38"/>
    </row>
    <row r="901" spans="1:46" ht="12.75"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c r="AA901" s="37"/>
      <c r="AB901" s="37"/>
      <c r="AC901" s="37"/>
      <c r="AD901" s="37"/>
      <c r="AE901" s="37"/>
      <c r="AF901" s="37"/>
      <c r="AG901" s="37"/>
      <c r="AH901" s="37"/>
      <c r="AI901" s="37"/>
      <c r="AJ901" s="37"/>
      <c r="AK901" s="37"/>
      <c r="AL901" s="37"/>
      <c r="AM901" s="37"/>
      <c r="AN901" s="37"/>
      <c r="AO901" s="38"/>
      <c r="AP901" s="38"/>
      <c r="AQ901" s="37"/>
      <c r="AR901" s="37"/>
      <c r="AS901" s="37"/>
      <c r="AT901" s="38"/>
    </row>
    <row r="902" spans="1:46" ht="12.75"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c r="AA902" s="37"/>
      <c r="AB902" s="37"/>
      <c r="AC902" s="37"/>
      <c r="AD902" s="37"/>
      <c r="AE902" s="37"/>
      <c r="AF902" s="37"/>
      <c r="AG902" s="37"/>
      <c r="AH902" s="37"/>
      <c r="AI902" s="37"/>
      <c r="AJ902" s="37"/>
      <c r="AK902" s="37"/>
      <c r="AL902" s="37"/>
      <c r="AM902" s="37"/>
      <c r="AN902" s="37"/>
      <c r="AO902" s="38"/>
      <c r="AP902" s="38"/>
      <c r="AQ902" s="37"/>
      <c r="AR902" s="37"/>
      <c r="AS902" s="37"/>
      <c r="AT902" s="38"/>
    </row>
    <row r="903" spans="1:46" ht="12.75"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c r="AA903" s="37"/>
      <c r="AB903" s="37"/>
      <c r="AC903" s="37"/>
      <c r="AD903" s="37"/>
      <c r="AE903" s="37"/>
      <c r="AF903" s="37"/>
      <c r="AG903" s="37"/>
      <c r="AH903" s="37"/>
      <c r="AI903" s="37"/>
      <c r="AJ903" s="37"/>
      <c r="AK903" s="37"/>
      <c r="AL903" s="37"/>
      <c r="AM903" s="37"/>
      <c r="AN903" s="37"/>
      <c r="AO903" s="38"/>
      <c r="AP903" s="38"/>
      <c r="AQ903" s="37"/>
      <c r="AR903" s="37"/>
      <c r="AS903" s="37"/>
      <c r="AT903" s="38"/>
    </row>
    <row r="904" spans="1:46" ht="12.75"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c r="AA904" s="37"/>
      <c r="AB904" s="37"/>
      <c r="AC904" s="37"/>
      <c r="AD904" s="37"/>
      <c r="AE904" s="37"/>
      <c r="AF904" s="37"/>
      <c r="AG904" s="37"/>
      <c r="AH904" s="37"/>
      <c r="AI904" s="37"/>
      <c r="AJ904" s="37"/>
      <c r="AK904" s="37"/>
      <c r="AL904" s="37"/>
      <c r="AM904" s="37"/>
      <c r="AN904" s="37"/>
      <c r="AO904" s="38"/>
      <c r="AP904" s="38"/>
      <c r="AQ904" s="37"/>
      <c r="AR904" s="37"/>
      <c r="AS904" s="37"/>
      <c r="AT904" s="38"/>
    </row>
    <row r="905" spans="1:46" ht="12.75"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c r="AA905" s="37"/>
      <c r="AB905" s="37"/>
      <c r="AC905" s="37"/>
      <c r="AD905" s="37"/>
      <c r="AE905" s="37"/>
      <c r="AF905" s="37"/>
      <c r="AG905" s="37"/>
      <c r="AH905" s="37"/>
      <c r="AI905" s="37"/>
      <c r="AJ905" s="37"/>
      <c r="AK905" s="37"/>
      <c r="AL905" s="37"/>
      <c r="AM905" s="37"/>
      <c r="AN905" s="37"/>
      <c r="AO905" s="38"/>
      <c r="AP905" s="38"/>
      <c r="AQ905" s="37"/>
      <c r="AR905" s="37"/>
      <c r="AS905" s="37"/>
      <c r="AT905" s="38"/>
    </row>
    <row r="906" spans="1:46" ht="12.75"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c r="AA906" s="37"/>
      <c r="AB906" s="37"/>
      <c r="AC906" s="37"/>
      <c r="AD906" s="37"/>
      <c r="AE906" s="37"/>
      <c r="AF906" s="37"/>
      <c r="AG906" s="37"/>
      <c r="AH906" s="37"/>
      <c r="AI906" s="37"/>
      <c r="AJ906" s="37"/>
      <c r="AK906" s="37"/>
      <c r="AL906" s="37"/>
      <c r="AM906" s="37"/>
      <c r="AN906" s="37"/>
      <c r="AO906" s="38"/>
      <c r="AP906" s="38"/>
      <c r="AQ906" s="37"/>
      <c r="AR906" s="37"/>
      <c r="AS906" s="37"/>
      <c r="AT906" s="38"/>
    </row>
    <row r="907" spans="1:46" ht="12.75"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c r="AA907" s="37"/>
      <c r="AB907" s="37"/>
      <c r="AC907" s="37"/>
      <c r="AD907" s="37"/>
      <c r="AE907" s="37"/>
      <c r="AF907" s="37"/>
      <c r="AG907" s="37"/>
      <c r="AH907" s="37"/>
      <c r="AI907" s="37"/>
      <c r="AJ907" s="37"/>
      <c r="AK907" s="37"/>
      <c r="AL907" s="37"/>
      <c r="AM907" s="37"/>
      <c r="AN907" s="37"/>
      <c r="AO907" s="38"/>
      <c r="AP907" s="38"/>
      <c r="AQ907" s="37"/>
      <c r="AR907" s="37"/>
      <c r="AS907" s="37"/>
      <c r="AT907" s="38"/>
    </row>
    <row r="908" spans="1:46" ht="12.75"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c r="AA908" s="37"/>
      <c r="AB908" s="37"/>
      <c r="AC908" s="37"/>
      <c r="AD908" s="37"/>
      <c r="AE908" s="37"/>
      <c r="AF908" s="37"/>
      <c r="AG908" s="37"/>
      <c r="AI908" s="37"/>
      <c r="AJ908" s="37"/>
      <c r="AK908" s="37"/>
      <c r="AL908" s="37"/>
      <c r="AM908" s="37"/>
      <c r="AN908" s="37"/>
      <c r="AO908" s="38"/>
      <c r="AP908" s="38"/>
      <c r="AQ908" s="37"/>
      <c r="AR908" s="37"/>
      <c r="AS908" s="37"/>
      <c r="AT908" s="38"/>
    </row>
    <row r="909" spans="1:46" ht="12.75"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c r="AA909" s="37"/>
      <c r="AB909" s="37"/>
      <c r="AC909" s="37"/>
      <c r="AD909" s="37"/>
      <c r="AE909" s="37"/>
      <c r="AF909" s="37"/>
      <c r="AG909" s="37"/>
      <c r="AI909" s="37"/>
      <c r="AJ909" s="37"/>
    </row>
    <row r="910" spans="1:46" ht="12.75"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c r="AA910" s="37"/>
      <c r="AB910" s="37"/>
      <c r="AC910" s="37"/>
      <c r="AD910" s="37"/>
      <c r="AE910" s="37"/>
      <c r="AF910" s="37"/>
      <c r="AG910" s="37"/>
    </row>
  </sheetData>
  <mergeCells count="72">
    <mergeCell ref="AT16:AT20"/>
    <mergeCell ref="AT24:AT33"/>
    <mergeCell ref="AR24:AR33"/>
    <mergeCell ref="AS24:AS33"/>
    <mergeCell ref="AQ16:AQ20"/>
    <mergeCell ref="X24:X33"/>
    <mergeCell ref="Y24:Y33"/>
    <mergeCell ref="Z24:Z33"/>
    <mergeCell ref="AA24:AA33"/>
    <mergeCell ref="AN24:AN33"/>
    <mergeCell ref="AO24:AO33"/>
    <mergeCell ref="AO16:AO20"/>
    <mergeCell ref="Y16:Y20"/>
    <mergeCell ref="Z16:Z20"/>
    <mergeCell ref="AA16:AA20"/>
    <mergeCell ref="AN16:AN20"/>
    <mergeCell ref="X16:X20"/>
    <mergeCell ref="W24:W33"/>
    <mergeCell ref="L24:L33"/>
    <mergeCell ref="M24:M33"/>
    <mergeCell ref="N24:N33"/>
    <mergeCell ref="O24:O33"/>
    <mergeCell ref="P24:P33"/>
    <mergeCell ref="Q24:Q33"/>
    <mergeCell ref="R24:R33"/>
    <mergeCell ref="S24:S33"/>
    <mergeCell ref="T24:T33"/>
    <mergeCell ref="U24:U33"/>
    <mergeCell ref="V24:V33"/>
    <mergeCell ref="W16:W20"/>
    <mergeCell ref="M16:M20"/>
    <mergeCell ref="N16:N20"/>
    <mergeCell ref="V16:V20"/>
    <mergeCell ref="R16:R20"/>
    <mergeCell ref="S16:S20"/>
    <mergeCell ref="K16:K20"/>
    <mergeCell ref="G16:G20"/>
    <mergeCell ref="H16:H20"/>
    <mergeCell ref="I16:I20"/>
    <mergeCell ref="J16:J20"/>
    <mergeCell ref="O16:O20"/>
    <mergeCell ref="P16:P20"/>
    <mergeCell ref="Q16:Q20"/>
    <mergeCell ref="T16:T20"/>
    <mergeCell ref="U16:U20"/>
    <mergeCell ref="K24:K33"/>
    <mergeCell ref="F24:F33"/>
    <mergeCell ref="G24:G33"/>
    <mergeCell ref="H24:H33"/>
    <mergeCell ref="I24:I33"/>
    <mergeCell ref="J24:J33"/>
    <mergeCell ref="A24:A33"/>
    <mergeCell ref="B24:B33"/>
    <mergeCell ref="C24:C33"/>
    <mergeCell ref="D24:D33"/>
    <mergeCell ref="E24:E33"/>
    <mergeCell ref="F16:F20"/>
    <mergeCell ref="A5:AS5"/>
    <mergeCell ref="A6:AS6"/>
    <mergeCell ref="A8:AS8"/>
    <mergeCell ref="A9:AS9"/>
    <mergeCell ref="C14:I14"/>
    <mergeCell ref="J14:P14"/>
    <mergeCell ref="Q14:V14"/>
    <mergeCell ref="AB14:AO14"/>
    <mergeCell ref="C11:E11"/>
    <mergeCell ref="A16:A20"/>
    <mergeCell ref="B16:B20"/>
    <mergeCell ref="C16:C20"/>
    <mergeCell ref="D16:D20"/>
    <mergeCell ref="E16:E20"/>
    <mergeCell ref="L16:L20"/>
  </mergeCells>
  <pageMargins left="0.7" right="0.7" top="0.75" bottom="0.75" header="0.3" footer="0.3"/>
  <pageSetup paperSize="9" orientation="portrait" horizontalDpi="300" verticalDpi="300" r:id="rId1"/>
  <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5:AB46"/>
  <sheetViews>
    <sheetView topLeftCell="U17" workbookViewId="0">
      <selection activeCell="AA17" sqref="AA17"/>
    </sheetView>
  </sheetViews>
  <sheetFormatPr baseColWidth="10" defaultColWidth="11.42578125" defaultRowHeight="12.75"/>
  <cols>
    <col min="1" max="1" width="2.85546875" style="101" customWidth="1"/>
    <col min="2" max="2" width="10.140625" style="101" customWidth="1"/>
    <col min="3" max="3" width="12.7109375" style="101" customWidth="1"/>
    <col min="4" max="6" width="17" style="101" customWidth="1"/>
    <col min="7" max="7" width="41.7109375" style="101" customWidth="1"/>
    <col min="8" max="8" width="23" style="101" customWidth="1"/>
    <col min="9" max="11" width="38.140625" style="101" customWidth="1"/>
    <col min="12" max="12" width="19.140625" style="101" customWidth="1"/>
    <col min="13" max="13" width="18.7109375" style="101" customWidth="1"/>
    <col min="14" max="17" width="18.42578125" style="101" customWidth="1"/>
    <col min="18" max="18" width="32.85546875" style="101" customWidth="1"/>
    <col min="19" max="20" width="26.42578125" style="101" customWidth="1"/>
    <col min="21" max="21" width="20.85546875" style="101" customWidth="1"/>
    <col min="22" max="22" width="38.42578125" style="101" customWidth="1"/>
    <col min="23" max="23" width="11.42578125" style="101"/>
    <col min="24" max="24" width="22.28515625" style="101" bestFit="1" customWidth="1"/>
    <col min="25" max="25" width="37.42578125" style="101" customWidth="1"/>
    <col min="26" max="26" width="16.42578125" style="101" customWidth="1"/>
    <col min="27" max="27" width="26.85546875" style="101" bestFit="1" customWidth="1"/>
    <col min="28" max="28" width="43.28515625" style="101" customWidth="1"/>
    <col min="29" max="16384" width="11.42578125" style="101"/>
  </cols>
  <sheetData>
    <row r="5" spans="2:28" s="79" customFormat="1" ht="18" customHeight="1">
      <c r="B5" s="1087" t="s">
        <v>0</v>
      </c>
      <c r="C5" s="1087"/>
      <c r="D5" s="1087"/>
      <c r="E5" s="1087"/>
      <c r="F5" s="1087"/>
      <c r="G5" s="1087"/>
      <c r="H5" s="1087"/>
      <c r="I5" s="1087"/>
      <c r="J5" s="1087"/>
      <c r="K5" s="1087"/>
      <c r="L5" s="1087"/>
      <c r="M5" s="1087"/>
      <c r="N5" s="1087"/>
      <c r="O5" s="1087"/>
      <c r="P5" s="1087"/>
      <c r="Q5" s="1087"/>
      <c r="R5" s="1087"/>
      <c r="S5" s="1087"/>
      <c r="T5" s="1087"/>
      <c r="U5" s="1087"/>
    </row>
    <row r="6" spans="2:28" s="79" customFormat="1">
      <c r="B6" s="1087" t="s">
        <v>1</v>
      </c>
      <c r="C6" s="1087"/>
      <c r="D6" s="1087"/>
      <c r="E6" s="1087"/>
      <c r="F6" s="1087"/>
      <c r="G6" s="1087"/>
      <c r="H6" s="1087"/>
      <c r="I6" s="1087"/>
      <c r="J6" s="1087"/>
      <c r="K6" s="1087"/>
      <c r="L6" s="1087"/>
      <c r="M6" s="1087"/>
      <c r="N6" s="1087"/>
      <c r="O6" s="1087"/>
      <c r="P6" s="1087"/>
      <c r="Q6" s="1087"/>
      <c r="R6" s="1087"/>
      <c r="S6" s="1087"/>
      <c r="T6" s="1087"/>
      <c r="U6" s="1087"/>
    </row>
    <row r="7" spans="2:28" s="79" customFormat="1">
      <c r="B7" s="1087" t="s">
        <v>2</v>
      </c>
      <c r="C7" s="1087"/>
      <c r="D7" s="1087"/>
      <c r="E7" s="1087"/>
      <c r="F7" s="1087"/>
      <c r="G7" s="1087"/>
      <c r="H7" s="1087"/>
      <c r="I7" s="1087"/>
      <c r="J7" s="1087"/>
      <c r="K7" s="1087"/>
      <c r="L7" s="1087"/>
      <c r="M7" s="1087"/>
      <c r="N7" s="1087"/>
      <c r="O7" s="1087"/>
      <c r="P7" s="1087"/>
      <c r="Q7" s="1087"/>
      <c r="R7" s="1087"/>
      <c r="S7" s="1087"/>
      <c r="T7" s="1087"/>
      <c r="U7" s="1087"/>
    </row>
    <row r="8" spans="2:28" s="79" customFormat="1" ht="21" customHeight="1">
      <c r="B8" s="1088" t="s">
        <v>48</v>
      </c>
      <c r="C8" s="1088"/>
      <c r="D8" s="1088"/>
      <c r="E8" s="1088"/>
      <c r="F8" s="1088"/>
      <c r="G8" s="1088"/>
      <c r="H8" s="1088"/>
      <c r="I8" s="1088"/>
      <c r="J8" s="1088"/>
      <c r="K8" s="1088"/>
      <c r="L8" s="1088"/>
      <c r="M8" s="1088"/>
      <c r="N8" s="1088"/>
      <c r="O8" s="1088"/>
      <c r="P8" s="1088"/>
      <c r="Q8" s="1088"/>
      <c r="R8" s="1088"/>
      <c r="S8" s="1088"/>
      <c r="T8" s="1088"/>
      <c r="U8" s="1088"/>
    </row>
    <row r="9" spans="2:28" s="79" customFormat="1" ht="6" customHeight="1">
      <c r="B9" s="1089"/>
      <c r="C9" s="1089"/>
      <c r="D9" s="1089"/>
      <c r="E9" s="1089"/>
      <c r="F9" s="1089"/>
      <c r="G9" s="1089"/>
      <c r="H9" s="1089"/>
      <c r="I9" s="1089"/>
      <c r="J9" s="1089"/>
      <c r="K9" s="1089"/>
      <c r="L9" s="1089"/>
      <c r="M9" s="1089"/>
      <c r="N9" s="1089"/>
      <c r="O9" s="1089"/>
      <c r="P9" s="1089"/>
      <c r="Q9" s="1089"/>
      <c r="R9" s="1089"/>
      <c r="S9" s="1089"/>
      <c r="T9" s="1089"/>
      <c r="U9" s="1089"/>
    </row>
    <row r="10" spans="2:28" s="79" customFormat="1">
      <c r="B10" s="1089" t="s">
        <v>475</v>
      </c>
      <c r="C10" s="1095"/>
      <c r="D10" s="1095"/>
      <c r="E10" s="1095"/>
      <c r="F10" s="1095"/>
      <c r="G10" s="1095"/>
      <c r="H10" s="1095"/>
      <c r="I10" s="1095"/>
      <c r="J10" s="1095"/>
      <c r="K10" s="1095"/>
      <c r="L10" s="1095"/>
      <c r="M10" s="1095"/>
      <c r="N10" s="1095"/>
      <c r="O10" s="1095"/>
      <c r="P10" s="1095"/>
      <c r="Q10" s="1095"/>
      <c r="R10" s="1095"/>
      <c r="S10" s="1095"/>
      <c r="T10" s="1095"/>
      <c r="U10" s="1095"/>
    </row>
    <row r="11" spans="2:28" s="79" customFormat="1">
      <c r="B11" s="903"/>
      <c r="C11" s="904"/>
      <c r="D11" s="904"/>
      <c r="E11" s="904"/>
      <c r="F11" s="904"/>
      <c r="G11" s="904"/>
      <c r="H11" s="904"/>
      <c r="I11" s="904"/>
      <c r="J11" s="904"/>
      <c r="K11" s="904"/>
      <c r="L11" s="904"/>
      <c r="M11" s="904"/>
      <c r="N11" s="904"/>
      <c r="O11" s="904"/>
      <c r="P11" s="904"/>
      <c r="Q11" s="904"/>
      <c r="R11" s="904"/>
      <c r="S11" s="904"/>
      <c r="T11" s="904"/>
      <c r="U11" s="904"/>
    </row>
    <row r="12" spans="2:28" s="79" customFormat="1">
      <c r="B12" s="903"/>
      <c r="C12" s="904"/>
      <c r="D12" s="904"/>
      <c r="E12" s="904"/>
      <c r="F12" s="904"/>
      <c r="G12" s="904"/>
      <c r="H12" s="904"/>
      <c r="I12" s="904"/>
      <c r="J12" s="904"/>
      <c r="K12" s="904"/>
      <c r="L12" s="904"/>
      <c r="M12" s="904"/>
      <c r="N12" s="904"/>
      <c r="O12" s="904"/>
      <c r="P12" s="904"/>
      <c r="Q12" s="904"/>
      <c r="R12" s="904"/>
      <c r="S12" s="904"/>
      <c r="T12" s="904"/>
      <c r="U12" s="904"/>
    </row>
    <row r="13" spans="2:28" s="79" customFormat="1">
      <c r="B13" s="80" t="s">
        <v>83</v>
      </c>
      <c r="C13" s="904"/>
      <c r="D13" s="904"/>
      <c r="E13" s="904"/>
      <c r="F13" s="904"/>
      <c r="G13" s="904"/>
      <c r="H13" s="904"/>
      <c r="I13" s="904"/>
      <c r="J13" s="904"/>
      <c r="K13" s="904"/>
      <c r="L13" s="904"/>
      <c r="M13" s="904"/>
      <c r="N13" s="904"/>
      <c r="O13" s="904"/>
      <c r="P13" s="904"/>
      <c r="Q13" s="904"/>
      <c r="R13" s="904"/>
      <c r="S13" s="904"/>
      <c r="T13" s="904"/>
      <c r="U13" s="904"/>
    </row>
    <row r="14" spans="2:28" s="79" customFormat="1" ht="13.5" thickBot="1">
      <c r="C14" s="904"/>
      <c r="D14" s="904"/>
      <c r="E14" s="904"/>
      <c r="F14" s="904"/>
      <c r="G14" s="904"/>
      <c r="H14" s="7" t="s">
        <v>54</v>
      </c>
      <c r="I14" s="99" t="s">
        <v>476</v>
      </c>
      <c r="J14" s="99"/>
      <c r="K14" s="99"/>
      <c r="L14" s="99" t="s">
        <v>476</v>
      </c>
      <c r="M14" s="99" t="s">
        <v>476</v>
      </c>
      <c r="N14" s="99" t="s">
        <v>476</v>
      </c>
      <c r="O14" s="99" t="s">
        <v>476</v>
      </c>
      <c r="P14" s="99" t="s">
        <v>476</v>
      </c>
      <c r="Q14" s="99" t="s">
        <v>476</v>
      </c>
      <c r="R14" s="99" t="s">
        <v>476</v>
      </c>
      <c r="S14" s="99" t="s">
        <v>476</v>
      </c>
      <c r="T14" s="99" t="s">
        <v>476</v>
      </c>
      <c r="U14" s="99" t="s">
        <v>476</v>
      </c>
      <c r="V14" s="99" t="s">
        <v>476</v>
      </c>
    </row>
    <row r="15" spans="2:28" s="79" customFormat="1" ht="15" customHeight="1">
      <c r="B15" s="903"/>
      <c r="C15" s="904"/>
      <c r="D15" s="904"/>
      <c r="E15" s="99" t="s">
        <v>477</v>
      </c>
      <c r="F15" s="904"/>
      <c r="G15" s="904"/>
      <c r="J15" s="1099" t="s">
        <v>1362</v>
      </c>
      <c r="K15" s="1100"/>
      <c r="L15" s="132"/>
      <c r="R15" s="135"/>
      <c r="S15" s="1101"/>
      <c r="T15" s="1101"/>
      <c r="U15" s="1101"/>
    </row>
    <row r="16" spans="2:28" s="79" customFormat="1" ht="209.1" customHeight="1">
      <c r="B16" s="81" t="s">
        <v>3</v>
      </c>
      <c r="C16" s="81" t="s">
        <v>4</v>
      </c>
      <c r="D16" s="81" t="s">
        <v>5</v>
      </c>
      <c r="E16" s="81" t="s">
        <v>479</v>
      </c>
      <c r="F16" s="81" t="s">
        <v>480</v>
      </c>
      <c r="G16" s="81" t="s">
        <v>481</v>
      </c>
      <c r="H16" s="81" t="s">
        <v>482</v>
      </c>
      <c r="I16" s="81" t="s">
        <v>483</v>
      </c>
      <c r="J16" s="82" t="s">
        <v>907</v>
      </c>
      <c r="K16" s="133" t="s">
        <v>485</v>
      </c>
      <c r="L16" s="131" t="s">
        <v>49</v>
      </c>
      <c r="M16" s="131" t="s">
        <v>50</v>
      </c>
      <c r="N16" s="134" t="s">
        <v>111</v>
      </c>
      <c r="O16" s="9" t="s">
        <v>7</v>
      </c>
      <c r="P16" s="9" t="s">
        <v>119</v>
      </c>
      <c r="Q16" s="108" t="s">
        <v>8</v>
      </c>
      <c r="R16" s="131" t="s">
        <v>9</v>
      </c>
      <c r="S16" s="131" t="s">
        <v>118</v>
      </c>
      <c r="T16" s="131" t="s">
        <v>120</v>
      </c>
      <c r="U16" s="136" t="s">
        <v>121</v>
      </c>
      <c r="V16" s="130" t="s">
        <v>115</v>
      </c>
      <c r="W16" s="109" t="s">
        <v>108</v>
      </c>
      <c r="X16" s="109" t="s">
        <v>55</v>
      </c>
      <c r="Y16" s="109" t="s">
        <v>486</v>
      </c>
      <c r="Z16" s="109" t="s">
        <v>112</v>
      </c>
      <c r="AA16" s="109" t="s">
        <v>487</v>
      </c>
      <c r="AB16" s="109" t="s">
        <v>10</v>
      </c>
    </row>
    <row r="17" spans="2:28" s="79" customFormat="1" ht="140.25">
      <c r="B17" s="382">
        <v>1</v>
      </c>
      <c r="C17" s="406">
        <v>14</v>
      </c>
      <c r="D17" s="406">
        <v>14</v>
      </c>
      <c r="E17" s="927" t="s">
        <v>1534</v>
      </c>
      <c r="F17" s="406" t="s">
        <v>162</v>
      </c>
      <c r="G17" s="382" t="s">
        <v>1535</v>
      </c>
      <c r="H17" s="382" t="s">
        <v>1277</v>
      </c>
      <c r="I17" s="382" t="s">
        <v>1536</v>
      </c>
      <c r="J17" s="382" t="s">
        <v>365</v>
      </c>
      <c r="K17" s="382" t="s">
        <v>365</v>
      </c>
      <c r="L17" s="407" t="s">
        <v>1539</v>
      </c>
      <c r="M17" s="407" t="s">
        <v>1540</v>
      </c>
      <c r="N17" s="382" t="s">
        <v>1537</v>
      </c>
      <c r="O17" s="419">
        <v>0.3</v>
      </c>
      <c r="P17" s="381">
        <v>41465</v>
      </c>
      <c r="Q17" s="381">
        <v>41471</v>
      </c>
      <c r="R17" s="415">
        <v>42359</v>
      </c>
      <c r="S17" s="928" t="s">
        <v>1538</v>
      </c>
      <c r="T17" s="929">
        <v>42447</v>
      </c>
      <c r="U17" s="412" t="s">
        <v>162</v>
      </c>
      <c r="V17" s="382" t="s">
        <v>223</v>
      </c>
      <c r="W17" s="235">
        <v>2015</v>
      </c>
      <c r="X17" s="413">
        <v>1793600000</v>
      </c>
      <c r="Y17" s="413">
        <f>X17/VLOOKUP(W17,lov_smmlv,2)*sm_2019</f>
        <v>2305127427.0194774</v>
      </c>
      <c r="Z17" s="414">
        <v>0.3</v>
      </c>
      <c r="AA17" s="413">
        <f>Z17*Y17</f>
        <v>691538228.10584319</v>
      </c>
      <c r="AB17" s="235" t="s">
        <v>1541</v>
      </c>
    </row>
    <row r="18" spans="2:28" s="79" customFormat="1" ht="15.75" thickBot="1">
      <c r="B18" s="903"/>
      <c r="C18" s="904"/>
      <c r="D18" s="904"/>
      <c r="E18" s="904"/>
      <c r="F18" s="904"/>
      <c r="G18" s="904"/>
      <c r="H18" s="904"/>
      <c r="I18" s="904"/>
      <c r="J18" s="904"/>
      <c r="K18" s="904"/>
      <c r="L18" s="904"/>
      <c r="M18" s="904"/>
      <c r="N18" s="904"/>
      <c r="O18" s="904"/>
      <c r="P18" s="904"/>
      <c r="Q18" s="904"/>
      <c r="R18" s="904"/>
      <c r="T18" s="97"/>
      <c r="U18" s="904"/>
      <c r="X18" s="1277" t="s">
        <v>500</v>
      </c>
      <c r="Y18" s="1278"/>
      <c r="AA18" s="179">
        <f>SUM(AA17:AA17)</f>
        <v>691538228.10584319</v>
      </c>
    </row>
    <row r="19" spans="2:28" s="79" customFormat="1">
      <c r="B19" s="903"/>
      <c r="C19" s="904"/>
      <c r="D19" s="904"/>
      <c r="E19" s="904"/>
      <c r="F19" s="904"/>
      <c r="G19" s="904"/>
      <c r="H19" s="904"/>
      <c r="I19" s="904"/>
      <c r="J19" s="904"/>
      <c r="K19" s="904"/>
      <c r="L19" s="904"/>
      <c r="M19" s="904"/>
      <c r="N19" s="904"/>
      <c r="O19" s="904"/>
      <c r="P19" s="904"/>
      <c r="Q19" s="904"/>
      <c r="R19" s="188" t="s">
        <v>501</v>
      </c>
      <c r="S19" s="189" t="s">
        <v>502</v>
      </c>
      <c r="T19" s="189" t="s">
        <v>110</v>
      </c>
      <c r="U19" s="115"/>
      <c r="V19" s="1091" t="s">
        <v>503</v>
      </c>
      <c r="AA19" s="908"/>
    </row>
    <row r="20" spans="2:28" s="79" customFormat="1" ht="12.75" customHeight="1">
      <c r="B20" s="903"/>
      <c r="C20" s="904"/>
      <c r="D20" s="904"/>
      <c r="E20" s="904"/>
      <c r="F20" s="904"/>
      <c r="G20" s="904"/>
      <c r="H20" s="904"/>
      <c r="I20" s="904"/>
      <c r="J20" s="904"/>
      <c r="K20" s="904"/>
      <c r="L20" s="904"/>
      <c r="M20" s="904"/>
      <c r="N20" s="904"/>
      <c r="O20" s="904"/>
      <c r="P20" s="904"/>
      <c r="Q20" s="904"/>
      <c r="R20" s="190" t="s">
        <v>504</v>
      </c>
      <c r="S20" s="186">
        <f>1048.5*(sm_2019)</f>
        <v>868279626</v>
      </c>
      <c r="T20" s="187">
        <f>S20/sm_2019</f>
        <v>1048.5</v>
      </c>
      <c r="U20" s="177"/>
      <c r="V20" s="1092"/>
    </row>
    <row r="21" spans="2:28" s="79" customFormat="1" ht="15" customHeight="1">
      <c r="B21" s="903"/>
      <c r="C21" s="904"/>
      <c r="I21" s="904"/>
      <c r="J21" s="904"/>
      <c r="K21" s="904"/>
      <c r="L21" s="904"/>
      <c r="M21" s="904"/>
      <c r="N21" s="904"/>
      <c r="O21" s="904"/>
      <c r="P21" s="904"/>
      <c r="Q21" s="904"/>
      <c r="R21" s="191">
        <v>0.25</v>
      </c>
      <c r="S21" s="186">
        <f>25%*PPTO_oficial</f>
        <v>217070985.25</v>
      </c>
      <c r="T21" s="180">
        <f>S21/sm_2019</f>
        <v>262.12630265566662</v>
      </c>
      <c r="U21" s="178"/>
      <c r="V21" s="1092"/>
    </row>
    <row r="22" spans="2:28" s="79" customFormat="1" ht="15" customHeight="1">
      <c r="B22" s="903"/>
      <c r="C22" s="904"/>
      <c r="I22" s="904"/>
      <c r="J22" s="904"/>
      <c r="K22" s="904"/>
      <c r="L22" s="904"/>
      <c r="M22" s="904"/>
      <c r="N22" s="904"/>
      <c r="O22" s="904"/>
      <c r="P22" s="904"/>
      <c r="Q22" s="904"/>
      <c r="R22" s="191">
        <v>0.5</v>
      </c>
      <c r="S22" s="186">
        <f>50%*PPTO_oficial</f>
        <v>434141970.5</v>
      </c>
      <c r="T22" s="180">
        <f>S22/sm_2019</f>
        <v>524.25260531133324</v>
      </c>
      <c r="U22" s="178"/>
      <c r="V22" s="1092"/>
    </row>
    <row r="23" spans="2:28" s="79" customFormat="1" ht="15" customHeight="1">
      <c r="B23" s="903"/>
      <c r="C23" s="904"/>
      <c r="I23" s="904"/>
      <c r="J23" s="904"/>
      <c r="K23" s="904"/>
      <c r="L23" s="904"/>
      <c r="M23" s="904"/>
      <c r="N23" s="904"/>
      <c r="O23" s="904"/>
      <c r="P23" s="904"/>
      <c r="Q23" s="904"/>
      <c r="R23" s="191">
        <v>0.75</v>
      </c>
      <c r="S23" s="186">
        <f>75%*PPTO_oficial</f>
        <v>651212955.75</v>
      </c>
      <c r="T23" s="180">
        <f>S23/sm_2019</f>
        <v>786.3789079669998</v>
      </c>
      <c r="U23" s="178"/>
      <c r="V23" s="1092"/>
    </row>
    <row r="24" spans="2:28" s="79" customFormat="1" ht="27" customHeight="1">
      <c r="B24" s="903"/>
      <c r="C24" s="904"/>
      <c r="I24" s="904"/>
      <c r="J24" s="904"/>
      <c r="K24" s="904"/>
      <c r="L24" s="904"/>
      <c r="M24" s="904"/>
      <c r="N24" s="904"/>
      <c r="O24" s="904"/>
      <c r="P24" s="904"/>
      <c r="Q24" s="930"/>
      <c r="R24" s="192" t="s">
        <v>505</v>
      </c>
      <c r="S24" s="181">
        <f>AA18</f>
        <v>691538228.10584319</v>
      </c>
      <c r="T24" s="182">
        <f>S24/sm_2019</f>
        <v>835.0741056879026</v>
      </c>
      <c r="U24" s="178"/>
      <c r="V24" s="1092"/>
    </row>
    <row r="25" spans="2:28" s="79" customFormat="1" ht="15">
      <c r="B25" s="903"/>
      <c r="C25" s="904"/>
      <c r="I25" s="904"/>
      <c r="J25" s="904"/>
      <c r="K25" s="904"/>
      <c r="L25" s="904"/>
      <c r="M25" s="904"/>
      <c r="N25" s="904"/>
      <c r="O25" s="904"/>
      <c r="P25" s="904"/>
      <c r="Q25" s="904"/>
      <c r="R25" s="199"/>
      <c r="S25" s="83"/>
      <c r="T25" s="198"/>
      <c r="U25" s="177"/>
      <c r="V25" s="1092"/>
    </row>
    <row r="26" spans="2:28" s="79" customFormat="1" ht="16.5" customHeight="1">
      <c r="B26" s="903"/>
      <c r="C26" s="904"/>
      <c r="I26" s="904"/>
      <c r="J26" s="904"/>
      <c r="K26" s="904"/>
      <c r="L26" s="904"/>
      <c r="M26" s="904"/>
      <c r="N26" s="904"/>
      <c r="O26" s="904"/>
      <c r="P26" s="904"/>
      <c r="Q26" s="914"/>
      <c r="R26" s="193" t="s">
        <v>506</v>
      </c>
      <c r="S26" s="185" t="s">
        <v>507</v>
      </c>
      <c r="T26" s="185" t="s">
        <v>508</v>
      </c>
      <c r="U26" s="177"/>
      <c r="V26" s="1092"/>
    </row>
    <row r="27" spans="2:28" s="79" customFormat="1" ht="16.5" customHeight="1">
      <c r="B27" s="903"/>
      <c r="C27" s="904"/>
      <c r="I27" s="904"/>
      <c r="J27" s="904"/>
      <c r="K27" s="904"/>
      <c r="L27" s="904"/>
      <c r="M27" s="904"/>
      <c r="N27" s="98"/>
      <c r="O27" s="98"/>
      <c r="P27" s="98"/>
      <c r="R27" s="194" t="s">
        <v>509</v>
      </c>
      <c r="S27" s="184">
        <f>IF(OR(sum_ppte=S21,AND(sum_ppte&gt;S21,sum_ppte&lt;S22)),10,0)</f>
        <v>0</v>
      </c>
      <c r="T27" s="184">
        <f>IF(OR(PPTE_SMMLV=T21,AND(PPTE_SMMLV&gt;T21,PPTE_SMMLV&lt;T22)),10,0)</f>
        <v>0</v>
      </c>
      <c r="U27" s="177"/>
      <c r="V27" s="1092"/>
    </row>
    <row r="28" spans="2:28" s="79" customFormat="1" ht="16.5" customHeight="1">
      <c r="B28" s="903"/>
      <c r="C28" s="904"/>
      <c r="D28" s="904"/>
      <c r="E28" s="904"/>
      <c r="F28" s="904"/>
      <c r="G28" s="904"/>
      <c r="H28" s="904"/>
      <c r="I28" s="904"/>
      <c r="J28" s="904"/>
      <c r="K28" s="904"/>
      <c r="L28" s="904"/>
      <c r="M28" s="904"/>
      <c r="N28" s="98"/>
      <c r="O28" s="98"/>
      <c r="P28" s="98"/>
      <c r="R28" s="194" t="s">
        <v>510</v>
      </c>
      <c r="S28" s="184">
        <f>IF(OR(sum_ppte=S22,AND(sum_ppte&gt;S22,sum_ppte&lt;S23)),20,0)</f>
        <v>0</v>
      </c>
      <c r="T28" s="184">
        <f>IF(OR(PPTE_SMMLV=T22,AND(PPTE_SMMLV&gt;T22,PPTE_SMMLV&lt;T23)),20,0)</f>
        <v>0</v>
      </c>
      <c r="U28" s="177"/>
      <c r="V28" s="1092"/>
    </row>
    <row r="29" spans="2:28" s="79" customFormat="1" ht="16.5" customHeight="1">
      <c r="B29" s="903"/>
      <c r="C29" s="904"/>
      <c r="D29" s="904"/>
      <c r="E29" s="904"/>
      <c r="F29" s="904"/>
      <c r="G29" s="904"/>
      <c r="H29" s="904"/>
      <c r="I29" s="904"/>
      <c r="J29" s="904"/>
      <c r="K29" s="904"/>
      <c r="L29" s="904"/>
      <c r="M29" s="904"/>
      <c r="N29" s="98"/>
      <c r="O29" s="98"/>
      <c r="P29" s="98"/>
      <c r="R29" s="194" t="s">
        <v>511</v>
      </c>
      <c r="S29" s="184">
        <v>30</v>
      </c>
      <c r="T29" s="184">
        <f>IF(OR(PPTE_SMMLV=T23,PPTE_SMMLV&gt;T23),30,0)</f>
        <v>0</v>
      </c>
      <c r="U29" s="177"/>
      <c r="V29" s="1092"/>
    </row>
    <row r="30" spans="2:28" s="79" customFormat="1" ht="16.5" customHeight="1">
      <c r="B30" s="903"/>
      <c r="C30" s="904"/>
      <c r="D30" s="904"/>
      <c r="E30" s="904"/>
      <c r="F30" s="904"/>
      <c r="G30" s="1094"/>
      <c r="H30" s="1094"/>
      <c r="I30" s="1094"/>
      <c r="J30" s="902"/>
      <c r="K30" s="902"/>
      <c r="L30" s="1094"/>
      <c r="M30" s="904"/>
      <c r="N30" s="904"/>
      <c r="O30" s="904"/>
      <c r="P30" s="904"/>
      <c r="R30" s="195" t="s">
        <v>512</v>
      </c>
      <c r="S30" s="184">
        <v>10</v>
      </c>
      <c r="T30" s="184">
        <v>10</v>
      </c>
      <c r="U30" s="177"/>
      <c r="V30" s="1092"/>
    </row>
    <row r="31" spans="2:28" s="79" customFormat="1" ht="16.5" customHeight="1" thickBot="1">
      <c r="B31" s="903"/>
      <c r="C31" s="904"/>
      <c r="D31" s="904"/>
      <c r="E31" s="904"/>
      <c r="F31" s="904"/>
      <c r="G31" s="1094"/>
      <c r="H31" s="1094"/>
      <c r="I31" s="1094"/>
      <c r="J31" s="902"/>
      <c r="K31" s="902"/>
      <c r="L31" s="1094"/>
      <c r="M31" s="904"/>
      <c r="N31" s="904"/>
      <c r="O31" s="904"/>
      <c r="P31" s="904"/>
      <c r="Q31" s="914"/>
      <c r="R31" s="196" t="s">
        <v>506</v>
      </c>
      <c r="S31" s="197">
        <f>SUM(S27:S30)</f>
        <v>40</v>
      </c>
      <c r="T31" s="197">
        <f>SUM(T27:T30)</f>
        <v>10</v>
      </c>
      <c r="U31" s="200"/>
      <c r="V31" s="1093"/>
    </row>
    <row r="32" spans="2:28" s="79" customFormat="1">
      <c r="B32" s="903"/>
      <c r="C32" s="904"/>
      <c r="D32" s="904"/>
      <c r="E32" s="904"/>
      <c r="F32" s="904"/>
      <c r="G32" s="1094"/>
      <c r="H32" s="1094"/>
      <c r="I32" s="1094"/>
      <c r="J32" s="902"/>
      <c r="K32" s="902"/>
      <c r="L32" s="1094"/>
      <c r="M32" s="904"/>
      <c r="N32" s="904"/>
      <c r="O32" s="904"/>
      <c r="P32" s="904"/>
      <c r="Q32" s="904"/>
      <c r="R32" s="904"/>
      <c r="S32" s="100"/>
      <c r="T32" s="904"/>
      <c r="U32" s="904"/>
    </row>
    <row r="33" spans="2:21" s="79" customFormat="1">
      <c r="B33" s="903"/>
      <c r="C33" s="904"/>
      <c r="D33" s="904"/>
      <c r="E33" s="904"/>
      <c r="F33" s="904"/>
      <c r="G33" s="1094"/>
      <c r="H33" s="1094"/>
      <c r="I33" s="1094"/>
      <c r="J33" s="902"/>
      <c r="K33" s="902"/>
      <c r="L33" s="1094"/>
      <c r="M33" s="904"/>
      <c r="N33" s="904"/>
      <c r="O33" s="904"/>
      <c r="P33" s="904"/>
      <c r="Q33" s="904"/>
      <c r="R33" s="904"/>
      <c r="S33" s="100"/>
      <c r="T33" s="904"/>
      <c r="U33" s="904"/>
    </row>
    <row r="34" spans="2:21">
      <c r="G34" s="1094"/>
      <c r="H34" s="1094"/>
      <c r="I34" s="1094"/>
      <c r="J34" s="902"/>
      <c r="K34" s="902"/>
      <c r="L34" s="1094"/>
    </row>
    <row r="35" spans="2:21">
      <c r="G35" s="1094"/>
      <c r="H35" s="1094"/>
      <c r="I35" s="1094"/>
      <c r="J35" s="902"/>
      <c r="K35" s="902"/>
      <c r="L35" s="1094"/>
    </row>
    <row r="36" spans="2:21" s="102" customFormat="1">
      <c r="G36" s="1094"/>
      <c r="H36" s="1094"/>
      <c r="I36" s="1094"/>
      <c r="J36" s="902"/>
      <c r="K36" s="902"/>
      <c r="L36" s="1094"/>
    </row>
    <row r="37" spans="2:21" s="103" customFormat="1" ht="18">
      <c r="C37" s="104"/>
      <c r="D37" s="104"/>
      <c r="E37" s="104"/>
      <c r="F37" s="104"/>
      <c r="G37" s="1094"/>
      <c r="H37" s="1094"/>
      <c r="I37" s="1094"/>
      <c r="J37" s="902"/>
      <c r="K37" s="902"/>
      <c r="L37" s="1094"/>
    </row>
    <row r="38" spans="2:21" s="103" customFormat="1" ht="18">
      <c r="C38" s="104"/>
      <c r="G38" s="1094"/>
      <c r="H38" s="1094"/>
      <c r="I38" s="1094"/>
      <c r="J38" s="902"/>
      <c r="K38" s="902"/>
      <c r="L38" s="32"/>
    </row>
    <row r="39" spans="2:21" s="103" customFormat="1" ht="18">
      <c r="C39" s="104"/>
      <c r="G39" s="1094"/>
      <c r="H39" s="1094"/>
      <c r="I39" s="1094"/>
      <c r="J39" s="902"/>
      <c r="K39" s="902"/>
      <c r="L39" s="32"/>
    </row>
    <row r="40" spans="2:21" s="103" customFormat="1" ht="18">
      <c r="C40" s="104"/>
      <c r="G40" s="1094"/>
      <c r="H40" s="1094"/>
      <c r="I40" s="1094"/>
      <c r="J40" s="902"/>
      <c r="K40" s="902"/>
      <c r="L40" s="32"/>
    </row>
    <row r="41" spans="2:21" s="103" customFormat="1" ht="18">
      <c r="C41" s="104"/>
      <c r="G41" s="1094"/>
      <c r="H41" s="1094"/>
      <c r="I41" s="1094"/>
      <c r="J41" s="902"/>
      <c r="K41" s="902"/>
      <c r="L41" s="32"/>
    </row>
    <row r="42" spans="2:21" s="103" customFormat="1" ht="18">
      <c r="C42" s="104"/>
      <c r="I42" s="104"/>
      <c r="J42" s="104"/>
      <c r="K42" s="104"/>
    </row>
    <row r="43" spans="2:21" s="103" customFormat="1" ht="18">
      <c r="C43" s="104"/>
      <c r="I43" s="104"/>
      <c r="J43" s="104"/>
      <c r="K43" s="104"/>
    </row>
    <row r="44" spans="2:21" s="103" customFormat="1" ht="18">
      <c r="C44" s="104"/>
      <c r="I44" s="104"/>
      <c r="J44" s="104"/>
      <c r="K44" s="104"/>
    </row>
    <row r="45" spans="2:21" s="103" customFormat="1" ht="18">
      <c r="C45" s="104"/>
      <c r="D45" s="104"/>
      <c r="E45" s="104"/>
      <c r="F45" s="104"/>
      <c r="G45" s="104"/>
      <c r="H45" s="104"/>
      <c r="I45" s="104"/>
      <c r="J45" s="104"/>
      <c r="K45" s="104"/>
    </row>
    <row r="46" spans="2:21" s="103" customFormat="1" ht="18">
      <c r="C46" s="104"/>
      <c r="D46" s="104"/>
      <c r="E46" s="104"/>
      <c r="F46" s="104"/>
      <c r="G46" s="104"/>
      <c r="H46" s="104"/>
      <c r="I46" s="104"/>
      <c r="J46" s="104"/>
      <c r="K46" s="104"/>
    </row>
  </sheetData>
  <mergeCells count="12">
    <mergeCell ref="V19:V31"/>
    <mergeCell ref="G30:I41"/>
    <mergeCell ref="L30:L37"/>
    <mergeCell ref="X18:Y18"/>
    <mergeCell ref="B5:U5"/>
    <mergeCell ref="B6:U6"/>
    <mergeCell ref="B7:U7"/>
    <mergeCell ref="B8:U8"/>
    <mergeCell ref="B9:U9"/>
    <mergeCell ref="B10:U10"/>
    <mergeCell ref="J15:K15"/>
    <mergeCell ref="S15:U15"/>
  </mergeCells>
  <conditionalFormatting sqref="AA18">
    <cfRule type="containsText" dxfId="71" priority="7" operator="containsText" text="NO">
      <formula>NOT(ISERROR(SEARCH(("NO"),(AA18))))</formula>
    </cfRule>
  </conditionalFormatting>
  <conditionalFormatting sqref="AA18">
    <cfRule type="cellIs" dxfId="70" priority="8" operator="equal">
      <formula>"""no"""</formula>
    </cfRule>
  </conditionalFormatting>
  <conditionalFormatting sqref="W17:X17 Z17:AA17">
    <cfRule type="containsText" dxfId="69" priority="5" operator="containsText" text="NO">
      <formula>NOT(ISERROR(SEARCH(("NO"),(W17))))</formula>
    </cfRule>
  </conditionalFormatting>
  <conditionalFormatting sqref="W17:X17 Z17:AA17">
    <cfRule type="cellIs" dxfId="68" priority="6" operator="equal">
      <formula>"""no"""</formula>
    </cfRule>
  </conditionalFormatting>
  <conditionalFormatting sqref="Y17">
    <cfRule type="containsText" dxfId="67" priority="3" operator="containsText" text="NO">
      <formula>NOT(ISERROR(SEARCH(("NO"),(Y17))))</formula>
    </cfRule>
  </conditionalFormatting>
  <conditionalFormatting sqref="Y17">
    <cfRule type="cellIs" dxfId="66" priority="4" operator="equal">
      <formula>"""no"""</formula>
    </cfRule>
  </conditionalFormatting>
  <pageMargins left="0.7" right="0.7" top="0.75" bottom="0.75" header="0.3" footer="0.3"/>
  <drawing r:id="rId1"/>
  <legacy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15"/>
  <sheetViews>
    <sheetView topLeftCell="G31" zoomScale="80" zoomScaleNormal="80" workbookViewId="0">
      <selection activeCell="M33" sqref="M33"/>
    </sheetView>
  </sheetViews>
  <sheetFormatPr baseColWidth="10" defaultColWidth="14.42578125" defaultRowHeight="15"/>
  <cols>
    <col min="1" max="1" width="15.28515625" style="105" customWidth="1"/>
    <col min="2" max="2" width="31.140625" style="910" customWidth="1"/>
    <col min="3" max="3" width="19.42578125" style="910" customWidth="1"/>
    <col min="4" max="4" width="34.7109375" style="910" customWidth="1"/>
    <col min="5" max="5" width="39.85546875" style="910" customWidth="1"/>
    <col min="6" max="6" width="123.85546875" style="957" customWidth="1"/>
    <col min="7" max="7" width="16.42578125" style="910" customWidth="1"/>
    <col min="8" max="8" width="19.28515625" style="910" customWidth="1"/>
    <col min="9" max="9" width="14.28515625" style="105" customWidth="1"/>
    <col min="10" max="10" width="18.42578125" style="910" customWidth="1"/>
    <col min="11" max="11" width="22" style="910" customWidth="1"/>
    <col min="12" max="12" width="18.42578125" style="910" customWidth="1"/>
    <col min="13" max="13" width="43.28515625" style="910" customWidth="1"/>
    <col min="14" max="14" width="16.42578125" style="910" bestFit="1" customWidth="1"/>
    <col min="15" max="15" width="12.28515625" style="910" bestFit="1" customWidth="1"/>
    <col min="16" max="16" width="30.7109375" style="910" customWidth="1"/>
    <col min="17" max="24" width="11.42578125" style="910" customWidth="1"/>
    <col min="25" max="16384" width="14.42578125" style="910"/>
  </cols>
  <sheetData>
    <row r="1" spans="1:24" ht="15.75" hidden="1" thickBot="1">
      <c r="A1" s="1043" t="s">
        <v>58</v>
      </c>
      <c r="B1" s="1042"/>
      <c r="C1" s="1042"/>
      <c r="D1" s="1042"/>
      <c r="E1" s="1042"/>
      <c r="F1" s="1042"/>
      <c r="G1" s="1042"/>
      <c r="H1" s="1042"/>
      <c r="I1" s="1042"/>
      <c r="J1" s="1042"/>
      <c r="K1" s="1042"/>
      <c r="L1" s="1042"/>
      <c r="M1" s="1042"/>
      <c r="N1" s="1042"/>
      <c r="O1" s="18"/>
      <c r="P1" s="18"/>
      <c r="Q1" s="18"/>
      <c r="R1" s="18"/>
      <c r="S1" s="18"/>
      <c r="T1" s="18"/>
      <c r="U1" s="18"/>
      <c r="V1" s="18"/>
      <c r="W1" s="18"/>
      <c r="X1" s="18"/>
    </row>
    <row r="2" spans="1:24" ht="15.75" hidden="1" thickBot="1">
      <c r="A2" s="1043" t="s">
        <v>2</v>
      </c>
      <c r="B2" s="1042"/>
      <c r="C2" s="1042"/>
      <c r="D2" s="1042"/>
      <c r="E2" s="1042"/>
      <c r="F2" s="1042"/>
      <c r="G2" s="1042"/>
      <c r="H2" s="1042"/>
      <c r="I2" s="1042"/>
      <c r="J2" s="1042"/>
      <c r="K2" s="1042"/>
      <c r="L2" s="1042"/>
      <c r="M2" s="1042"/>
      <c r="N2" s="1042"/>
      <c r="O2" s="18"/>
      <c r="P2" s="18"/>
      <c r="Q2" s="18"/>
      <c r="R2" s="18"/>
      <c r="S2" s="18"/>
      <c r="T2" s="18"/>
      <c r="U2" s="18"/>
      <c r="V2" s="18"/>
      <c r="W2" s="18"/>
      <c r="X2" s="18"/>
    </row>
    <row r="3" spans="1:24" ht="15.75" hidden="1" thickBot="1">
      <c r="A3" s="1043"/>
      <c r="B3" s="1042"/>
      <c r="C3" s="1042"/>
      <c r="D3" s="1042"/>
      <c r="E3" s="1042"/>
      <c r="F3" s="1042"/>
      <c r="G3" s="1042"/>
      <c r="H3" s="1042"/>
      <c r="I3" s="1042"/>
      <c r="J3" s="1042"/>
      <c r="K3" s="1042"/>
      <c r="L3" s="1042"/>
      <c r="M3" s="1042"/>
      <c r="N3" s="1042"/>
      <c r="O3" s="18"/>
      <c r="P3" s="18"/>
      <c r="Q3" s="18"/>
      <c r="R3" s="18"/>
      <c r="S3" s="18"/>
      <c r="T3" s="18"/>
      <c r="U3" s="18"/>
      <c r="V3" s="18"/>
      <c r="W3" s="18"/>
      <c r="X3" s="18"/>
    </row>
    <row r="4" spans="1:24" ht="15.75" hidden="1" thickBot="1">
      <c r="A4" s="1043" t="s">
        <v>48</v>
      </c>
      <c r="B4" s="1042"/>
      <c r="C4" s="1042"/>
      <c r="D4" s="1042"/>
      <c r="E4" s="1042"/>
      <c r="F4" s="1042"/>
      <c r="G4" s="1042"/>
      <c r="H4" s="1042"/>
      <c r="I4" s="1042"/>
      <c r="J4" s="1042"/>
      <c r="K4" s="1042"/>
      <c r="L4" s="1042"/>
      <c r="M4" s="1042"/>
      <c r="N4" s="1042"/>
      <c r="O4" s="18"/>
      <c r="P4" s="18"/>
      <c r="Q4" s="18"/>
      <c r="R4" s="18"/>
      <c r="S4" s="18"/>
      <c r="T4" s="18"/>
      <c r="U4" s="18"/>
      <c r="V4" s="18"/>
      <c r="W4" s="18"/>
      <c r="X4" s="18"/>
    </row>
    <row r="5" spans="1:24" ht="15.75" hidden="1" thickBot="1">
      <c r="A5" s="1043" t="s">
        <v>514</v>
      </c>
      <c r="B5" s="1042"/>
      <c r="C5" s="1042"/>
      <c r="D5" s="1042"/>
      <c r="E5" s="1042"/>
      <c r="F5" s="1042"/>
      <c r="G5" s="1042"/>
      <c r="H5" s="1042"/>
      <c r="I5" s="1042"/>
      <c r="J5" s="1042"/>
      <c r="K5" s="1042"/>
      <c r="L5" s="1042"/>
      <c r="M5" s="1042"/>
      <c r="N5" s="1042"/>
      <c r="O5" s="18"/>
      <c r="P5" s="18"/>
      <c r="Q5" s="18"/>
      <c r="R5" s="18"/>
      <c r="S5" s="18"/>
      <c r="T5" s="18"/>
      <c r="U5" s="18"/>
      <c r="V5" s="18"/>
      <c r="W5" s="18"/>
      <c r="X5" s="18"/>
    </row>
    <row r="6" spans="1:24" ht="15.75" hidden="1" thickBot="1">
      <c r="A6" s="900"/>
      <c r="B6" s="911"/>
      <c r="C6" s="911"/>
      <c r="D6" s="911"/>
      <c r="E6" s="911"/>
      <c r="F6" s="911"/>
      <c r="G6" s="911"/>
      <c r="H6" s="911"/>
      <c r="I6" s="808"/>
      <c r="J6" s="911"/>
      <c r="K6" s="911"/>
      <c r="L6" s="911"/>
      <c r="M6" s="911"/>
      <c r="N6" s="911"/>
      <c r="O6" s="18"/>
      <c r="P6" s="18"/>
      <c r="Q6" s="18"/>
      <c r="R6" s="18"/>
      <c r="S6" s="18"/>
      <c r="T6" s="18"/>
      <c r="U6" s="18"/>
      <c r="V6" s="18"/>
      <c r="W6" s="18"/>
      <c r="X6" s="18"/>
    </row>
    <row r="7" spans="1:24" ht="15.75" hidden="1" thickBot="1">
      <c r="A7" s="1155" t="s">
        <v>83</v>
      </c>
      <c r="B7" s="1156"/>
      <c r="C7" s="1156"/>
      <c r="D7" s="1156"/>
      <c r="E7" s="1156"/>
      <c r="F7" s="1156"/>
      <c r="G7" s="1156"/>
      <c r="H7" s="1156"/>
      <c r="I7" s="1156"/>
      <c r="J7" s="1156"/>
      <c r="K7" s="1156"/>
      <c r="L7" s="1156"/>
      <c r="M7" s="1156"/>
      <c r="N7" s="1156"/>
      <c r="O7" s="18"/>
      <c r="P7" s="18"/>
      <c r="Q7" s="18"/>
      <c r="R7" s="18"/>
      <c r="S7" s="18"/>
      <c r="T7" s="18"/>
      <c r="U7" s="18"/>
      <c r="V7" s="18"/>
      <c r="W7" s="18"/>
      <c r="X7" s="18"/>
    </row>
    <row r="8" spans="1:24">
      <c r="A8" s="1103" t="s">
        <v>515</v>
      </c>
      <c r="B8" s="1104"/>
      <c r="C8" s="1104"/>
      <c r="D8" s="1104"/>
      <c r="E8" s="1104"/>
      <c r="F8" s="1104"/>
      <c r="G8" s="1104"/>
      <c r="H8" s="1104"/>
      <c r="I8" s="1104"/>
      <c r="J8" s="1104"/>
      <c r="K8" s="1104"/>
      <c r="L8" s="1104"/>
      <c r="M8" s="1104"/>
      <c r="N8" s="1104"/>
      <c r="O8" s="1105"/>
      <c r="P8" s="18"/>
      <c r="Q8" s="18"/>
      <c r="R8" s="18"/>
      <c r="S8" s="18"/>
      <c r="T8" s="18"/>
      <c r="U8" s="18"/>
      <c r="V8" s="18"/>
      <c r="W8" s="18"/>
      <c r="X8" s="18"/>
    </row>
    <row r="9" spans="1:24">
      <c r="A9" s="63" t="s">
        <v>516</v>
      </c>
      <c r="B9" s="63" t="s">
        <v>516</v>
      </c>
      <c r="C9" s="63" t="s">
        <v>516</v>
      </c>
      <c r="D9" s="63" t="s">
        <v>516</v>
      </c>
      <c r="E9" s="63" t="s">
        <v>516</v>
      </c>
      <c r="F9" s="63" t="s">
        <v>516</v>
      </c>
      <c r="G9" s="63" t="s">
        <v>516</v>
      </c>
      <c r="H9" s="63" t="s">
        <v>516</v>
      </c>
      <c r="I9" s="63" t="s">
        <v>516</v>
      </c>
      <c r="J9" s="63"/>
      <c r="K9" s="63" t="s">
        <v>516</v>
      </c>
      <c r="L9" s="63" t="s">
        <v>516</v>
      </c>
      <c r="M9" s="63" t="s">
        <v>516</v>
      </c>
      <c r="N9" s="63" t="s">
        <v>516</v>
      </c>
      <c r="O9" s="63" t="s">
        <v>516</v>
      </c>
      <c r="P9" s="18"/>
      <c r="Q9" s="18"/>
      <c r="R9" s="18"/>
      <c r="S9" s="18"/>
      <c r="T9" s="18"/>
      <c r="U9" s="18"/>
      <c r="V9" s="18"/>
      <c r="W9" s="18"/>
      <c r="X9" s="18"/>
    </row>
    <row r="10" spans="1:24" ht="15" customHeight="1">
      <c r="A10" s="1106" t="s">
        <v>517</v>
      </c>
      <c r="B10" s="1106" t="s">
        <v>59</v>
      </c>
      <c r="C10" s="1113" t="s">
        <v>518</v>
      </c>
      <c r="D10" s="1112"/>
      <c r="E10" s="1112"/>
      <c r="F10" s="1112"/>
      <c r="G10" s="1112"/>
      <c r="H10" s="1112"/>
      <c r="I10" s="1112"/>
      <c r="J10" s="1112"/>
      <c r="K10" s="1112"/>
      <c r="L10" s="1112"/>
      <c r="M10" s="1112"/>
      <c r="N10" s="1112"/>
      <c r="O10" s="1112"/>
      <c r="P10" s="18"/>
      <c r="Q10" s="18"/>
      <c r="R10" s="18"/>
      <c r="S10" s="18"/>
      <c r="T10" s="18"/>
      <c r="U10" s="18"/>
      <c r="V10" s="18"/>
      <c r="W10" s="18"/>
      <c r="X10" s="18"/>
    </row>
    <row r="11" spans="1:24" ht="64.5" thickBot="1">
      <c r="A11" s="1106"/>
      <c r="B11" s="1112"/>
      <c r="C11" s="905" t="s">
        <v>519</v>
      </c>
      <c r="D11" s="905" t="s">
        <v>60</v>
      </c>
      <c r="E11" s="905" t="s">
        <v>61</v>
      </c>
      <c r="F11" s="949" t="s">
        <v>62</v>
      </c>
      <c r="G11" s="905" t="s">
        <v>520</v>
      </c>
      <c r="H11" s="905" t="s">
        <v>521</v>
      </c>
      <c r="I11" s="905" t="s">
        <v>522</v>
      </c>
      <c r="J11" s="905" t="s">
        <v>523</v>
      </c>
      <c r="K11" s="905" t="s">
        <v>524</v>
      </c>
      <c r="L11" s="905" t="s">
        <v>525</v>
      </c>
      <c r="M11" s="905" t="s">
        <v>526</v>
      </c>
      <c r="N11" s="905" t="s">
        <v>527</v>
      </c>
      <c r="O11" s="905" t="s">
        <v>528</v>
      </c>
      <c r="P11" s="18"/>
      <c r="Q11" s="18"/>
      <c r="R11" s="18"/>
      <c r="S11" s="18"/>
      <c r="T11" s="18"/>
      <c r="U11" s="18"/>
      <c r="V11" s="18"/>
      <c r="W11" s="18"/>
      <c r="X11" s="18"/>
    </row>
    <row r="12" spans="1:24" ht="291" customHeight="1" thickTop="1" thickBot="1">
      <c r="A12" s="1054" t="s">
        <v>529</v>
      </c>
      <c r="B12" s="1056" t="s">
        <v>1213</v>
      </c>
      <c r="C12" s="250" t="s">
        <v>1542</v>
      </c>
      <c r="D12" s="907" t="s">
        <v>1543</v>
      </c>
      <c r="E12" s="907" t="s">
        <v>1544</v>
      </c>
      <c r="F12" s="948" t="s">
        <v>1590</v>
      </c>
      <c r="G12" s="252">
        <v>40291</v>
      </c>
      <c r="H12" s="931">
        <v>40482</v>
      </c>
      <c r="I12" s="915">
        <f>_xlfn.DAYS(H12,G12)/365*12</f>
        <v>6.2794520547945201</v>
      </c>
      <c r="J12" s="906" t="s">
        <v>173</v>
      </c>
      <c r="K12" s="107" t="s">
        <v>223</v>
      </c>
      <c r="L12" s="915">
        <f t="shared" ref="L12:L33" si="0">IF(K12="no",0,I12)</f>
        <v>6.2794520547945201</v>
      </c>
      <c r="M12" s="371"/>
      <c r="N12" s="1319">
        <f>SUM(L12:L19)</f>
        <v>38.728767123287668</v>
      </c>
      <c r="O12" s="1322">
        <v>9</v>
      </c>
      <c r="P12" s="18"/>
      <c r="Q12" s="20"/>
      <c r="R12" s="18"/>
      <c r="S12" s="18"/>
      <c r="T12" s="18"/>
      <c r="U12" s="18"/>
      <c r="V12" s="18"/>
      <c r="W12" s="18"/>
      <c r="X12" s="18"/>
    </row>
    <row r="13" spans="1:24" ht="209.1" customHeight="1" thickBot="1">
      <c r="A13" s="1055"/>
      <c r="B13" s="1057"/>
      <c r="C13" s="250" t="s">
        <v>1545</v>
      </c>
      <c r="D13" s="907" t="s">
        <v>1543</v>
      </c>
      <c r="E13" s="907" t="s">
        <v>1544</v>
      </c>
      <c r="F13" s="948" t="s">
        <v>1590</v>
      </c>
      <c r="G13" s="932">
        <v>40909</v>
      </c>
      <c r="H13" s="933">
        <v>40939</v>
      </c>
      <c r="I13" s="915">
        <f t="shared" ref="I13:I35" si="1">_xlfn.DAYS(H13,G13)/365*12</f>
        <v>0.98630136986301364</v>
      </c>
      <c r="J13" s="906" t="s">
        <v>173</v>
      </c>
      <c r="K13" s="107" t="s">
        <v>223</v>
      </c>
      <c r="L13" s="915">
        <f t="shared" si="0"/>
        <v>0.98630136986301364</v>
      </c>
      <c r="M13" s="371"/>
      <c r="N13" s="1320"/>
      <c r="O13" s="1323"/>
      <c r="P13" s="18"/>
      <c r="Q13" s="20"/>
      <c r="R13" s="18"/>
      <c r="S13" s="18"/>
      <c r="T13" s="18"/>
      <c r="U13" s="18"/>
      <c r="V13" s="18"/>
      <c r="W13" s="18"/>
      <c r="X13" s="18"/>
    </row>
    <row r="14" spans="1:24" ht="206.1" customHeight="1" thickBot="1">
      <c r="A14" s="1055"/>
      <c r="B14" s="1057"/>
      <c r="C14" s="250" t="s">
        <v>1546</v>
      </c>
      <c r="D14" s="907" t="s">
        <v>1543</v>
      </c>
      <c r="E14" s="907" t="s">
        <v>1544</v>
      </c>
      <c r="F14" s="948" t="s">
        <v>1591</v>
      </c>
      <c r="G14" s="934">
        <v>40940</v>
      </c>
      <c r="H14" s="933">
        <v>40967</v>
      </c>
      <c r="I14" s="915">
        <f t="shared" si="1"/>
        <v>0.88767123287671235</v>
      </c>
      <c r="J14" s="906" t="s">
        <v>173</v>
      </c>
      <c r="K14" s="107" t="s">
        <v>223</v>
      </c>
      <c r="L14" s="915">
        <f t="shared" si="0"/>
        <v>0.88767123287671235</v>
      </c>
      <c r="M14" s="371"/>
      <c r="N14" s="1320"/>
      <c r="O14" s="1323"/>
      <c r="P14" s="18"/>
      <c r="Q14" s="20"/>
      <c r="R14" s="18"/>
      <c r="S14" s="18"/>
      <c r="T14" s="18"/>
      <c r="U14" s="18"/>
      <c r="V14" s="18"/>
      <c r="W14" s="18"/>
      <c r="X14" s="18"/>
    </row>
    <row r="15" spans="1:24" ht="311.10000000000002" customHeight="1" thickBot="1">
      <c r="A15" s="1055"/>
      <c r="B15" s="1057"/>
      <c r="C15" s="895" t="s">
        <v>1547</v>
      </c>
      <c r="D15" s="907" t="s">
        <v>1548</v>
      </c>
      <c r="E15" s="935" t="s">
        <v>1549</v>
      </c>
      <c r="F15" s="948" t="s">
        <v>1592</v>
      </c>
      <c r="G15" s="934">
        <v>41410</v>
      </c>
      <c r="H15" s="933">
        <v>41670</v>
      </c>
      <c r="I15" s="915">
        <f t="shared" si="1"/>
        <v>8.5479452054794507</v>
      </c>
      <c r="J15" s="906" t="s">
        <v>173</v>
      </c>
      <c r="K15" s="107" t="s">
        <v>223</v>
      </c>
      <c r="L15" s="915">
        <f t="shared" si="0"/>
        <v>8.5479452054794507</v>
      </c>
      <c r="M15" s="1325"/>
      <c r="N15" s="1320"/>
      <c r="O15" s="1323"/>
      <c r="P15" s="18"/>
      <c r="Q15" s="20"/>
      <c r="R15" s="18"/>
      <c r="S15" s="18"/>
      <c r="T15" s="18"/>
      <c r="U15" s="18"/>
      <c r="V15" s="18"/>
      <c r="W15" s="18"/>
      <c r="X15" s="18"/>
    </row>
    <row r="16" spans="1:24" ht="348" customHeight="1" thickBot="1">
      <c r="A16" s="1055"/>
      <c r="B16" s="1057"/>
      <c r="C16" s="895" t="s">
        <v>1550</v>
      </c>
      <c r="D16" s="907" t="s">
        <v>1548</v>
      </c>
      <c r="E16" s="935" t="s">
        <v>1549</v>
      </c>
      <c r="F16" s="948" t="s">
        <v>1592</v>
      </c>
      <c r="G16" s="934">
        <v>41696</v>
      </c>
      <c r="H16" s="933">
        <v>41912</v>
      </c>
      <c r="I16" s="915">
        <f t="shared" si="1"/>
        <v>7.1013698630136988</v>
      </c>
      <c r="J16" s="906" t="s">
        <v>173</v>
      </c>
      <c r="K16" s="107" t="s">
        <v>223</v>
      </c>
      <c r="L16" s="915">
        <f t="shared" si="0"/>
        <v>7.1013698630136988</v>
      </c>
      <c r="M16" s="1326"/>
      <c r="N16" s="1320"/>
      <c r="O16" s="1323"/>
      <c r="P16" s="18"/>
      <c r="Q16" s="20"/>
      <c r="R16" s="18"/>
      <c r="S16" s="18"/>
      <c r="T16" s="18"/>
      <c r="U16" s="18"/>
      <c r="V16" s="18"/>
      <c r="W16" s="18"/>
      <c r="X16" s="18"/>
    </row>
    <row r="17" spans="1:24" ht="219" customHeight="1" thickBot="1">
      <c r="A17" s="1055"/>
      <c r="B17" s="1057"/>
      <c r="C17" s="895" t="s">
        <v>1551</v>
      </c>
      <c r="D17" s="907" t="s">
        <v>1552</v>
      </c>
      <c r="E17" s="907" t="s">
        <v>1544</v>
      </c>
      <c r="F17" s="948" t="s">
        <v>1593</v>
      </c>
      <c r="G17" s="934">
        <v>42426</v>
      </c>
      <c r="H17" s="933">
        <v>42606</v>
      </c>
      <c r="I17" s="915">
        <f t="shared" si="1"/>
        <v>5.9178082191780819</v>
      </c>
      <c r="J17" s="906" t="s">
        <v>173</v>
      </c>
      <c r="K17" s="107" t="s">
        <v>223</v>
      </c>
      <c r="L17" s="915">
        <f t="shared" si="0"/>
        <v>5.9178082191780819</v>
      </c>
      <c r="M17" s="1325"/>
      <c r="N17" s="1320"/>
      <c r="O17" s="1323"/>
      <c r="P17" s="18"/>
      <c r="Q17" s="20"/>
      <c r="R17" s="18"/>
      <c r="S17" s="18"/>
      <c r="T17" s="18"/>
      <c r="U17" s="18"/>
      <c r="V17" s="18"/>
      <c r="W17" s="18"/>
      <c r="X17" s="18"/>
    </row>
    <row r="18" spans="1:24" ht="206.1" customHeight="1" thickBot="1">
      <c r="A18" s="1055"/>
      <c r="B18" s="1057"/>
      <c r="C18" s="895" t="s">
        <v>1553</v>
      </c>
      <c r="D18" s="907" t="s">
        <v>1552</v>
      </c>
      <c r="E18" s="907" t="s">
        <v>1544</v>
      </c>
      <c r="F18" s="948" t="s">
        <v>1590</v>
      </c>
      <c r="G18" s="934">
        <v>42779</v>
      </c>
      <c r="H18" s="933">
        <v>42927</v>
      </c>
      <c r="I18" s="915">
        <f t="shared" si="1"/>
        <v>4.8657534246575338</v>
      </c>
      <c r="J18" s="906" t="s">
        <v>173</v>
      </c>
      <c r="K18" s="107" t="s">
        <v>223</v>
      </c>
      <c r="L18" s="915">
        <f t="shared" si="0"/>
        <v>4.8657534246575338</v>
      </c>
      <c r="M18" s="1327"/>
      <c r="N18" s="1320"/>
      <c r="O18" s="1323"/>
      <c r="P18" s="18"/>
      <c r="Q18" s="20"/>
      <c r="R18" s="18"/>
      <c r="S18" s="18"/>
      <c r="T18" s="18"/>
      <c r="U18" s="18"/>
      <c r="V18" s="18"/>
      <c r="W18" s="18"/>
      <c r="X18" s="18"/>
    </row>
    <row r="19" spans="1:24" ht="218.1" customHeight="1" thickBot="1">
      <c r="A19" s="1145"/>
      <c r="B19" s="1110"/>
      <c r="C19" s="895" t="s">
        <v>1554</v>
      </c>
      <c r="D19" s="907" t="s">
        <v>1552</v>
      </c>
      <c r="E19" s="907" t="s">
        <v>1544</v>
      </c>
      <c r="F19" s="948" t="s">
        <v>1590</v>
      </c>
      <c r="G19" s="936">
        <v>43192</v>
      </c>
      <c r="H19" s="937">
        <v>43318</v>
      </c>
      <c r="I19" s="915">
        <f t="shared" si="1"/>
        <v>4.1424657534246574</v>
      </c>
      <c r="J19" s="906" t="s">
        <v>173</v>
      </c>
      <c r="K19" s="107" t="s">
        <v>223</v>
      </c>
      <c r="L19" s="915">
        <f t="shared" si="0"/>
        <v>4.1424657534246574</v>
      </c>
      <c r="M19" s="1326"/>
      <c r="N19" s="1321"/>
      <c r="O19" s="1324"/>
      <c r="P19" s="18"/>
      <c r="Q19" s="20"/>
      <c r="R19" s="18"/>
      <c r="S19" s="18"/>
      <c r="T19" s="18"/>
      <c r="U19" s="18"/>
      <c r="V19" s="18"/>
      <c r="W19" s="18"/>
      <c r="X19" s="18"/>
    </row>
    <row r="20" spans="1:24" s="958" customFormat="1" ht="15" customHeight="1" thickTop="1">
      <c r="F20" s="959"/>
    </row>
    <row r="21" spans="1:24" ht="332.1" customHeight="1">
      <c r="A21" s="1054" t="s">
        <v>531</v>
      </c>
      <c r="B21" s="1056" t="s">
        <v>1227</v>
      </c>
      <c r="C21" s="895" t="s">
        <v>1555</v>
      </c>
      <c r="D21" s="907" t="s">
        <v>1232</v>
      </c>
      <c r="E21" s="935" t="s">
        <v>1556</v>
      </c>
      <c r="F21" s="950" t="s">
        <v>1594</v>
      </c>
      <c r="G21" s="252">
        <v>39814</v>
      </c>
      <c r="H21" s="252">
        <v>42262</v>
      </c>
      <c r="I21" s="915">
        <f t="shared" si="1"/>
        <v>80.482191780821921</v>
      </c>
      <c r="J21" s="906" t="s">
        <v>173</v>
      </c>
      <c r="K21" s="938" t="s">
        <v>223</v>
      </c>
      <c r="L21" s="915">
        <f t="shared" si="0"/>
        <v>80.482191780821921</v>
      </c>
      <c r="M21" s="371"/>
      <c r="N21" s="1119">
        <f>SUM(L21:L23)</f>
        <v>95.506849315068493</v>
      </c>
      <c r="O21" s="1122">
        <v>20</v>
      </c>
      <c r="P21" s="18"/>
      <c r="Q21" s="20"/>
      <c r="R21" s="18"/>
      <c r="S21" s="18"/>
      <c r="T21" s="18"/>
      <c r="U21" s="18"/>
      <c r="V21" s="18"/>
      <c r="W21" s="18"/>
      <c r="X21" s="18"/>
    </row>
    <row r="22" spans="1:24" ht="237" customHeight="1">
      <c r="A22" s="1055"/>
      <c r="B22" s="1057"/>
      <c r="C22" s="895" t="s">
        <v>1557</v>
      </c>
      <c r="D22" s="907" t="s">
        <v>1232</v>
      </c>
      <c r="E22" s="907" t="s">
        <v>1558</v>
      </c>
      <c r="F22" s="950" t="s">
        <v>1595</v>
      </c>
      <c r="G22" s="252">
        <v>42506</v>
      </c>
      <c r="H22" s="252">
        <v>42814</v>
      </c>
      <c r="I22" s="915">
        <f>_xlfn.DAYS(H22,G22)/365*12</f>
        <v>10.126027397260273</v>
      </c>
      <c r="J22" s="906" t="s">
        <v>173</v>
      </c>
      <c r="K22" s="938" t="s">
        <v>223</v>
      </c>
      <c r="L22" s="915">
        <f t="shared" si="0"/>
        <v>10.126027397260273</v>
      </c>
      <c r="M22" s="207"/>
      <c r="N22" s="1120"/>
      <c r="O22" s="1123"/>
      <c r="P22" s="18"/>
      <c r="Q22" s="20"/>
      <c r="R22" s="18"/>
      <c r="S22" s="18"/>
      <c r="T22" s="18"/>
      <c r="U22" s="18"/>
      <c r="V22" s="18"/>
      <c r="W22" s="18"/>
      <c r="X22" s="18"/>
    </row>
    <row r="23" spans="1:24" ht="204" customHeight="1">
      <c r="A23" s="1145"/>
      <c r="B23" s="1110"/>
      <c r="C23" s="895" t="s">
        <v>1559</v>
      </c>
      <c r="D23" s="939" t="s">
        <v>1232</v>
      </c>
      <c r="E23" s="907" t="s">
        <v>1560</v>
      </c>
      <c r="F23" s="950" t="s">
        <v>1596</v>
      </c>
      <c r="G23" s="252">
        <v>43102</v>
      </c>
      <c r="H23" s="252">
        <v>43251</v>
      </c>
      <c r="I23" s="915">
        <f>_xlfn.DAYS(H23,G23)/365*12</f>
        <v>4.8986301369863012</v>
      </c>
      <c r="J23" s="906" t="s">
        <v>173</v>
      </c>
      <c r="K23" s="938" t="s">
        <v>223</v>
      </c>
      <c r="L23" s="915">
        <f t="shared" si="0"/>
        <v>4.8986301369863012</v>
      </c>
      <c r="M23" s="963"/>
      <c r="N23" s="1120"/>
      <c r="O23" s="1123"/>
      <c r="P23" s="667"/>
      <c r="Q23" s="20"/>
      <c r="R23" s="18"/>
      <c r="S23" s="18"/>
      <c r="T23" s="18"/>
      <c r="U23" s="18"/>
      <c r="V23" s="18"/>
      <c r="W23" s="18"/>
      <c r="X23" s="18"/>
    </row>
    <row r="24" spans="1:24" s="958" customFormat="1" ht="17.25" customHeight="1">
      <c r="F24" s="959"/>
    </row>
    <row r="25" spans="1:24" ht="56.25" customHeight="1">
      <c r="A25" s="1054" t="s">
        <v>546</v>
      </c>
      <c r="B25" s="1056" t="s">
        <v>1239</v>
      </c>
      <c r="C25" s="894" t="s">
        <v>1384</v>
      </c>
      <c r="D25" s="912" t="s">
        <v>1561</v>
      </c>
      <c r="E25" s="912" t="s">
        <v>1562</v>
      </c>
      <c r="F25" s="951" t="s">
        <v>1563</v>
      </c>
      <c r="G25" s="913">
        <v>39936</v>
      </c>
      <c r="H25" s="913">
        <v>40086</v>
      </c>
      <c r="I25" s="901">
        <f t="shared" si="1"/>
        <v>4.9315068493150687</v>
      </c>
      <c r="J25" s="906" t="s">
        <v>173</v>
      </c>
      <c r="K25" s="940" t="s">
        <v>162</v>
      </c>
      <c r="L25" s="901">
        <f t="shared" si="0"/>
        <v>4.9315068493150687</v>
      </c>
      <c r="M25" s="207" t="s">
        <v>184</v>
      </c>
      <c r="N25" s="1119">
        <f>SUM(L25:L35)</f>
        <v>54.901780821917804</v>
      </c>
      <c r="O25" s="1122">
        <v>20</v>
      </c>
      <c r="P25" s="18"/>
      <c r="Q25" s="20"/>
      <c r="R25" s="18"/>
      <c r="S25" s="18"/>
      <c r="T25" s="18"/>
      <c r="U25" s="18"/>
      <c r="V25" s="18"/>
      <c r="W25" s="18"/>
      <c r="X25" s="18"/>
    </row>
    <row r="26" spans="1:24" ht="56.25" customHeight="1">
      <c r="A26" s="1055"/>
      <c r="B26" s="1057"/>
      <c r="C26" s="894" t="s">
        <v>1564</v>
      </c>
      <c r="D26" s="912" t="s">
        <v>1565</v>
      </c>
      <c r="E26" s="912" t="s">
        <v>1566</v>
      </c>
      <c r="F26" s="951" t="s">
        <v>1567</v>
      </c>
      <c r="G26" s="913">
        <v>40123</v>
      </c>
      <c r="H26" s="913">
        <v>40178</v>
      </c>
      <c r="I26" s="901">
        <f t="shared" si="1"/>
        <v>1.8082191780821917</v>
      </c>
      <c r="J26" s="906" t="s">
        <v>173</v>
      </c>
      <c r="K26" s="940" t="s">
        <v>162</v>
      </c>
      <c r="L26" s="901">
        <f t="shared" si="0"/>
        <v>1.8082191780821917</v>
      </c>
      <c r="M26" s="207" t="s">
        <v>184</v>
      </c>
      <c r="N26" s="1120"/>
      <c r="O26" s="1123"/>
      <c r="P26" s="18"/>
      <c r="Q26" s="20"/>
      <c r="R26" s="18"/>
      <c r="S26" s="18"/>
      <c r="T26" s="18"/>
      <c r="U26" s="18"/>
      <c r="V26" s="18"/>
      <c r="W26" s="18"/>
      <c r="X26" s="18"/>
    </row>
    <row r="27" spans="1:24" ht="56.25" customHeight="1">
      <c r="A27" s="1055"/>
      <c r="B27" s="1057"/>
      <c r="C27" s="894" t="s">
        <v>1564</v>
      </c>
      <c r="D27" s="912" t="s">
        <v>1565</v>
      </c>
      <c r="E27" s="912" t="s">
        <v>1568</v>
      </c>
      <c r="F27" s="951" t="s">
        <v>1567</v>
      </c>
      <c r="G27" s="913">
        <v>40192</v>
      </c>
      <c r="H27" s="913">
        <v>40209</v>
      </c>
      <c r="I27" s="901">
        <f t="shared" si="1"/>
        <v>0.55890410958904113</v>
      </c>
      <c r="J27" s="906" t="s">
        <v>173</v>
      </c>
      <c r="K27" s="940" t="s">
        <v>162</v>
      </c>
      <c r="L27" s="901">
        <f t="shared" si="0"/>
        <v>0.55890410958904113</v>
      </c>
      <c r="M27" s="207" t="s">
        <v>184</v>
      </c>
      <c r="N27" s="1120"/>
      <c r="O27" s="1123"/>
      <c r="P27" s="18"/>
      <c r="Q27" s="20"/>
      <c r="R27" s="18"/>
      <c r="S27" s="18"/>
      <c r="T27" s="18"/>
      <c r="U27" s="18"/>
      <c r="V27" s="18"/>
      <c r="W27" s="18"/>
      <c r="X27" s="18"/>
    </row>
    <row r="28" spans="1:24" ht="56.25" customHeight="1">
      <c r="A28" s="1055"/>
      <c r="B28" s="1057"/>
      <c r="C28" s="894" t="s">
        <v>1569</v>
      </c>
      <c r="D28" s="912" t="s">
        <v>440</v>
      </c>
      <c r="E28" s="912" t="s">
        <v>1570</v>
      </c>
      <c r="F28" s="951" t="s">
        <v>1571</v>
      </c>
      <c r="G28" s="913">
        <v>40217</v>
      </c>
      <c r="H28" s="913">
        <v>40395</v>
      </c>
      <c r="I28" s="901">
        <f t="shared" si="1"/>
        <v>5.8520547945205479</v>
      </c>
      <c r="J28" s="906" t="s">
        <v>173</v>
      </c>
      <c r="K28" s="940" t="s">
        <v>162</v>
      </c>
      <c r="L28" s="901">
        <f t="shared" si="0"/>
        <v>5.8520547945205479</v>
      </c>
      <c r="M28" s="207" t="s">
        <v>184</v>
      </c>
      <c r="N28" s="1120"/>
      <c r="O28" s="1123"/>
      <c r="P28" s="18"/>
      <c r="Q28" s="20"/>
      <c r="R28" s="18"/>
      <c r="S28" s="18"/>
      <c r="T28" s="18"/>
      <c r="U28" s="18"/>
      <c r="V28" s="18"/>
      <c r="W28" s="18"/>
      <c r="X28" s="18"/>
    </row>
    <row r="29" spans="1:24" ht="56.25" customHeight="1">
      <c r="A29" s="1055"/>
      <c r="B29" s="1057"/>
      <c r="C29" s="894" t="s">
        <v>1569</v>
      </c>
      <c r="D29" s="912" t="s">
        <v>440</v>
      </c>
      <c r="E29" s="912" t="s">
        <v>1572</v>
      </c>
      <c r="F29" s="951" t="s">
        <v>1571</v>
      </c>
      <c r="G29" s="913">
        <v>40396</v>
      </c>
      <c r="H29" s="913">
        <v>40582</v>
      </c>
      <c r="I29" s="901">
        <f t="shared" si="1"/>
        <v>6.1150684931506856</v>
      </c>
      <c r="J29" s="906" t="s">
        <v>173</v>
      </c>
      <c r="K29" s="940" t="s">
        <v>162</v>
      </c>
      <c r="L29" s="901">
        <f t="shared" si="0"/>
        <v>6.1150684931506856</v>
      </c>
      <c r="M29" s="963"/>
      <c r="N29" s="1120"/>
      <c r="O29" s="1123"/>
      <c r="P29" s="18"/>
      <c r="Q29" s="20"/>
      <c r="R29" s="18"/>
      <c r="S29" s="18"/>
      <c r="T29" s="18"/>
      <c r="U29" s="18"/>
      <c r="V29" s="18"/>
      <c r="W29" s="18"/>
      <c r="X29" s="18"/>
    </row>
    <row r="30" spans="1:24" ht="56.25" customHeight="1">
      <c r="A30" s="1055"/>
      <c r="B30" s="1057"/>
      <c r="C30" s="894" t="s">
        <v>1569</v>
      </c>
      <c r="D30" s="912" t="s">
        <v>440</v>
      </c>
      <c r="E30" s="912" t="s">
        <v>1573</v>
      </c>
      <c r="F30" s="951" t="s">
        <v>1571</v>
      </c>
      <c r="G30" s="913">
        <v>40760</v>
      </c>
      <c r="H30" s="913">
        <v>40941</v>
      </c>
      <c r="I30" s="901">
        <f t="shared" si="1"/>
        <v>5.9506849315068493</v>
      </c>
      <c r="J30" s="906" t="s">
        <v>173</v>
      </c>
      <c r="K30" s="940" t="s">
        <v>162</v>
      </c>
      <c r="L30" s="901">
        <f t="shared" si="0"/>
        <v>5.9506849315068493</v>
      </c>
      <c r="M30" s="963"/>
      <c r="N30" s="1120"/>
      <c r="O30" s="1123"/>
      <c r="P30" s="18"/>
      <c r="Q30" s="20"/>
      <c r="R30" s="18"/>
      <c r="S30" s="18"/>
      <c r="T30" s="18"/>
      <c r="U30" s="18"/>
      <c r="V30" s="18"/>
      <c r="W30" s="18"/>
      <c r="X30" s="18"/>
    </row>
    <row r="31" spans="1:24" ht="56.25" customHeight="1">
      <c r="A31" s="1055"/>
      <c r="B31" s="1057"/>
      <c r="C31" s="894" t="s">
        <v>1569</v>
      </c>
      <c r="D31" s="912" t="s">
        <v>440</v>
      </c>
      <c r="E31" s="912" t="s">
        <v>1574</v>
      </c>
      <c r="F31" s="951" t="s">
        <v>1571</v>
      </c>
      <c r="G31" s="913">
        <v>40942</v>
      </c>
      <c r="H31" s="913">
        <v>41123</v>
      </c>
      <c r="I31" s="901">
        <f t="shared" si="1"/>
        <v>5.9506849315068493</v>
      </c>
      <c r="J31" s="906" t="s">
        <v>173</v>
      </c>
      <c r="K31" s="940" t="s">
        <v>162</v>
      </c>
      <c r="L31" s="901">
        <f t="shared" si="0"/>
        <v>5.9506849315068493</v>
      </c>
      <c r="M31" s="963"/>
      <c r="N31" s="1120"/>
      <c r="O31" s="1123"/>
      <c r="P31" s="18"/>
      <c r="Q31" s="20"/>
      <c r="R31" s="18"/>
      <c r="S31" s="18"/>
      <c r="T31" s="18"/>
      <c r="U31" s="18"/>
      <c r="V31" s="18"/>
      <c r="W31" s="18"/>
      <c r="X31" s="18"/>
    </row>
    <row r="32" spans="1:24" ht="90" customHeight="1">
      <c r="A32" s="1055"/>
      <c r="B32" s="1057"/>
      <c r="C32" s="894">
        <v>21</v>
      </c>
      <c r="D32" s="912" t="s">
        <v>1575</v>
      </c>
      <c r="E32" s="912" t="s">
        <v>1576</v>
      </c>
      <c r="F32" s="951" t="s">
        <v>1577</v>
      </c>
      <c r="G32" s="913">
        <v>42247</v>
      </c>
      <c r="H32" s="941">
        <v>42335</v>
      </c>
      <c r="I32" s="901">
        <f t="shared" si="1"/>
        <v>2.893150684931507</v>
      </c>
      <c r="J32" s="906" t="s">
        <v>173</v>
      </c>
      <c r="K32" s="940" t="s">
        <v>162</v>
      </c>
      <c r="L32" s="901">
        <f t="shared" si="0"/>
        <v>2.893150684931507</v>
      </c>
      <c r="M32" s="965" t="s">
        <v>1578</v>
      </c>
      <c r="N32" s="1120"/>
      <c r="O32" s="1123"/>
      <c r="P32" s="18"/>
      <c r="Q32" s="20"/>
      <c r="R32" s="18"/>
      <c r="S32" s="18"/>
      <c r="T32" s="18"/>
      <c r="U32" s="18"/>
      <c r="V32" s="18"/>
      <c r="W32" s="18"/>
      <c r="X32" s="18"/>
    </row>
    <row r="33" spans="1:24" ht="120" customHeight="1">
      <c r="A33" s="1055"/>
      <c r="B33" s="1057"/>
      <c r="C33" s="894">
        <v>22</v>
      </c>
      <c r="D33" s="912" t="s">
        <v>1579</v>
      </c>
      <c r="E33" s="912" t="s">
        <v>1580</v>
      </c>
      <c r="F33" s="951" t="s">
        <v>1581</v>
      </c>
      <c r="G33" s="913">
        <v>42370</v>
      </c>
      <c r="H33" s="941">
        <v>42593</v>
      </c>
      <c r="I33" s="901">
        <f t="shared" si="1"/>
        <v>7.331506849315069</v>
      </c>
      <c r="J33" s="906" t="s">
        <v>173</v>
      </c>
      <c r="K33" s="940" t="s">
        <v>162</v>
      </c>
      <c r="L33" s="901">
        <f t="shared" si="0"/>
        <v>7.331506849315069</v>
      </c>
      <c r="M33" s="965" t="s">
        <v>1582</v>
      </c>
      <c r="N33" s="1120"/>
      <c r="O33" s="1123"/>
      <c r="P33" s="18"/>
      <c r="Q33" s="20"/>
      <c r="R33" s="18"/>
      <c r="S33" s="18"/>
      <c r="T33" s="18"/>
      <c r="U33" s="18"/>
      <c r="V33" s="18"/>
      <c r="W33" s="18"/>
      <c r="X33" s="18"/>
    </row>
    <row r="34" spans="1:24" ht="56.25" customHeight="1">
      <c r="A34" s="1055"/>
      <c r="B34" s="1057"/>
      <c r="C34" s="894">
        <v>23</v>
      </c>
      <c r="D34" s="912" t="s">
        <v>1583</v>
      </c>
      <c r="E34" s="912" t="s">
        <v>1584</v>
      </c>
      <c r="F34" s="942" t="s">
        <v>1585</v>
      </c>
      <c r="G34" s="913">
        <v>42832</v>
      </c>
      <c r="H34" s="913">
        <v>43159</v>
      </c>
      <c r="I34" s="981">
        <f t="shared" si="1"/>
        <v>10.75068493150685</v>
      </c>
      <c r="J34" s="906" t="s">
        <v>173</v>
      </c>
      <c r="K34" s="940" t="s">
        <v>173</v>
      </c>
      <c r="L34" s="981">
        <v>10.75</v>
      </c>
      <c r="M34" s="1017"/>
      <c r="N34" s="1120"/>
      <c r="O34" s="1123"/>
      <c r="P34" s="18"/>
      <c r="Q34" s="20"/>
      <c r="R34" s="18"/>
      <c r="S34" s="18"/>
      <c r="T34" s="18"/>
      <c r="U34" s="18"/>
      <c r="V34" s="18"/>
      <c r="W34" s="18"/>
      <c r="X34" s="18"/>
    </row>
    <row r="35" spans="1:24" ht="168.75" customHeight="1">
      <c r="A35" s="1145"/>
      <c r="B35" s="1110"/>
      <c r="C35" s="895" t="s">
        <v>1586</v>
      </c>
      <c r="D35" s="907" t="s">
        <v>440</v>
      </c>
      <c r="E35" s="907" t="s">
        <v>1587</v>
      </c>
      <c r="F35" s="952" t="s">
        <v>1588</v>
      </c>
      <c r="G35" s="252">
        <v>43381</v>
      </c>
      <c r="H35" s="252">
        <v>43465</v>
      </c>
      <c r="I35" s="915">
        <f t="shared" si="1"/>
        <v>2.7616438356164386</v>
      </c>
      <c r="J35" s="906" t="s">
        <v>173</v>
      </c>
      <c r="K35" s="943" t="s">
        <v>162</v>
      </c>
      <c r="L35" s="1018">
        <v>2.76</v>
      </c>
      <c r="M35" s="371" t="s">
        <v>1589</v>
      </c>
      <c r="N35" s="1121"/>
      <c r="O35" s="1124"/>
      <c r="P35" s="18"/>
      <c r="Q35" s="20"/>
      <c r="R35" s="18"/>
      <c r="S35" s="18"/>
      <c r="T35" s="18"/>
      <c r="U35" s="18"/>
      <c r="V35" s="18"/>
      <c r="W35" s="18"/>
      <c r="X35" s="18"/>
    </row>
    <row r="36" spans="1:24" ht="56.25" customHeight="1" thickBot="1">
      <c r="A36" s="899"/>
      <c r="B36" s="45"/>
      <c r="C36" s="897"/>
      <c r="D36" s="26"/>
      <c r="E36" s="26"/>
      <c r="F36" s="953"/>
      <c r="G36" s="271"/>
      <c r="H36" s="271"/>
      <c r="I36" s="272"/>
      <c r="J36" s="898"/>
      <c r="K36" s="944"/>
      <c r="L36" s="272"/>
      <c r="M36" s="945"/>
      <c r="N36" s="946"/>
      <c r="O36" s="947"/>
      <c r="P36" s="18"/>
      <c r="Q36" s="20"/>
      <c r="R36" s="18"/>
      <c r="S36" s="18"/>
      <c r="T36" s="18"/>
      <c r="U36" s="18"/>
      <c r="V36" s="18"/>
      <c r="W36" s="18"/>
      <c r="X36" s="18"/>
    </row>
    <row r="37" spans="1:24" ht="15.75" customHeight="1" thickBot="1">
      <c r="A37" s="1149"/>
      <c r="B37" s="27"/>
      <c r="C37" s="28"/>
      <c r="D37" s="29"/>
      <c r="E37" s="28"/>
      <c r="F37" s="954"/>
      <c r="G37" s="28"/>
      <c r="H37" s="28"/>
      <c r="I37" s="30"/>
      <c r="J37" s="30"/>
      <c r="K37" s="206"/>
      <c r="M37" s="1151" t="s">
        <v>562</v>
      </c>
      <c r="N37" s="1152"/>
      <c r="O37" s="210">
        <f>SUM(O12:O35)</f>
        <v>49</v>
      </c>
      <c r="P37" s="18"/>
      <c r="Q37" s="18"/>
      <c r="R37" s="18"/>
      <c r="S37" s="18"/>
      <c r="T37" s="18"/>
      <c r="U37" s="18"/>
      <c r="V37" s="18"/>
      <c r="W37" s="18"/>
      <c r="X37" s="18"/>
    </row>
    <row r="38" spans="1:24">
      <c r="A38" s="1150"/>
      <c r="B38" s="27"/>
      <c r="C38" s="28"/>
      <c r="D38" s="29"/>
      <c r="E38" s="32"/>
      <c r="F38" s="32"/>
      <c r="G38" s="32"/>
      <c r="H38" s="32"/>
      <c r="I38" s="30"/>
      <c r="J38" s="30"/>
      <c r="K38" s="31"/>
      <c r="L38" s="30"/>
      <c r="M38" s="28"/>
      <c r="N38" s="28"/>
      <c r="O38" s="18"/>
      <c r="P38" s="18"/>
      <c r="Q38" s="18"/>
      <c r="R38" s="18"/>
      <c r="S38" s="18"/>
      <c r="T38" s="18"/>
      <c r="U38" s="18"/>
      <c r="V38" s="18"/>
      <c r="W38" s="18"/>
      <c r="X38" s="18"/>
    </row>
    <row r="39" spans="1:24">
      <c r="A39" s="909"/>
      <c r="B39" s="27"/>
      <c r="C39" s="28"/>
      <c r="D39" s="29"/>
      <c r="E39" s="32"/>
      <c r="F39" s="32"/>
      <c r="G39" s="32"/>
      <c r="H39" s="32"/>
      <c r="I39" s="30"/>
      <c r="J39" s="30"/>
      <c r="K39" s="31"/>
      <c r="L39" s="30"/>
      <c r="M39" s="28"/>
      <c r="N39" s="28"/>
      <c r="O39" s="18"/>
      <c r="P39" s="18"/>
      <c r="Q39" s="18"/>
      <c r="R39" s="18"/>
      <c r="S39" s="18"/>
      <c r="T39" s="18"/>
      <c r="U39" s="18"/>
      <c r="V39" s="18"/>
      <c r="W39" s="18"/>
      <c r="X39" s="18"/>
    </row>
    <row r="40" spans="1:24" ht="15.75" customHeight="1">
      <c r="A40" s="27"/>
      <c r="B40" s="27"/>
      <c r="C40" s="27"/>
      <c r="D40" s="27"/>
      <c r="E40" s="202" t="s">
        <v>563</v>
      </c>
      <c r="F40" s="202" t="s">
        <v>564</v>
      </c>
      <c r="G40" s="202" t="s">
        <v>506</v>
      </c>
      <c r="H40" s="32"/>
      <c r="I40" s="27"/>
      <c r="J40" s="27"/>
      <c r="K40" s="27"/>
      <c r="L40" s="27"/>
      <c r="M40" s="27"/>
      <c r="N40" s="27"/>
      <c r="O40" s="18"/>
      <c r="P40" s="18"/>
      <c r="Q40" s="18"/>
      <c r="R40" s="18"/>
      <c r="S40" s="18"/>
      <c r="T40" s="18"/>
      <c r="U40" s="18"/>
      <c r="V40" s="18"/>
      <c r="W40" s="18"/>
      <c r="X40" s="18"/>
    </row>
    <row r="41" spans="1:24" ht="15.75" customHeight="1">
      <c r="A41" s="27"/>
      <c r="B41" s="27"/>
      <c r="C41" s="27"/>
      <c r="D41" s="27"/>
      <c r="E41" s="1116" t="s">
        <v>935</v>
      </c>
      <c r="F41" s="203" t="s">
        <v>566</v>
      </c>
      <c r="G41" s="203">
        <v>5</v>
      </c>
      <c r="H41" s="32"/>
      <c r="I41" s="27"/>
      <c r="J41" s="27"/>
      <c r="K41" s="27"/>
      <c r="L41" s="27"/>
      <c r="M41" s="27"/>
      <c r="N41" s="27"/>
      <c r="O41" s="18"/>
      <c r="P41" s="18"/>
      <c r="Q41" s="18"/>
      <c r="R41" s="18"/>
      <c r="S41" s="18"/>
      <c r="T41" s="18"/>
      <c r="U41" s="18"/>
      <c r="V41" s="18"/>
      <c r="W41" s="18"/>
      <c r="X41" s="18"/>
    </row>
    <row r="42" spans="1:24" ht="15.75" customHeight="1">
      <c r="A42" s="18"/>
      <c r="B42" s="18"/>
      <c r="C42" s="18"/>
      <c r="D42" s="18"/>
      <c r="E42" s="1117"/>
      <c r="F42" s="203" t="s">
        <v>567</v>
      </c>
      <c r="G42" s="203">
        <v>9</v>
      </c>
      <c r="H42" s="32"/>
      <c r="I42" s="18"/>
      <c r="J42" s="18"/>
      <c r="K42" s="18"/>
      <c r="L42" s="18"/>
      <c r="M42" s="18"/>
      <c r="N42" s="18"/>
      <c r="O42" s="18"/>
      <c r="P42" s="18"/>
      <c r="Q42" s="18"/>
      <c r="R42" s="18"/>
      <c r="S42" s="18"/>
      <c r="T42" s="18"/>
      <c r="U42" s="18"/>
      <c r="V42" s="18"/>
      <c r="W42" s="18"/>
      <c r="X42" s="18"/>
    </row>
    <row r="43" spans="1:24" ht="15.75" customHeight="1">
      <c r="A43" s="18"/>
      <c r="B43" s="18"/>
      <c r="C43" s="18"/>
      <c r="D43" s="18"/>
      <c r="E43" s="1116" t="s">
        <v>156</v>
      </c>
      <c r="F43" s="203" t="s">
        <v>566</v>
      </c>
      <c r="G43" s="203">
        <v>5</v>
      </c>
      <c r="H43" s="32"/>
      <c r="I43" s="18"/>
      <c r="J43" s="18"/>
      <c r="K43" s="18"/>
      <c r="L43" s="18"/>
      <c r="M43" s="18"/>
      <c r="N43" s="18"/>
      <c r="O43" s="18"/>
      <c r="P43" s="18"/>
      <c r="Q43" s="18"/>
      <c r="R43" s="18"/>
      <c r="S43" s="18"/>
      <c r="T43" s="18"/>
      <c r="U43" s="18"/>
      <c r="V43" s="18"/>
      <c r="W43" s="18"/>
      <c r="X43" s="18"/>
    </row>
    <row r="44" spans="1:24" ht="15.75" customHeight="1">
      <c r="A44" s="18"/>
      <c r="B44" s="18"/>
      <c r="C44" s="18"/>
      <c r="D44" s="18"/>
      <c r="E44" s="1118"/>
      <c r="F44" s="203" t="s">
        <v>567</v>
      </c>
      <c r="G44" s="203">
        <v>10</v>
      </c>
      <c r="H44" s="32"/>
      <c r="I44" s="18"/>
      <c r="J44" s="18"/>
      <c r="K44" s="18"/>
      <c r="L44" s="18"/>
      <c r="M44" s="18"/>
      <c r="N44" s="18"/>
      <c r="O44" s="18"/>
      <c r="P44" s="18"/>
      <c r="Q44" s="18"/>
      <c r="R44" s="18"/>
      <c r="S44" s="18"/>
      <c r="T44" s="18"/>
      <c r="U44" s="18"/>
      <c r="V44" s="18"/>
      <c r="W44" s="18"/>
      <c r="X44" s="18"/>
    </row>
    <row r="45" spans="1:24" ht="15.75" customHeight="1">
      <c r="A45" s="18"/>
      <c r="B45" s="18"/>
      <c r="C45" s="18"/>
      <c r="D45" s="18"/>
      <c r="E45" s="1118"/>
      <c r="F45" s="203" t="s">
        <v>568</v>
      </c>
      <c r="G45" s="203">
        <v>15</v>
      </c>
      <c r="H45" s="32"/>
      <c r="I45" s="18"/>
      <c r="J45" s="18"/>
      <c r="K45" s="18"/>
      <c r="L45" s="18"/>
      <c r="M45" s="18"/>
      <c r="N45" s="18"/>
      <c r="O45" s="18"/>
      <c r="P45" s="18"/>
      <c r="Q45" s="18"/>
      <c r="R45" s="18"/>
      <c r="S45" s="18"/>
      <c r="T45" s="18"/>
      <c r="U45" s="18"/>
      <c r="V45" s="18"/>
      <c r="W45" s="18"/>
      <c r="X45" s="18"/>
    </row>
    <row r="46" spans="1:24" ht="15.75" customHeight="1">
      <c r="A46" s="18"/>
      <c r="B46" s="18"/>
      <c r="C46" s="18"/>
      <c r="D46" s="18"/>
      <c r="E46" s="1117"/>
      <c r="F46" s="955" t="s">
        <v>569</v>
      </c>
      <c r="G46" s="204">
        <v>20</v>
      </c>
      <c r="H46" s="18"/>
      <c r="I46" s="18"/>
      <c r="J46" s="18"/>
      <c r="K46" s="18"/>
      <c r="L46" s="18"/>
      <c r="M46" s="18"/>
      <c r="N46" s="18"/>
      <c r="O46" s="18"/>
      <c r="P46" s="18"/>
      <c r="Q46" s="18"/>
      <c r="R46" s="18"/>
      <c r="S46" s="18"/>
      <c r="T46" s="18"/>
      <c r="U46" s="18"/>
      <c r="V46" s="18"/>
      <c r="W46" s="18"/>
      <c r="X46" s="18"/>
    </row>
    <row r="47" spans="1:24" ht="15.75" customHeight="1">
      <c r="A47" s="18"/>
      <c r="B47" s="18"/>
      <c r="C47" s="18"/>
      <c r="D47" s="18"/>
      <c r="E47" s="1107" t="s">
        <v>157</v>
      </c>
      <c r="F47" s="203" t="s">
        <v>566</v>
      </c>
      <c r="G47" s="203">
        <v>5</v>
      </c>
      <c r="H47" s="18"/>
      <c r="I47" s="18"/>
      <c r="J47" s="18"/>
      <c r="K47" s="18"/>
      <c r="L47" s="18"/>
      <c r="M47" s="18"/>
      <c r="N47" s="18"/>
      <c r="O47" s="18"/>
      <c r="P47" s="18"/>
      <c r="Q47" s="18"/>
      <c r="R47" s="18"/>
      <c r="S47" s="18"/>
      <c r="T47" s="18"/>
      <c r="U47" s="18"/>
      <c r="V47" s="18"/>
      <c r="W47" s="18"/>
      <c r="X47" s="18"/>
    </row>
    <row r="48" spans="1:24" ht="15.75" customHeight="1">
      <c r="A48" s="18"/>
      <c r="B48" s="18"/>
      <c r="C48" s="18"/>
      <c r="D48" s="18"/>
      <c r="E48" s="1108"/>
      <c r="F48" s="203" t="s">
        <v>567</v>
      </c>
      <c r="G48" s="203">
        <v>10</v>
      </c>
      <c r="H48" s="18"/>
      <c r="I48" s="18"/>
      <c r="J48" s="18"/>
      <c r="K48" s="18"/>
      <c r="L48" s="18"/>
      <c r="M48" s="18"/>
      <c r="N48" s="18"/>
      <c r="O48" s="18"/>
      <c r="P48" s="18"/>
      <c r="Q48" s="18"/>
      <c r="R48" s="18"/>
      <c r="S48" s="18"/>
      <c r="T48" s="18"/>
      <c r="U48" s="18"/>
      <c r="V48" s="18"/>
      <c r="W48" s="18"/>
      <c r="X48" s="18"/>
    </row>
    <row r="49" spans="1:24" ht="15.75" customHeight="1">
      <c r="A49" s="18"/>
      <c r="B49" s="18"/>
      <c r="C49" s="18"/>
      <c r="D49" s="18"/>
      <c r="E49" s="1108"/>
      <c r="F49" s="203" t="s">
        <v>568</v>
      </c>
      <c r="G49" s="203">
        <v>15</v>
      </c>
      <c r="H49" s="18"/>
      <c r="I49" s="18"/>
      <c r="J49" s="18"/>
      <c r="K49" s="18"/>
      <c r="L49" s="18"/>
      <c r="M49" s="18"/>
      <c r="N49" s="18"/>
      <c r="O49" s="18"/>
      <c r="P49" s="18"/>
      <c r="Q49" s="18"/>
      <c r="R49" s="18"/>
      <c r="S49" s="18"/>
      <c r="T49" s="18"/>
      <c r="U49" s="18"/>
      <c r="V49" s="18"/>
      <c r="W49" s="18"/>
      <c r="X49" s="18"/>
    </row>
    <row r="50" spans="1:24" ht="15.75" customHeight="1">
      <c r="A50" s="18"/>
      <c r="B50" s="18"/>
      <c r="C50" s="18"/>
      <c r="D50" s="18"/>
      <c r="E50" s="1109"/>
      <c r="F50" s="955" t="s">
        <v>569</v>
      </c>
      <c r="G50" s="204">
        <v>20</v>
      </c>
      <c r="H50" s="18"/>
      <c r="I50" s="18"/>
      <c r="J50" s="18"/>
      <c r="K50" s="18"/>
      <c r="L50" s="18"/>
      <c r="M50" s="18"/>
      <c r="N50" s="18"/>
      <c r="O50" s="18"/>
      <c r="P50" s="18"/>
      <c r="Q50" s="18"/>
      <c r="R50" s="18"/>
      <c r="S50" s="18"/>
      <c r="T50" s="18"/>
      <c r="U50" s="18"/>
      <c r="V50" s="18"/>
      <c r="W50" s="18"/>
      <c r="X50" s="18"/>
    </row>
    <row r="51" spans="1:24" ht="15.75" customHeight="1">
      <c r="A51" s="18"/>
      <c r="B51" s="18"/>
      <c r="C51" s="18"/>
      <c r="D51" s="18"/>
      <c r="E51" s="18"/>
      <c r="F51" s="956"/>
      <c r="G51" s="18"/>
      <c r="H51" s="18"/>
      <c r="I51" s="18"/>
      <c r="J51" s="18"/>
      <c r="K51" s="18"/>
      <c r="L51" s="18"/>
      <c r="M51" s="18"/>
      <c r="N51" s="18"/>
      <c r="O51" s="18"/>
      <c r="P51" s="18"/>
      <c r="Q51" s="18"/>
      <c r="R51" s="18"/>
      <c r="S51" s="18"/>
      <c r="T51" s="18"/>
      <c r="U51" s="18"/>
      <c r="V51" s="18"/>
      <c r="W51" s="18"/>
      <c r="X51" s="18"/>
    </row>
    <row r="52" spans="1:24" ht="15.75" customHeight="1">
      <c r="A52" s="18"/>
      <c r="B52" s="18"/>
      <c r="C52" s="18"/>
      <c r="D52" s="18"/>
      <c r="E52" s="18"/>
      <c r="F52" s="956"/>
      <c r="G52" s="18"/>
      <c r="H52" s="18"/>
      <c r="I52" s="18"/>
      <c r="J52" s="18"/>
      <c r="K52" s="18"/>
      <c r="L52" s="18"/>
      <c r="M52" s="18"/>
      <c r="N52" s="18"/>
      <c r="O52" s="18"/>
      <c r="P52" s="18"/>
      <c r="Q52" s="18"/>
      <c r="R52" s="18"/>
      <c r="S52" s="18"/>
      <c r="T52" s="18"/>
      <c r="U52" s="18"/>
      <c r="V52" s="18"/>
      <c r="W52" s="18"/>
      <c r="X52" s="18"/>
    </row>
    <row r="53" spans="1:24" ht="15.75" customHeight="1">
      <c r="A53" s="18"/>
      <c r="B53" s="18"/>
      <c r="C53" s="18"/>
      <c r="D53" s="18"/>
      <c r="E53" s="18"/>
      <c r="F53" s="956"/>
      <c r="G53" s="18"/>
      <c r="H53" s="18"/>
      <c r="I53" s="18"/>
      <c r="J53" s="18"/>
      <c r="K53" s="18"/>
      <c r="L53" s="18"/>
      <c r="M53" s="18"/>
      <c r="N53" s="18"/>
      <c r="O53" s="18"/>
      <c r="P53" s="18"/>
      <c r="Q53" s="18"/>
      <c r="R53" s="18"/>
      <c r="S53" s="18"/>
      <c r="T53" s="18"/>
      <c r="U53" s="18"/>
      <c r="V53" s="18"/>
      <c r="W53" s="18"/>
      <c r="X53" s="18"/>
    </row>
    <row r="54" spans="1:24" ht="15.75" customHeight="1">
      <c r="A54" s="18"/>
      <c r="B54" s="18"/>
      <c r="C54" s="18"/>
      <c r="D54" s="18"/>
      <c r="E54" s="18"/>
      <c r="F54" s="956"/>
      <c r="G54" s="18"/>
      <c r="H54" s="18"/>
      <c r="I54" s="18"/>
      <c r="J54" s="18"/>
      <c r="K54" s="18"/>
      <c r="L54" s="18"/>
      <c r="M54" s="18"/>
      <c r="N54" s="18"/>
      <c r="O54" s="18"/>
      <c r="P54" s="18"/>
      <c r="Q54" s="18"/>
      <c r="R54" s="18"/>
      <c r="S54" s="18"/>
      <c r="T54" s="18"/>
      <c r="U54" s="18"/>
      <c r="V54" s="18"/>
      <c r="W54" s="18"/>
      <c r="X54" s="18"/>
    </row>
    <row r="55" spans="1:24" ht="15.75" customHeight="1">
      <c r="A55" s="18"/>
      <c r="B55" s="18"/>
      <c r="C55" s="18"/>
      <c r="D55" s="18"/>
      <c r="E55" s="18"/>
      <c r="F55" s="956"/>
      <c r="G55" s="18"/>
      <c r="H55" s="18"/>
      <c r="I55" s="18"/>
      <c r="J55" s="18"/>
      <c r="K55" s="18"/>
      <c r="L55" s="18"/>
      <c r="M55" s="18"/>
      <c r="N55" s="18"/>
      <c r="O55" s="18"/>
      <c r="P55" s="18"/>
      <c r="Q55" s="18"/>
      <c r="R55" s="18"/>
      <c r="S55" s="18"/>
      <c r="T55" s="18"/>
      <c r="U55" s="18"/>
      <c r="V55" s="18"/>
      <c r="W55" s="18"/>
      <c r="X55" s="18"/>
    </row>
    <row r="56" spans="1:24" ht="15.75" customHeight="1">
      <c r="A56" s="18"/>
      <c r="B56" s="18"/>
      <c r="C56" s="18"/>
      <c r="D56" s="18"/>
      <c r="E56" s="18"/>
      <c r="F56" s="956"/>
      <c r="G56" s="18"/>
      <c r="H56" s="18"/>
      <c r="I56" s="18"/>
      <c r="J56" s="18"/>
      <c r="K56" s="18"/>
      <c r="L56" s="18"/>
      <c r="M56" s="18"/>
      <c r="N56" s="18"/>
      <c r="O56" s="18"/>
      <c r="P56" s="18"/>
      <c r="Q56" s="18"/>
      <c r="R56" s="18"/>
      <c r="S56" s="18"/>
      <c r="T56" s="18"/>
      <c r="U56" s="18"/>
      <c r="V56" s="18"/>
      <c r="W56" s="18"/>
      <c r="X56" s="18"/>
    </row>
    <row r="57" spans="1:24" ht="15.75" customHeight="1">
      <c r="A57" s="18"/>
      <c r="B57" s="18"/>
      <c r="C57" s="18"/>
      <c r="D57" s="18"/>
      <c r="E57" s="18"/>
      <c r="F57" s="956"/>
      <c r="G57" s="18"/>
      <c r="H57" s="18"/>
      <c r="I57" s="18"/>
      <c r="J57" s="18"/>
      <c r="K57" s="18"/>
      <c r="L57" s="18"/>
      <c r="M57" s="18"/>
      <c r="N57" s="18"/>
      <c r="O57" s="18"/>
      <c r="P57" s="18"/>
      <c r="Q57" s="18"/>
      <c r="R57" s="18"/>
      <c r="S57" s="18"/>
      <c r="T57" s="18"/>
      <c r="U57" s="18"/>
      <c r="V57" s="18"/>
      <c r="W57" s="18"/>
      <c r="X57" s="18"/>
    </row>
    <row r="58" spans="1:24" ht="15.75" customHeight="1">
      <c r="A58" s="18"/>
      <c r="B58" s="18"/>
      <c r="C58" s="18"/>
      <c r="D58" s="18"/>
      <c r="E58" s="18"/>
      <c r="F58" s="956"/>
      <c r="G58" s="18"/>
      <c r="H58" s="18"/>
      <c r="I58" s="18"/>
      <c r="J58" s="18"/>
      <c r="K58" s="18"/>
      <c r="L58" s="18"/>
      <c r="M58" s="18"/>
      <c r="N58" s="18"/>
      <c r="O58" s="18"/>
      <c r="P58" s="18"/>
      <c r="Q58" s="18"/>
      <c r="R58" s="18"/>
      <c r="S58" s="18"/>
      <c r="T58" s="18"/>
      <c r="U58" s="18"/>
      <c r="V58" s="18"/>
      <c r="W58" s="18"/>
      <c r="X58" s="18"/>
    </row>
    <row r="59" spans="1:24" ht="15.75" customHeight="1">
      <c r="A59" s="18"/>
      <c r="B59" s="18"/>
      <c r="C59" s="18"/>
      <c r="D59" s="18"/>
      <c r="E59" s="18"/>
      <c r="F59" s="956"/>
      <c r="G59" s="18"/>
      <c r="H59" s="18"/>
      <c r="I59" s="18"/>
      <c r="J59" s="18"/>
      <c r="K59" s="18"/>
      <c r="L59" s="18"/>
      <c r="M59" s="18"/>
      <c r="N59" s="18"/>
      <c r="O59" s="18"/>
      <c r="P59" s="18"/>
      <c r="Q59" s="18"/>
      <c r="R59" s="18"/>
      <c r="S59" s="18"/>
      <c r="T59" s="18"/>
      <c r="U59" s="18"/>
      <c r="V59" s="18"/>
      <c r="W59" s="18"/>
      <c r="X59" s="18"/>
    </row>
    <row r="60" spans="1:24" ht="15.75" customHeight="1">
      <c r="A60" s="18"/>
      <c r="B60" s="18"/>
      <c r="C60" s="18"/>
      <c r="D60" s="18"/>
      <c r="E60" s="18"/>
      <c r="F60" s="956"/>
      <c r="G60" s="18"/>
      <c r="H60" s="18"/>
      <c r="I60" s="18"/>
      <c r="J60" s="18"/>
      <c r="K60" s="18"/>
      <c r="L60" s="18"/>
      <c r="M60" s="18"/>
      <c r="N60" s="18"/>
      <c r="O60" s="18"/>
      <c r="P60" s="18"/>
      <c r="Q60" s="18"/>
      <c r="R60" s="18"/>
      <c r="S60" s="18"/>
      <c r="T60" s="18"/>
      <c r="U60" s="18"/>
      <c r="V60" s="18"/>
      <c r="W60" s="18"/>
      <c r="X60" s="18"/>
    </row>
    <row r="61" spans="1:24" ht="15.75" customHeight="1">
      <c r="A61" s="18"/>
      <c r="B61" s="18"/>
      <c r="C61" s="18"/>
      <c r="D61" s="18"/>
      <c r="E61" s="18"/>
      <c r="F61" s="956"/>
      <c r="G61" s="18"/>
      <c r="H61" s="18"/>
      <c r="I61" s="18"/>
      <c r="J61" s="18"/>
      <c r="K61" s="18"/>
      <c r="L61" s="18"/>
      <c r="M61" s="18"/>
      <c r="N61" s="18"/>
      <c r="O61" s="18"/>
      <c r="P61" s="18"/>
      <c r="Q61" s="18"/>
      <c r="R61" s="18"/>
      <c r="S61" s="18"/>
      <c r="T61" s="18"/>
      <c r="U61" s="18"/>
      <c r="V61" s="18"/>
      <c r="W61" s="18"/>
      <c r="X61" s="18"/>
    </row>
    <row r="62" spans="1:24" ht="15.75" customHeight="1">
      <c r="A62" s="18"/>
      <c r="B62" s="18"/>
      <c r="C62" s="18"/>
      <c r="D62" s="18"/>
      <c r="E62" s="18"/>
      <c r="F62" s="956"/>
      <c r="G62" s="18"/>
      <c r="H62" s="18"/>
      <c r="I62" s="18"/>
      <c r="J62" s="18"/>
      <c r="K62" s="18"/>
      <c r="L62" s="18"/>
      <c r="M62" s="18"/>
      <c r="N62" s="18"/>
      <c r="O62" s="18"/>
      <c r="P62" s="18"/>
      <c r="Q62" s="18"/>
      <c r="R62" s="18"/>
      <c r="S62" s="18"/>
      <c r="T62" s="18"/>
      <c r="U62" s="18"/>
      <c r="V62" s="18"/>
      <c r="W62" s="18"/>
      <c r="X62" s="18"/>
    </row>
    <row r="63" spans="1:24" ht="15.75" customHeight="1">
      <c r="A63" s="18"/>
      <c r="B63" s="18"/>
      <c r="C63" s="18"/>
      <c r="D63" s="18"/>
      <c r="E63" s="18"/>
      <c r="F63" s="956"/>
      <c r="G63" s="18"/>
      <c r="H63" s="18"/>
      <c r="I63" s="18"/>
      <c r="J63" s="18"/>
      <c r="K63" s="18"/>
      <c r="L63" s="18"/>
      <c r="M63" s="18"/>
      <c r="N63" s="18"/>
      <c r="O63" s="18"/>
      <c r="P63" s="18"/>
      <c r="Q63" s="18"/>
      <c r="R63" s="18"/>
      <c r="S63" s="18"/>
      <c r="T63" s="18"/>
      <c r="U63" s="18"/>
      <c r="V63" s="18"/>
      <c r="W63" s="18"/>
      <c r="X63" s="18"/>
    </row>
    <row r="64" spans="1:24" ht="15.75" customHeight="1">
      <c r="A64" s="18"/>
      <c r="B64" s="18"/>
      <c r="C64" s="18"/>
      <c r="D64" s="18"/>
      <c r="E64" s="18"/>
      <c r="F64" s="956"/>
      <c r="G64" s="18"/>
      <c r="H64" s="18"/>
      <c r="I64" s="18"/>
      <c r="J64" s="18"/>
      <c r="K64" s="18"/>
      <c r="L64" s="18"/>
      <c r="M64" s="18"/>
      <c r="N64" s="18"/>
      <c r="O64" s="18"/>
      <c r="P64" s="18"/>
      <c r="Q64" s="18"/>
      <c r="R64" s="18"/>
      <c r="S64" s="18"/>
      <c r="T64" s="18"/>
      <c r="U64" s="18"/>
      <c r="V64" s="18"/>
      <c r="W64" s="18"/>
      <c r="X64" s="18"/>
    </row>
    <row r="65" spans="1:24" ht="15.75" customHeight="1">
      <c r="A65" s="18"/>
      <c r="B65" s="18"/>
      <c r="C65" s="18"/>
      <c r="D65" s="18"/>
      <c r="E65" s="18"/>
      <c r="F65" s="956"/>
      <c r="G65" s="18"/>
      <c r="H65" s="18"/>
      <c r="I65" s="18"/>
      <c r="J65" s="18"/>
      <c r="K65" s="18"/>
      <c r="L65" s="18"/>
      <c r="M65" s="18"/>
      <c r="N65" s="18"/>
      <c r="O65" s="18"/>
      <c r="P65" s="18"/>
      <c r="Q65" s="18"/>
      <c r="R65" s="18"/>
      <c r="S65" s="18"/>
      <c r="T65" s="18"/>
      <c r="U65" s="18"/>
      <c r="V65" s="18"/>
      <c r="W65" s="18"/>
      <c r="X65" s="18"/>
    </row>
    <row r="66" spans="1:24" ht="15.75" customHeight="1">
      <c r="A66" s="18"/>
      <c r="B66" s="18"/>
      <c r="C66" s="18"/>
      <c r="D66" s="18"/>
      <c r="E66" s="18"/>
      <c r="F66" s="956"/>
      <c r="G66" s="18"/>
      <c r="H66" s="18"/>
      <c r="I66" s="18"/>
      <c r="J66" s="18"/>
      <c r="K66" s="18"/>
      <c r="L66" s="18"/>
      <c r="M66" s="18"/>
      <c r="N66" s="18"/>
      <c r="O66" s="18"/>
      <c r="P66" s="18"/>
      <c r="Q66" s="18"/>
      <c r="R66" s="18"/>
      <c r="S66" s="18"/>
      <c r="T66" s="18"/>
      <c r="U66" s="18"/>
      <c r="V66" s="18"/>
      <c r="W66" s="18"/>
      <c r="X66" s="18"/>
    </row>
    <row r="67" spans="1:24" ht="15.75" customHeight="1">
      <c r="A67" s="18"/>
      <c r="B67" s="18"/>
      <c r="C67" s="18"/>
      <c r="D67" s="18"/>
      <c r="E67" s="18"/>
      <c r="F67" s="956"/>
      <c r="G67" s="18"/>
      <c r="H67" s="18"/>
      <c r="I67" s="18"/>
      <c r="J67" s="18"/>
      <c r="K67" s="18"/>
      <c r="L67" s="18"/>
      <c r="M67" s="18"/>
      <c r="N67" s="18"/>
      <c r="O67" s="18"/>
      <c r="P67" s="18"/>
      <c r="Q67" s="18"/>
      <c r="R67" s="18"/>
      <c r="S67" s="18"/>
      <c r="T67" s="18"/>
      <c r="U67" s="18"/>
      <c r="V67" s="18"/>
      <c r="W67" s="18"/>
      <c r="X67" s="18"/>
    </row>
    <row r="68" spans="1:24" ht="15.75" customHeight="1">
      <c r="A68" s="18"/>
      <c r="B68" s="18"/>
      <c r="C68" s="18"/>
      <c r="D68" s="18"/>
      <c r="E68" s="18"/>
      <c r="F68" s="956"/>
      <c r="G68" s="18"/>
      <c r="H68" s="18"/>
      <c r="I68" s="18"/>
      <c r="J68" s="18"/>
      <c r="K68" s="18"/>
      <c r="L68" s="18"/>
      <c r="M68" s="18"/>
      <c r="N68" s="18"/>
      <c r="O68" s="18"/>
      <c r="P68" s="18"/>
      <c r="Q68" s="18"/>
      <c r="R68" s="18"/>
      <c r="S68" s="18"/>
      <c r="T68" s="18"/>
      <c r="U68" s="18"/>
      <c r="V68" s="18"/>
      <c r="W68" s="18"/>
      <c r="X68" s="18"/>
    </row>
    <row r="69" spans="1:24" ht="15.75" customHeight="1">
      <c r="A69" s="18"/>
      <c r="B69" s="18"/>
      <c r="C69" s="18"/>
      <c r="D69" s="18"/>
      <c r="E69" s="18"/>
      <c r="F69" s="956"/>
      <c r="G69" s="18"/>
      <c r="H69" s="18"/>
      <c r="I69" s="18"/>
      <c r="J69" s="18"/>
      <c r="K69" s="18"/>
      <c r="L69" s="18"/>
      <c r="M69" s="18"/>
      <c r="N69" s="18"/>
      <c r="O69" s="18"/>
      <c r="P69" s="18"/>
      <c r="Q69" s="18"/>
      <c r="R69" s="18"/>
      <c r="S69" s="18"/>
      <c r="T69" s="18"/>
      <c r="U69" s="18"/>
      <c r="V69" s="18"/>
      <c r="W69" s="18"/>
      <c r="X69" s="18"/>
    </row>
    <row r="70" spans="1:24" ht="15.75" customHeight="1">
      <c r="A70" s="18"/>
      <c r="B70" s="18"/>
      <c r="C70" s="18"/>
      <c r="D70" s="18"/>
      <c r="E70" s="18"/>
      <c r="F70" s="956"/>
      <c r="G70" s="18"/>
      <c r="H70" s="18"/>
      <c r="I70" s="18"/>
      <c r="J70" s="18"/>
      <c r="K70" s="18"/>
      <c r="L70" s="18"/>
      <c r="M70" s="18"/>
      <c r="N70" s="18"/>
      <c r="O70" s="18"/>
      <c r="P70" s="18"/>
      <c r="Q70" s="18"/>
      <c r="R70" s="18"/>
      <c r="S70" s="18"/>
      <c r="T70" s="18"/>
      <c r="U70" s="18"/>
      <c r="V70" s="18"/>
      <c r="W70" s="18"/>
      <c r="X70" s="18"/>
    </row>
    <row r="71" spans="1:24" ht="15.75" customHeight="1">
      <c r="A71" s="18"/>
      <c r="B71" s="18"/>
      <c r="C71" s="18"/>
      <c r="D71" s="18"/>
      <c r="E71" s="18"/>
      <c r="F71" s="956"/>
      <c r="G71" s="18"/>
      <c r="H71" s="18"/>
      <c r="I71" s="18"/>
      <c r="J71" s="18"/>
      <c r="K71" s="18"/>
      <c r="L71" s="18"/>
      <c r="M71" s="18"/>
      <c r="N71" s="18"/>
      <c r="O71" s="18"/>
      <c r="P71" s="18"/>
      <c r="Q71" s="18"/>
      <c r="R71" s="18"/>
      <c r="S71" s="18"/>
      <c r="T71" s="18"/>
      <c r="U71" s="18"/>
      <c r="V71" s="18"/>
      <c r="W71" s="18"/>
      <c r="X71" s="18"/>
    </row>
    <row r="72" spans="1:24" ht="15.75" customHeight="1">
      <c r="A72" s="18"/>
      <c r="B72" s="18"/>
      <c r="C72" s="18"/>
      <c r="D72" s="18"/>
      <c r="E72" s="18"/>
      <c r="F72" s="956"/>
      <c r="G72" s="18"/>
      <c r="H72" s="18"/>
      <c r="I72" s="18"/>
      <c r="J72" s="18"/>
      <c r="K72" s="18"/>
      <c r="L72" s="18"/>
      <c r="M72" s="18"/>
      <c r="N72" s="18"/>
      <c r="O72" s="18"/>
      <c r="P72" s="18"/>
      <c r="Q72" s="18"/>
      <c r="R72" s="18"/>
      <c r="S72" s="18"/>
      <c r="T72" s="18"/>
      <c r="U72" s="18"/>
      <c r="V72" s="18"/>
      <c r="W72" s="18"/>
      <c r="X72" s="18"/>
    </row>
    <row r="73" spans="1:24" ht="15.75" customHeight="1">
      <c r="A73" s="18"/>
      <c r="B73" s="18"/>
      <c r="C73" s="18"/>
      <c r="D73" s="18"/>
      <c r="E73" s="18"/>
      <c r="F73" s="956"/>
      <c r="G73" s="18"/>
      <c r="H73" s="18"/>
      <c r="I73" s="18"/>
      <c r="J73" s="18"/>
      <c r="K73" s="18"/>
      <c r="L73" s="18"/>
      <c r="M73" s="18"/>
      <c r="N73" s="18"/>
      <c r="O73" s="18"/>
      <c r="P73" s="18"/>
      <c r="Q73" s="18"/>
      <c r="R73" s="18"/>
      <c r="S73" s="18"/>
      <c r="T73" s="18"/>
      <c r="U73" s="18"/>
      <c r="V73" s="18"/>
      <c r="W73" s="18"/>
      <c r="X73" s="18"/>
    </row>
    <row r="74" spans="1:24" ht="15.75" customHeight="1">
      <c r="A74" s="18"/>
      <c r="B74" s="18"/>
      <c r="C74" s="18"/>
      <c r="D74" s="18"/>
      <c r="E74" s="18"/>
      <c r="F74" s="956"/>
      <c r="G74" s="18"/>
      <c r="H74" s="18"/>
      <c r="I74" s="18"/>
      <c r="J74" s="18"/>
      <c r="K74" s="18"/>
      <c r="L74" s="18"/>
      <c r="M74" s="18"/>
      <c r="N74" s="18"/>
      <c r="O74" s="18"/>
      <c r="P74" s="18"/>
      <c r="Q74" s="18"/>
      <c r="R74" s="18"/>
      <c r="S74" s="18"/>
      <c r="T74" s="18"/>
      <c r="U74" s="18"/>
      <c r="V74" s="18"/>
      <c r="W74" s="18"/>
      <c r="X74" s="18"/>
    </row>
    <row r="75" spans="1:24" ht="15.75" customHeight="1">
      <c r="A75" s="18"/>
      <c r="B75" s="18"/>
      <c r="C75" s="18"/>
      <c r="D75" s="18"/>
      <c r="E75" s="18"/>
      <c r="F75" s="956"/>
      <c r="G75" s="18"/>
      <c r="H75" s="18"/>
      <c r="I75" s="18"/>
      <c r="J75" s="18"/>
      <c r="K75" s="18"/>
      <c r="L75" s="18"/>
      <c r="M75" s="18"/>
      <c r="N75" s="18"/>
      <c r="O75" s="18"/>
      <c r="P75" s="18"/>
      <c r="Q75" s="18"/>
      <c r="R75" s="18"/>
      <c r="S75" s="18"/>
      <c r="T75" s="18"/>
      <c r="U75" s="18"/>
      <c r="V75" s="18"/>
      <c r="W75" s="18"/>
      <c r="X75" s="18"/>
    </row>
    <row r="76" spans="1:24" ht="15.75" customHeight="1">
      <c r="A76" s="18"/>
      <c r="B76" s="18"/>
      <c r="C76" s="18"/>
      <c r="D76" s="18"/>
      <c r="E76" s="18"/>
      <c r="F76" s="956"/>
      <c r="G76" s="18"/>
      <c r="H76" s="18"/>
      <c r="I76" s="18"/>
      <c r="J76" s="18"/>
      <c r="K76" s="18"/>
      <c r="L76" s="18"/>
      <c r="M76" s="18"/>
      <c r="N76" s="18"/>
      <c r="O76" s="18"/>
      <c r="P76" s="18"/>
      <c r="Q76" s="18"/>
      <c r="R76" s="18"/>
      <c r="S76" s="18"/>
      <c r="T76" s="18"/>
      <c r="U76" s="18"/>
      <c r="V76" s="18"/>
      <c r="W76" s="18"/>
      <c r="X76" s="18"/>
    </row>
    <row r="77" spans="1:24" ht="15.75" customHeight="1">
      <c r="A77" s="18"/>
      <c r="B77" s="18"/>
      <c r="C77" s="18"/>
      <c r="D77" s="18"/>
      <c r="E77" s="18"/>
      <c r="F77" s="956"/>
      <c r="G77" s="18"/>
      <c r="H77" s="18"/>
      <c r="I77" s="18"/>
      <c r="J77" s="18"/>
      <c r="K77" s="18"/>
      <c r="L77" s="18"/>
      <c r="M77" s="18"/>
      <c r="N77" s="18"/>
      <c r="O77" s="18"/>
      <c r="P77" s="18"/>
      <c r="Q77" s="18"/>
      <c r="R77" s="18"/>
      <c r="S77" s="18"/>
      <c r="T77" s="18"/>
      <c r="U77" s="18"/>
      <c r="V77" s="18"/>
      <c r="W77" s="18"/>
      <c r="X77" s="18"/>
    </row>
    <row r="78" spans="1:24" ht="15.75" customHeight="1">
      <c r="A78" s="18"/>
      <c r="B78" s="18"/>
      <c r="C78" s="18"/>
      <c r="D78" s="18"/>
      <c r="E78" s="18"/>
      <c r="F78" s="956"/>
      <c r="G78" s="18"/>
      <c r="H78" s="18"/>
      <c r="I78" s="18"/>
      <c r="J78" s="18"/>
      <c r="K78" s="18"/>
      <c r="L78" s="18"/>
      <c r="M78" s="18"/>
      <c r="N78" s="18"/>
      <c r="O78" s="18"/>
      <c r="P78" s="18"/>
      <c r="Q78" s="18"/>
      <c r="R78" s="18"/>
      <c r="S78" s="18"/>
      <c r="T78" s="18"/>
      <c r="U78" s="18"/>
      <c r="V78" s="18"/>
      <c r="W78" s="18"/>
      <c r="X78" s="18"/>
    </row>
    <row r="79" spans="1:24" ht="15.75" customHeight="1">
      <c r="A79" s="18"/>
      <c r="B79" s="18"/>
      <c r="C79" s="18"/>
      <c r="D79" s="18"/>
      <c r="E79" s="18"/>
      <c r="F79" s="956"/>
      <c r="G79" s="18"/>
      <c r="H79" s="18"/>
      <c r="I79" s="18"/>
      <c r="J79" s="18"/>
      <c r="K79" s="18"/>
      <c r="L79" s="18"/>
      <c r="M79" s="18"/>
      <c r="N79" s="18"/>
      <c r="O79" s="18"/>
      <c r="P79" s="18"/>
      <c r="Q79" s="18"/>
      <c r="R79" s="18"/>
      <c r="S79" s="18"/>
      <c r="T79" s="18"/>
      <c r="U79" s="18"/>
      <c r="V79" s="18"/>
      <c r="W79" s="18"/>
      <c r="X79" s="18"/>
    </row>
    <row r="80" spans="1:24" ht="15.75" customHeight="1">
      <c r="A80" s="18"/>
      <c r="B80" s="18"/>
      <c r="C80" s="18"/>
      <c r="D80" s="18"/>
      <c r="E80" s="18"/>
      <c r="F80" s="956"/>
      <c r="G80" s="18"/>
      <c r="H80" s="18"/>
      <c r="I80" s="18"/>
      <c r="J80" s="18"/>
      <c r="K80" s="18"/>
      <c r="L80" s="18"/>
      <c r="M80" s="18"/>
      <c r="N80" s="18"/>
      <c r="O80" s="18"/>
      <c r="P80" s="18"/>
      <c r="Q80" s="18"/>
      <c r="R80" s="18"/>
      <c r="S80" s="18"/>
      <c r="T80" s="18"/>
      <c r="U80" s="18"/>
      <c r="V80" s="18"/>
      <c r="W80" s="18"/>
      <c r="X80" s="18"/>
    </row>
    <row r="81" spans="1:24" ht="15.75" customHeight="1">
      <c r="A81" s="18"/>
      <c r="B81" s="18"/>
      <c r="C81" s="18"/>
      <c r="D81" s="18"/>
      <c r="E81" s="18"/>
      <c r="F81" s="956"/>
      <c r="G81" s="18"/>
      <c r="H81" s="18"/>
      <c r="I81" s="18"/>
      <c r="J81" s="18"/>
      <c r="K81" s="18"/>
      <c r="L81" s="18"/>
      <c r="M81" s="18"/>
      <c r="N81" s="18"/>
      <c r="O81" s="18"/>
      <c r="P81" s="18"/>
      <c r="Q81" s="18"/>
      <c r="R81" s="18"/>
      <c r="S81" s="18"/>
      <c r="T81" s="18"/>
      <c r="U81" s="18"/>
      <c r="V81" s="18"/>
      <c r="W81" s="18"/>
      <c r="X81" s="18"/>
    </row>
    <row r="82" spans="1:24" ht="15.75" customHeight="1">
      <c r="A82" s="18"/>
      <c r="B82" s="18"/>
      <c r="C82" s="18"/>
      <c r="D82" s="18"/>
      <c r="E82" s="18"/>
      <c r="F82" s="956"/>
      <c r="G82" s="18"/>
      <c r="H82" s="18"/>
      <c r="I82" s="18"/>
      <c r="J82" s="18"/>
      <c r="K82" s="18"/>
      <c r="L82" s="18"/>
      <c r="M82" s="18"/>
      <c r="N82" s="18"/>
      <c r="O82" s="18"/>
      <c r="P82" s="18"/>
      <c r="Q82" s="18"/>
      <c r="R82" s="18"/>
      <c r="S82" s="18"/>
      <c r="T82" s="18"/>
      <c r="U82" s="18"/>
      <c r="V82" s="18"/>
      <c r="W82" s="18"/>
      <c r="X82" s="18"/>
    </row>
    <row r="83" spans="1:24" ht="15.75" customHeight="1">
      <c r="A83" s="18"/>
      <c r="B83" s="18"/>
      <c r="C83" s="18"/>
      <c r="D83" s="18"/>
      <c r="E83" s="18"/>
      <c r="F83" s="956"/>
      <c r="G83" s="18"/>
      <c r="H83" s="18"/>
      <c r="I83" s="18"/>
      <c r="J83" s="18"/>
      <c r="K83" s="18"/>
      <c r="L83" s="18"/>
      <c r="M83" s="18"/>
      <c r="N83" s="18"/>
      <c r="O83" s="18"/>
      <c r="P83" s="18"/>
      <c r="Q83" s="18"/>
      <c r="R83" s="18"/>
      <c r="S83" s="18"/>
      <c r="T83" s="18"/>
      <c r="U83" s="18"/>
      <c r="V83" s="18"/>
      <c r="W83" s="18"/>
      <c r="X83" s="18"/>
    </row>
    <row r="84" spans="1:24" ht="15.75" customHeight="1">
      <c r="A84" s="18"/>
      <c r="B84" s="18"/>
      <c r="C84" s="18"/>
      <c r="D84" s="18"/>
      <c r="E84" s="18"/>
      <c r="F84" s="956"/>
      <c r="G84" s="18"/>
      <c r="H84" s="18"/>
      <c r="I84" s="18"/>
      <c r="J84" s="18"/>
      <c r="K84" s="18"/>
      <c r="L84" s="18"/>
      <c r="M84" s="18"/>
      <c r="N84" s="18"/>
      <c r="O84" s="18"/>
      <c r="P84" s="18"/>
      <c r="Q84" s="18"/>
      <c r="R84" s="18"/>
      <c r="S84" s="18"/>
      <c r="T84" s="18"/>
      <c r="U84" s="18"/>
      <c r="V84" s="18"/>
      <c r="W84" s="18"/>
      <c r="X84" s="18"/>
    </row>
    <row r="85" spans="1:24" ht="15.75" customHeight="1">
      <c r="A85" s="18"/>
      <c r="B85" s="18"/>
      <c r="C85" s="18"/>
      <c r="D85" s="18"/>
      <c r="E85" s="18"/>
      <c r="F85" s="956"/>
      <c r="G85" s="18"/>
      <c r="H85" s="18"/>
      <c r="I85" s="18"/>
      <c r="J85" s="18"/>
      <c r="K85" s="18"/>
      <c r="L85" s="18"/>
      <c r="M85" s="18"/>
      <c r="N85" s="18"/>
      <c r="O85" s="18"/>
      <c r="P85" s="18"/>
      <c r="Q85" s="18"/>
      <c r="R85" s="18"/>
      <c r="S85" s="18"/>
      <c r="T85" s="18"/>
      <c r="U85" s="18"/>
      <c r="V85" s="18"/>
      <c r="W85" s="18"/>
      <c r="X85" s="18"/>
    </row>
    <row r="86" spans="1:24" ht="15.75" customHeight="1">
      <c r="A86" s="18"/>
      <c r="B86" s="18"/>
      <c r="C86" s="18"/>
      <c r="D86" s="18"/>
      <c r="E86" s="18"/>
      <c r="F86" s="956"/>
      <c r="G86" s="18"/>
      <c r="H86" s="18"/>
      <c r="I86" s="18"/>
      <c r="J86" s="18"/>
      <c r="K86" s="18"/>
      <c r="L86" s="18"/>
      <c r="M86" s="18"/>
      <c r="N86" s="18"/>
      <c r="O86" s="18"/>
      <c r="P86" s="18"/>
      <c r="Q86" s="18"/>
      <c r="R86" s="18"/>
      <c r="S86" s="18"/>
      <c r="T86" s="18"/>
      <c r="U86" s="18"/>
      <c r="V86" s="18"/>
      <c r="W86" s="18"/>
      <c r="X86" s="18"/>
    </row>
    <row r="87" spans="1:24" ht="15.75" customHeight="1">
      <c r="A87" s="18"/>
      <c r="B87" s="18"/>
      <c r="C87" s="18"/>
      <c r="D87" s="18"/>
      <c r="E87" s="18"/>
      <c r="F87" s="956"/>
      <c r="G87" s="18"/>
      <c r="H87" s="18"/>
      <c r="I87" s="18"/>
      <c r="J87" s="18"/>
      <c r="K87" s="18"/>
      <c r="L87" s="18"/>
      <c r="M87" s="18"/>
      <c r="N87" s="18"/>
      <c r="O87" s="18"/>
      <c r="P87" s="18"/>
      <c r="Q87" s="18"/>
      <c r="R87" s="18"/>
      <c r="S87" s="18"/>
      <c r="T87" s="18"/>
      <c r="U87" s="18"/>
      <c r="V87" s="18"/>
      <c r="W87" s="18"/>
      <c r="X87" s="18"/>
    </row>
    <row r="88" spans="1:24" ht="15.75" customHeight="1">
      <c r="A88" s="18"/>
      <c r="B88" s="18"/>
      <c r="C88" s="18"/>
      <c r="D88" s="18"/>
      <c r="E88" s="18"/>
      <c r="F88" s="956"/>
      <c r="G88" s="18"/>
      <c r="H88" s="18"/>
      <c r="I88" s="18"/>
      <c r="J88" s="18"/>
      <c r="K88" s="18"/>
      <c r="L88" s="18"/>
      <c r="M88" s="18"/>
      <c r="N88" s="18"/>
      <c r="O88" s="18"/>
      <c r="P88" s="18"/>
      <c r="Q88" s="18"/>
      <c r="R88" s="18"/>
      <c r="S88" s="18"/>
      <c r="T88" s="18"/>
      <c r="U88" s="18"/>
      <c r="V88" s="18"/>
      <c r="W88" s="18"/>
      <c r="X88" s="18"/>
    </row>
    <row r="89" spans="1:24" ht="15.75" customHeight="1">
      <c r="A89" s="18"/>
      <c r="B89" s="18"/>
      <c r="C89" s="18"/>
      <c r="D89" s="18"/>
      <c r="E89" s="18"/>
      <c r="F89" s="956"/>
      <c r="G89" s="18"/>
      <c r="H89" s="18"/>
      <c r="I89" s="18"/>
      <c r="J89" s="18"/>
      <c r="K89" s="18"/>
      <c r="L89" s="18"/>
      <c r="M89" s="18"/>
      <c r="N89" s="18"/>
      <c r="O89" s="18"/>
      <c r="P89" s="18"/>
      <c r="Q89" s="18"/>
      <c r="R89" s="18"/>
      <c r="S89" s="18"/>
      <c r="T89" s="18"/>
      <c r="U89" s="18"/>
      <c r="V89" s="18"/>
      <c r="W89" s="18"/>
      <c r="X89" s="18"/>
    </row>
    <row r="90" spans="1:24" ht="15.75" customHeight="1">
      <c r="A90" s="18"/>
      <c r="B90" s="18"/>
      <c r="C90" s="18"/>
      <c r="D90" s="18"/>
      <c r="E90" s="18"/>
      <c r="F90" s="956"/>
      <c r="G90" s="18"/>
      <c r="H90" s="18"/>
      <c r="I90" s="18"/>
      <c r="J90" s="18"/>
      <c r="K90" s="18"/>
      <c r="L90" s="18"/>
      <c r="M90" s="18"/>
      <c r="N90" s="18"/>
      <c r="O90" s="18"/>
      <c r="P90" s="18"/>
      <c r="Q90" s="18"/>
      <c r="R90" s="18"/>
      <c r="S90" s="18"/>
      <c r="T90" s="18"/>
      <c r="U90" s="18"/>
      <c r="V90" s="18"/>
      <c r="W90" s="18"/>
      <c r="X90" s="18"/>
    </row>
    <row r="91" spans="1:24" ht="15.75" customHeight="1">
      <c r="A91" s="18"/>
      <c r="B91" s="18"/>
      <c r="C91" s="18"/>
      <c r="D91" s="18"/>
      <c r="E91" s="18"/>
      <c r="F91" s="956"/>
      <c r="G91" s="18"/>
      <c r="H91" s="18"/>
      <c r="I91" s="18"/>
      <c r="J91" s="18"/>
      <c r="K91" s="18"/>
      <c r="L91" s="18"/>
      <c r="M91" s="18"/>
      <c r="N91" s="18"/>
      <c r="O91" s="18"/>
      <c r="P91" s="18"/>
      <c r="Q91" s="18"/>
      <c r="R91" s="18"/>
      <c r="S91" s="18"/>
      <c r="T91" s="18"/>
      <c r="U91" s="18"/>
      <c r="V91" s="18"/>
      <c r="W91" s="18"/>
      <c r="X91" s="18"/>
    </row>
    <row r="92" spans="1:24" ht="15.75" customHeight="1">
      <c r="A92" s="18"/>
      <c r="B92" s="18"/>
      <c r="C92" s="18"/>
      <c r="D92" s="18"/>
      <c r="E92" s="18"/>
      <c r="F92" s="956"/>
      <c r="G92" s="18"/>
      <c r="H92" s="18"/>
      <c r="I92" s="18"/>
      <c r="J92" s="18"/>
      <c r="K92" s="18"/>
      <c r="L92" s="18"/>
      <c r="M92" s="18"/>
      <c r="N92" s="18"/>
      <c r="O92" s="18"/>
      <c r="P92" s="18"/>
      <c r="Q92" s="18"/>
      <c r="R92" s="18"/>
      <c r="S92" s="18"/>
      <c r="T92" s="18"/>
      <c r="U92" s="18"/>
      <c r="V92" s="18"/>
      <c r="W92" s="18"/>
      <c r="X92" s="18"/>
    </row>
    <row r="93" spans="1:24" ht="15.75" customHeight="1">
      <c r="A93" s="18"/>
      <c r="B93" s="18"/>
      <c r="C93" s="18"/>
      <c r="D93" s="18"/>
      <c r="E93" s="18"/>
      <c r="F93" s="956"/>
      <c r="G93" s="18"/>
      <c r="H93" s="18"/>
      <c r="I93" s="18"/>
      <c r="J93" s="18"/>
      <c r="K93" s="18"/>
      <c r="L93" s="18"/>
      <c r="M93" s="18"/>
      <c r="N93" s="18"/>
      <c r="O93" s="18"/>
      <c r="P93" s="18"/>
      <c r="Q93" s="18"/>
      <c r="R93" s="18"/>
      <c r="S93" s="18"/>
      <c r="T93" s="18"/>
      <c r="U93" s="18"/>
      <c r="V93" s="18"/>
      <c r="W93" s="18"/>
      <c r="X93" s="18"/>
    </row>
    <row r="94" spans="1:24" ht="15.75" customHeight="1">
      <c r="A94" s="18"/>
      <c r="B94" s="18"/>
      <c r="C94" s="18"/>
      <c r="D94" s="18"/>
      <c r="E94" s="18"/>
      <c r="F94" s="956"/>
      <c r="G94" s="18"/>
      <c r="H94" s="18"/>
      <c r="I94" s="18"/>
      <c r="J94" s="18"/>
      <c r="K94" s="18"/>
      <c r="L94" s="18"/>
      <c r="M94" s="18"/>
      <c r="N94" s="18"/>
      <c r="O94" s="18"/>
      <c r="P94" s="18"/>
      <c r="Q94" s="18"/>
      <c r="R94" s="18"/>
      <c r="S94" s="18"/>
      <c r="T94" s="18"/>
      <c r="U94" s="18"/>
      <c r="V94" s="18"/>
      <c r="W94" s="18"/>
      <c r="X94" s="18"/>
    </row>
    <row r="95" spans="1:24" ht="15.75" customHeight="1">
      <c r="A95" s="18"/>
      <c r="B95" s="18"/>
      <c r="C95" s="18"/>
      <c r="D95" s="18"/>
      <c r="E95" s="18"/>
      <c r="F95" s="956"/>
      <c r="G95" s="18"/>
      <c r="H95" s="18"/>
      <c r="I95" s="18"/>
      <c r="J95" s="18"/>
      <c r="K95" s="18"/>
      <c r="L95" s="18"/>
      <c r="M95" s="18"/>
      <c r="N95" s="18"/>
      <c r="O95" s="18"/>
      <c r="P95" s="18"/>
      <c r="Q95" s="18"/>
      <c r="R95" s="18"/>
      <c r="S95" s="18"/>
      <c r="T95" s="18"/>
      <c r="U95" s="18"/>
      <c r="V95" s="18"/>
      <c r="W95" s="18"/>
      <c r="X95" s="18"/>
    </row>
    <row r="96" spans="1:24" ht="15.75" customHeight="1">
      <c r="A96" s="18"/>
      <c r="B96" s="18"/>
      <c r="C96" s="18"/>
      <c r="D96" s="18"/>
      <c r="E96" s="18"/>
      <c r="F96" s="956"/>
      <c r="G96" s="18"/>
      <c r="H96" s="18"/>
      <c r="I96" s="18"/>
      <c r="J96" s="18"/>
      <c r="K96" s="18"/>
      <c r="L96" s="18"/>
      <c r="M96" s="18"/>
      <c r="N96" s="18"/>
      <c r="O96" s="18"/>
      <c r="P96" s="18"/>
      <c r="Q96" s="18"/>
      <c r="R96" s="18"/>
      <c r="S96" s="18"/>
      <c r="T96" s="18"/>
      <c r="U96" s="18"/>
      <c r="V96" s="18"/>
      <c r="W96" s="18"/>
      <c r="X96" s="18"/>
    </row>
    <row r="97" spans="1:24" ht="15.75" customHeight="1">
      <c r="A97" s="18"/>
      <c r="B97" s="18"/>
      <c r="C97" s="18"/>
      <c r="D97" s="18"/>
      <c r="E97" s="18"/>
      <c r="F97" s="956"/>
      <c r="G97" s="18"/>
      <c r="H97" s="18"/>
      <c r="I97" s="18"/>
      <c r="J97" s="18"/>
      <c r="K97" s="18"/>
      <c r="L97" s="18"/>
      <c r="M97" s="18"/>
      <c r="N97" s="18"/>
      <c r="O97" s="18"/>
      <c r="P97" s="18"/>
      <c r="Q97" s="18"/>
      <c r="R97" s="18"/>
      <c r="S97" s="18"/>
      <c r="T97" s="18"/>
      <c r="U97" s="18"/>
      <c r="V97" s="18"/>
      <c r="W97" s="18"/>
      <c r="X97" s="18"/>
    </row>
    <row r="98" spans="1:24" ht="15.75" customHeight="1">
      <c r="A98" s="18"/>
      <c r="B98" s="18"/>
      <c r="C98" s="18"/>
      <c r="D98" s="18"/>
      <c r="E98" s="18"/>
      <c r="F98" s="956"/>
      <c r="G98" s="18"/>
      <c r="H98" s="18"/>
      <c r="I98" s="18"/>
      <c r="J98" s="18"/>
      <c r="K98" s="18"/>
      <c r="L98" s="18"/>
      <c r="M98" s="18"/>
      <c r="N98" s="18"/>
      <c r="O98" s="18"/>
      <c r="P98" s="18"/>
      <c r="Q98" s="18"/>
      <c r="R98" s="18"/>
      <c r="S98" s="18"/>
      <c r="T98" s="18"/>
      <c r="U98" s="18"/>
      <c r="V98" s="18"/>
      <c r="W98" s="18"/>
      <c r="X98" s="18"/>
    </row>
    <row r="99" spans="1:24" ht="15.75" customHeight="1">
      <c r="A99" s="18"/>
      <c r="B99" s="18"/>
      <c r="C99" s="18"/>
      <c r="D99" s="18"/>
      <c r="E99" s="18"/>
      <c r="F99" s="956"/>
      <c r="G99" s="18"/>
      <c r="H99" s="18"/>
      <c r="I99" s="18"/>
      <c r="J99" s="18"/>
      <c r="K99" s="18"/>
      <c r="L99" s="18"/>
      <c r="M99" s="18"/>
      <c r="N99" s="18"/>
      <c r="O99" s="18"/>
      <c r="P99" s="18"/>
      <c r="Q99" s="18"/>
      <c r="R99" s="18"/>
      <c r="S99" s="18"/>
      <c r="T99" s="18"/>
      <c r="U99" s="18"/>
      <c r="V99" s="18"/>
      <c r="W99" s="18"/>
      <c r="X99" s="18"/>
    </row>
    <row r="100" spans="1:24" ht="15.75" customHeight="1">
      <c r="A100" s="18"/>
      <c r="B100" s="18"/>
      <c r="C100" s="18"/>
      <c r="D100" s="18"/>
      <c r="E100" s="18"/>
      <c r="F100" s="956"/>
      <c r="G100" s="18"/>
      <c r="H100" s="18"/>
      <c r="I100" s="18"/>
      <c r="J100" s="18"/>
      <c r="K100" s="18"/>
      <c r="L100" s="18"/>
      <c r="M100" s="18"/>
      <c r="N100" s="18"/>
      <c r="O100" s="18"/>
      <c r="P100" s="18"/>
      <c r="Q100" s="18"/>
      <c r="R100" s="18"/>
      <c r="S100" s="18"/>
      <c r="T100" s="18"/>
      <c r="U100" s="18"/>
      <c r="V100" s="18"/>
      <c r="W100" s="18"/>
      <c r="X100" s="18"/>
    </row>
    <row r="101" spans="1:24" ht="15.75" customHeight="1">
      <c r="A101" s="18"/>
      <c r="B101" s="18"/>
      <c r="C101" s="18"/>
      <c r="D101" s="18"/>
      <c r="E101" s="18"/>
      <c r="F101" s="956"/>
      <c r="G101" s="18"/>
      <c r="H101" s="18"/>
      <c r="I101" s="18"/>
      <c r="J101" s="18"/>
      <c r="K101" s="18"/>
      <c r="L101" s="18"/>
      <c r="M101" s="18"/>
      <c r="N101" s="18"/>
      <c r="O101" s="18"/>
      <c r="P101" s="18"/>
      <c r="Q101" s="18"/>
      <c r="R101" s="18"/>
      <c r="S101" s="18"/>
      <c r="T101" s="18"/>
      <c r="U101" s="18"/>
      <c r="V101" s="18"/>
      <c r="W101" s="18"/>
      <c r="X101" s="18"/>
    </row>
    <row r="102" spans="1:24" ht="15.75" customHeight="1">
      <c r="A102" s="18"/>
      <c r="B102" s="18"/>
      <c r="C102" s="18"/>
      <c r="D102" s="18"/>
      <c r="E102" s="18"/>
      <c r="F102" s="956"/>
      <c r="G102" s="18"/>
      <c r="H102" s="18"/>
      <c r="I102" s="18"/>
      <c r="J102" s="18"/>
      <c r="K102" s="18"/>
      <c r="L102" s="18"/>
      <c r="M102" s="18"/>
      <c r="N102" s="18"/>
      <c r="O102" s="18"/>
      <c r="P102" s="18"/>
      <c r="Q102" s="18"/>
      <c r="R102" s="18"/>
      <c r="S102" s="18"/>
      <c r="T102" s="18"/>
      <c r="U102" s="18"/>
      <c r="V102" s="18"/>
      <c r="W102" s="18"/>
      <c r="X102" s="18"/>
    </row>
    <row r="103" spans="1:24" ht="15.75" customHeight="1">
      <c r="A103" s="18"/>
      <c r="B103" s="18"/>
      <c r="C103" s="18"/>
      <c r="D103" s="18"/>
      <c r="E103" s="18"/>
      <c r="F103" s="956"/>
      <c r="G103" s="18"/>
      <c r="H103" s="18"/>
      <c r="I103" s="18"/>
      <c r="J103" s="18"/>
      <c r="K103" s="18"/>
      <c r="L103" s="18"/>
      <c r="M103" s="18"/>
      <c r="N103" s="18"/>
      <c r="O103" s="18"/>
      <c r="P103" s="18"/>
      <c r="Q103" s="18"/>
      <c r="R103" s="18"/>
      <c r="S103" s="18"/>
      <c r="T103" s="18"/>
      <c r="U103" s="18"/>
      <c r="V103" s="18"/>
      <c r="W103" s="18"/>
      <c r="X103" s="18"/>
    </row>
    <row r="104" spans="1:24" ht="15.75" customHeight="1">
      <c r="A104" s="18"/>
      <c r="B104" s="18"/>
      <c r="C104" s="18"/>
      <c r="D104" s="18"/>
      <c r="E104" s="18"/>
      <c r="F104" s="956"/>
      <c r="G104" s="18"/>
      <c r="H104" s="18"/>
      <c r="I104" s="18"/>
      <c r="J104" s="18"/>
      <c r="K104" s="18"/>
      <c r="L104" s="18"/>
      <c r="M104" s="18"/>
      <c r="N104" s="18"/>
      <c r="O104" s="18"/>
      <c r="P104" s="18"/>
      <c r="Q104" s="18"/>
      <c r="R104" s="18"/>
      <c r="S104" s="18"/>
      <c r="T104" s="18"/>
      <c r="U104" s="18"/>
      <c r="V104" s="18"/>
      <c r="W104" s="18"/>
      <c r="X104" s="18"/>
    </row>
    <row r="105" spans="1:24" ht="15.75" customHeight="1">
      <c r="A105" s="18"/>
      <c r="B105" s="18"/>
      <c r="C105" s="18"/>
      <c r="D105" s="18"/>
      <c r="E105" s="18"/>
      <c r="F105" s="956"/>
      <c r="G105" s="18"/>
      <c r="H105" s="18"/>
      <c r="I105" s="18"/>
      <c r="J105" s="18"/>
      <c r="K105" s="18"/>
      <c r="L105" s="18"/>
      <c r="M105" s="18"/>
      <c r="N105" s="18"/>
      <c r="O105" s="18"/>
      <c r="P105" s="18"/>
      <c r="Q105" s="18"/>
      <c r="R105" s="18"/>
      <c r="S105" s="18"/>
      <c r="T105" s="18"/>
      <c r="U105" s="18"/>
      <c r="V105" s="18"/>
      <c r="W105" s="18"/>
      <c r="X105" s="18"/>
    </row>
    <row r="106" spans="1:24" ht="15.75" customHeight="1">
      <c r="A106" s="18"/>
      <c r="B106" s="18"/>
      <c r="C106" s="18"/>
      <c r="D106" s="18"/>
      <c r="E106" s="18"/>
      <c r="F106" s="956"/>
      <c r="G106" s="18"/>
      <c r="H106" s="18"/>
      <c r="I106" s="18"/>
      <c r="J106" s="18"/>
      <c r="K106" s="18"/>
      <c r="L106" s="18"/>
      <c r="M106" s="18"/>
      <c r="N106" s="18"/>
      <c r="O106" s="18"/>
      <c r="P106" s="18"/>
      <c r="Q106" s="18"/>
      <c r="R106" s="18"/>
      <c r="S106" s="18"/>
      <c r="T106" s="18"/>
      <c r="U106" s="18"/>
      <c r="V106" s="18"/>
      <c r="W106" s="18"/>
      <c r="X106" s="18"/>
    </row>
    <row r="107" spans="1:24" ht="15.75" customHeight="1">
      <c r="A107" s="18"/>
      <c r="B107" s="18"/>
      <c r="C107" s="18"/>
      <c r="D107" s="18"/>
      <c r="E107" s="18"/>
      <c r="F107" s="956"/>
      <c r="G107" s="18"/>
      <c r="H107" s="18"/>
      <c r="I107" s="18"/>
      <c r="J107" s="18"/>
      <c r="K107" s="18"/>
      <c r="L107" s="18"/>
      <c r="M107" s="18"/>
      <c r="N107" s="18"/>
      <c r="O107" s="18"/>
      <c r="P107" s="18"/>
      <c r="Q107" s="18"/>
      <c r="R107" s="18"/>
      <c r="S107" s="18"/>
      <c r="T107" s="18"/>
      <c r="U107" s="18"/>
      <c r="V107" s="18"/>
      <c r="W107" s="18"/>
      <c r="X107" s="18"/>
    </row>
    <row r="108" spans="1:24" ht="15.75" customHeight="1">
      <c r="A108" s="18"/>
      <c r="B108" s="18"/>
      <c r="C108" s="18"/>
      <c r="D108" s="18"/>
      <c r="E108" s="18"/>
      <c r="F108" s="956"/>
      <c r="G108" s="18"/>
      <c r="H108" s="18"/>
      <c r="I108" s="18"/>
      <c r="J108" s="18"/>
      <c r="K108" s="18"/>
      <c r="L108" s="18"/>
      <c r="M108" s="18"/>
      <c r="N108" s="18"/>
      <c r="O108" s="18"/>
      <c r="P108" s="18"/>
      <c r="Q108" s="18"/>
      <c r="R108" s="18"/>
      <c r="S108" s="18"/>
      <c r="T108" s="18"/>
      <c r="U108" s="18"/>
      <c r="V108" s="18"/>
      <c r="W108" s="18"/>
      <c r="X108" s="18"/>
    </row>
    <row r="109" spans="1:24" ht="15.75" customHeight="1">
      <c r="A109" s="18"/>
      <c r="B109" s="18"/>
      <c r="C109" s="18"/>
      <c r="D109" s="18"/>
      <c r="E109" s="18"/>
      <c r="F109" s="956"/>
      <c r="G109" s="18"/>
      <c r="H109" s="18"/>
      <c r="I109" s="18"/>
      <c r="J109" s="18"/>
      <c r="K109" s="18"/>
      <c r="L109" s="18"/>
      <c r="M109" s="18"/>
      <c r="N109" s="18"/>
      <c r="O109" s="18"/>
      <c r="P109" s="18"/>
      <c r="Q109" s="18"/>
      <c r="R109" s="18"/>
      <c r="S109" s="18"/>
      <c r="T109" s="18"/>
      <c r="U109" s="18"/>
      <c r="V109" s="18"/>
      <c r="W109" s="18"/>
      <c r="X109" s="18"/>
    </row>
    <row r="110" spans="1:24" ht="15.75" customHeight="1">
      <c r="A110" s="18"/>
      <c r="B110" s="18"/>
      <c r="C110" s="18"/>
      <c r="D110" s="18"/>
      <c r="E110" s="18"/>
      <c r="F110" s="956"/>
      <c r="G110" s="18"/>
      <c r="H110" s="18"/>
      <c r="I110" s="18"/>
      <c r="J110" s="18"/>
      <c r="K110" s="18"/>
      <c r="L110" s="18"/>
      <c r="M110" s="18"/>
      <c r="N110" s="18"/>
      <c r="O110" s="18"/>
      <c r="P110" s="18"/>
      <c r="Q110" s="18"/>
      <c r="R110" s="18"/>
      <c r="S110" s="18"/>
      <c r="T110" s="18"/>
      <c r="U110" s="18"/>
      <c r="V110" s="18"/>
      <c r="W110" s="18"/>
      <c r="X110" s="18"/>
    </row>
    <row r="111" spans="1:24" ht="15.75" customHeight="1">
      <c r="A111" s="18"/>
      <c r="B111" s="18"/>
      <c r="C111" s="18"/>
      <c r="D111" s="18"/>
      <c r="E111" s="18"/>
      <c r="F111" s="956"/>
      <c r="G111" s="18"/>
      <c r="H111" s="18"/>
      <c r="I111" s="18"/>
      <c r="J111" s="18"/>
      <c r="K111" s="18"/>
      <c r="L111" s="18"/>
      <c r="M111" s="18"/>
      <c r="N111" s="18"/>
      <c r="O111" s="18"/>
      <c r="P111" s="18"/>
      <c r="Q111" s="18"/>
      <c r="R111" s="18"/>
      <c r="S111" s="18"/>
      <c r="T111" s="18"/>
      <c r="U111" s="18"/>
      <c r="V111" s="18"/>
      <c r="W111" s="18"/>
      <c r="X111" s="18"/>
    </row>
    <row r="112" spans="1:24" ht="15.75" customHeight="1">
      <c r="A112" s="18"/>
      <c r="B112" s="18"/>
      <c r="C112" s="18"/>
      <c r="D112" s="18"/>
      <c r="E112" s="18"/>
      <c r="F112" s="956"/>
      <c r="G112" s="18"/>
      <c r="H112" s="18"/>
      <c r="I112" s="18"/>
      <c r="J112" s="18"/>
      <c r="K112" s="18"/>
      <c r="L112" s="18"/>
      <c r="M112" s="18"/>
      <c r="N112" s="18"/>
      <c r="O112" s="18"/>
      <c r="P112" s="18"/>
      <c r="Q112" s="18"/>
      <c r="R112" s="18"/>
      <c r="S112" s="18"/>
      <c r="T112" s="18"/>
      <c r="U112" s="18"/>
      <c r="V112" s="18"/>
      <c r="W112" s="18"/>
      <c r="X112" s="18"/>
    </row>
    <row r="113" spans="1:24" ht="15.75" customHeight="1">
      <c r="A113" s="18"/>
      <c r="B113" s="18"/>
      <c r="C113" s="18"/>
      <c r="D113" s="18"/>
      <c r="E113" s="18"/>
      <c r="F113" s="956"/>
      <c r="G113" s="18"/>
      <c r="H113" s="18"/>
      <c r="I113" s="18"/>
      <c r="J113" s="18"/>
      <c r="K113" s="18"/>
      <c r="L113" s="18"/>
      <c r="M113" s="18"/>
      <c r="N113" s="18"/>
      <c r="O113" s="18"/>
      <c r="P113" s="18"/>
      <c r="Q113" s="18"/>
      <c r="R113" s="18"/>
      <c r="S113" s="18"/>
      <c r="T113" s="18"/>
      <c r="U113" s="18"/>
      <c r="V113" s="18"/>
      <c r="W113" s="18"/>
      <c r="X113" s="18"/>
    </row>
    <row r="114" spans="1:24" ht="15.75" customHeight="1">
      <c r="A114" s="18"/>
      <c r="B114" s="18"/>
      <c r="C114" s="18"/>
      <c r="D114" s="18"/>
      <c r="E114" s="18"/>
      <c r="F114" s="956"/>
      <c r="G114" s="18"/>
      <c r="H114" s="18"/>
      <c r="I114" s="18"/>
      <c r="J114" s="18"/>
      <c r="K114" s="18"/>
      <c r="L114" s="18"/>
      <c r="M114" s="18"/>
      <c r="N114" s="18"/>
      <c r="O114" s="18"/>
      <c r="P114" s="18"/>
      <c r="Q114" s="18"/>
      <c r="R114" s="18"/>
      <c r="S114" s="18"/>
      <c r="T114" s="18"/>
      <c r="U114" s="18"/>
      <c r="V114" s="18"/>
      <c r="W114" s="18"/>
      <c r="X114" s="18"/>
    </row>
    <row r="115" spans="1:24" ht="15.75" customHeight="1">
      <c r="A115" s="18"/>
      <c r="B115" s="18"/>
      <c r="C115" s="18"/>
      <c r="D115" s="18"/>
      <c r="E115" s="18"/>
      <c r="F115" s="956"/>
      <c r="G115" s="18"/>
      <c r="H115" s="18"/>
      <c r="I115" s="18"/>
      <c r="J115" s="18"/>
      <c r="K115" s="18"/>
      <c r="L115" s="18"/>
      <c r="M115" s="18"/>
      <c r="N115" s="18"/>
      <c r="O115" s="18"/>
      <c r="P115" s="18"/>
      <c r="Q115" s="18"/>
      <c r="R115" s="18"/>
      <c r="S115" s="18"/>
      <c r="T115" s="18"/>
      <c r="U115" s="18"/>
      <c r="V115" s="18"/>
      <c r="W115" s="18"/>
      <c r="X115" s="18"/>
    </row>
    <row r="116" spans="1:24" ht="15.75" customHeight="1">
      <c r="A116" s="18"/>
      <c r="B116" s="18"/>
      <c r="C116" s="18"/>
      <c r="D116" s="18"/>
      <c r="E116" s="18"/>
      <c r="F116" s="956"/>
      <c r="G116" s="18"/>
      <c r="H116" s="18"/>
      <c r="I116" s="18"/>
      <c r="J116" s="18"/>
      <c r="K116" s="18"/>
      <c r="L116" s="18"/>
      <c r="M116" s="18"/>
      <c r="N116" s="18"/>
      <c r="O116" s="18"/>
      <c r="P116" s="18"/>
      <c r="Q116" s="18"/>
      <c r="R116" s="18"/>
      <c r="S116" s="18"/>
      <c r="T116" s="18"/>
      <c r="U116" s="18"/>
      <c r="V116" s="18"/>
      <c r="W116" s="18"/>
      <c r="X116" s="18"/>
    </row>
    <row r="117" spans="1:24" ht="15.75" customHeight="1">
      <c r="A117" s="18"/>
      <c r="B117" s="18"/>
      <c r="C117" s="18"/>
      <c r="D117" s="18"/>
      <c r="E117" s="18"/>
      <c r="F117" s="956"/>
      <c r="G117" s="18"/>
      <c r="H117" s="18"/>
      <c r="I117" s="18"/>
      <c r="J117" s="18"/>
      <c r="K117" s="18"/>
      <c r="L117" s="18"/>
      <c r="M117" s="18"/>
      <c r="N117" s="18"/>
      <c r="O117" s="18"/>
      <c r="P117" s="18"/>
      <c r="Q117" s="18"/>
      <c r="R117" s="18"/>
      <c r="S117" s="18"/>
      <c r="T117" s="18"/>
      <c r="U117" s="18"/>
      <c r="V117" s="18"/>
      <c r="W117" s="18"/>
      <c r="X117" s="18"/>
    </row>
    <row r="118" spans="1:24" ht="15.75" customHeight="1">
      <c r="A118" s="18"/>
      <c r="B118" s="18"/>
      <c r="C118" s="18"/>
      <c r="D118" s="18"/>
      <c r="E118" s="18"/>
      <c r="F118" s="956"/>
      <c r="G118" s="18"/>
      <c r="H118" s="18"/>
      <c r="I118" s="18"/>
      <c r="J118" s="18"/>
      <c r="K118" s="18"/>
      <c r="L118" s="18"/>
      <c r="M118" s="18"/>
      <c r="N118" s="18"/>
      <c r="O118" s="18"/>
      <c r="P118" s="18"/>
      <c r="Q118" s="18"/>
      <c r="R118" s="18"/>
      <c r="S118" s="18"/>
      <c r="T118" s="18"/>
      <c r="U118" s="18"/>
      <c r="V118" s="18"/>
      <c r="W118" s="18"/>
      <c r="X118" s="18"/>
    </row>
    <row r="119" spans="1:24" ht="15.75" customHeight="1">
      <c r="A119" s="18"/>
      <c r="B119" s="18"/>
      <c r="C119" s="18"/>
      <c r="D119" s="18"/>
      <c r="E119" s="18"/>
      <c r="F119" s="956"/>
      <c r="G119" s="18"/>
      <c r="H119" s="18"/>
      <c r="I119" s="18"/>
      <c r="J119" s="18"/>
      <c r="K119" s="18"/>
      <c r="L119" s="18"/>
      <c r="M119" s="18"/>
      <c r="N119" s="18"/>
      <c r="O119" s="18"/>
      <c r="P119" s="18"/>
      <c r="Q119" s="18"/>
      <c r="R119" s="18"/>
      <c r="S119" s="18"/>
      <c r="T119" s="18"/>
      <c r="U119" s="18"/>
      <c r="V119" s="18"/>
      <c r="W119" s="18"/>
      <c r="X119" s="18"/>
    </row>
    <row r="120" spans="1:24" ht="15.75" customHeight="1">
      <c r="A120" s="18"/>
      <c r="B120" s="18"/>
      <c r="C120" s="18"/>
      <c r="D120" s="18"/>
      <c r="E120" s="18"/>
      <c r="F120" s="956"/>
      <c r="G120" s="18"/>
      <c r="H120" s="18"/>
      <c r="I120" s="18"/>
      <c r="J120" s="18"/>
      <c r="K120" s="18"/>
      <c r="L120" s="18"/>
      <c r="M120" s="18"/>
      <c r="N120" s="18"/>
      <c r="O120" s="18"/>
      <c r="P120" s="18"/>
      <c r="Q120" s="18"/>
      <c r="R120" s="18"/>
      <c r="S120" s="18"/>
      <c r="T120" s="18"/>
      <c r="U120" s="18"/>
      <c r="V120" s="18"/>
      <c r="W120" s="18"/>
      <c r="X120" s="18"/>
    </row>
    <row r="121" spans="1:24" ht="15.75" customHeight="1">
      <c r="A121" s="18"/>
      <c r="B121" s="18"/>
      <c r="C121" s="18"/>
      <c r="D121" s="18"/>
      <c r="E121" s="18"/>
      <c r="F121" s="956"/>
      <c r="G121" s="18"/>
      <c r="H121" s="18"/>
      <c r="I121" s="18"/>
      <c r="J121" s="18"/>
      <c r="K121" s="18"/>
      <c r="L121" s="18"/>
      <c r="M121" s="18"/>
      <c r="N121" s="18"/>
      <c r="O121" s="18"/>
      <c r="P121" s="18"/>
      <c r="Q121" s="18"/>
      <c r="R121" s="18"/>
      <c r="S121" s="18"/>
      <c r="T121" s="18"/>
      <c r="U121" s="18"/>
      <c r="V121" s="18"/>
      <c r="W121" s="18"/>
      <c r="X121" s="18"/>
    </row>
    <row r="122" spans="1:24" ht="15.75" customHeight="1">
      <c r="A122" s="18"/>
      <c r="B122" s="18"/>
      <c r="C122" s="18"/>
      <c r="D122" s="18"/>
      <c r="E122" s="18"/>
      <c r="F122" s="956"/>
      <c r="G122" s="18"/>
      <c r="H122" s="18"/>
      <c r="I122" s="18"/>
      <c r="J122" s="18"/>
      <c r="K122" s="18"/>
      <c r="L122" s="18"/>
      <c r="M122" s="18"/>
      <c r="N122" s="18"/>
      <c r="O122" s="18"/>
      <c r="P122" s="18"/>
      <c r="Q122" s="18"/>
      <c r="R122" s="18"/>
      <c r="S122" s="18"/>
      <c r="T122" s="18"/>
      <c r="U122" s="18"/>
      <c r="V122" s="18"/>
      <c r="W122" s="18"/>
      <c r="X122" s="18"/>
    </row>
    <row r="123" spans="1:24" ht="15.75" customHeight="1">
      <c r="A123" s="18"/>
      <c r="B123" s="18"/>
      <c r="C123" s="18"/>
      <c r="D123" s="18"/>
      <c r="E123" s="18"/>
      <c r="F123" s="956"/>
      <c r="G123" s="18"/>
      <c r="H123" s="18"/>
      <c r="I123" s="18"/>
      <c r="J123" s="18"/>
      <c r="K123" s="18"/>
      <c r="L123" s="18"/>
      <c r="M123" s="18"/>
      <c r="N123" s="18"/>
      <c r="O123" s="18"/>
      <c r="P123" s="18"/>
      <c r="Q123" s="18"/>
      <c r="R123" s="18"/>
      <c r="S123" s="18"/>
      <c r="T123" s="18"/>
      <c r="U123" s="18"/>
      <c r="V123" s="18"/>
      <c r="W123" s="18"/>
      <c r="X123" s="18"/>
    </row>
    <row r="124" spans="1:24" ht="15.75" customHeight="1">
      <c r="A124" s="18"/>
      <c r="B124" s="18"/>
      <c r="C124" s="18"/>
      <c r="D124" s="18"/>
      <c r="E124" s="18"/>
      <c r="F124" s="956"/>
      <c r="G124" s="18"/>
      <c r="H124" s="18"/>
      <c r="I124" s="18"/>
      <c r="J124" s="18"/>
      <c r="K124" s="18"/>
      <c r="L124" s="18"/>
      <c r="M124" s="18"/>
      <c r="N124" s="18"/>
      <c r="O124" s="18"/>
      <c r="P124" s="18"/>
      <c r="Q124" s="18"/>
      <c r="R124" s="18"/>
      <c r="S124" s="18"/>
      <c r="T124" s="18"/>
      <c r="U124" s="18"/>
      <c r="V124" s="18"/>
      <c r="W124" s="18"/>
      <c r="X124" s="18"/>
    </row>
    <row r="125" spans="1:24" ht="15.75" customHeight="1">
      <c r="A125" s="18"/>
      <c r="B125" s="18"/>
      <c r="C125" s="18"/>
      <c r="D125" s="18"/>
      <c r="E125" s="18"/>
      <c r="F125" s="956"/>
      <c r="G125" s="18"/>
      <c r="H125" s="18"/>
      <c r="I125" s="18"/>
      <c r="J125" s="18"/>
      <c r="K125" s="18"/>
      <c r="L125" s="18"/>
      <c r="M125" s="18"/>
      <c r="N125" s="18"/>
      <c r="O125" s="18"/>
      <c r="P125" s="18"/>
      <c r="Q125" s="18"/>
      <c r="R125" s="18"/>
      <c r="S125" s="18"/>
      <c r="T125" s="18"/>
      <c r="U125" s="18"/>
      <c r="V125" s="18"/>
      <c r="W125" s="18"/>
      <c r="X125" s="18"/>
    </row>
    <row r="126" spans="1:24" ht="15.75" customHeight="1">
      <c r="A126" s="18"/>
      <c r="B126" s="18"/>
      <c r="C126" s="18"/>
      <c r="D126" s="18"/>
      <c r="E126" s="18"/>
      <c r="F126" s="956"/>
      <c r="G126" s="18"/>
      <c r="H126" s="18"/>
      <c r="I126" s="18"/>
      <c r="J126" s="18"/>
      <c r="K126" s="18"/>
      <c r="L126" s="18"/>
      <c r="M126" s="18"/>
      <c r="N126" s="18"/>
      <c r="O126" s="18"/>
      <c r="P126" s="18"/>
      <c r="Q126" s="18"/>
      <c r="R126" s="18"/>
      <c r="S126" s="18"/>
      <c r="T126" s="18"/>
      <c r="U126" s="18"/>
      <c r="V126" s="18"/>
      <c r="W126" s="18"/>
      <c r="X126" s="18"/>
    </row>
    <row r="127" spans="1:24" ht="15.75" customHeight="1">
      <c r="A127" s="18"/>
      <c r="B127" s="18"/>
      <c r="C127" s="18"/>
      <c r="D127" s="18"/>
      <c r="E127" s="18"/>
      <c r="F127" s="956"/>
      <c r="G127" s="18"/>
      <c r="H127" s="18"/>
      <c r="I127" s="18"/>
      <c r="J127" s="18"/>
      <c r="K127" s="18"/>
      <c r="L127" s="18"/>
      <c r="M127" s="18"/>
      <c r="N127" s="18"/>
      <c r="O127" s="18"/>
      <c r="P127" s="18"/>
      <c r="Q127" s="18"/>
      <c r="R127" s="18"/>
      <c r="S127" s="18"/>
      <c r="T127" s="18"/>
      <c r="U127" s="18"/>
      <c r="V127" s="18"/>
      <c r="W127" s="18"/>
      <c r="X127" s="18"/>
    </row>
    <row r="128" spans="1:24" ht="15.75" customHeight="1">
      <c r="A128" s="18"/>
      <c r="B128" s="18"/>
      <c r="C128" s="18"/>
      <c r="D128" s="18"/>
      <c r="E128" s="18"/>
      <c r="F128" s="956"/>
      <c r="G128" s="18"/>
      <c r="H128" s="18"/>
      <c r="I128" s="18"/>
      <c r="J128" s="18"/>
      <c r="K128" s="18"/>
      <c r="L128" s="18"/>
      <c r="M128" s="18"/>
      <c r="N128" s="18"/>
      <c r="O128" s="18"/>
      <c r="P128" s="18"/>
      <c r="Q128" s="18"/>
      <c r="R128" s="18"/>
      <c r="S128" s="18"/>
      <c r="T128" s="18"/>
      <c r="U128" s="18"/>
      <c r="V128" s="18"/>
      <c r="W128" s="18"/>
      <c r="X128" s="18"/>
    </row>
    <row r="129" spans="1:24" ht="15.75" customHeight="1">
      <c r="A129" s="18"/>
      <c r="B129" s="18"/>
      <c r="C129" s="18"/>
      <c r="D129" s="18"/>
      <c r="E129" s="18"/>
      <c r="F129" s="956"/>
      <c r="G129" s="18"/>
      <c r="H129" s="18"/>
      <c r="I129" s="18"/>
      <c r="J129" s="18"/>
      <c r="K129" s="18"/>
      <c r="L129" s="18"/>
      <c r="M129" s="18"/>
      <c r="N129" s="18"/>
      <c r="O129" s="18"/>
      <c r="P129" s="18"/>
      <c r="Q129" s="18"/>
      <c r="R129" s="18"/>
      <c r="S129" s="18"/>
      <c r="T129" s="18"/>
      <c r="U129" s="18"/>
      <c r="V129" s="18"/>
      <c r="W129" s="18"/>
      <c r="X129" s="18"/>
    </row>
    <row r="130" spans="1:24" ht="15.75" customHeight="1">
      <c r="A130" s="18"/>
      <c r="B130" s="18"/>
      <c r="C130" s="18"/>
      <c r="D130" s="18"/>
      <c r="E130" s="18"/>
      <c r="F130" s="956"/>
      <c r="G130" s="18"/>
      <c r="H130" s="18"/>
      <c r="I130" s="18"/>
      <c r="J130" s="18"/>
      <c r="K130" s="18"/>
      <c r="L130" s="18"/>
      <c r="M130" s="18"/>
      <c r="N130" s="18"/>
      <c r="O130" s="18"/>
      <c r="P130" s="18"/>
      <c r="Q130" s="18"/>
      <c r="R130" s="18"/>
      <c r="S130" s="18"/>
      <c r="T130" s="18"/>
      <c r="U130" s="18"/>
      <c r="V130" s="18"/>
      <c r="W130" s="18"/>
      <c r="X130" s="18"/>
    </row>
    <row r="131" spans="1:24" ht="15.75" customHeight="1">
      <c r="A131" s="18"/>
      <c r="B131" s="18"/>
      <c r="C131" s="18"/>
      <c r="D131" s="18"/>
      <c r="E131" s="18"/>
      <c r="F131" s="956"/>
      <c r="G131" s="18"/>
      <c r="H131" s="18"/>
      <c r="I131" s="18"/>
      <c r="J131" s="18"/>
      <c r="K131" s="18"/>
      <c r="L131" s="18"/>
      <c r="M131" s="18"/>
      <c r="N131" s="18"/>
      <c r="O131" s="18"/>
      <c r="P131" s="18"/>
      <c r="Q131" s="18"/>
      <c r="R131" s="18"/>
      <c r="S131" s="18"/>
      <c r="T131" s="18"/>
      <c r="U131" s="18"/>
      <c r="V131" s="18"/>
      <c r="W131" s="18"/>
      <c r="X131" s="18"/>
    </row>
    <row r="132" spans="1:24" ht="15.75" customHeight="1">
      <c r="A132" s="18"/>
      <c r="B132" s="18"/>
      <c r="C132" s="18"/>
      <c r="D132" s="18"/>
      <c r="E132" s="18"/>
      <c r="F132" s="956"/>
      <c r="G132" s="18"/>
      <c r="H132" s="18"/>
      <c r="I132" s="18"/>
      <c r="J132" s="18"/>
      <c r="K132" s="18"/>
      <c r="L132" s="18"/>
      <c r="M132" s="18"/>
      <c r="N132" s="18"/>
      <c r="O132" s="18"/>
      <c r="P132" s="18"/>
      <c r="Q132" s="18"/>
      <c r="R132" s="18"/>
      <c r="S132" s="18"/>
      <c r="T132" s="18"/>
      <c r="U132" s="18"/>
      <c r="V132" s="18"/>
      <c r="W132" s="18"/>
      <c r="X132" s="18"/>
    </row>
    <row r="133" spans="1:24" ht="15.75" customHeight="1">
      <c r="A133" s="18"/>
      <c r="B133" s="18"/>
      <c r="C133" s="18"/>
      <c r="D133" s="18"/>
      <c r="E133" s="18"/>
      <c r="F133" s="956"/>
      <c r="G133" s="18"/>
      <c r="H133" s="18"/>
      <c r="I133" s="18"/>
      <c r="J133" s="18"/>
      <c r="K133" s="18"/>
      <c r="L133" s="18"/>
      <c r="M133" s="18"/>
      <c r="N133" s="18"/>
      <c r="O133" s="18"/>
      <c r="P133" s="18"/>
      <c r="Q133" s="18"/>
      <c r="R133" s="18"/>
      <c r="S133" s="18"/>
      <c r="T133" s="18"/>
      <c r="U133" s="18"/>
      <c r="V133" s="18"/>
      <c r="W133" s="18"/>
      <c r="X133" s="18"/>
    </row>
    <row r="134" spans="1:24" ht="15.75" customHeight="1">
      <c r="A134" s="18"/>
      <c r="B134" s="18"/>
      <c r="C134" s="18"/>
      <c r="D134" s="18"/>
      <c r="E134" s="18"/>
      <c r="F134" s="956"/>
      <c r="G134" s="18"/>
      <c r="H134" s="18"/>
      <c r="I134" s="18"/>
      <c r="J134" s="18"/>
      <c r="K134" s="18"/>
      <c r="L134" s="18"/>
      <c r="M134" s="18"/>
      <c r="N134" s="18"/>
      <c r="O134" s="18"/>
      <c r="P134" s="18"/>
      <c r="Q134" s="18"/>
      <c r="R134" s="18"/>
      <c r="S134" s="18"/>
      <c r="T134" s="18"/>
      <c r="U134" s="18"/>
      <c r="V134" s="18"/>
      <c r="W134" s="18"/>
      <c r="X134" s="18"/>
    </row>
    <row r="135" spans="1:24" ht="15.75" customHeight="1">
      <c r="A135" s="18"/>
      <c r="B135" s="18"/>
      <c r="C135" s="18"/>
      <c r="D135" s="18"/>
      <c r="E135" s="18"/>
      <c r="F135" s="956"/>
      <c r="G135" s="18"/>
      <c r="H135" s="18"/>
      <c r="I135" s="18"/>
      <c r="J135" s="18"/>
      <c r="K135" s="18"/>
      <c r="L135" s="18"/>
      <c r="M135" s="18"/>
      <c r="N135" s="18"/>
      <c r="O135" s="18"/>
      <c r="P135" s="18"/>
      <c r="Q135" s="18"/>
      <c r="R135" s="18"/>
      <c r="S135" s="18"/>
      <c r="T135" s="18"/>
      <c r="U135" s="18"/>
      <c r="V135" s="18"/>
      <c r="W135" s="18"/>
      <c r="X135" s="18"/>
    </row>
    <row r="136" spans="1:24" ht="15.75" customHeight="1">
      <c r="A136" s="18"/>
      <c r="B136" s="18"/>
      <c r="C136" s="18"/>
      <c r="D136" s="18"/>
      <c r="E136" s="18"/>
      <c r="F136" s="956"/>
      <c r="G136" s="18"/>
      <c r="H136" s="18"/>
      <c r="I136" s="18"/>
      <c r="J136" s="18"/>
      <c r="K136" s="18"/>
      <c r="L136" s="18"/>
      <c r="M136" s="18"/>
      <c r="N136" s="18"/>
      <c r="O136" s="18"/>
      <c r="P136" s="18"/>
      <c r="Q136" s="18"/>
      <c r="R136" s="18"/>
      <c r="S136" s="18"/>
      <c r="T136" s="18"/>
      <c r="U136" s="18"/>
      <c r="V136" s="18"/>
      <c r="W136" s="18"/>
      <c r="X136" s="18"/>
    </row>
    <row r="137" spans="1:24" ht="15.75" customHeight="1">
      <c r="A137" s="18"/>
      <c r="B137" s="18"/>
      <c r="C137" s="18"/>
      <c r="D137" s="18"/>
      <c r="E137" s="18"/>
      <c r="F137" s="956"/>
      <c r="G137" s="18"/>
      <c r="H137" s="18"/>
      <c r="I137" s="18"/>
      <c r="J137" s="18"/>
      <c r="K137" s="18"/>
      <c r="L137" s="18"/>
      <c r="M137" s="18"/>
      <c r="N137" s="18"/>
      <c r="O137" s="18"/>
      <c r="P137" s="18"/>
      <c r="Q137" s="18"/>
      <c r="R137" s="18"/>
      <c r="S137" s="18"/>
      <c r="T137" s="18"/>
      <c r="U137" s="18"/>
      <c r="V137" s="18"/>
      <c r="W137" s="18"/>
      <c r="X137" s="18"/>
    </row>
    <row r="138" spans="1:24" ht="15.75" customHeight="1">
      <c r="A138" s="18"/>
      <c r="B138" s="18"/>
      <c r="C138" s="18"/>
      <c r="D138" s="18"/>
      <c r="E138" s="18"/>
      <c r="F138" s="956"/>
      <c r="G138" s="18"/>
      <c r="H138" s="18"/>
      <c r="I138" s="18"/>
      <c r="J138" s="18"/>
      <c r="K138" s="18"/>
      <c r="L138" s="18"/>
      <c r="M138" s="18"/>
      <c r="N138" s="18"/>
      <c r="O138" s="18"/>
      <c r="P138" s="18"/>
      <c r="Q138" s="18"/>
      <c r="R138" s="18"/>
      <c r="S138" s="18"/>
      <c r="T138" s="18"/>
      <c r="U138" s="18"/>
      <c r="V138" s="18"/>
      <c r="W138" s="18"/>
      <c r="X138" s="18"/>
    </row>
    <row r="139" spans="1:24" ht="15.75" customHeight="1">
      <c r="A139" s="18"/>
      <c r="B139" s="18"/>
      <c r="C139" s="18"/>
      <c r="D139" s="18"/>
      <c r="E139" s="18"/>
      <c r="F139" s="956"/>
      <c r="G139" s="18"/>
      <c r="H139" s="18"/>
      <c r="I139" s="18"/>
      <c r="J139" s="18"/>
      <c r="K139" s="18"/>
      <c r="L139" s="18"/>
      <c r="M139" s="18"/>
      <c r="N139" s="18"/>
      <c r="O139" s="18"/>
      <c r="P139" s="18"/>
      <c r="Q139" s="18"/>
      <c r="R139" s="18"/>
      <c r="S139" s="18"/>
      <c r="T139" s="18"/>
      <c r="U139" s="18"/>
      <c r="V139" s="18"/>
      <c r="W139" s="18"/>
      <c r="X139" s="18"/>
    </row>
    <row r="140" spans="1:24" ht="15.75" customHeight="1">
      <c r="A140" s="18"/>
      <c r="B140" s="18"/>
      <c r="C140" s="18"/>
      <c r="D140" s="18"/>
      <c r="E140" s="18"/>
      <c r="F140" s="956"/>
      <c r="G140" s="18"/>
      <c r="H140" s="18"/>
      <c r="I140" s="18"/>
      <c r="J140" s="18"/>
      <c r="K140" s="18"/>
      <c r="L140" s="18"/>
      <c r="M140" s="18"/>
      <c r="N140" s="18"/>
      <c r="O140" s="18"/>
      <c r="P140" s="18"/>
      <c r="Q140" s="18"/>
      <c r="R140" s="18"/>
      <c r="S140" s="18"/>
      <c r="T140" s="18"/>
      <c r="U140" s="18"/>
      <c r="V140" s="18"/>
      <c r="W140" s="18"/>
      <c r="X140" s="18"/>
    </row>
    <row r="141" spans="1:24" ht="15.75" customHeight="1">
      <c r="A141" s="18"/>
      <c r="B141" s="18"/>
      <c r="C141" s="18"/>
      <c r="D141" s="18"/>
      <c r="E141" s="18"/>
      <c r="F141" s="956"/>
      <c r="G141" s="18"/>
      <c r="H141" s="18"/>
      <c r="I141" s="18"/>
      <c r="J141" s="18"/>
      <c r="K141" s="18"/>
      <c r="L141" s="18"/>
      <c r="M141" s="18"/>
      <c r="N141" s="18"/>
      <c r="O141" s="18"/>
      <c r="P141" s="18"/>
      <c r="Q141" s="18"/>
      <c r="R141" s="18"/>
      <c r="S141" s="18"/>
      <c r="T141" s="18"/>
      <c r="U141" s="18"/>
      <c r="V141" s="18"/>
      <c r="W141" s="18"/>
      <c r="X141" s="18"/>
    </row>
    <row r="142" spans="1:24" ht="15.75" customHeight="1">
      <c r="A142" s="18"/>
      <c r="B142" s="18"/>
      <c r="C142" s="18"/>
      <c r="D142" s="18"/>
      <c r="E142" s="18"/>
      <c r="F142" s="956"/>
      <c r="G142" s="18"/>
      <c r="H142" s="18"/>
      <c r="I142" s="18"/>
      <c r="J142" s="18"/>
      <c r="K142" s="18"/>
      <c r="L142" s="18"/>
      <c r="M142" s="18"/>
      <c r="N142" s="18"/>
      <c r="O142" s="18"/>
      <c r="P142" s="18"/>
      <c r="Q142" s="18"/>
      <c r="R142" s="18"/>
      <c r="S142" s="18"/>
      <c r="T142" s="18"/>
      <c r="U142" s="18"/>
      <c r="V142" s="18"/>
      <c r="W142" s="18"/>
      <c r="X142" s="18"/>
    </row>
    <row r="143" spans="1:24" ht="15.75" customHeight="1">
      <c r="A143" s="18"/>
      <c r="B143" s="18"/>
      <c r="C143" s="18"/>
      <c r="D143" s="18"/>
      <c r="E143" s="18"/>
      <c r="F143" s="956"/>
      <c r="G143" s="18"/>
      <c r="H143" s="18"/>
      <c r="I143" s="18"/>
      <c r="J143" s="18"/>
      <c r="K143" s="18"/>
      <c r="L143" s="18"/>
      <c r="M143" s="18"/>
      <c r="N143" s="18"/>
      <c r="O143" s="18"/>
      <c r="P143" s="18"/>
      <c r="Q143" s="18"/>
      <c r="R143" s="18"/>
      <c r="S143" s="18"/>
      <c r="T143" s="18"/>
      <c r="U143" s="18"/>
      <c r="V143" s="18"/>
      <c r="W143" s="18"/>
      <c r="X143" s="18"/>
    </row>
    <row r="144" spans="1:24" ht="15.75" customHeight="1">
      <c r="A144" s="18"/>
      <c r="B144" s="18"/>
      <c r="C144" s="18"/>
      <c r="D144" s="18"/>
      <c r="E144" s="18"/>
      <c r="F144" s="956"/>
      <c r="G144" s="18"/>
      <c r="H144" s="18"/>
      <c r="I144" s="18"/>
      <c r="J144" s="18"/>
      <c r="K144" s="18"/>
      <c r="L144" s="18"/>
      <c r="M144" s="18"/>
      <c r="N144" s="18"/>
      <c r="O144" s="18"/>
      <c r="P144" s="18"/>
      <c r="Q144" s="18"/>
      <c r="R144" s="18"/>
      <c r="S144" s="18"/>
      <c r="T144" s="18"/>
      <c r="U144" s="18"/>
      <c r="V144" s="18"/>
      <c r="W144" s="18"/>
      <c r="X144" s="18"/>
    </row>
    <row r="145" spans="1:24" ht="15.75" customHeight="1">
      <c r="A145" s="18"/>
      <c r="B145" s="18"/>
      <c r="C145" s="18"/>
      <c r="D145" s="18"/>
      <c r="E145" s="18"/>
      <c r="F145" s="956"/>
      <c r="G145" s="18"/>
      <c r="H145" s="18"/>
      <c r="I145" s="18"/>
      <c r="J145" s="18"/>
      <c r="K145" s="18"/>
      <c r="L145" s="18"/>
      <c r="M145" s="18"/>
      <c r="N145" s="18"/>
      <c r="O145" s="18"/>
      <c r="P145" s="18"/>
      <c r="Q145" s="18"/>
      <c r="R145" s="18"/>
      <c r="S145" s="18"/>
      <c r="T145" s="18"/>
      <c r="U145" s="18"/>
      <c r="V145" s="18"/>
      <c r="W145" s="18"/>
      <c r="X145" s="18"/>
    </row>
    <row r="146" spans="1:24" ht="15.75" customHeight="1">
      <c r="A146" s="18"/>
      <c r="B146" s="18"/>
      <c r="C146" s="18"/>
      <c r="D146" s="18"/>
      <c r="E146" s="18"/>
      <c r="F146" s="956"/>
      <c r="G146" s="18"/>
      <c r="H146" s="18"/>
      <c r="I146" s="18"/>
      <c r="J146" s="18"/>
      <c r="K146" s="18"/>
      <c r="L146" s="18"/>
      <c r="M146" s="18"/>
      <c r="N146" s="18"/>
      <c r="O146" s="18"/>
      <c r="P146" s="18"/>
      <c r="Q146" s="18"/>
      <c r="R146" s="18"/>
      <c r="S146" s="18"/>
      <c r="T146" s="18"/>
      <c r="U146" s="18"/>
      <c r="V146" s="18"/>
      <c r="W146" s="18"/>
      <c r="X146" s="18"/>
    </row>
    <row r="147" spans="1:24" ht="15.75" customHeight="1">
      <c r="A147" s="18"/>
      <c r="B147" s="18"/>
      <c r="C147" s="18"/>
      <c r="D147" s="18"/>
      <c r="E147" s="18"/>
      <c r="F147" s="956"/>
      <c r="G147" s="18"/>
      <c r="H147" s="18"/>
      <c r="I147" s="18"/>
      <c r="J147" s="18"/>
      <c r="K147" s="18"/>
      <c r="L147" s="18"/>
      <c r="M147" s="18"/>
      <c r="N147" s="18"/>
      <c r="O147" s="18"/>
      <c r="P147" s="18"/>
      <c r="Q147" s="18"/>
      <c r="R147" s="18"/>
      <c r="S147" s="18"/>
      <c r="T147" s="18"/>
      <c r="U147" s="18"/>
      <c r="V147" s="18"/>
      <c r="W147" s="18"/>
      <c r="X147" s="18"/>
    </row>
    <row r="148" spans="1:24" ht="15.75" customHeight="1">
      <c r="A148" s="18"/>
      <c r="B148" s="18"/>
      <c r="C148" s="18"/>
      <c r="D148" s="18"/>
      <c r="E148" s="18"/>
      <c r="F148" s="956"/>
      <c r="G148" s="18"/>
      <c r="H148" s="18"/>
      <c r="I148" s="18"/>
      <c r="J148" s="18"/>
      <c r="K148" s="18"/>
      <c r="L148" s="18"/>
      <c r="M148" s="18"/>
      <c r="N148" s="18"/>
      <c r="O148" s="18"/>
      <c r="P148" s="18"/>
      <c r="Q148" s="18"/>
      <c r="R148" s="18"/>
      <c r="S148" s="18"/>
      <c r="T148" s="18"/>
      <c r="U148" s="18"/>
      <c r="V148" s="18"/>
      <c r="W148" s="18"/>
      <c r="X148" s="18"/>
    </row>
    <row r="149" spans="1:24" ht="15.75" customHeight="1">
      <c r="A149" s="18"/>
      <c r="B149" s="18"/>
      <c r="C149" s="18"/>
      <c r="D149" s="18"/>
      <c r="E149" s="18"/>
      <c r="F149" s="956"/>
      <c r="G149" s="18"/>
      <c r="H149" s="18"/>
      <c r="I149" s="18"/>
      <c r="J149" s="18"/>
      <c r="K149" s="18"/>
      <c r="L149" s="18"/>
      <c r="M149" s="18"/>
      <c r="N149" s="18"/>
      <c r="O149" s="18"/>
      <c r="P149" s="18"/>
      <c r="Q149" s="18"/>
      <c r="R149" s="18"/>
      <c r="S149" s="18"/>
      <c r="T149" s="18"/>
      <c r="U149" s="18"/>
      <c r="V149" s="18"/>
      <c r="W149" s="18"/>
      <c r="X149" s="18"/>
    </row>
    <row r="150" spans="1:24" ht="15.75" customHeight="1">
      <c r="A150" s="18"/>
      <c r="B150" s="18"/>
      <c r="C150" s="18"/>
      <c r="D150" s="18"/>
      <c r="E150" s="18"/>
      <c r="F150" s="956"/>
      <c r="G150" s="18"/>
      <c r="H150" s="18"/>
      <c r="I150" s="18"/>
      <c r="J150" s="18"/>
      <c r="K150" s="18"/>
      <c r="L150" s="18"/>
      <c r="M150" s="18"/>
      <c r="N150" s="18"/>
      <c r="O150" s="18"/>
      <c r="P150" s="18"/>
      <c r="Q150" s="18"/>
      <c r="R150" s="18"/>
      <c r="S150" s="18"/>
      <c r="T150" s="18"/>
      <c r="U150" s="18"/>
      <c r="V150" s="18"/>
      <c r="W150" s="18"/>
      <c r="X150" s="18"/>
    </row>
    <row r="151" spans="1:24" ht="15.75" customHeight="1">
      <c r="A151" s="18"/>
      <c r="B151" s="18"/>
      <c r="C151" s="18"/>
      <c r="D151" s="18"/>
      <c r="E151" s="18"/>
      <c r="F151" s="956"/>
      <c r="G151" s="18"/>
      <c r="H151" s="18"/>
      <c r="I151" s="18"/>
      <c r="J151" s="18"/>
      <c r="K151" s="18"/>
      <c r="L151" s="18"/>
      <c r="M151" s="18"/>
      <c r="N151" s="18"/>
      <c r="O151" s="18"/>
      <c r="P151" s="18"/>
      <c r="Q151" s="18"/>
      <c r="R151" s="18"/>
      <c r="S151" s="18"/>
      <c r="T151" s="18"/>
      <c r="U151" s="18"/>
      <c r="V151" s="18"/>
      <c r="W151" s="18"/>
      <c r="X151" s="18"/>
    </row>
    <row r="152" spans="1:24" ht="15.75" customHeight="1">
      <c r="A152" s="18"/>
      <c r="B152" s="18"/>
      <c r="C152" s="18"/>
      <c r="D152" s="18"/>
      <c r="E152" s="18"/>
      <c r="F152" s="956"/>
      <c r="G152" s="18"/>
      <c r="H152" s="18"/>
      <c r="I152" s="18"/>
      <c r="J152" s="18"/>
      <c r="K152" s="18"/>
      <c r="L152" s="18"/>
      <c r="M152" s="18"/>
      <c r="N152" s="18"/>
      <c r="O152" s="18"/>
      <c r="P152" s="18"/>
      <c r="Q152" s="18"/>
      <c r="R152" s="18"/>
      <c r="S152" s="18"/>
      <c r="T152" s="18"/>
      <c r="U152" s="18"/>
      <c r="V152" s="18"/>
      <c r="W152" s="18"/>
      <c r="X152" s="18"/>
    </row>
    <row r="153" spans="1:24" ht="15.75" customHeight="1">
      <c r="A153" s="18"/>
      <c r="B153" s="18"/>
      <c r="C153" s="18"/>
      <c r="D153" s="18"/>
      <c r="E153" s="18"/>
      <c r="F153" s="956"/>
      <c r="G153" s="18"/>
      <c r="H153" s="18"/>
      <c r="I153" s="18"/>
      <c r="J153" s="18"/>
      <c r="K153" s="18"/>
      <c r="L153" s="18"/>
      <c r="M153" s="18"/>
      <c r="N153" s="18"/>
      <c r="O153" s="18"/>
      <c r="P153" s="18"/>
      <c r="Q153" s="18"/>
      <c r="R153" s="18"/>
      <c r="S153" s="18"/>
      <c r="T153" s="18"/>
      <c r="U153" s="18"/>
      <c r="V153" s="18"/>
      <c r="W153" s="18"/>
      <c r="X153" s="18"/>
    </row>
    <row r="154" spans="1:24" ht="15.75" customHeight="1">
      <c r="A154" s="18"/>
      <c r="B154" s="18"/>
      <c r="C154" s="18"/>
      <c r="D154" s="18"/>
      <c r="E154" s="18"/>
      <c r="F154" s="956"/>
      <c r="G154" s="18"/>
      <c r="H154" s="18"/>
      <c r="I154" s="18"/>
      <c r="J154" s="18"/>
      <c r="K154" s="18"/>
      <c r="L154" s="18"/>
      <c r="M154" s="18"/>
      <c r="N154" s="18"/>
      <c r="O154" s="18"/>
      <c r="P154" s="18"/>
      <c r="Q154" s="18"/>
      <c r="R154" s="18"/>
      <c r="S154" s="18"/>
      <c r="T154" s="18"/>
      <c r="U154" s="18"/>
      <c r="V154" s="18"/>
      <c r="W154" s="18"/>
      <c r="X154" s="18"/>
    </row>
    <row r="155" spans="1:24" ht="15.75" customHeight="1">
      <c r="A155" s="18"/>
      <c r="B155" s="18"/>
      <c r="C155" s="18"/>
      <c r="D155" s="18"/>
      <c r="E155" s="18"/>
      <c r="F155" s="956"/>
      <c r="G155" s="18"/>
      <c r="H155" s="18"/>
      <c r="I155" s="18"/>
      <c r="J155" s="18"/>
      <c r="K155" s="18"/>
      <c r="L155" s="18"/>
      <c r="M155" s="18"/>
      <c r="N155" s="18"/>
      <c r="O155" s="18"/>
      <c r="P155" s="18"/>
      <c r="Q155" s="18"/>
      <c r="R155" s="18"/>
      <c r="S155" s="18"/>
      <c r="T155" s="18"/>
      <c r="U155" s="18"/>
      <c r="V155" s="18"/>
      <c r="W155" s="18"/>
      <c r="X155" s="18"/>
    </row>
    <row r="156" spans="1:24" ht="15.75" customHeight="1">
      <c r="A156" s="18"/>
      <c r="B156" s="18"/>
      <c r="C156" s="18"/>
      <c r="D156" s="18"/>
      <c r="E156" s="18"/>
      <c r="F156" s="956"/>
      <c r="G156" s="18"/>
      <c r="H156" s="18"/>
      <c r="I156" s="18"/>
      <c r="J156" s="18"/>
      <c r="K156" s="18"/>
      <c r="L156" s="18"/>
      <c r="M156" s="18"/>
      <c r="N156" s="18"/>
      <c r="O156" s="18"/>
      <c r="P156" s="18"/>
      <c r="Q156" s="18"/>
      <c r="R156" s="18"/>
      <c r="S156" s="18"/>
      <c r="T156" s="18"/>
      <c r="U156" s="18"/>
      <c r="V156" s="18"/>
      <c r="W156" s="18"/>
      <c r="X156" s="18"/>
    </row>
    <row r="157" spans="1:24" ht="15.75" customHeight="1">
      <c r="A157" s="18"/>
      <c r="B157" s="18"/>
      <c r="C157" s="18"/>
      <c r="D157" s="18"/>
      <c r="E157" s="18"/>
      <c r="F157" s="956"/>
      <c r="G157" s="18"/>
      <c r="H157" s="18"/>
      <c r="I157" s="18"/>
      <c r="J157" s="18"/>
      <c r="K157" s="18"/>
      <c r="L157" s="18"/>
      <c r="M157" s="18"/>
      <c r="N157" s="18"/>
      <c r="O157" s="18"/>
      <c r="P157" s="18"/>
      <c r="Q157" s="18"/>
      <c r="R157" s="18"/>
      <c r="S157" s="18"/>
      <c r="T157" s="18"/>
      <c r="U157" s="18"/>
      <c r="V157" s="18"/>
      <c r="W157" s="18"/>
      <c r="X157" s="18"/>
    </row>
    <row r="158" spans="1:24" ht="15.75" customHeight="1">
      <c r="A158" s="18"/>
      <c r="B158" s="18"/>
      <c r="C158" s="18"/>
      <c r="D158" s="18"/>
      <c r="E158" s="18"/>
      <c r="F158" s="956"/>
      <c r="G158" s="18"/>
      <c r="H158" s="18"/>
      <c r="I158" s="18"/>
      <c r="J158" s="18"/>
      <c r="K158" s="18"/>
      <c r="L158" s="18"/>
      <c r="M158" s="18"/>
      <c r="N158" s="18"/>
      <c r="O158" s="18"/>
      <c r="P158" s="18"/>
      <c r="Q158" s="18"/>
      <c r="R158" s="18"/>
      <c r="S158" s="18"/>
      <c r="T158" s="18"/>
      <c r="U158" s="18"/>
      <c r="V158" s="18"/>
      <c r="W158" s="18"/>
      <c r="X158" s="18"/>
    </row>
    <row r="159" spans="1:24" ht="15.75" customHeight="1">
      <c r="A159" s="18"/>
      <c r="B159" s="18"/>
      <c r="C159" s="18"/>
      <c r="D159" s="18"/>
      <c r="E159" s="18"/>
      <c r="F159" s="956"/>
      <c r="G159" s="18"/>
      <c r="H159" s="18"/>
      <c r="I159" s="18"/>
      <c r="J159" s="18"/>
      <c r="K159" s="18"/>
      <c r="L159" s="18"/>
      <c r="M159" s="18"/>
      <c r="N159" s="18"/>
      <c r="O159" s="18"/>
      <c r="P159" s="18"/>
      <c r="Q159" s="18"/>
      <c r="R159" s="18"/>
      <c r="S159" s="18"/>
      <c r="T159" s="18"/>
      <c r="U159" s="18"/>
      <c r="V159" s="18"/>
      <c r="W159" s="18"/>
      <c r="X159" s="18"/>
    </row>
    <row r="160" spans="1:24" ht="15.75" customHeight="1">
      <c r="A160" s="18"/>
      <c r="B160" s="18"/>
      <c r="C160" s="18"/>
      <c r="D160" s="18"/>
      <c r="E160" s="18"/>
      <c r="F160" s="956"/>
      <c r="G160" s="18"/>
      <c r="H160" s="18"/>
      <c r="I160" s="18"/>
      <c r="J160" s="18"/>
      <c r="K160" s="18"/>
      <c r="L160" s="18"/>
      <c r="M160" s="18"/>
      <c r="N160" s="18"/>
      <c r="O160" s="18"/>
      <c r="P160" s="18"/>
      <c r="Q160" s="18"/>
      <c r="R160" s="18"/>
      <c r="S160" s="18"/>
      <c r="T160" s="18"/>
      <c r="U160" s="18"/>
      <c r="V160" s="18"/>
      <c r="W160" s="18"/>
      <c r="X160" s="18"/>
    </row>
    <row r="161" spans="1:24" ht="15.75" customHeight="1">
      <c r="A161" s="18"/>
      <c r="B161" s="18"/>
      <c r="C161" s="18"/>
      <c r="D161" s="18"/>
      <c r="E161" s="18"/>
      <c r="F161" s="956"/>
      <c r="G161" s="18"/>
      <c r="H161" s="18"/>
      <c r="I161" s="18"/>
      <c r="J161" s="18"/>
      <c r="K161" s="18"/>
      <c r="L161" s="18"/>
      <c r="M161" s="18"/>
      <c r="N161" s="18"/>
      <c r="O161" s="18"/>
      <c r="P161" s="18"/>
      <c r="Q161" s="18"/>
      <c r="R161" s="18"/>
      <c r="S161" s="18"/>
      <c r="T161" s="18"/>
      <c r="U161" s="18"/>
      <c r="V161" s="18"/>
      <c r="W161" s="18"/>
      <c r="X161" s="18"/>
    </row>
    <row r="162" spans="1:24" ht="15.75" customHeight="1">
      <c r="A162" s="18"/>
      <c r="B162" s="18"/>
      <c r="C162" s="18"/>
      <c r="D162" s="18"/>
      <c r="E162" s="18"/>
      <c r="F162" s="956"/>
      <c r="G162" s="18"/>
      <c r="H162" s="18"/>
      <c r="I162" s="18"/>
      <c r="J162" s="18"/>
      <c r="K162" s="18"/>
      <c r="L162" s="18"/>
      <c r="M162" s="18"/>
      <c r="N162" s="18"/>
      <c r="O162" s="18"/>
      <c r="P162" s="18"/>
      <c r="Q162" s="18"/>
      <c r="R162" s="18"/>
      <c r="S162" s="18"/>
      <c r="T162" s="18"/>
      <c r="U162" s="18"/>
      <c r="V162" s="18"/>
      <c r="W162" s="18"/>
      <c r="X162" s="18"/>
    </row>
    <row r="163" spans="1:24" ht="15.75" customHeight="1">
      <c r="A163" s="18"/>
      <c r="B163" s="18"/>
      <c r="C163" s="18"/>
      <c r="D163" s="18"/>
      <c r="E163" s="18"/>
      <c r="F163" s="956"/>
      <c r="G163" s="18"/>
      <c r="H163" s="18"/>
      <c r="I163" s="18"/>
      <c r="J163" s="18"/>
      <c r="K163" s="18"/>
      <c r="L163" s="18"/>
      <c r="M163" s="18"/>
      <c r="N163" s="18"/>
      <c r="O163" s="18"/>
      <c r="P163" s="18"/>
      <c r="Q163" s="18"/>
      <c r="R163" s="18"/>
      <c r="S163" s="18"/>
      <c r="T163" s="18"/>
      <c r="U163" s="18"/>
      <c r="V163" s="18"/>
      <c r="W163" s="18"/>
      <c r="X163" s="18"/>
    </row>
    <row r="164" spans="1:24" ht="15.75" customHeight="1">
      <c r="A164" s="18"/>
      <c r="B164" s="18"/>
      <c r="C164" s="18"/>
      <c r="D164" s="18"/>
      <c r="E164" s="18"/>
      <c r="F164" s="956"/>
      <c r="G164" s="18"/>
      <c r="H164" s="18"/>
      <c r="I164" s="18"/>
      <c r="J164" s="18"/>
      <c r="K164" s="18"/>
      <c r="L164" s="18"/>
      <c r="M164" s="18"/>
      <c r="N164" s="18"/>
      <c r="O164" s="18"/>
      <c r="P164" s="18"/>
      <c r="Q164" s="18"/>
      <c r="R164" s="18"/>
      <c r="S164" s="18"/>
      <c r="T164" s="18"/>
      <c r="U164" s="18"/>
      <c r="V164" s="18"/>
      <c r="W164" s="18"/>
      <c r="X164" s="18"/>
    </row>
    <row r="165" spans="1:24" ht="15.75" customHeight="1">
      <c r="A165" s="18"/>
      <c r="B165" s="18"/>
      <c r="C165" s="18"/>
      <c r="D165" s="18"/>
      <c r="E165" s="18"/>
      <c r="F165" s="956"/>
      <c r="G165" s="18"/>
      <c r="H165" s="18"/>
      <c r="I165" s="18"/>
      <c r="J165" s="18"/>
      <c r="K165" s="18"/>
      <c r="L165" s="18"/>
      <c r="M165" s="18"/>
      <c r="N165" s="18"/>
      <c r="O165" s="18"/>
      <c r="P165" s="18"/>
      <c r="Q165" s="18"/>
      <c r="R165" s="18"/>
      <c r="S165" s="18"/>
      <c r="T165" s="18"/>
      <c r="U165" s="18"/>
      <c r="V165" s="18"/>
      <c r="W165" s="18"/>
      <c r="X165" s="18"/>
    </row>
    <row r="166" spans="1:24" ht="15.75" customHeight="1">
      <c r="A166" s="18"/>
      <c r="B166" s="18"/>
      <c r="C166" s="18"/>
      <c r="D166" s="18"/>
      <c r="E166" s="18"/>
      <c r="F166" s="956"/>
      <c r="G166" s="18"/>
      <c r="H166" s="18"/>
      <c r="I166" s="18"/>
      <c r="J166" s="18"/>
      <c r="K166" s="18"/>
      <c r="L166" s="18"/>
      <c r="M166" s="18"/>
      <c r="N166" s="18"/>
      <c r="O166" s="18"/>
      <c r="P166" s="18"/>
      <c r="Q166" s="18"/>
      <c r="R166" s="18"/>
      <c r="S166" s="18"/>
      <c r="T166" s="18"/>
      <c r="U166" s="18"/>
      <c r="V166" s="18"/>
      <c r="W166" s="18"/>
      <c r="X166" s="18"/>
    </row>
    <row r="167" spans="1:24" ht="15.75" customHeight="1">
      <c r="A167" s="18"/>
      <c r="B167" s="18"/>
      <c r="C167" s="18"/>
      <c r="D167" s="18"/>
      <c r="E167" s="18"/>
      <c r="F167" s="956"/>
      <c r="G167" s="18"/>
      <c r="H167" s="18"/>
      <c r="I167" s="18"/>
      <c r="J167" s="18"/>
      <c r="K167" s="18"/>
      <c r="L167" s="18"/>
      <c r="M167" s="18"/>
      <c r="N167" s="18"/>
      <c r="O167" s="18"/>
      <c r="P167" s="18"/>
      <c r="Q167" s="18"/>
      <c r="R167" s="18"/>
      <c r="S167" s="18"/>
      <c r="T167" s="18"/>
      <c r="U167" s="18"/>
      <c r="V167" s="18"/>
      <c r="W167" s="18"/>
      <c r="X167" s="18"/>
    </row>
    <row r="168" spans="1:24" ht="15.75" customHeight="1">
      <c r="A168" s="18"/>
      <c r="B168" s="18"/>
      <c r="C168" s="18"/>
      <c r="D168" s="18"/>
      <c r="E168" s="18"/>
      <c r="F168" s="956"/>
      <c r="G168" s="18"/>
      <c r="H168" s="18"/>
      <c r="I168" s="18"/>
      <c r="J168" s="18"/>
      <c r="K168" s="18"/>
      <c r="L168" s="18"/>
      <c r="M168" s="18"/>
      <c r="N168" s="18"/>
      <c r="O168" s="18"/>
      <c r="P168" s="18"/>
      <c r="Q168" s="18"/>
      <c r="R168" s="18"/>
      <c r="S168" s="18"/>
      <c r="T168" s="18"/>
      <c r="U168" s="18"/>
      <c r="V168" s="18"/>
      <c r="W168" s="18"/>
      <c r="X168" s="18"/>
    </row>
    <row r="169" spans="1:24" ht="15.75" customHeight="1">
      <c r="A169" s="18"/>
      <c r="B169" s="18"/>
      <c r="C169" s="18"/>
      <c r="D169" s="18"/>
      <c r="E169" s="18"/>
      <c r="F169" s="956"/>
      <c r="G169" s="18"/>
      <c r="H169" s="18"/>
      <c r="I169" s="18"/>
      <c r="J169" s="18"/>
      <c r="K169" s="18"/>
      <c r="L169" s="18"/>
      <c r="M169" s="18"/>
      <c r="N169" s="18"/>
      <c r="O169" s="18"/>
      <c r="P169" s="18"/>
      <c r="Q169" s="18"/>
      <c r="R169" s="18"/>
      <c r="S169" s="18"/>
      <c r="T169" s="18"/>
      <c r="U169" s="18"/>
      <c r="V169" s="18"/>
      <c r="W169" s="18"/>
      <c r="X169" s="18"/>
    </row>
    <row r="170" spans="1:24" ht="15.75" customHeight="1">
      <c r="A170" s="18"/>
      <c r="B170" s="18"/>
      <c r="C170" s="18"/>
      <c r="D170" s="18"/>
      <c r="E170" s="18"/>
      <c r="F170" s="956"/>
      <c r="G170" s="18"/>
      <c r="H170" s="18"/>
      <c r="I170" s="18"/>
      <c r="J170" s="18"/>
      <c r="K170" s="18"/>
      <c r="L170" s="18"/>
      <c r="M170" s="18"/>
      <c r="N170" s="18"/>
      <c r="O170" s="18"/>
      <c r="P170" s="18"/>
      <c r="Q170" s="18"/>
      <c r="R170" s="18"/>
      <c r="S170" s="18"/>
      <c r="T170" s="18"/>
      <c r="U170" s="18"/>
      <c r="V170" s="18"/>
      <c r="W170" s="18"/>
      <c r="X170" s="18"/>
    </row>
    <row r="171" spans="1:24" ht="15.75" customHeight="1">
      <c r="A171" s="18"/>
      <c r="B171" s="18"/>
      <c r="C171" s="18"/>
      <c r="D171" s="18"/>
      <c r="E171" s="18"/>
      <c r="F171" s="956"/>
      <c r="G171" s="18"/>
      <c r="H171" s="18"/>
      <c r="I171" s="18"/>
      <c r="J171" s="18"/>
      <c r="K171" s="18"/>
      <c r="L171" s="18"/>
      <c r="M171" s="18"/>
      <c r="N171" s="18"/>
      <c r="O171" s="18"/>
      <c r="P171" s="18"/>
      <c r="Q171" s="18"/>
      <c r="R171" s="18"/>
      <c r="S171" s="18"/>
      <c r="T171" s="18"/>
      <c r="U171" s="18"/>
      <c r="V171" s="18"/>
      <c r="W171" s="18"/>
      <c r="X171" s="18"/>
    </row>
    <row r="172" spans="1:24" ht="15.75" customHeight="1">
      <c r="A172" s="18"/>
      <c r="B172" s="18"/>
      <c r="C172" s="18"/>
      <c r="D172" s="18"/>
      <c r="E172" s="18"/>
      <c r="F172" s="956"/>
      <c r="G172" s="18"/>
      <c r="H172" s="18"/>
      <c r="I172" s="18"/>
      <c r="J172" s="18"/>
      <c r="K172" s="18"/>
      <c r="L172" s="18"/>
      <c r="M172" s="18"/>
      <c r="N172" s="18"/>
      <c r="O172" s="18"/>
      <c r="P172" s="18"/>
      <c r="Q172" s="18"/>
      <c r="R172" s="18"/>
      <c r="S172" s="18"/>
      <c r="T172" s="18"/>
      <c r="U172" s="18"/>
      <c r="V172" s="18"/>
      <c r="W172" s="18"/>
      <c r="X172" s="18"/>
    </row>
    <row r="173" spans="1:24" ht="15.75" customHeight="1">
      <c r="A173" s="18"/>
      <c r="B173" s="18"/>
      <c r="C173" s="18"/>
      <c r="D173" s="18"/>
      <c r="E173" s="18"/>
      <c r="F173" s="956"/>
      <c r="G173" s="18"/>
      <c r="H173" s="18"/>
      <c r="I173" s="18"/>
      <c r="J173" s="18"/>
      <c r="K173" s="18"/>
      <c r="L173" s="18"/>
      <c r="M173" s="18"/>
      <c r="N173" s="18"/>
      <c r="O173" s="18"/>
      <c r="P173" s="18"/>
      <c r="Q173" s="18"/>
      <c r="R173" s="18"/>
      <c r="S173" s="18"/>
      <c r="T173" s="18"/>
      <c r="U173" s="18"/>
      <c r="V173" s="18"/>
      <c r="W173" s="18"/>
      <c r="X173" s="18"/>
    </row>
    <row r="174" spans="1:24" ht="15.75" customHeight="1">
      <c r="A174" s="18"/>
      <c r="B174" s="18"/>
      <c r="C174" s="18"/>
      <c r="D174" s="18"/>
      <c r="E174" s="18"/>
      <c r="F174" s="956"/>
      <c r="G174" s="18"/>
      <c r="H174" s="18"/>
      <c r="I174" s="18"/>
      <c r="J174" s="18"/>
      <c r="K174" s="18"/>
      <c r="L174" s="18"/>
      <c r="M174" s="18"/>
      <c r="N174" s="18"/>
      <c r="O174" s="18"/>
      <c r="P174" s="18"/>
      <c r="Q174" s="18"/>
      <c r="R174" s="18"/>
      <c r="S174" s="18"/>
      <c r="T174" s="18"/>
      <c r="U174" s="18"/>
      <c r="V174" s="18"/>
      <c r="W174" s="18"/>
      <c r="X174" s="18"/>
    </row>
    <row r="175" spans="1:24" ht="15.75" customHeight="1">
      <c r="A175" s="18"/>
      <c r="B175" s="18"/>
      <c r="C175" s="18"/>
      <c r="D175" s="18"/>
      <c r="E175" s="18"/>
      <c r="F175" s="956"/>
      <c r="G175" s="18"/>
      <c r="H175" s="18"/>
      <c r="I175" s="18"/>
      <c r="J175" s="18"/>
      <c r="K175" s="18"/>
      <c r="L175" s="18"/>
      <c r="M175" s="18"/>
      <c r="N175" s="18"/>
      <c r="O175" s="18"/>
      <c r="P175" s="18"/>
      <c r="Q175" s="18"/>
      <c r="R175" s="18"/>
      <c r="S175" s="18"/>
      <c r="T175" s="18"/>
      <c r="U175" s="18"/>
      <c r="V175" s="18"/>
      <c r="W175" s="18"/>
      <c r="X175" s="18"/>
    </row>
    <row r="176" spans="1:24" ht="15.75" customHeight="1">
      <c r="A176" s="18"/>
      <c r="B176" s="18"/>
      <c r="C176" s="18"/>
      <c r="D176" s="18"/>
      <c r="E176" s="18"/>
      <c r="F176" s="956"/>
      <c r="G176" s="18"/>
      <c r="H176" s="18"/>
      <c r="I176" s="18"/>
      <c r="J176" s="18"/>
      <c r="K176" s="18"/>
      <c r="L176" s="18"/>
      <c r="M176" s="18"/>
      <c r="N176" s="18"/>
      <c r="O176" s="18"/>
      <c r="P176" s="18"/>
      <c r="Q176" s="18"/>
      <c r="R176" s="18"/>
      <c r="S176" s="18"/>
      <c r="T176" s="18"/>
      <c r="U176" s="18"/>
      <c r="V176" s="18"/>
      <c r="W176" s="18"/>
      <c r="X176" s="18"/>
    </row>
    <row r="177" spans="1:24" ht="15.75" customHeight="1">
      <c r="A177" s="18"/>
      <c r="B177" s="18"/>
      <c r="C177" s="18"/>
      <c r="D177" s="18"/>
      <c r="E177" s="18"/>
      <c r="F177" s="956"/>
      <c r="G177" s="18"/>
      <c r="H177" s="18"/>
      <c r="I177" s="18"/>
      <c r="J177" s="18"/>
      <c r="K177" s="18"/>
      <c r="L177" s="18"/>
      <c r="M177" s="18"/>
      <c r="N177" s="18"/>
      <c r="O177" s="18"/>
      <c r="P177" s="18"/>
      <c r="Q177" s="18"/>
      <c r="R177" s="18"/>
      <c r="S177" s="18"/>
      <c r="T177" s="18"/>
      <c r="U177" s="18"/>
      <c r="V177" s="18"/>
      <c r="W177" s="18"/>
      <c r="X177" s="18"/>
    </row>
    <row r="178" spans="1:24" ht="15.75" customHeight="1">
      <c r="A178" s="18"/>
      <c r="B178" s="18"/>
      <c r="C178" s="18"/>
      <c r="D178" s="18"/>
      <c r="E178" s="18"/>
      <c r="F178" s="956"/>
      <c r="G178" s="18"/>
      <c r="H178" s="18"/>
      <c r="I178" s="18"/>
      <c r="J178" s="18"/>
      <c r="K178" s="18"/>
      <c r="L178" s="18"/>
      <c r="M178" s="18"/>
      <c r="N178" s="18"/>
      <c r="O178" s="18"/>
      <c r="P178" s="18"/>
      <c r="Q178" s="18"/>
      <c r="R178" s="18"/>
      <c r="S178" s="18"/>
      <c r="T178" s="18"/>
      <c r="U178" s="18"/>
      <c r="V178" s="18"/>
      <c r="W178" s="18"/>
      <c r="X178" s="18"/>
    </row>
    <row r="179" spans="1:24" ht="15.75" customHeight="1">
      <c r="A179" s="18"/>
      <c r="B179" s="18"/>
      <c r="C179" s="18"/>
      <c r="D179" s="18"/>
      <c r="E179" s="18"/>
      <c r="F179" s="956"/>
      <c r="G179" s="18"/>
      <c r="H179" s="18"/>
      <c r="I179" s="18"/>
      <c r="J179" s="18"/>
      <c r="K179" s="18"/>
      <c r="L179" s="18"/>
      <c r="M179" s="18"/>
      <c r="N179" s="18"/>
      <c r="O179" s="18"/>
      <c r="P179" s="18"/>
      <c r="Q179" s="18"/>
      <c r="R179" s="18"/>
      <c r="S179" s="18"/>
      <c r="T179" s="18"/>
      <c r="U179" s="18"/>
      <c r="V179" s="18"/>
      <c r="W179" s="18"/>
      <c r="X179" s="18"/>
    </row>
    <row r="180" spans="1:24" ht="15.75" customHeight="1">
      <c r="A180" s="18"/>
      <c r="B180" s="18"/>
      <c r="C180" s="18"/>
      <c r="D180" s="18"/>
      <c r="E180" s="18"/>
      <c r="F180" s="956"/>
      <c r="G180" s="18"/>
      <c r="H180" s="18"/>
      <c r="I180" s="18"/>
      <c r="J180" s="18"/>
      <c r="K180" s="18"/>
      <c r="L180" s="18"/>
      <c r="M180" s="18"/>
      <c r="N180" s="18"/>
      <c r="O180" s="18"/>
      <c r="P180" s="18"/>
      <c r="Q180" s="18"/>
      <c r="R180" s="18"/>
      <c r="S180" s="18"/>
      <c r="T180" s="18"/>
      <c r="U180" s="18"/>
      <c r="V180" s="18"/>
      <c r="W180" s="18"/>
      <c r="X180" s="18"/>
    </row>
    <row r="181" spans="1:24" ht="15.75" customHeight="1">
      <c r="A181" s="18"/>
      <c r="B181" s="18"/>
      <c r="C181" s="18"/>
      <c r="D181" s="18"/>
      <c r="E181" s="18"/>
      <c r="F181" s="956"/>
      <c r="G181" s="18"/>
      <c r="H181" s="18"/>
      <c r="I181" s="18"/>
      <c r="J181" s="18"/>
      <c r="K181" s="18"/>
      <c r="L181" s="18"/>
      <c r="M181" s="18"/>
      <c r="N181" s="18"/>
      <c r="O181" s="18"/>
      <c r="P181" s="18"/>
      <c r="Q181" s="18"/>
      <c r="R181" s="18"/>
      <c r="S181" s="18"/>
      <c r="T181" s="18"/>
      <c r="U181" s="18"/>
      <c r="V181" s="18"/>
      <c r="W181" s="18"/>
      <c r="X181" s="18"/>
    </row>
    <row r="182" spans="1:24" ht="15.75" customHeight="1">
      <c r="A182" s="18"/>
      <c r="B182" s="18"/>
      <c r="C182" s="18"/>
      <c r="D182" s="18"/>
      <c r="E182" s="18"/>
      <c r="F182" s="956"/>
      <c r="G182" s="18"/>
      <c r="H182" s="18"/>
      <c r="I182" s="18"/>
      <c r="J182" s="18"/>
      <c r="K182" s="18"/>
      <c r="L182" s="18"/>
      <c r="M182" s="18"/>
      <c r="N182" s="18"/>
      <c r="O182" s="18"/>
      <c r="P182" s="18"/>
      <c r="Q182" s="18"/>
      <c r="R182" s="18"/>
      <c r="S182" s="18"/>
      <c r="T182" s="18"/>
      <c r="U182" s="18"/>
      <c r="V182" s="18"/>
      <c r="W182" s="18"/>
      <c r="X182" s="18"/>
    </row>
    <row r="183" spans="1:24" ht="15.75" customHeight="1">
      <c r="A183" s="18"/>
      <c r="B183" s="18"/>
      <c r="C183" s="18"/>
      <c r="D183" s="18"/>
      <c r="E183" s="18"/>
      <c r="F183" s="956"/>
      <c r="G183" s="18"/>
      <c r="H183" s="18"/>
      <c r="I183" s="18"/>
      <c r="J183" s="18"/>
      <c r="K183" s="18"/>
      <c r="L183" s="18"/>
      <c r="M183" s="18"/>
      <c r="N183" s="18"/>
      <c r="O183" s="18"/>
      <c r="P183" s="18"/>
      <c r="Q183" s="18"/>
      <c r="R183" s="18"/>
      <c r="S183" s="18"/>
      <c r="T183" s="18"/>
      <c r="U183" s="18"/>
      <c r="V183" s="18"/>
      <c r="W183" s="18"/>
      <c r="X183" s="18"/>
    </row>
    <row r="184" spans="1:24" ht="15.75" customHeight="1">
      <c r="A184" s="18"/>
      <c r="B184" s="18"/>
      <c r="C184" s="18"/>
      <c r="D184" s="18"/>
      <c r="E184" s="18"/>
      <c r="F184" s="956"/>
      <c r="G184" s="18"/>
      <c r="H184" s="18"/>
      <c r="I184" s="18"/>
      <c r="J184" s="18"/>
      <c r="K184" s="18"/>
      <c r="L184" s="18"/>
      <c r="M184" s="18"/>
      <c r="N184" s="18"/>
      <c r="O184" s="18"/>
      <c r="P184" s="18"/>
      <c r="Q184" s="18"/>
      <c r="R184" s="18"/>
      <c r="S184" s="18"/>
      <c r="T184" s="18"/>
      <c r="U184" s="18"/>
      <c r="V184" s="18"/>
      <c r="W184" s="18"/>
      <c r="X184" s="18"/>
    </row>
    <row r="185" spans="1:24" ht="15.75" customHeight="1">
      <c r="A185" s="18"/>
      <c r="B185" s="18"/>
      <c r="C185" s="18"/>
      <c r="D185" s="18"/>
      <c r="E185" s="18"/>
      <c r="F185" s="956"/>
      <c r="G185" s="18"/>
      <c r="H185" s="18"/>
      <c r="I185" s="18"/>
      <c r="J185" s="18"/>
      <c r="K185" s="18"/>
      <c r="L185" s="18"/>
      <c r="M185" s="18"/>
      <c r="N185" s="18"/>
      <c r="O185" s="18"/>
      <c r="P185" s="18"/>
      <c r="Q185" s="18"/>
      <c r="R185" s="18"/>
      <c r="S185" s="18"/>
      <c r="T185" s="18"/>
      <c r="U185" s="18"/>
      <c r="V185" s="18"/>
      <c r="W185" s="18"/>
      <c r="X185" s="18"/>
    </row>
    <row r="186" spans="1:24" ht="15.75" customHeight="1">
      <c r="A186" s="18"/>
      <c r="B186" s="18"/>
      <c r="C186" s="18"/>
      <c r="D186" s="18"/>
      <c r="E186" s="18"/>
      <c r="F186" s="956"/>
      <c r="G186" s="18"/>
      <c r="H186" s="18"/>
      <c r="I186" s="18"/>
      <c r="J186" s="18"/>
      <c r="K186" s="18"/>
      <c r="L186" s="18"/>
      <c r="M186" s="18"/>
      <c r="N186" s="18"/>
      <c r="O186" s="18"/>
      <c r="P186" s="18"/>
      <c r="Q186" s="18"/>
      <c r="R186" s="18"/>
      <c r="S186" s="18"/>
      <c r="T186" s="18"/>
      <c r="U186" s="18"/>
      <c r="V186" s="18"/>
      <c r="W186" s="18"/>
      <c r="X186" s="18"/>
    </row>
    <row r="187" spans="1:24" ht="15.75" customHeight="1">
      <c r="A187" s="18"/>
      <c r="B187" s="18"/>
      <c r="C187" s="18"/>
      <c r="D187" s="18"/>
      <c r="E187" s="18"/>
      <c r="F187" s="956"/>
      <c r="G187" s="18"/>
      <c r="H187" s="18"/>
      <c r="I187" s="18"/>
      <c r="J187" s="18"/>
      <c r="K187" s="18"/>
      <c r="L187" s="18"/>
      <c r="M187" s="18"/>
      <c r="N187" s="18"/>
      <c r="O187" s="18"/>
      <c r="P187" s="18"/>
      <c r="Q187" s="18"/>
      <c r="R187" s="18"/>
      <c r="S187" s="18"/>
      <c r="T187" s="18"/>
      <c r="U187" s="18"/>
      <c r="V187" s="18"/>
      <c r="W187" s="18"/>
      <c r="X187" s="18"/>
    </row>
    <row r="188" spans="1:24" ht="15.75" customHeight="1">
      <c r="A188" s="18"/>
      <c r="B188" s="18"/>
      <c r="C188" s="18"/>
      <c r="D188" s="18"/>
      <c r="E188" s="18"/>
      <c r="F188" s="956"/>
      <c r="G188" s="18"/>
      <c r="H188" s="18"/>
      <c r="I188" s="18"/>
      <c r="J188" s="18"/>
      <c r="K188" s="18"/>
      <c r="L188" s="18"/>
      <c r="M188" s="18"/>
      <c r="N188" s="18"/>
      <c r="O188" s="18"/>
      <c r="P188" s="18"/>
      <c r="Q188" s="18"/>
      <c r="R188" s="18"/>
      <c r="S188" s="18"/>
      <c r="T188" s="18"/>
      <c r="U188" s="18"/>
      <c r="V188" s="18"/>
      <c r="W188" s="18"/>
      <c r="X188" s="18"/>
    </row>
    <row r="189" spans="1:24" ht="15.75" customHeight="1">
      <c r="A189" s="18"/>
      <c r="B189" s="18"/>
      <c r="C189" s="18"/>
      <c r="D189" s="18"/>
      <c r="E189" s="18"/>
      <c r="F189" s="956"/>
      <c r="G189" s="18"/>
      <c r="H189" s="18"/>
      <c r="I189" s="18"/>
      <c r="J189" s="18"/>
      <c r="K189" s="18"/>
      <c r="L189" s="18"/>
      <c r="M189" s="18"/>
      <c r="N189" s="18"/>
      <c r="O189" s="18"/>
      <c r="P189" s="18"/>
      <c r="Q189" s="18"/>
      <c r="R189" s="18"/>
      <c r="S189" s="18"/>
      <c r="T189" s="18"/>
      <c r="U189" s="18"/>
      <c r="V189" s="18"/>
      <c r="W189" s="18"/>
      <c r="X189" s="18"/>
    </row>
    <row r="190" spans="1:24" ht="15.75" customHeight="1">
      <c r="A190" s="18"/>
      <c r="B190" s="18"/>
      <c r="C190" s="18"/>
      <c r="D190" s="18"/>
      <c r="E190" s="18"/>
      <c r="F190" s="956"/>
      <c r="G190" s="18"/>
      <c r="H190" s="18"/>
      <c r="I190" s="18"/>
      <c r="J190" s="18"/>
      <c r="K190" s="18"/>
      <c r="L190" s="18"/>
      <c r="M190" s="18"/>
      <c r="N190" s="18"/>
      <c r="O190" s="18"/>
      <c r="P190" s="18"/>
      <c r="Q190" s="18"/>
      <c r="R190" s="18"/>
      <c r="S190" s="18"/>
      <c r="T190" s="18"/>
      <c r="U190" s="18"/>
      <c r="V190" s="18"/>
      <c r="W190" s="18"/>
      <c r="X190" s="18"/>
    </row>
    <row r="191" spans="1:24" ht="15.75" customHeight="1">
      <c r="A191" s="18"/>
      <c r="B191" s="18"/>
      <c r="C191" s="18"/>
      <c r="D191" s="18"/>
      <c r="E191" s="18"/>
      <c r="F191" s="956"/>
      <c r="G191" s="18"/>
      <c r="H191" s="18"/>
      <c r="I191" s="18"/>
      <c r="J191" s="18"/>
      <c r="K191" s="18"/>
      <c r="L191" s="18"/>
      <c r="M191" s="18"/>
      <c r="N191" s="18"/>
      <c r="O191" s="18"/>
      <c r="P191" s="18"/>
      <c r="Q191" s="18"/>
      <c r="R191" s="18"/>
      <c r="S191" s="18"/>
      <c r="T191" s="18"/>
      <c r="U191" s="18"/>
      <c r="V191" s="18"/>
      <c r="W191" s="18"/>
      <c r="X191" s="18"/>
    </row>
    <row r="192" spans="1:24" ht="15.75" customHeight="1">
      <c r="A192" s="18"/>
      <c r="B192" s="18"/>
      <c r="C192" s="18"/>
      <c r="D192" s="18"/>
      <c r="E192" s="18"/>
      <c r="F192" s="956"/>
      <c r="G192" s="18"/>
      <c r="H192" s="18"/>
      <c r="I192" s="18"/>
      <c r="J192" s="18"/>
      <c r="K192" s="18"/>
      <c r="L192" s="18"/>
      <c r="M192" s="18"/>
      <c r="N192" s="18"/>
      <c r="O192" s="18"/>
      <c r="P192" s="18"/>
      <c r="Q192" s="18"/>
      <c r="R192" s="18"/>
      <c r="S192" s="18"/>
      <c r="T192" s="18"/>
      <c r="U192" s="18"/>
      <c r="V192" s="18"/>
      <c r="W192" s="18"/>
      <c r="X192" s="18"/>
    </row>
    <row r="193" spans="1:24" ht="15.75" customHeight="1">
      <c r="A193" s="18"/>
      <c r="B193" s="18"/>
      <c r="C193" s="18"/>
      <c r="D193" s="18"/>
      <c r="E193" s="18"/>
      <c r="F193" s="956"/>
      <c r="G193" s="18"/>
      <c r="H193" s="18"/>
      <c r="I193" s="18"/>
      <c r="J193" s="18"/>
      <c r="K193" s="18"/>
      <c r="L193" s="18"/>
      <c r="M193" s="18"/>
      <c r="N193" s="18"/>
      <c r="O193" s="18"/>
      <c r="P193" s="18"/>
      <c r="Q193" s="18"/>
      <c r="R193" s="18"/>
      <c r="S193" s="18"/>
      <c r="T193" s="18"/>
      <c r="U193" s="18"/>
      <c r="V193" s="18"/>
      <c r="W193" s="18"/>
      <c r="X193" s="18"/>
    </row>
    <row r="194" spans="1:24" ht="15.75" customHeight="1">
      <c r="A194" s="18"/>
      <c r="B194" s="18"/>
      <c r="C194" s="18"/>
      <c r="D194" s="18"/>
      <c r="E194" s="18"/>
      <c r="F194" s="956"/>
      <c r="G194" s="18"/>
      <c r="H194" s="18"/>
      <c r="I194" s="18"/>
      <c r="J194" s="18"/>
      <c r="K194" s="18"/>
      <c r="L194" s="18"/>
      <c r="M194" s="18"/>
      <c r="N194" s="18"/>
      <c r="O194" s="18"/>
      <c r="P194" s="18"/>
      <c r="Q194" s="18"/>
      <c r="R194" s="18"/>
      <c r="S194" s="18"/>
      <c r="T194" s="18"/>
      <c r="U194" s="18"/>
      <c r="V194" s="18"/>
      <c r="W194" s="18"/>
      <c r="X194" s="18"/>
    </row>
    <row r="195" spans="1:24" ht="15.75" customHeight="1">
      <c r="A195" s="18"/>
      <c r="B195" s="18"/>
      <c r="C195" s="18"/>
      <c r="D195" s="18"/>
      <c r="E195" s="18"/>
      <c r="F195" s="956"/>
      <c r="G195" s="18"/>
      <c r="H195" s="18"/>
      <c r="I195" s="18"/>
      <c r="J195" s="18"/>
      <c r="K195" s="18"/>
      <c r="L195" s="18"/>
      <c r="M195" s="18"/>
      <c r="N195" s="18"/>
      <c r="O195" s="18"/>
      <c r="P195" s="18"/>
      <c r="Q195" s="18"/>
      <c r="R195" s="18"/>
      <c r="S195" s="18"/>
      <c r="T195" s="18"/>
      <c r="U195" s="18"/>
      <c r="V195" s="18"/>
      <c r="W195" s="18"/>
      <c r="X195" s="18"/>
    </row>
    <row r="196" spans="1:24" ht="15.75" customHeight="1">
      <c r="A196" s="18"/>
      <c r="B196" s="18"/>
      <c r="C196" s="18"/>
      <c r="D196" s="18"/>
      <c r="E196" s="18"/>
      <c r="F196" s="956"/>
      <c r="G196" s="18"/>
      <c r="H196" s="18"/>
      <c r="I196" s="18"/>
      <c r="J196" s="18"/>
      <c r="K196" s="18"/>
      <c r="L196" s="18"/>
      <c r="M196" s="18"/>
      <c r="N196" s="18"/>
      <c r="O196" s="18"/>
      <c r="P196" s="18"/>
      <c r="Q196" s="18"/>
      <c r="R196" s="18"/>
      <c r="S196" s="18"/>
      <c r="T196" s="18"/>
      <c r="U196" s="18"/>
      <c r="V196" s="18"/>
      <c r="W196" s="18"/>
      <c r="X196" s="18"/>
    </row>
    <row r="197" spans="1:24" ht="15.75" customHeight="1">
      <c r="A197" s="18"/>
      <c r="B197" s="18"/>
      <c r="C197" s="18"/>
      <c r="D197" s="18"/>
      <c r="E197" s="18"/>
      <c r="F197" s="956"/>
      <c r="G197" s="18"/>
      <c r="H197" s="18"/>
      <c r="I197" s="18"/>
      <c r="J197" s="18"/>
      <c r="K197" s="18"/>
      <c r="L197" s="18"/>
      <c r="M197" s="18"/>
      <c r="N197" s="18"/>
      <c r="O197" s="18"/>
      <c r="P197" s="18"/>
      <c r="Q197" s="18"/>
      <c r="R197" s="18"/>
      <c r="S197" s="18"/>
      <c r="T197" s="18"/>
      <c r="U197" s="18"/>
      <c r="V197" s="18"/>
      <c r="W197" s="18"/>
      <c r="X197" s="18"/>
    </row>
    <row r="198" spans="1:24" ht="15.75" customHeight="1">
      <c r="A198" s="18"/>
      <c r="B198" s="18"/>
      <c r="C198" s="18"/>
      <c r="D198" s="18"/>
      <c r="E198" s="18"/>
      <c r="F198" s="956"/>
      <c r="G198" s="18"/>
      <c r="H198" s="18"/>
      <c r="I198" s="18"/>
      <c r="J198" s="18"/>
      <c r="K198" s="18"/>
      <c r="L198" s="18"/>
      <c r="M198" s="18"/>
      <c r="N198" s="18"/>
      <c r="O198" s="18"/>
      <c r="P198" s="18"/>
      <c r="Q198" s="18"/>
      <c r="R198" s="18"/>
      <c r="S198" s="18"/>
      <c r="T198" s="18"/>
      <c r="U198" s="18"/>
      <c r="V198" s="18"/>
      <c r="W198" s="18"/>
      <c r="X198" s="18"/>
    </row>
    <row r="199" spans="1:24" ht="15.75" customHeight="1">
      <c r="A199" s="18"/>
      <c r="B199" s="18"/>
      <c r="C199" s="18"/>
      <c r="D199" s="18"/>
      <c r="E199" s="18"/>
      <c r="F199" s="956"/>
      <c r="G199" s="18"/>
      <c r="H199" s="18"/>
      <c r="I199" s="18"/>
      <c r="J199" s="18"/>
      <c r="K199" s="18"/>
      <c r="L199" s="18"/>
      <c r="M199" s="18"/>
      <c r="N199" s="18"/>
      <c r="O199" s="18"/>
      <c r="P199" s="18"/>
      <c r="Q199" s="18"/>
      <c r="R199" s="18"/>
      <c r="S199" s="18"/>
      <c r="T199" s="18"/>
      <c r="U199" s="18"/>
      <c r="V199" s="18"/>
      <c r="W199" s="18"/>
      <c r="X199" s="18"/>
    </row>
    <row r="200" spans="1:24" ht="15.75" customHeight="1">
      <c r="A200" s="18"/>
      <c r="B200" s="18"/>
      <c r="C200" s="18"/>
      <c r="D200" s="18"/>
      <c r="E200" s="18"/>
      <c r="F200" s="956"/>
      <c r="G200" s="18"/>
      <c r="H200" s="18"/>
      <c r="I200" s="18"/>
      <c r="J200" s="18"/>
      <c r="K200" s="18"/>
      <c r="L200" s="18"/>
      <c r="M200" s="18"/>
      <c r="N200" s="18"/>
      <c r="O200" s="18"/>
      <c r="P200" s="18"/>
      <c r="Q200" s="18"/>
      <c r="R200" s="18"/>
      <c r="S200" s="18"/>
      <c r="T200" s="18"/>
      <c r="U200" s="18"/>
      <c r="V200" s="18"/>
      <c r="W200" s="18"/>
      <c r="X200" s="18"/>
    </row>
    <row r="201" spans="1:24" ht="15.75" customHeight="1">
      <c r="A201" s="18"/>
      <c r="B201" s="18"/>
      <c r="C201" s="18"/>
      <c r="D201" s="18"/>
      <c r="E201" s="18"/>
      <c r="F201" s="956"/>
      <c r="G201" s="18"/>
      <c r="H201" s="18"/>
      <c r="I201" s="18"/>
      <c r="J201" s="18"/>
      <c r="K201" s="18"/>
      <c r="L201" s="18"/>
      <c r="M201" s="18"/>
      <c r="N201" s="18"/>
      <c r="O201" s="18"/>
      <c r="P201" s="18"/>
      <c r="Q201" s="18"/>
      <c r="R201" s="18"/>
      <c r="S201" s="18"/>
      <c r="T201" s="18"/>
      <c r="U201" s="18"/>
      <c r="V201" s="18"/>
      <c r="W201" s="18"/>
      <c r="X201" s="18"/>
    </row>
    <row r="202" spans="1:24" ht="15.75" customHeight="1">
      <c r="A202" s="18"/>
      <c r="B202" s="18"/>
      <c r="C202" s="18"/>
      <c r="D202" s="18"/>
      <c r="E202" s="18"/>
      <c r="F202" s="956"/>
      <c r="G202" s="18"/>
      <c r="H202" s="18"/>
      <c r="I202" s="18"/>
      <c r="J202" s="18"/>
      <c r="K202" s="18"/>
      <c r="L202" s="18"/>
      <c r="M202" s="18"/>
      <c r="N202" s="18"/>
      <c r="O202" s="18"/>
      <c r="P202" s="18"/>
      <c r="Q202" s="18"/>
      <c r="R202" s="18"/>
      <c r="S202" s="18"/>
      <c r="T202" s="18"/>
      <c r="U202" s="18"/>
      <c r="V202" s="18"/>
      <c r="W202" s="18"/>
      <c r="X202" s="18"/>
    </row>
    <row r="203" spans="1:24" ht="15.75" customHeight="1">
      <c r="A203" s="18"/>
      <c r="B203" s="18"/>
      <c r="C203" s="18"/>
      <c r="D203" s="18"/>
      <c r="E203" s="18"/>
      <c r="F203" s="956"/>
      <c r="G203" s="18"/>
      <c r="H203" s="18"/>
      <c r="I203" s="18"/>
      <c r="J203" s="18"/>
      <c r="K203" s="18"/>
      <c r="L203" s="18"/>
      <c r="M203" s="18"/>
      <c r="N203" s="18"/>
      <c r="O203" s="18"/>
      <c r="P203" s="18"/>
      <c r="Q203" s="18"/>
      <c r="R203" s="18"/>
      <c r="S203" s="18"/>
      <c r="T203" s="18"/>
      <c r="U203" s="18"/>
      <c r="V203" s="18"/>
      <c r="W203" s="18"/>
      <c r="X203" s="18"/>
    </row>
    <row r="204" spans="1:24" ht="15.75" customHeight="1">
      <c r="A204" s="18"/>
      <c r="B204" s="18"/>
      <c r="C204" s="18"/>
      <c r="D204" s="18"/>
      <c r="E204" s="18"/>
      <c r="F204" s="956"/>
      <c r="G204" s="18"/>
      <c r="H204" s="18"/>
      <c r="I204" s="18"/>
      <c r="J204" s="18"/>
      <c r="K204" s="18"/>
      <c r="L204" s="18"/>
      <c r="M204" s="18"/>
      <c r="N204" s="18"/>
      <c r="O204" s="18"/>
      <c r="P204" s="18"/>
      <c r="Q204" s="18"/>
      <c r="R204" s="18"/>
      <c r="S204" s="18"/>
      <c r="T204" s="18"/>
      <c r="U204" s="18"/>
      <c r="V204" s="18"/>
      <c r="W204" s="18"/>
      <c r="X204" s="18"/>
    </row>
    <row r="205" spans="1:24" ht="15.75" customHeight="1">
      <c r="A205" s="18"/>
      <c r="B205" s="18"/>
      <c r="C205" s="18"/>
      <c r="D205" s="18"/>
      <c r="E205" s="18"/>
      <c r="F205" s="956"/>
      <c r="G205" s="18"/>
      <c r="H205" s="18"/>
      <c r="I205" s="18"/>
      <c r="J205" s="18"/>
      <c r="K205" s="18"/>
      <c r="L205" s="18"/>
      <c r="M205" s="18"/>
      <c r="N205" s="18"/>
      <c r="O205" s="18"/>
      <c r="P205" s="18"/>
      <c r="Q205" s="18"/>
      <c r="R205" s="18"/>
      <c r="S205" s="18"/>
      <c r="T205" s="18"/>
      <c r="U205" s="18"/>
      <c r="V205" s="18"/>
      <c r="W205" s="18"/>
      <c r="X205" s="18"/>
    </row>
    <row r="206" spans="1:24" ht="15.75" customHeight="1">
      <c r="A206" s="18"/>
      <c r="B206" s="18"/>
      <c r="C206" s="18"/>
      <c r="D206" s="18"/>
      <c r="E206" s="18"/>
      <c r="F206" s="956"/>
      <c r="G206" s="18"/>
      <c r="H206" s="18"/>
      <c r="I206" s="18"/>
      <c r="J206" s="18"/>
      <c r="K206" s="18"/>
      <c r="L206" s="18"/>
      <c r="M206" s="18"/>
      <c r="N206" s="18"/>
      <c r="O206" s="18"/>
      <c r="P206" s="18"/>
      <c r="Q206" s="18"/>
      <c r="R206" s="18"/>
      <c r="S206" s="18"/>
      <c r="T206" s="18"/>
      <c r="U206" s="18"/>
      <c r="V206" s="18"/>
      <c r="W206" s="18"/>
      <c r="X206" s="18"/>
    </row>
    <row r="207" spans="1:24" ht="15.75" customHeight="1">
      <c r="A207" s="18"/>
      <c r="B207" s="18"/>
      <c r="C207" s="18"/>
      <c r="D207" s="18"/>
      <c r="E207" s="18"/>
      <c r="F207" s="956"/>
      <c r="G207" s="18"/>
      <c r="H207" s="18"/>
      <c r="I207" s="18"/>
      <c r="J207" s="18"/>
      <c r="K207" s="18"/>
      <c r="L207" s="18"/>
      <c r="M207" s="18"/>
      <c r="N207" s="18"/>
      <c r="O207" s="18"/>
      <c r="P207" s="18"/>
      <c r="Q207" s="18"/>
      <c r="R207" s="18"/>
      <c r="S207" s="18"/>
      <c r="T207" s="18"/>
      <c r="U207" s="18"/>
      <c r="V207" s="18"/>
      <c r="W207" s="18"/>
      <c r="X207" s="18"/>
    </row>
    <row r="208" spans="1:24" ht="15.75" customHeight="1">
      <c r="A208" s="18"/>
      <c r="B208" s="18"/>
      <c r="C208" s="18"/>
      <c r="D208" s="18"/>
      <c r="E208" s="18"/>
      <c r="F208" s="956"/>
      <c r="G208" s="18"/>
      <c r="H208" s="18"/>
      <c r="I208" s="18"/>
      <c r="J208" s="18"/>
      <c r="K208" s="18"/>
      <c r="L208" s="18"/>
      <c r="M208" s="18"/>
      <c r="N208" s="18"/>
      <c r="O208" s="18"/>
      <c r="P208" s="18"/>
      <c r="Q208" s="18"/>
      <c r="R208" s="18"/>
      <c r="S208" s="18"/>
      <c r="T208" s="18"/>
      <c r="U208" s="18"/>
      <c r="V208" s="18"/>
      <c r="W208" s="18"/>
      <c r="X208" s="18"/>
    </row>
    <row r="209" spans="1:24" ht="15.75" customHeight="1">
      <c r="A209" s="18"/>
      <c r="B209" s="18"/>
      <c r="C209" s="18"/>
      <c r="D209" s="18"/>
      <c r="E209" s="18"/>
      <c r="F209" s="956"/>
      <c r="G209" s="18"/>
      <c r="H209" s="18"/>
      <c r="I209" s="18"/>
      <c r="J209" s="18"/>
      <c r="K209" s="18"/>
      <c r="L209" s="18"/>
      <c r="M209" s="18"/>
      <c r="N209" s="18"/>
      <c r="O209" s="18"/>
      <c r="P209" s="18"/>
      <c r="Q209" s="18"/>
      <c r="R209" s="18"/>
      <c r="S209" s="18"/>
      <c r="T209" s="18"/>
      <c r="U209" s="18"/>
      <c r="V209" s="18"/>
      <c r="W209" s="18"/>
      <c r="X209" s="18"/>
    </row>
    <row r="210" spans="1:24" ht="15.75" customHeight="1">
      <c r="A210" s="18"/>
      <c r="B210" s="18"/>
      <c r="C210" s="18"/>
      <c r="D210" s="18"/>
      <c r="E210" s="18"/>
      <c r="F210" s="956"/>
      <c r="G210" s="18"/>
      <c r="H210" s="18"/>
      <c r="I210" s="18"/>
      <c r="J210" s="18"/>
      <c r="K210" s="18"/>
      <c r="L210" s="18"/>
      <c r="M210" s="18"/>
      <c r="N210" s="18"/>
      <c r="O210" s="18"/>
      <c r="P210" s="18"/>
      <c r="Q210" s="18"/>
      <c r="R210" s="18"/>
      <c r="S210" s="18"/>
      <c r="T210" s="18"/>
      <c r="U210" s="18"/>
      <c r="V210" s="18"/>
      <c r="W210" s="18"/>
      <c r="X210" s="18"/>
    </row>
    <row r="211" spans="1:24" ht="15.75" customHeight="1">
      <c r="A211" s="18"/>
      <c r="B211" s="18"/>
      <c r="C211" s="18"/>
      <c r="D211" s="18"/>
      <c r="E211" s="18"/>
      <c r="F211" s="956"/>
      <c r="G211" s="18"/>
      <c r="H211" s="18"/>
      <c r="I211" s="18"/>
      <c r="J211" s="18"/>
      <c r="K211" s="18"/>
      <c r="L211" s="18"/>
      <c r="M211" s="18"/>
      <c r="N211" s="18"/>
      <c r="O211" s="18"/>
      <c r="P211" s="18"/>
      <c r="Q211" s="18"/>
      <c r="R211" s="18"/>
      <c r="S211" s="18"/>
      <c r="T211" s="18"/>
      <c r="U211" s="18"/>
      <c r="V211" s="18"/>
      <c r="W211" s="18"/>
      <c r="X211" s="18"/>
    </row>
    <row r="212" spans="1:24" ht="15.75" customHeight="1">
      <c r="A212" s="18"/>
      <c r="B212" s="18"/>
      <c r="C212" s="18"/>
      <c r="D212" s="18"/>
      <c r="E212" s="18"/>
      <c r="F212" s="956"/>
      <c r="G212" s="18"/>
      <c r="H212" s="18"/>
      <c r="I212" s="18"/>
      <c r="J212" s="18"/>
      <c r="K212" s="18"/>
      <c r="L212" s="18"/>
      <c r="M212" s="18"/>
      <c r="N212" s="18"/>
      <c r="O212" s="18"/>
      <c r="P212" s="18"/>
      <c r="Q212" s="18"/>
      <c r="R212" s="18"/>
      <c r="S212" s="18"/>
      <c r="T212" s="18"/>
      <c r="U212" s="18"/>
      <c r="V212" s="18"/>
      <c r="W212" s="18"/>
      <c r="X212" s="18"/>
    </row>
    <row r="213" spans="1:24" ht="15.75" customHeight="1">
      <c r="A213" s="18"/>
      <c r="B213" s="18"/>
      <c r="C213" s="18"/>
      <c r="D213" s="18"/>
      <c r="E213" s="18"/>
      <c r="F213" s="956"/>
      <c r="G213" s="18"/>
      <c r="H213" s="18"/>
      <c r="I213" s="18"/>
      <c r="J213" s="18"/>
      <c r="K213" s="18"/>
      <c r="L213" s="18"/>
      <c r="M213" s="18"/>
      <c r="N213" s="18"/>
      <c r="O213" s="18"/>
      <c r="P213" s="18"/>
      <c r="Q213" s="18"/>
      <c r="R213" s="18"/>
      <c r="S213" s="18"/>
      <c r="T213" s="18"/>
      <c r="U213" s="18"/>
      <c r="V213" s="18"/>
      <c r="W213" s="18"/>
      <c r="X213" s="18"/>
    </row>
    <row r="214" spans="1:24" ht="15.75" customHeight="1">
      <c r="A214" s="18"/>
      <c r="B214" s="18"/>
      <c r="C214" s="18"/>
      <c r="D214" s="18"/>
      <c r="E214" s="18"/>
      <c r="F214" s="956"/>
      <c r="G214" s="18"/>
      <c r="H214" s="18"/>
      <c r="I214" s="18"/>
      <c r="J214" s="18"/>
      <c r="K214" s="18"/>
      <c r="L214" s="18"/>
      <c r="M214" s="18"/>
      <c r="N214" s="18"/>
      <c r="O214" s="18"/>
      <c r="P214" s="18"/>
      <c r="Q214" s="18"/>
      <c r="R214" s="18"/>
      <c r="S214" s="18"/>
      <c r="T214" s="18"/>
      <c r="U214" s="18"/>
      <c r="V214" s="18"/>
      <c r="W214" s="18"/>
      <c r="X214" s="18"/>
    </row>
    <row r="215" spans="1:24" ht="15.75" customHeight="1">
      <c r="A215" s="18"/>
      <c r="B215" s="18"/>
      <c r="C215" s="18"/>
      <c r="D215" s="18"/>
      <c r="E215" s="18"/>
      <c r="F215" s="956"/>
      <c r="G215" s="18"/>
      <c r="H215" s="18"/>
      <c r="I215" s="18"/>
      <c r="J215" s="18"/>
      <c r="K215" s="18"/>
      <c r="L215" s="18"/>
      <c r="M215" s="18"/>
      <c r="N215" s="18"/>
      <c r="O215" s="18"/>
      <c r="P215" s="18"/>
      <c r="Q215" s="18"/>
      <c r="R215" s="18"/>
      <c r="S215" s="18"/>
      <c r="T215" s="18"/>
      <c r="U215" s="18"/>
      <c r="V215" s="18"/>
      <c r="W215" s="18"/>
      <c r="X215" s="18"/>
    </row>
    <row r="216" spans="1:24" ht="15.75" customHeight="1">
      <c r="A216" s="18"/>
      <c r="B216" s="18"/>
      <c r="C216" s="18"/>
      <c r="D216" s="18"/>
      <c r="E216" s="18"/>
      <c r="F216" s="956"/>
      <c r="G216" s="18"/>
      <c r="H216" s="18"/>
      <c r="I216" s="18"/>
      <c r="J216" s="18"/>
      <c r="K216" s="18"/>
      <c r="L216" s="18"/>
      <c r="M216" s="18"/>
      <c r="N216" s="18"/>
      <c r="O216" s="18"/>
      <c r="P216" s="18"/>
      <c r="Q216" s="18"/>
      <c r="R216" s="18"/>
      <c r="S216" s="18"/>
      <c r="T216" s="18"/>
      <c r="U216" s="18"/>
      <c r="V216" s="18"/>
      <c r="W216" s="18"/>
      <c r="X216" s="18"/>
    </row>
    <row r="217" spans="1:24" ht="15.75" customHeight="1">
      <c r="A217" s="18"/>
      <c r="B217" s="18"/>
      <c r="C217" s="18"/>
      <c r="D217" s="18"/>
      <c r="E217" s="18"/>
      <c r="F217" s="956"/>
      <c r="G217" s="18"/>
      <c r="H217" s="18"/>
      <c r="I217" s="18"/>
      <c r="J217" s="18"/>
      <c r="K217" s="18"/>
      <c r="L217" s="18"/>
      <c r="M217" s="18"/>
      <c r="N217" s="18"/>
      <c r="O217" s="18"/>
      <c r="P217" s="18"/>
      <c r="Q217" s="18"/>
      <c r="R217" s="18"/>
      <c r="S217" s="18"/>
      <c r="T217" s="18"/>
      <c r="U217" s="18"/>
      <c r="V217" s="18"/>
      <c r="W217" s="18"/>
      <c r="X217" s="18"/>
    </row>
    <row r="218" spans="1:24" ht="15.75" customHeight="1">
      <c r="A218" s="18"/>
      <c r="B218" s="18"/>
      <c r="C218" s="18"/>
      <c r="D218" s="18"/>
      <c r="E218" s="18"/>
      <c r="F218" s="956"/>
      <c r="G218" s="18"/>
      <c r="H218" s="18"/>
      <c r="I218" s="18"/>
      <c r="J218" s="18"/>
      <c r="K218" s="18"/>
      <c r="L218" s="18"/>
      <c r="M218" s="18"/>
      <c r="N218" s="18"/>
      <c r="O218" s="18"/>
      <c r="P218" s="18"/>
      <c r="Q218" s="18"/>
      <c r="R218" s="18"/>
      <c r="S218" s="18"/>
      <c r="T218" s="18"/>
      <c r="U218" s="18"/>
      <c r="V218" s="18"/>
      <c r="W218" s="18"/>
      <c r="X218" s="18"/>
    </row>
    <row r="219" spans="1:24" ht="15.75" customHeight="1">
      <c r="A219" s="18"/>
      <c r="B219" s="18"/>
      <c r="C219" s="18"/>
      <c r="D219" s="18"/>
      <c r="E219" s="18"/>
      <c r="F219" s="956"/>
      <c r="G219" s="18"/>
      <c r="H219" s="18"/>
      <c r="I219" s="18"/>
      <c r="J219" s="18"/>
      <c r="K219" s="18"/>
      <c r="L219" s="18"/>
      <c r="M219" s="18"/>
      <c r="N219" s="18"/>
      <c r="O219" s="18"/>
      <c r="P219" s="18"/>
      <c r="Q219" s="18"/>
      <c r="R219" s="18"/>
      <c r="S219" s="18"/>
      <c r="T219" s="18"/>
      <c r="U219" s="18"/>
      <c r="V219" s="18"/>
      <c r="W219" s="18"/>
      <c r="X219" s="18"/>
    </row>
    <row r="220" spans="1:24" ht="15.75" customHeight="1">
      <c r="A220" s="18"/>
      <c r="B220" s="18"/>
      <c r="C220" s="18"/>
      <c r="D220" s="18"/>
      <c r="E220" s="18"/>
      <c r="F220" s="956"/>
      <c r="G220" s="18"/>
      <c r="H220" s="18"/>
      <c r="I220" s="18"/>
      <c r="J220" s="18"/>
      <c r="K220" s="18"/>
      <c r="L220" s="18"/>
      <c r="M220" s="18"/>
      <c r="N220" s="18"/>
      <c r="O220" s="18"/>
      <c r="P220" s="18"/>
      <c r="Q220" s="18"/>
      <c r="R220" s="18"/>
      <c r="S220" s="18"/>
      <c r="T220" s="18"/>
      <c r="U220" s="18"/>
      <c r="V220" s="18"/>
      <c r="W220" s="18"/>
      <c r="X220" s="18"/>
    </row>
    <row r="221" spans="1:24" ht="15.75" customHeight="1">
      <c r="A221" s="18"/>
      <c r="B221" s="18"/>
      <c r="C221" s="18"/>
      <c r="D221" s="18"/>
      <c r="E221" s="18"/>
      <c r="F221" s="956"/>
      <c r="G221" s="18"/>
      <c r="H221" s="18"/>
      <c r="I221" s="18"/>
      <c r="J221" s="18"/>
      <c r="K221" s="18"/>
      <c r="L221" s="18"/>
      <c r="M221" s="18"/>
      <c r="N221" s="18"/>
      <c r="O221" s="18"/>
      <c r="P221" s="18"/>
      <c r="Q221" s="18"/>
      <c r="R221" s="18"/>
      <c r="S221" s="18"/>
      <c r="T221" s="18"/>
      <c r="U221" s="18"/>
      <c r="V221" s="18"/>
      <c r="W221" s="18"/>
      <c r="X221" s="18"/>
    </row>
    <row r="222" spans="1:24" ht="15.75" customHeight="1">
      <c r="A222" s="18"/>
      <c r="B222" s="18"/>
      <c r="C222" s="18"/>
      <c r="D222" s="18"/>
      <c r="E222" s="18"/>
      <c r="F222" s="956"/>
      <c r="G222" s="18"/>
      <c r="H222" s="18"/>
      <c r="I222" s="18"/>
      <c r="J222" s="18"/>
      <c r="K222" s="18"/>
      <c r="L222" s="18"/>
      <c r="M222" s="18"/>
      <c r="N222" s="18"/>
      <c r="O222" s="18"/>
      <c r="P222" s="18"/>
      <c r="Q222" s="18"/>
      <c r="R222" s="18"/>
      <c r="S222" s="18"/>
      <c r="T222" s="18"/>
      <c r="U222" s="18"/>
      <c r="V222" s="18"/>
      <c r="W222" s="18"/>
      <c r="X222" s="18"/>
    </row>
    <row r="223" spans="1:24" ht="15.75" customHeight="1">
      <c r="A223" s="18"/>
      <c r="B223" s="18"/>
      <c r="C223" s="18"/>
      <c r="D223" s="18"/>
      <c r="E223" s="18"/>
      <c r="F223" s="956"/>
      <c r="G223" s="18"/>
      <c r="H223" s="18"/>
      <c r="I223" s="18"/>
      <c r="J223" s="18"/>
      <c r="K223" s="18"/>
      <c r="L223" s="18"/>
      <c r="M223" s="18"/>
      <c r="N223" s="18"/>
      <c r="O223" s="18"/>
      <c r="P223" s="18"/>
      <c r="Q223" s="18"/>
      <c r="R223" s="18"/>
      <c r="S223" s="18"/>
      <c r="T223" s="18"/>
      <c r="U223" s="18"/>
      <c r="V223" s="18"/>
      <c r="W223" s="18"/>
      <c r="X223" s="18"/>
    </row>
    <row r="224" spans="1:24" ht="15.75" customHeight="1">
      <c r="A224" s="18"/>
      <c r="B224" s="18"/>
      <c r="C224" s="18"/>
      <c r="D224" s="18"/>
      <c r="E224" s="18"/>
      <c r="F224" s="956"/>
      <c r="G224" s="18"/>
      <c r="H224" s="18"/>
      <c r="I224" s="18"/>
      <c r="J224" s="18"/>
      <c r="K224" s="18"/>
      <c r="L224" s="18"/>
      <c r="M224" s="18"/>
      <c r="N224" s="18"/>
      <c r="O224" s="18"/>
      <c r="P224" s="18"/>
      <c r="Q224" s="18"/>
      <c r="R224" s="18"/>
      <c r="S224" s="18"/>
      <c r="T224" s="18"/>
      <c r="U224" s="18"/>
      <c r="V224" s="18"/>
      <c r="W224" s="18"/>
      <c r="X224" s="18"/>
    </row>
    <row r="225" spans="1:24" ht="15.75" customHeight="1">
      <c r="A225" s="18"/>
      <c r="B225" s="18"/>
      <c r="C225" s="18"/>
      <c r="D225" s="18"/>
      <c r="E225" s="18"/>
      <c r="F225" s="956"/>
      <c r="G225" s="18"/>
      <c r="H225" s="18"/>
      <c r="I225" s="18"/>
      <c r="J225" s="18"/>
      <c r="K225" s="18"/>
      <c r="L225" s="18"/>
      <c r="M225" s="18"/>
      <c r="N225" s="18"/>
      <c r="O225" s="18"/>
      <c r="P225" s="18"/>
      <c r="Q225" s="18"/>
      <c r="R225" s="18"/>
      <c r="S225" s="18"/>
      <c r="T225" s="18"/>
      <c r="U225" s="18"/>
      <c r="V225" s="18"/>
      <c r="W225" s="18"/>
      <c r="X225" s="18"/>
    </row>
    <row r="226" spans="1:24" ht="15.75" customHeight="1">
      <c r="A226" s="18"/>
      <c r="B226" s="18"/>
      <c r="C226" s="18"/>
      <c r="D226" s="18"/>
      <c r="E226" s="18"/>
      <c r="F226" s="956"/>
      <c r="G226" s="18"/>
      <c r="H226" s="18"/>
      <c r="I226" s="18"/>
      <c r="J226" s="18"/>
      <c r="K226" s="18"/>
      <c r="L226" s="18"/>
      <c r="M226" s="18"/>
      <c r="N226" s="18"/>
      <c r="O226" s="18"/>
      <c r="P226" s="18"/>
      <c r="Q226" s="18"/>
      <c r="R226" s="18"/>
      <c r="S226" s="18"/>
      <c r="T226" s="18"/>
      <c r="U226" s="18"/>
      <c r="V226" s="18"/>
      <c r="W226" s="18"/>
      <c r="X226" s="18"/>
    </row>
    <row r="227" spans="1:24" ht="15.75" customHeight="1">
      <c r="A227" s="18"/>
      <c r="B227" s="18"/>
      <c r="C227" s="18"/>
      <c r="D227" s="18"/>
      <c r="E227" s="18"/>
      <c r="F227" s="956"/>
      <c r="G227" s="18"/>
      <c r="H227" s="18"/>
      <c r="I227" s="18"/>
      <c r="J227" s="18"/>
      <c r="K227" s="18"/>
      <c r="L227" s="18"/>
      <c r="M227" s="18"/>
      <c r="N227" s="18"/>
      <c r="O227" s="18"/>
      <c r="P227" s="18"/>
      <c r="Q227" s="18"/>
      <c r="R227" s="18"/>
      <c r="S227" s="18"/>
      <c r="T227" s="18"/>
      <c r="U227" s="18"/>
      <c r="V227" s="18"/>
      <c r="W227" s="18"/>
      <c r="X227" s="18"/>
    </row>
    <row r="228" spans="1:24" ht="15.75" customHeight="1">
      <c r="A228" s="18"/>
      <c r="B228" s="18"/>
      <c r="C228" s="18"/>
      <c r="D228" s="18"/>
      <c r="E228" s="18"/>
      <c r="F228" s="956"/>
      <c r="G228" s="18"/>
      <c r="H228" s="18"/>
      <c r="I228" s="18"/>
      <c r="J228" s="18"/>
      <c r="K228" s="18"/>
      <c r="L228" s="18"/>
      <c r="M228" s="18"/>
      <c r="N228" s="18"/>
      <c r="O228" s="18"/>
      <c r="P228" s="18"/>
      <c r="Q228" s="18"/>
      <c r="R228" s="18"/>
      <c r="S228" s="18"/>
      <c r="T228" s="18"/>
      <c r="U228" s="18"/>
      <c r="V228" s="18"/>
      <c r="W228" s="18"/>
      <c r="X228" s="18"/>
    </row>
    <row r="229" spans="1:24" ht="15.75" customHeight="1">
      <c r="A229" s="18"/>
      <c r="B229" s="18"/>
      <c r="C229" s="18"/>
      <c r="D229" s="18"/>
      <c r="E229" s="18"/>
      <c r="F229" s="956"/>
      <c r="G229" s="18"/>
      <c r="H229" s="18"/>
      <c r="I229" s="18"/>
      <c r="J229" s="18"/>
      <c r="K229" s="18"/>
      <c r="L229" s="18"/>
      <c r="M229" s="18"/>
      <c r="N229" s="18"/>
      <c r="O229" s="18"/>
      <c r="P229" s="18"/>
      <c r="Q229" s="18"/>
      <c r="R229" s="18"/>
      <c r="S229" s="18"/>
      <c r="T229" s="18"/>
      <c r="U229" s="18"/>
      <c r="V229" s="18"/>
      <c r="W229" s="18"/>
      <c r="X229" s="18"/>
    </row>
    <row r="230" spans="1:24" ht="15.75" customHeight="1">
      <c r="A230" s="18"/>
      <c r="B230" s="18"/>
      <c r="C230" s="18"/>
      <c r="D230" s="18"/>
      <c r="E230" s="18"/>
      <c r="F230" s="956"/>
      <c r="G230" s="18"/>
      <c r="H230" s="18"/>
      <c r="I230" s="18"/>
      <c r="J230" s="18"/>
      <c r="K230" s="18"/>
      <c r="L230" s="18"/>
      <c r="M230" s="18"/>
      <c r="N230" s="18"/>
      <c r="O230" s="18"/>
      <c r="P230" s="18"/>
      <c r="Q230" s="18"/>
      <c r="R230" s="18"/>
      <c r="S230" s="18"/>
      <c r="T230" s="18"/>
      <c r="U230" s="18"/>
      <c r="V230" s="18"/>
      <c r="W230" s="18"/>
      <c r="X230" s="18"/>
    </row>
    <row r="231" spans="1:24" ht="15.75" customHeight="1">
      <c r="A231" s="18"/>
      <c r="B231" s="18"/>
      <c r="C231" s="18"/>
      <c r="D231" s="18"/>
      <c r="E231" s="18"/>
      <c r="F231" s="956"/>
      <c r="G231" s="18"/>
      <c r="H231" s="18"/>
      <c r="I231" s="18"/>
      <c r="J231" s="18"/>
      <c r="K231" s="18"/>
      <c r="L231" s="18"/>
      <c r="M231" s="18"/>
      <c r="N231" s="18"/>
      <c r="O231" s="18"/>
      <c r="P231" s="18"/>
      <c r="Q231" s="18"/>
      <c r="R231" s="18"/>
      <c r="S231" s="18"/>
      <c r="T231" s="18"/>
      <c r="U231" s="18"/>
      <c r="V231" s="18"/>
      <c r="W231" s="18"/>
      <c r="X231" s="18"/>
    </row>
    <row r="232" spans="1:24" ht="15.75" customHeight="1">
      <c r="A232" s="18"/>
      <c r="B232" s="18"/>
      <c r="C232" s="18"/>
      <c r="D232" s="18"/>
      <c r="E232" s="18"/>
      <c r="F232" s="956"/>
      <c r="G232" s="18"/>
      <c r="H232" s="18"/>
      <c r="I232" s="18"/>
      <c r="J232" s="18"/>
      <c r="K232" s="18"/>
      <c r="L232" s="18"/>
      <c r="M232" s="18"/>
      <c r="N232" s="18"/>
      <c r="O232" s="18"/>
      <c r="P232" s="18"/>
      <c r="Q232" s="18"/>
      <c r="R232" s="18"/>
      <c r="S232" s="18"/>
      <c r="T232" s="18"/>
      <c r="U232" s="18"/>
      <c r="V232" s="18"/>
      <c r="W232" s="18"/>
      <c r="X232" s="18"/>
    </row>
    <row r="233" spans="1:24" ht="15.75" customHeight="1">
      <c r="A233" s="18"/>
      <c r="B233" s="18"/>
      <c r="C233" s="18"/>
      <c r="D233" s="18"/>
      <c r="E233" s="18"/>
      <c r="F233" s="956"/>
      <c r="G233" s="18"/>
      <c r="H233" s="18"/>
      <c r="I233" s="18"/>
      <c r="J233" s="18"/>
      <c r="K233" s="18"/>
      <c r="L233" s="18"/>
      <c r="M233" s="18"/>
      <c r="N233" s="18"/>
      <c r="O233" s="18"/>
      <c r="P233" s="18"/>
      <c r="Q233" s="18"/>
      <c r="R233" s="18"/>
      <c r="S233" s="18"/>
      <c r="T233" s="18"/>
      <c r="U233" s="18"/>
      <c r="V233" s="18"/>
      <c r="W233" s="18"/>
      <c r="X233" s="18"/>
    </row>
    <row r="234" spans="1:24" ht="15.75" customHeight="1">
      <c r="A234" s="18"/>
      <c r="B234" s="18"/>
      <c r="C234" s="18"/>
      <c r="D234" s="18"/>
      <c r="E234" s="18"/>
      <c r="F234" s="956"/>
      <c r="G234" s="18"/>
      <c r="H234" s="18"/>
      <c r="I234" s="18"/>
      <c r="J234" s="18"/>
      <c r="K234" s="18"/>
      <c r="L234" s="18"/>
      <c r="M234" s="18"/>
      <c r="N234" s="18"/>
      <c r="O234" s="18"/>
      <c r="P234" s="18"/>
      <c r="Q234" s="18"/>
      <c r="R234" s="18"/>
      <c r="S234" s="18"/>
      <c r="T234" s="18"/>
      <c r="U234" s="18"/>
      <c r="V234" s="18"/>
      <c r="W234" s="18"/>
      <c r="X234" s="18"/>
    </row>
    <row r="235" spans="1:24" ht="15.75" customHeight="1">
      <c r="A235" s="18"/>
      <c r="B235" s="18"/>
      <c r="C235" s="18"/>
      <c r="D235" s="18"/>
      <c r="E235" s="18"/>
      <c r="F235" s="956"/>
      <c r="G235" s="18"/>
      <c r="H235" s="18"/>
      <c r="I235" s="18"/>
      <c r="J235" s="18"/>
      <c r="K235" s="18"/>
      <c r="L235" s="18"/>
      <c r="M235" s="18"/>
      <c r="N235" s="18"/>
      <c r="O235" s="18"/>
      <c r="P235" s="18"/>
      <c r="Q235" s="18"/>
      <c r="R235" s="18"/>
      <c r="S235" s="18"/>
      <c r="T235" s="18"/>
      <c r="U235" s="18"/>
      <c r="V235" s="18"/>
      <c r="W235" s="18"/>
      <c r="X235" s="18"/>
    </row>
    <row r="236" spans="1:24" ht="15.75" customHeight="1">
      <c r="A236" s="18"/>
      <c r="B236" s="18"/>
      <c r="C236" s="18"/>
      <c r="D236" s="18"/>
      <c r="E236" s="18"/>
      <c r="F236" s="956"/>
      <c r="G236" s="18"/>
      <c r="H236" s="18"/>
      <c r="I236" s="18"/>
      <c r="J236" s="18"/>
      <c r="K236" s="18"/>
      <c r="L236" s="18"/>
      <c r="M236" s="18"/>
      <c r="N236" s="18"/>
      <c r="O236" s="18"/>
      <c r="P236" s="18"/>
      <c r="Q236" s="18"/>
      <c r="R236" s="18"/>
      <c r="S236" s="18"/>
      <c r="T236" s="18"/>
      <c r="U236" s="18"/>
      <c r="V236" s="18"/>
      <c r="W236" s="18"/>
      <c r="X236" s="18"/>
    </row>
    <row r="237" spans="1:24" ht="15.75" customHeight="1">
      <c r="A237" s="18"/>
      <c r="B237" s="18"/>
      <c r="C237" s="18"/>
      <c r="D237" s="18"/>
      <c r="E237" s="18"/>
      <c r="F237" s="956"/>
      <c r="G237" s="18"/>
      <c r="H237" s="18"/>
      <c r="I237" s="18"/>
      <c r="J237" s="18"/>
      <c r="K237" s="18"/>
      <c r="L237" s="18"/>
      <c r="M237" s="18"/>
      <c r="N237" s="18"/>
      <c r="O237" s="18"/>
      <c r="P237" s="18"/>
      <c r="Q237" s="18"/>
      <c r="R237" s="18"/>
      <c r="S237" s="18"/>
      <c r="T237" s="18"/>
      <c r="U237" s="18"/>
      <c r="V237" s="18"/>
      <c r="W237" s="18"/>
      <c r="X237" s="18"/>
    </row>
    <row r="238" spans="1:24" ht="15.75" customHeight="1">
      <c r="A238" s="18"/>
      <c r="B238" s="18"/>
      <c r="C238" s="18"/>
      <c r="D238" s="18"/>
      <c r="E238" s="18"/>
      <c r="F238" s="956"/>
      <c r="G238" s="18"/>
      <c r="H238" s="18"/>
      <c r="I238" s="18"/>
      <c r="J238" s="18"/>
      <c r="K238" s="18"/>
      <c r="L238" s="18"/>
      <c r="M238" s="18"/>
      <c r="N238" s="18"/>
      <c r="O238" s="18"/>
      <c r="P238" s="18"/>
      <c r="Q238" s="18"/>
      <c r="R238" s="18"/>
      <c r="S238" s="18"/>
      <c r="T238" s="18"/>
      <c r="U238" s="18"/>
      <c r="V238" s="18"/>
      <c r="W238" s="18"/>
      <c r="X238" s="18"/>
    </row>
    <row r="239" spans="1:24" ht="15.75" customHeight="1">
      <c r="A239" s="18"/>
      <c r="B239" s="18"/>
      <c r="C239" s="18"/>
      <c r="D239" s="18"/>
      <c r="E239" s="18"/>
      <c r="F239" s="956"/>
      <c r="G239" s="18"/>
      <c r="H239" s="18"/>
      <c r="I239" s="18"/>
      <c r="J239" s="18"/>
      <c r="K239" s="18"/>
      <c r="L239" s="18"/>
      <c r="M239" s="18"/>
      <c r="N239" s="18"/>
      <c r="O239" s="18"/>
      <c r="P239" s="18"/>
      <c r="Q239" s="18"/>
      <c r="R239" s="18"/>
      <c r="S239" s="18"/>
      <c r="T239" s="18"/>
      <c r="U239" s="18"/>
      <c r="V239" s="18"/>
      <c r="W239" s="18"/>
      <c r="X239" s="18"/>
    </row>
    <row r="240" spans="1:24" ht="15.75" customHeight="1"/>
    <row r="241" spans="1:9" ht="15.75" customHeight="1"/>
    <row r="242" spans="1:9" ht="15.75" customHeight="1"/>
    <row r="243" spans="1:9" ht="15.75" customHeight="1">
      <c r="A243" s="910"/>
      <c r="I243" s="910"/>
    </row>
    <row r="244" spans="1:9" ht="15.75" customHeight="1">
      <c r="A244" s="910"/>
      <c r="I244" s="910"/>
    </row>
    <row r="245" spans="1:9" ht="15.75" customHeight="1">
      <c r="A245" s="910"/>
      <c r="I245" s="910"/>
    </row>
    <row r="246" spans="1:9" ht="15.75" customHeight="1">
      <c r="A246" s="910"/>
      <c r="I246" s="910"/>
    </row>
    <row r="247" spans="1:9" ht="15.75" customHeight="1">
      <c r="A247" s="910"/>
      <c r="I247" s="910"/>
    </row>
    <row r="248" spans="1:9" ht="15.75" customHeight="1">
      <c r="A248" s="910"/>
      <c r="I248" s="910"/>
    </row>
    <row r="249" spans="1:9" ht="15.75" customHeight="1">
      <c r="A249" s="910"/>
      <c r="I249" s="910"/>
    </row>
    <row r="250" spans="1:9" ht="15.75" customHeight="1">
      <c r="A250" s="910"/>
      <c r="I250" s="910"/>
    </row>
    <row r="251" spans="1:9" ht="15.75" customHeight="1">
      <c r="A251" s="910"/>
      <c r="I251" s="910"/>
    </row>
    <row r="252" spans="1:9" ht="15.75" customHeight="1">
      <c r="A252" s="910"/>
      <c r="I252" s="910"/>
    </row>
    <row r="253" spans="1:9" ht="15.75" customHeight="1">
      <c r="A253" s="910"/>
      <c r="I253" s="910"/>
    </row>
    <row r="254" spans="1:9" ht="15.75" customHeight="1">
      <c r="A254" s="910"/>
      <c r="I254" s="910"/>
    </row>
    <row r="255" spans="1:9" ht="15.75" customHeight="1">
      <c r="A255" s="910"/>
      <c r="I255" s="910"/>
    </row>
    <row r="256" spans="1:9" ht="15.75" customHeight="1">
      <c r="A256" s="910"/>
      <c r="I256" s="910"/>
    </row>
    <row r="257" spans="1:9" ht="15.75" customHeight="1">
      <c r="A257" s="910"/>
      <c r="I257" s="910"/>
    </row>
    <row r="258" spans="1:9" ht="15.75" customHeight="1">
      <c r="A258" s="910"/>
      <c r="I258" s="910"/>
    </row>
    <row r="259" spans="1:9" ht="15.75" customHeight="1">
      <c r="A259" s="910"/>
      <c r="I259" s="910"/>
    </row>
    <row r="260" spans="1:9" ht="15.75" customHeight="1">
      <c r="A260" s="910"/>
      <c r="I260" s="910"/>
    </row>
    <row r="261" spans="1:9" ht="15.75" customHeight="1">
      <c r="A261" s="910"/>
      <c r="I261" s="910"/>
    </row>
    <row r="262" spans="1:9" ht="15.75" customHeight="1">
      <c r="A262" s="910"/>
      <c r="I262" s="910"/>
    </row>
    <row r="263" spans="1:9" ht="15.75" customHeight="1">
      <c r="A263" s="910"/>
      <c r="I263" s="910"/>
    </row>
    <row r="264" spans="1:9" ht="15.75" customHeight="1">
      <c r="A264" s="910"/>
      <c r="I264" s="910"/>
    </row>
    <row r="265" spans="1:9" ht="15.75" customHeight="1">
      <c r="A265" s="910"/>
      <c r="I265" s="910"/>
    </row>
    <row r="266" spans="1:9" ht="15.75" customHeight="1">
      <c r="A266" s="910"/>
      <c r="I266" s="910"/>
    </row>
    <row r="267" spans="1:9" ht="15.75" customHeight="1">
      <c r="A267" s="910"/>
      <c r="I267" s="910"/>
    </row>
    <row r="268" spans="1:9" ht="15.75" customHeight="1">
      <c r="A268" s="910"/>
      <c r="I268" s="910"/>
    </row>
    <row r="269" spans="1:9" ht="15.75" customHeight="1">
      <c r="A269" s="910"/>
      <c r="I269" s="910"/>
    </row>
    <row r="270" spans="1:9" ht="15.75" customHeight="1">
      <c r="A270" s="910"/>
      <c r="I270" s="910"/>
    </row>
    <row r="271" spans="1:9" ht="15.75" customHeight="1">
      <c r="A271" s="910"/>
      <c r="I271" s="910"/>
    </row>
    <row r="272" spans="1:9" ht="15.75" customHeight="1">
      <c r="A272" s="910"/>
      <c r="I272" s="910"/>
    </row>
    <row r="273" spans="1:9" ht="15.75" customHeight="1">
      <c r="A273" s="910"/>
      <c r="I273" s="910"/>
    </row>
    <row r="274" spans="1:9" ht="15.75" customHeight="1">
      <c r="A274" s="910"/>
      <c r="I274" s="910"/>
    </row>
    <row r="275" spans="1:9" ht="15.75" customHeight="1">
      <c r="A275" s="910"/>
      <c r="I275" s="910"/>
    </row>
    <row r="276" spans="1:9" ht="15.75" customHeight="1">
      <c r="A276" s="910"/>
      <c r="I276" s="910"/>
    </row>
    <row r="277" spans="1:9" ht="15.75" customHeight="1">
      <c r="A277" s="910"/>
      <c r="I277" s="910"/>
    </row>
    <row r="278" spans="1:9" ht="15.75" customHeight="1">
      <c r="A278" s="910"/>
      <c r="I278" s="910"/>
    </row>
    <row r="279" spans="1:9" ht="15.75" customHeight="1">
      <c r="A279" s="910"/>
      <c r="I279" s="910"/>
    </row>
    <row r="280" spans="1:9" ht="15.75" customHeight="1">
      <c r="A280" s="910"/>
      <c r="I280" s="910"/>
    </row>
    <row r="281" spans="1:9" ht="15.75" customHeight="1">
      <c r="A281" s="910"/>
      <c r="I281" s="910"/>
    </row>
    <row r="282" spans="1:9" ht="15.75" customHeight="1">
      <c r="A282" s="910"/>
      <c r="I282" s="910"/>
    </row>
    <row r="283" spans="1:9" ht="15.75" customHeight="1">
      <c r="A283" s="910"/>
      <c r="I283" s="910"/>
    </row>
    <row r="284" spans="1:9" ht="15.75" customHeight="1">
      <c r="A284" s="910"/>
      <c r="I284" s="910"/>
    </row>
    <row r="285" spans="1:9" ht="15.75" customHeight="1">
      <c r="A285" s="910"/>
      <c r="I285" s="910"/>
    </row>
    <row r="286" spans="1:9" ht="15.75" customHeight="1">
      <c r="A286" s="910"/>
      <c r="I286" s="910"/>
    </row>
    <row r="287" spans="1:9" ht="15.75" customHeight="1">
      <c r="A287" s="910"/>
      <c r="I287" s="910"/>
    </row>
    <row r="288" spans="1:9" ht="15.75" customHeight="1">
      <c r="A288" s="910"/>
      <c r="I288" s="910"/>
    </row>
    <row r="289" spans="1:9" ht="15.75" customHeight="1">
      <c r="A289" s="910"/>
      <c r="I289" s="910"/>
    </row>
    <row r="290" spans="1:9" ht="15.75" customHeight="1">
      <c r="A290" s="910"/>
      <c r="I290" s="910"/>
    </row>
    <row r="291" spans="1:9" ht="15.75" customHeight="1">
      <c r="A291" s="910"/>
      <c r="I291" s="910"/>
    </row>
    <row r="292" spans="1:9" ht="15.75" customHeight="1">
      <c r="A292" s="910"/>
      <c r="I292" s="910"/>
    </row>
    <row r="293" spans="1:9" ht="15.75" customHeight="1">
      <c r="A293" s="910"/>
      <c r="I293" s="910"/>
    </row>
    <row r="294" spans="1:9" ht="15.75" customHeight="1">
      <c r="A294" s="910"/>
      <c r="I294" s="910"/>
    </row>
    <row r="295" spans="1:9" ht="15.75" customHeight="1">
      <c r="A295" s="910"/>
      <c r="I295" s="910"/>
    </row>
    <row r="296" spans="1:9" ht="15.75" customHeight="1">
      <c r="A296" s="910"/>
      <c r="I296" s="910"/>
    </row>
    <row r="297" spans="1:9" ht="15.75" customHeight="1">
      <c r="A297" s="910"/>
      <c r="I297" s="910"/>
    </row>
    <row r="298" spans="1:9" ht="15.75" customHeight="1">
      <c r="A298" s="910"/>
      <c r="I298" s="910"/>
    </row>
    <row r="299" spans="1:9" ht="15.75" customHeight="1">
      <c r="A299" s="910"/>
      <c r="I299" s="910"/>
    </row>
    <row r="300" spans="1:9" ht="15.75" customHeight="1">
      <c r="A300" s="910"/>
      <c r="I300" s="910"/>
    </row>
    <row r="301" spans="1:9" ht="15.75" customHeight="1">
      <c r="A301" s="910"/>
      <c r="I301" s="910"/>
    </row>
    <row r="302" spans="1:9" ht="15.75" customHeight="1">
      <c r="A302" s="910"/>
      <c r="I302" s="910"/>
    </row>
    <row r="303" spans="1:9" ht="15.75" customHeight="1">
      <c r="A303" s="910"/>
      <c r="I303" s="910"/>
    </row>
    <row r="304" spans="1:9" ht="15.75" customHeight="1">
      <c r="A304" s="910"/>
      <c r="I304" s="910"/>
    </row>
    <row r="305" spans="1:9" ht="15.75" customHeight="1">
      <c r="A305" s="910"/>
      <c r="I305" s="910"/>
    </row>
    <row r="306" spans="1:9" ht="15.75" customHeight="1">
      <c r="A306" s="910"/>
      <c r="I306" s="910"/>
    </row>
    <row r="307" spans="1:9" ht="15.75" customHeight="1">
      <c r="A307" s="910"/>
      <c r="I307" s="910"/>
    </row>
    <row r="308" spans="1:9" ht="15.75" customHeight="1">
      <c r="A308" s="910"/>
      <c r="I308" s="910"/>
    </row>
    <row r="309" spans="1:9" ht="15.75" customHeight="1">
      <c r="A309" s="910"/>
      <c r="I309" s="910"/>
    </row>
    <row r="310" spans="1:9" ht="15.75" customHeight="1">
      <c r="A310" s="910"/>
      <c r="I310" s="910"/>
    </row>
    <row r="311" spans="1:9" ht="15.75" customHeight="1">
      <c r="A311" s="910"/>
      <c r="I311" s="910"/>
    </row>
    <row r="312" spans="1:9" ht="15.75" customHeight="1">
      <c r="A312" s="910"/>
      <c r="I312" s="910"/>
    </row>
    <row r="313" spans="1:9" ht="15.75" customHeight="1">
      <c r="A313" s="910"/>
      <c r="I313" s="910"/>
    </row>
    <row r="314" spans="1:9" ht="15.75" customHeight="1">
      <c r="A314" s="910"/>
      <c r="I314" s="910"/>
    </row>
    <row r="315" spans="1:9" ht="15.75" customHeight="1">
      <c r="A315" s="910"/>
      <c r="I315" s="910"/>
    </row>
    <row r="316" spans="1:9" ht="15.75" customHeight="1">
      <c r="A316" s="910"/>
      <c r="I316" s="910"/>
    </row>
    <row r="317" spans="1:9" ht="15.75" customHeight="1">
      <c r="A317" s="910"/>
      <c r="I317" s="910"/>
    </row>
    <row r="318" spans="1:9" ht="15.75" customHeight="1">
      <c r="A318" s="910"/>
      <c r="I318" s="910"/>
    </row>
    <row r="319" spans="1:9" ht="15.75" customHeight="1">
      <c r="A319" s="910"/>
      <c r="I319" s="910"/>
    </row>
    <row r="320" spans="1:9" ht="15.75" customHeight="1">
      <c r="A320" s="910"/>
      <c r="I320" s="910"/>
    </row>
    <row r="321" spans="1:9" ht="15.75" customHeight="1">
      <c r="A321" s="910"/>
      <c r="I321" s="910"/>
    </row>
    <row r="322" spans="1:9" ht="15.75" customHeight="1">
      <c r="A322" s="910"/>
      <c r="I322" s="910"/>
    </row>
    <row r="323" spans="1:9" ht="15.75" customHeight="1">
      <c r="A323" s="910"/>
      <c r="I323" s="910"/>
    </row>
    <row r="324" spans="1:9" ht="15.75" customHeight="1">
      <c r="A324" s="910"/>
      <c r="I324" s="910"/>
    </row>
    <row r="325" spans="1:9" ht="15.75" customHeight="1">
      <c r="A325" s="910"/>
      <c r="I325" s="910"/>
    </row>
    <row r="326" spans="1:9" ht="15.75" customHeight="1">
      <c r="A326" s="910"/>
      <c r="I326" s="910"/>
    </row>
    <row r="327" spans="1:9" ht="15.75" customHeight="1">
      <c r="A327" s="910"/>
      <c r="I327" s="910"/>
    </row>
    <row r="328" spans="1:9" ht="15.75" customHeight="1">
      <c r="A328" s="910"/>
      <c r="I328" s="910"/>
    </row>
    <row r="329" spans="1:9" ht="15.75" customHeight="1">
      <c r="A329" s="910"/>
      <c r="I329" s="910"/>
    </row>
    <row r="330" spans="1:9" ht="15.75" customHeight="1">
      <c r="A330" s="910"/>
      <c r="I330" s="910"/>
    </row>
    <row r="331" spans="1:9" ht="15.75" customHeight="1">
      <c r="A331" s="910"/>
      <c r="I331" s="910"/>
    </row>
    <row r="332" spans="1:9" ht="15.75" customHeight="1">
      <c r="A332" s="910"/>
      <c r="I332" s="910"/>
    </row>
    <row r="333" spans="1:9" ht="15.75" customHeight="1">
      <c r="A333" s="910"/>
      <c r="I333" s="910"/>
    </row>
    <row r="334" spans="1:9" ht="15.75" customHeight="1">
      <c r="A334" s="910"/>
      <c r="I334" s="910"/>
    </row>
    <row r="335" spans="1:9" ht="15.75" customHeight="1">
      <c r="A335" s="910"/>
      <c r="I335" s="910"/>
    </row>
    <row r="336" spans="1:9" ht="15.75" customHeight="1">
      <c r="A336" s="910"/>
      <c r="I336" s="910"/>
    </row>
    <row r="337" spans="1:9" ht="15.75" customHeight="1">
      <c r="A337" s="910"/>
      <c r="I337" s="910"/>
    </row>
    <row r="338" spans="1:9" ht="15.75" customHeight="1">
      <c r="A338" s="910"/>
      <c r="I338" s="910"/>
    </row>
    <row r="339" spans="1:9" ht="15.75" customHeight="1">
      <c r="A339" s="910"/>
      <c r="I339" s="910"/>
    </row>
    <row r="340" spans="1:9" ht="15.75" customHeight="1">
      <c r="A340" s="910"/>
      <c r="I340" s="910"/>
    </row>
    <row r="341" spans="1:9" ht="15.75" customHeight="1">
      <c r="A341" s="910"/>
      <c r="I341" s="910"/>
    </row>
    <row r="342" spans="1:9" ht="15.75" customHeight="1">
      <c r="A342" s="910"/>
      <c r="I342" s="910"/>
    </row>
    <row r="343" spans="1:9" ht="15.75" customHeight="1">
      <c r="A343" s="910"/>
      <c r="I343" s="910"/>
    </row>
    <row r="344" spans="1:9" ht="15.75" customHeight="1">
      <c r="A344" s="910"/>
      <c r="I344" s="910"/>
    </row>
    <row r="345" spans="1:9" ht="15.75" customHeight="1">
      <c r="A345" s="910"/>
      <c r="I345" s="910"/>
    </row>
    <row r="346" spans="1:9" ht="15.75" customHeight="1">
      <c r="A346" s="910"/>
      <c r="I346" s="910"/>
    </row>
    <row r="347" spans="1:9" ht="15.75" customHeight="1">
      <c r="A347" s="910"/>
      <c r="I347" s="910"/>
    </row>
    <row r="348" spans="1:9" ht="15.75" customHeight="1">
      <c r="A348" s="910"/>
      <c r="I348" s="910"/>
    </row>
    <row r="349" spans="1:9" ht="15.75" customHeight="1">
      <c r="A349" s="910"/>
      <c r="I349" s="910"/>
    </row>
    <row r="350" spans="1:9" ht="15.75" customHeight="1">
      <c r="A350" s="910"/>
      <c r="I350" s="910"/>
    </row>
    <row r="351" spans="1:9" ht="15.75" customHeight="1">
      <c r="A351" s="910"/>
      <c r="I351" s="910"/>
    </row>
    <row r="352" spans="1:9" ht="15.75" customHeight="1">
      <c r="A352" s="910"/>
      <c r="I352" s="910"/>
    </row>
    <row r="353" spans="1:9" ht="15.75" customHeight="1">
      <c r="A353" s="910"/>
      <c r="I353" s="910"/>
    </row>
    <row r="354" spans="1:9" ht="15.75" customHeight="1">
      <c r="A354" s="910"/>
      <c r="I354" s="910"/>
    </row>
    <row r="355" spans="1:9" ht="15.75" customHeight="1">
      <c r="A355" s="910"/>
      <c r="I355" s="910"/>
    </row>
    <row r="356" spans="1:9" ht="15.75" customHeight="1">
      <c r="A356" s="910"/>
      <c r="I356" s="910"/>
    </row>
    <row r="357" spans="1:9" ht="15.75" customHeight="1">
      <c r="A357" s="910"/>
      <c r="I357" s="910"/>
    </row>
    <row r="358" spans="1:9" ht="15.75" customHeight="1">
      <c r="A358" s="910"/>
      <c r="I358" s="910"/>
    </row>
    <row r="359" spans="1:9" ht="15.75" customHeight="1">
      <c r="A359" s="910"/>
      <c r="I359" s="910"/>
    </row>
    <row r="360" spans="1:9" ht="15.75" customHeight="1">
      <c r="A360" s="910"/>
      <c r="I360" s="910"/>
    </row>
    <row r="361" spans="1:9" ht="15.75" customHeight="1">
      <c r="A361" s="910"/>
      <c r="I361" s="910"/>
    </row>
    <row r="362" spans="1:9" ht="15.75" customHeight="1">
      <c r="A362" s="910"/>
      <c r="I362" s="910"/>
    </row>
    <row r="363" spans="1:9" ht="15.75" customHeight="1">
      <c r="A363" s="910"/>
      <c r="I363" s="910"/>
    </row>
    <row r="364" spans="1:9" ht="15.75" customHeight="1">
      <c r="A364" s="910"/>
      <c r="I364" s="910"/>
    </row>
    <row r="365" spans="1:9" ht="15.75" customHeight="1">
      <c r="A365" s="910"/>
      <c r="I365" s="910"/>
    </row>
    <row r="366" spans="1:9" ht="15.75" customHeight="1">
      <c r="A366" s="910"/>
      <c r="I366" s="910"/>
    </row>
    <row r="367" spans="1:9" ht="15.75" customHeight="1">
      <c r="A367" s="910"/>
      <c r="I367" s="910"/>
    </row>
    <row r="368" spans="1:9" ht="15.75" customHeight="1">
      <c r="A368" s="910"/>
      <c r="I368" s="910"/>
    </row>
    <row r="369" spans="1:9" ht="15.75" customHeight="1">
      <c r="A369" s="910"/>
      <c r="I369" s="910"/>
    </row>
    <row r="370" spans="1:9" ht="15.75" customHeight="1">
      <c r="A370" s="910"/>
      <c r="I370" s="910"/>
    </row>
    <row r="371" spans="1:9" ht="15.75" customHeight="1">
      <c r="A371" s="910"/>
      <c r="I371" s="910"/>
    </row>
    <row r="372" spans="1:9" ht="15.75" customHeight="1">
      <c r="A372" s="910"/>
      <c r="I372" s="910"/>
    </row>
    <row r="373" spans="1:9" ht="15.75" customHeight="1">
      <c r="A373" s="910"/>
      <c r="I373" s="910"/>
    </row>
    <row r="374" spans="1:9" ht="15.75" customHeight="1">
      <c r="A374" s="910"/>
      <c r="I374" s="910"/>
    </row>
    <row r="375" spans="1:9" ht="15.75" customHeight="1">
      <c r="A375" s="910"/>
      <c r="I375" s="910"/>
    </row>
    <row r="376" spans="1:9" ht="15.75" customHeight="1">
      <c r="A376" s="910"/>
      <c r="I376" s="910"/>
    </row>
    <row r="377" spans="1:9" ht="15.75" customHeight="1">
      <c r="A377" s="910"/>
      <c r="I377" s="910"/>
    </row>
    <row r="378" spans="1:9" ht="15.75" customHeight="1">
      <c r="A378" s="910"/>
      <c r="I378" s="910"/>
    </row>
    <row r="379" spans="1:9" ht="15.75" customHeight="1">
      <c r="A379" s="910"/>
      <c r="I379" s="910"/>
    </row>
    <row r="380" spans="1:9" ht="15.75" customHeight="1">
      <c r="A380" s="910"/>
      <c r="I380" s="910"/>
    </row>
    <row r="381" spans="1:9" ht="15.75" customHeight="1">
      <c r="A381" s="910"/>
      <c r="I381" s="910"/>
    </row>
    <row r="382" spans="1:9" ht="15.75" customHeight="1">
      <c r="A382" s="910"/>
      <c r="I382" s="910"/>
    </row>
    <row r="383" spans="1:9" ht="15.75" customHeight="1">
      <c r="A383" s="910"/>
      <c r="I383" s="910"/>
    </row>
    <row r="384" spans="1:9" ht="15.75" customHeight="1">
      <c r="A384" s="910"/>
      <c r="I384" s="910"/>
    </row>
    <row r="385" spans="1:9" ht="15.75" customHeight="1">
      <c r="A385" s="910"/>
      <c r="I385" s="910"/>
    </row>
    <row r="386" spans="1:9" ht="15.75" customHeight="1">
      <c r="A386" s="910"/>
      <c r="I386" s="910"/>
    </row>
    <row r="387" spans="1:9" ht="15.75" customHeight="1">
      <c r="A387" s="910"/>
      <c r="I387" s="910"/>
    </row>
    <row r="388" spans="1:9" ht="15.75" customHeight="1">
      <c r="A388" s="910"/>
      <c r="I388" s="910"/>
    </row>
    <row r="389" spans="1:9" ht="15.75" customHeight="1">
      <c r="A389" s="910"/>
      <c r="I389" s="910"/>
    </row>
    <row r="390" spans="1:9" ht="15.75" customHeight="1">
      <c r="A390" s="910"/>
      <c r="I390" s="910"/>
    </row>
    <row r="391" spans="1:9" ht="15.75" customHeight="1">
      <c r="A391" s="910"/>
      <c r="I391" s="910"/>
    </row>
    <row r="392" spans="1:9" ht="15.75" customHeight="1">
      <c r="A392" s="910"/>
      <c r="I392" s="910"/>
    </row>
    <row r="393" spans="1:9" ht="15.75" customHeight="1">
      <c r="A393" s="910"/>
      <c r="I393" s="910"/>
    </row>
    <row r="394" spans="1:9" ht="15.75" customHeight="1">
      <c r="A394" s="910"/>
      <c r="I394" s="910"/>
    </row>
    <row r="395" spans="1:9" ht="15.75" customHeight="1">
      <c r="A395" s="910"/>
      <c r="I395" s="910"/>
    </row>
    <row r="396" spans="1:9" ht="15.75" customHeight="1">
      <c r="A396" s="910"/>
      <c r="I396" s="910"/>
    </row>
    <row r="397" spans="1:9" ht="15.75" customHeight="1">
      <c r="A397" s="910"/>
      <c r="I397" s="910"/>
    </row>
    <row r="398" spans="1:9" ht="15.75" customHeight="1">
      <c r="A398" s="910"/>
      <c r="I398" s="910"/>
    </row>
    <row r="399" spans="1:9" ht="15.75" customHeight="1">
      <c r="A399" s="910"/>
      <c r="I399" s="910"/>
    </row>
    <row r="400" spans="1:9" ht="15.75" customHeight="1">
      <c r="A400" s="910"/>
      <c r="I400" s="910"/>
    </row>
    <row r="401" spans="1:9" ht="15.75" customHeight="1">
      <c r="A401" s="910"/>
      <c r="I401" s="910"/>
    </row>
    <row r="402" spans="1:9" ht="15.75" customHeight="1">
      <c r="A402" s="910"/>
      <c r="I402" s="910"/>
    </row>
    <row r="403" spans="1:9" ht="15.75" customHeight="1">
      <c r="A403" s="910"/>
      <c r="I403" s="910"/>
    </row>
    <row r="404" spans="1:9" ht="15.75" customHeight="1">
      <c r="A404" s="910"/>
      <c r="I404" s="910"/>
    </row>
    <row r="405" spans="1:9" ht="15.75" customHeight="1">
      <c r="A405" s="910"/>
      <c r="I405" s="910"/>
    </row>
    <row r="406" spans="1:9" ht="15.75" customHeight="1">
      <c r="A406" s="910"/>
      <c r="I406" s="910"/>
    </row>
    <row r="407" spans="1:9" ht="15.75" customHeight="1">
      <c r="A407" s="910"/>
      <c r="I407" s="910"/>
    </row>
    <row r="408" spans="1:9" ht="15.75" customHeight="1">
      <c r="A408" s="910"/>
      <c r="I408" s="910"/>
    </row>
    <row r="409" spans="1:9" ht="15.75" customHeight="1">
      <c r="A409" s="910"/>
      <c r="I409" s="910"/>
    </row>
    <row r="410" spans="1:9" ht="15.75" customHeight="1">
      <c r="A410" s="910"/>
      <c r="I410" s="910"/>
    </row>
    <row r="411" spans="1:9" ht="15.75" customHeight="1">
      <c r="A411" s="910"/>
      <c r="I411" s="910"/>
    </row>
    <row r="412" spans="1:9" ht="15.75" customHeight="1">
      <c r="A412" s="910"/>
      <c r="I412" s="910"/>
    </row>
    <row r="413" spans="1:9" ht="15.75" customHeight="1">
      <c r="A413" s="910"/>
      <c r="I413" s="910"/>
    </row>
    <row r="414" spans="1:9" ht="15.75" customHeight="1">
      <c r="A414" s="910"/>
      <c r="I414" s="910"/>
    </row>
    <row r="415" spans="1:9" ht="15.75" customHeight="1">
      <c r="A415" s="910"/>
      <c r="I415" s="910"/>
    </row>
    <row r="416" spans="1:9" ht="15.75" customHeight="1">
      <c r="A416" s="910"/>
      <c r="I416" s="910"/>
    </row>
    <row r="417" spans="1:9" ht="15.75" customHeight="1">
      <c r="A417" s="910"/>
      <c r="I417" s="910"/>
    </row>
    <row r="418" spans="1:9" ht="15.75" customHeight="1">
      <c r="A418" s="910"/>
      <c r="I418" s="910"/>
    </row>
    <row r="419" spans="1:9" ht="15.75" customHeight="1">
      <c r="A419" s="910"/>
      <c r="I419" s="910"/>
    </row>
    <row r="420" spans="1:9" ht="15.75" customHeight="1">
      <c r="A420" s="910"/>
      <c r="I420" s="910"/>
    </row>
    <row r="421" spans="1:9" ht="15.75" customHeight="1">
      <c r="A421" s="910"/>
      <c r="I421" s="910"/>
    </row>
    <row r="422" spans="1:9" ht="15.75" customHeight="1">
      <c r="A422" s="910"/>
      <c r="I422" s="910"/>
    </row>
    <row r="423" spans="1:9" ht="15.75" customHeight="1">
      <c r="A423" s="910"/>
      <c r="I423" s="910"/>
    </row>
    <row r="424" spans="1:9" ht="15.75" customHeight="1">
      <c r="A424" s="910"/>
      <c r="I424" s="910"/>
    </row>
    <row r="425" spans="1:9" ht="15.75" customHeight="1">
      <c r="A425" s="910"/>
      <c r="I425" s="910"/>
    </row>
    <row r="426" spans="1:9" ht="15.75" customHeight="1">
      <c r="A426" s="910"/>
      <c r="I426" s="910"/>
    </row>
    <row r="427" spans="1:9" ht="15.75" customHeight="1">
      <c r="A427" s="910"/>
      <c r="I427" s="910"/>
    </row>
    <row r="428" spans="1:9" ht="15.75" customHeight="1">
      <c r="A428" s="910"/>
      <c r="I428" s="910"/>
    </row>
    <row r="429" spans="1:9" ht="15.75" customHeight="1">
      <c r="A429" s="910"/>
      <c r="I429" s="910"/>
    </row>
    <row r="430" spans="1:9" ht="15.75" customHeight="1">
      <c r="A430" s="910"/>
      <c r="I430" s="910"/>
    </row>
    <row r="431" spans="1:9" ht="15.75" customHeight="1">
      <c r="A431" s="910"/>
      <c r="I431" s="910"/>
    </row>
    <row r="432" spans="1:9" ht="15.75" customHeight="1">
      <c r="A432" s="910"/>
      <c r="I432" s="910"/>
    </row>
    <row r="433" spans="1:9" ht="15.75" customHeight="1">
      <c r="A433" s="910"/>
      <c r="I433" s="910"/>
    </row>
    <row r="434" spans="1:9" ht="15.75" customHeight="1">
      <c r="A434" s="910"/>
      <c r="I434" s="910"/>
    </row>
    <row r="435" spans="1:9" ht="15.75" customHeight="1">
      <c r="A435" s="910"/>
      <c r="I435" s="910"/>
    </row>
    <row r="436" spans="1:9" ht="15.75" customHeight="1">
      <c r="A436" s="910"/>
      <c r="I436" s="910"/>
    </row>
    <row r="437" spans="1:9" ht="15.75" customHeight="1">
      <c r="A437" s="910"/>
      <c r="I437" s="910"/>
    </row>
    <row r="438" spans="1:9" ht="15.75" customHeight="1">
      <c r="A438" s="910"/>
      <c r="I438" s="910"/>
    </row>
    <row r="439" spans="1:9" ht="15.75" customHeight="1">
      <c r="A439" s="910"/>
      <c r="I439" s="910"/>
    </row>
    <row r="440" spans="1:9" ht="15.75" customHeight="1">
      <c r="A440" s="910"/>
      <c r="I440" s="910"/>
    </row>
    <row r="441" spans="1:9" ht="15.75" customHeight="1">
      <c r="A441" s="910"/>
      <c r="I441" s="910"/>
    </row>
    <row r="442" spans="1:9" ht="15.75" customHeight="1">
      <c r="A442" s="910"/>
      <c r="I442" s="910"/>
    </row>
    <row r="443" spans="1:9" ht="15.75" customHeight="1">
      <c r="A443" s="910"/>
      <c r="I443" s="910"/>
    </row>
    <row r="444" spans="1:9" ht="15.75" customHeight="1">
      <c r="A444" s="910"/>
      <c r="I444" s="910"/>
    </row>
    <row r="445" spans="1:9" ht="15.75" customHeight="1">
      <c r="A445" s="910"/>
      <c r="I445" s="910"/>
    </row>
    <row r="446" spans="1:9" ht="15.75" customHeight="1">
      <c r="A446" s="910"/>
      <c r="I446" s="910"/>
    </row>
    <row r="447" spans="1:9" ht="15.75" customHeight="1">
      <c r="A447" s="910"/>
      <c r="I447" s="910"/>
    </row>
    <row r="448" spans="1:9" ht="15.75" customHeight="1">
      <c r="A448" s="910"/>
      <c r="I448" s="910"/>
    </row>
    <row r="449" spans="1:9" ht="15.75" customHeight="1">
      <c r="A449" s="910"/>
      <c r="I449" s="910"/>
    </row>
    <row r="450" spans="1:9" ht="15.75" customHeight="1">
      <c r="A450" s="910"/>
      <c r="I450" s="910"/>
    </row>
    <row r="451" spans="1:9" ht="15.75" customHeight="1">
      <c r="A451" s="910"/>
      <c r="I451" s="910"/>
    </row>
    <row r="452" spans="1:9" ht="15.75" customHeight="1">
      <c r="A452" s="910"/>
      <c r="I452" s="910"/>
    </row>
    <row r="453" spans="1:9" ht="15.75" customHeight="1">
      <c r="A453" s="910"/>
      <c r="I453" s="910"/>
    </row>
    <row r="454" spans="1:9" ht="15.75" customHeight="1">
      <c r="A454" s="910"/>
      <c r="I454" s="910"/>
    </row>
    <row r="455" spans="1:9" ht="15.75" customHeight="1">
      <c r="A455" s="910"/>
      <c r="I455" s="910"/>
    </row>
    <row r="456" spans="1:9" ht="15.75" customHeight="1">
      <c r="A456" s="910"/>
      <c r="I456" s="910"/>
    </row>
    <row r="457" spans="1:9" ht="15.75" customHeight="1">
      <c r="A457" s="910"/>
      <c r="I457" s="910"/>
    </row>
    <row r="458" spans="1:9" ht="15.75" customHeight="1">
      <c r="A458" s="910"/>
      <c r="I458" s="910"/>
    </row>
    <row r="459" spans="1:9" ht="15.75" customHeight="1">
      <c r="A459" s="910"/>
      <c r="I459" s="910"/>
    </row>
    <row r="460" spans="1:9" ht="15.75" customHeight="1">
      <c r="A460" s="910"/>
      <c r="I460" s="910"/>
    </row>
    <row r="461" spans="1:9" ht="15.75" customHeight="1">
      <c r="A461" s="910"/>
      <c r="I461" s="910"/>
    </row>
    <row r="462" spans="1:9" ht="15.75" customHeight="1">
      <c r="A462" s="910"/>
      <c r="I462" s="910"/>
    </row>
    <row r="463" spans="1:9" ht="15.75" customHeight="1">
      <c r="A463" s="910"/>
      <c r="I463" s="910"/>
    </row>
    <row r="464" spans="1:9" ht="15.75" customHeight="1">
      <c r="A464" s="910"/>
      <c r="I464" s="910"/>
    </row>
    <row r="465" spans="1:9" ht="15.75" customHeight="1">
      <c r="A465" s="910"/>
      <c r="I465" s="910"/>
    </row>
    <row r="466" spans="1:9" ht="15.75" customHeight="1">
      <c r="A466" s="910"/>
      <c r="I466" s="910"/>
    </row>
    <row r="467" spans="1:9" ht="15.75" customHeight="1">
      <c r="A467" s="910"/>
      <c r="I467" s="910"/>
    </row>
    <row r="468" spans="1:9" ht="15.75" customHeight="1">
      <c r="A468" s="910"/>
      <c r="I468" s="910"/>
    </row>
    <row r="469" spans="1:9" ht="15.75" customHeight="1">
      <c r="A469" s="910"/>
      <c r="I469" s="910"/>
    </row>
    <row r="470" spans="1:9" ht="15.75" customHeight="1">
      <c r="A470" s="910"/>
      <c r="I470" s="910"/>
    </row>
    <row r="471" spans="1:9" ht="15.75" customHeight="1">
      <c r="A471" s="910"/>
      <c r="I471" s="910"/>
    </row>
    <row r="472" spans="1:9" ht="15.75" customHeight="1">
      <c r="A472" s="910"/>
      <c r="I472" s="910"/>
    </row>
    <row r="473" spans="1:9" ht="15.75" customHeight="1">
      <c r="A473" s="910"/>
      <c r="I473" s="910"/>
    </row>
    <row r="474" spans="1:9" ht="15.75" customHeight="1">
      <c r="A474" s="910"/>
      <c r="I474" s="910"/>
    </row>
    <row r="475" spans="1:9" ht="15.75" customHeight="1">
      <c r="A475" s="910"/>
      <c r="I475" s="910"/>
    </row>
    <row r="476" spans="1:9" ht="15.75" customHeight="1">
      <c r="A476" s="910"/>
      <c r="I476" s="910"/>
    </row>
    <row r="477" spans="1:9" ht="15.75" customHeight="1">
      <c r="A477" s="910"/>
      <c r="I477" s="910"/>
    </row>
    <row r="478" spans="1:9" ht="15.75" customHeight="1">
      <c r="A478" s="910"/>
      <c r="I478" s="910"/>
    </row>
    <row r="479" spans="1:9" ht="15.75" customHeight="1">
      <c r="A479" s="910"/>
      <c r="I479" s="910"/>
    </row>
    <row r="480" spans="1:9" ht="15.75" customHeight="1">
      <c r="A480" s="910"/>
      <c r="I480" s="910"/>
    </row>
    <row r="481" spans="1:9" ht="15.75" customHeight="1">
      <c r="A481" s="910"/>
      <c r="I481" s="910"/>
    </row>
    <row r="482" spans="1:9" ht="15.75" customHeight="1">
      <c r="A482" s="910"/>
      <c r="I482" s="910"/>
    </row>
    <row r="483" spans="1:9" ht="15.75" customHeight="1">
      <c r="A483" s="910"/>
      <c r="I483" s="910"/>
    </row>
    <row r="484" spans="1:9" ht="15.75" customHeight="1">
      <c r="A484" s="910"/>
      <c r="I484" s="910"/>
    </row>
    <row r="485" spans="1:9" ht="15.75" customHeight="1">
      <c r="A485" s="910"/>
      <c r="I485" s="910"/>
    </row>
    <row r="486" spans="1:9" ht="15.75" customHeight="1">
      <c r="A486" s="910"/>
      <c r="I486" s="910"/>
    </row>
    <row r="487" spans="1:9" ht="15.75" customHeight="1">
      <c r="A487" s="910"/>
      <c r="I487" s="910"/>
    </row>
    <row r="488" spans="1:9" ht="15.75" customHeight="1">
      <c r="A488" s="910"/>
      <c r="I488" s="910"/>
    </row>
    <row r="489" spans="1:9" ht="15.75" customHeight="1">
      <c r="A489" s="910"/>
      <c r="I489" s="910"/>
    </row>
    <row r="490" spans="1:9" ht="15.75" customHeight="1">
      <c r="A490" s="910"/>
      <c r="I490" s="910"/>
    </row>
    <row r="491" spans="1:9" ht="15.75" customHeight="1">
      <c r="A491" s="910"/>
      <c r="I491" s="910"/>
    </row>
    <row r="492" spans="1:9" ht="15.75" customHeight="1">
      <c r="A492" s="910"/>
      <c r="I492" s="910"/>
    </row>
    <row r="493" spans="1:9" ht="15.75" customHeight="1">
      <c r="A493" s="910"/>
      <c r="I493" s="910"/>
    </row>
    <row r="494" spans="1:9" ht="15.75" customHeight="1">
      <c r="A494" s="910"/>
      <c r="I494" s="910"/>
    </row>
    <row r="495" spans="1:9" ht="15.75" customHeight="1">
      <c r="A495" s="910"/>
      <c r="I495" s="910"/>
    </row>
    <row r="496" spans="1:9" ht="15.75" customHeight="1">
      <c r="A496" s="910"/>
      <c r="I496" s="910"/>
    </row>
    <row r="497" spans="1:9" ht="15.75" customHeight="1">
      <c r="A497" s="910"/>
      <c r="I497" s="910"/>
    </row>
    <row r="498" spans="1:9" ht="15.75" customHeight="1">
      <c r="A498" s="910"/>
      <c r="I498" s="910"/>
    </row>
    <row r="499" spans="1:9" ht="15.75" customHeight="1">
      <c r="A499" s="910"/>
      <c r="I499" s="910"/>
    </row>
    <row r="500" spans="1:9" ht="15.75" customHeight="1">
      <c r="A500" s="910"/>
      <c r="I500" s="910"/>
    </row>
    <row r="501" spans="1:9" ht="15.75" customHeight="1">
      <c r="A501" s="910"/>
      <c r="I501" s="910"/>
    </row>
    <row r="502" spans="1:9" ht="15.75" customHeight="1">
      <c r="A502" s="910"/>
      <c r="I502" s="910"/>
    </row>
    <row r="503" spans="1:9" ht="15.75" customHeight="1">
      <c r="A503" s="910"/>
      <c r="I503" s="910"/>
    </row>
    <row r="504" spans="1:9" ht="15.75" customHeight="1">
      <c r="A504" s="910"/>
      <c r="I504" s="910"/>
    </row>
    <row r="505" spans="1:9" ht="15.75" customHeight="1">
      <c r="A505" s="910"/>
      <c r="I505" s="910"/>
    </row>
    <row r="506" spans="1:9" ht="15.75" customHeight="1">
      <c r="A506" s="910"/>
      <c r="I506" s="910"/>
    </row>
    <row r="507" spans="1:9" ht="15.75" customHeight="1">
      <c r="A507" s="910"/>
      <c r="I507" s="910"/>
    </row>
    <row r="508" spans="1:9" ht="15.75" customHeight="1">
      <c r="A508" s="910"/>
      <c r="I508" s="910"/>
    </row>
    <row r="509" spans="1:9" ht="15.75" customHeight="1">
      <c r="A509" s="910"/>
      <c r="I509" s="910"/>
    </row>
    <row r="510" spans="1:9" ht="15.75" customHeight="1">
      <c r="A510" s="910"/>
      <c r="I510" s="910"/>
    </row>
    <row r="511" spans="1:9" ht="15.75" customHeight="1">
      <c r="A511" s="910"/>
      <c r="I511" s="910"/>
    </row>
    <row r="512" spans="1:9" ht="15.75" customHeight="1">
      <c r="A512" s="910"/>
      <c r="I512" s="910"/>
    </row>
    <row r="513" spans="1:9" ht="15.75" customHeight="1">
      <c r="A513" s="910"/>
      <c r="I513" s="910"/>
    </row>
    <row r="514" spans="1:9" ht="15.75" customHeight="1">
      <c r="A514" s="910"/>
      <c r="I514" s="910"/>
    </row>
    <row r="515" spans="1:9" ht="15.75" customHeight="1">
      <c r="A515" s="910"/>
      <c r="I515" s="910"/>
    </row>
    <row r="516" spans="1:9" ht="15.75" customHeight="1">
      <c r="A516" s="910"/>
      <c r="I516" s="910"/>
    </row>
    <row r="517" spans="1:9" ht="15.75" customHeight="1">
      <c r="A517" s="910"/>
      <c r="I517" s="910"/>
    </row>
    <row r="518" spans="1:9" ht="15.75" customHeight="1">
      <c r="A518" s="910"/>
      <c r="I518" s="910"/>
    </row>
    <row r="519" spans="1:9" ht="15.75" customHeight="1">
      <c r="A519" s="910"/>
      <c r="I519" s="910"/>
    </row>
    <row r="520" spans="1:9" ht="15.75" customHeight="1">
      <c r="A520" s="910"/>
      <c r="I520" s="910"/>
    </row>
    <row r="521" spans="1:9" ht="15.75" customHeight="1">
      <c r="A521" s="910"/>
      <c r="I521" s="910"/>
    </row>
    <row r="522" spans="1:9" ht="15.75" customHeight="1">
      <c r="A522" s="910"/>
      <c r="I522" s="910"/>
    </row>
    <row r="523" spans="1:9" ht="15.75" customHeight="1">
      <c r="A523" s="910"/>
      <c r="I523" s="910"/>
    </row>
    <row r="524" spans="1:9" ht="15.75" customHeight="1">
      <c r="A524" s="910"/>
      <c r="I524" s="910"/>
    </row>
    <row r="525" spans="1:9" ht="15.75" customHeight="1">
      <c r="A525" s="910"/>
      <c r="I525" s="910"/>
    </row>
    <row r="526" spans="1:9" ht="15.75" customHeight="1">
      <c r="A526" s="910"/>
      <c r="I526" s="910"/>
    </row>
    <row r="527" spans="1:9" ht="15.75" customHeight="1">
      <c r="A527" s="910"/>
      <c r="I527" s="910"/>
    </row>
    <row r="528" spans="1:9" ht="15.75" customHeight="1">
      <c r="A528" s="910"/>
      <c r="I528" s="910"/>
    </row>
    <row r="529" spans="1:9" ht="15.75" customHeight="1">
      <c r="A529" s="910"/>
      <c r="I529" s="910"/>
    </row>
    <row r="530" spans="1:9" ht="15.75" customHeight="1">
      <c r="A530" s="910"/>
      <c r="I530" s="910"/>
    </row>
    <row r="531" spans="1:9" ht="15.75" customHeight="1">
      <c r="A531" s="910"/>
      <c r="I531" s="910"/>
    </row>
    <row r="532" spans="1:9" ht="15.75" customHeight="1">
      <c r="A532" s="910"/>
      <c r="I532" s="910"/>
    </row>
    <row r="533" spans="1:9" ht="15.75" customHeight="1">
      <c r="A533" s="910"/>
      <c r="I533" s="910"/>
    </row>
    <row r="534" spans="1:9" ht="15.75" customHeight="1">
      <c r="A534" s="910"/>
      <c r="I534" s="910"/>
    </row>
    <row r="535" spans="1:9" ht="15.75" customHeight="1">
      <c r="A535" s="910"/>
      <c r="I535" s="910"/>
    </row>
    <row r="536" spans="1:9" ht="15.75" customHeight="1">
      <c r="A536" s="910"/>
      <c r="I536" s="910"/>
    </row>
    <row r="537" spans="1:9" ht="15.75" customHeight="1">
      <c r="A537" s="910"/>
      <c r="I537" s="910"/>
    </row>
    <row r="538" spans="1:9" ht="15.75" customHeight="1">
      <c r="A538" s="910"/>
      <c r="I538" s="910"/>
    </row>
    <row r="539" spans="1:9" ht="15.75" customHeight="1">
      <c r="A539" s="910"/>
      <c r="I539" s="910"/>
    </row>
    <row r="540" spans="1:9" ht="15.75" customHeight="1">
      <c r="A540" s="910"/>
      <c r="I540" s="910"/>
    </row>
    <row r="541" spans="1:9" ht="15.75" customHeight="1">
      <c r="A541" s="910"/>
      <c r="I541" s="910"/>
    </row>
    <row r="542" spans="1:9" ht="15.75" customHeight="1">
      <c r="A542" s="910"/>
      <c r="I542" s="910"/>
    </row>
    <row r="543" spans="1:9" ht="15.75" customHeight="1">
      <c r="A543" s="910"/>
      <c r="I543" s="910"/>
    </row>
    <row r="544" spans="1:9" ht="15.75" customHeight="1">
      <c r="A544" s="910"/>
      <c r="I544" s="910"/>
    </row>
    <row r="545" spans="1:9" ht="15.75" customHeight="1">
      <c r="A545" s="910"/>
      <c r="I545" s="910"/>
    </row>
    <row r="546" spans="1:9" ht="15.75" customHeight="1">
      <c r="A546" s="910"/>
      <c r="I546" s="910"/>
    </row>
    <row r="547" spans="1:9" ht="15.75" customHeight="1">
      <c r="A547" s="910"/>
      <c r="I547" s="910"/>
    </row>
    <row r="548" spans="1:9" ht="15.75" customHeight="1">
      <c r="A548" s="910"/>
      <c r="I548" s="910"/>
    </row>
    <row r="549" spans="1:9" ht="15.75" customHeight="1">
      <c r="A549" s="910"/>
      <c r="I549" s="910"/>
    </row>
    <row r="550" spans="1:9" ht="15.75" customHeight="1">
      <c r="A550" s="910"/>
      <c r="I550" s="910"/>
    </row>
    <row r="551" spans="1:9" ht="15.75" customHeight="1">
      <c r="A551" s="910"/>
      <c r="I551" s="910"/>
    </row>
    <row r="552" spans="1:9" ht="15.75" customHeight="1">
      <c r="A552" s="910"/>
      <c r="I552" s="910"/>
    </row>
    <row r="553" spans="1:9" ht="15.75" customHeight="1">
      <c r="A553" s="910"/>
      <c r="I553" s="910"/>
    </row>
    <row r="554" spans="1:9" ht="15.75" customHeight="1">
      <c r="A554" s="910"/>
      <c r="I554" s="910"/>
    </row>
    <row r="555" spans="1:9" ht="15.75" customHeight="1">
      <c r="A555" s="910"/>
      <c r="I555" s="910"/>
    </row>
    <row r="556" spans="1:9" ht="15.75" customHeight="1">
      <c r="A556" s="910"/>
      <c r="I556" s="910"/>
    </row>
    <row r="557" spans="1:9" ht="15.75" customHeight="1">
      <c r="A557" s="910"/>
      <c r="I557" s="910"/>
    </row>
    <row r="558" spans="1:9" ht="15.75" customHeight="1">
      <c r="A558" s="910"/>
      <c r="I558" s="910"/>
    </row>
    <row r="559" spans="1:9" ht="15.75" customHeight="1">
      <c r="A559" s="910"/>
      <c r="I559" s="910"/>
    </row>
    <row r="560" spans="1:9" ht="15.75" customHeight="1">
      <c r="A560" s="910"/>
      <c r="I560" s="910"/>
    </row>
    <row r="561" spans="1:9" ht="15.75" customHeight="1">
      <c r="A561" s="910"/>
      <c r="I561" s="910"/>
    </row>
    <row r="562" spans="1:9" ht="15.75" customHeight="1">
      <c r="A562" s="910"/>
      <c r="I562" s="910"/>
    </row>
    <row r="563" spans="1:9" ht="15.75" customHeight="1">
      <c r="A563" s="910"/>
      <c r="I563" s="910"/>
    </row>
    <row r="564" spans="1:9" ht="15.75" customHeight="1">
      <c r="A564" s="910"/>
      <c r="I564" s="910"/>
    </row>
    <row r="565" spans="1:9" ht="15.75" customHeight="1">
      <c r="A565" s="910"/>
      <c r="I565" s="910"/>
    </row>
    <row r="566" spans="1:9" ht="15.75" customHeight="1">
      <c r="A566" s="910"/>
      <c r="I566" s="910"/>
    </row>
    <row r="567" spans="1:9" ht="15.75" customHeight="1">
      <c r="A567" s="910"/>
      <c r="I567" s="910"/>
    </row>
    <row r="568" spans="1:9" ht="15.75" customHeight="1">
      <c r="A568" s="910"/>
      <c r="I568" s="910"/>
    </row>
    <row r="569" spans="1:9" ht="15.75" customHeight="1">
      <c r="A569" s="910"/>
      <c r="I569" s="910"/>
    </row>
    <row r="570" spans="1:9" ht="15.75" customHeight="1">
      <c r="A570" s="910"/>
      <c r="I570" s="910"/>
    </row>
    <row r="571" spans="1:9" ht="15.75" customHeight="1">
      <c r="A571" s="910"/>
      <c r="I571" s="910"/>
    </row>
    <row r="572" spans="1:9" ht="15.75" customHeight="1">
      <c r="A572" s="910"/>
      <c r="I572" s="910"/>
    </row>
    <row r="573" spans="1:9" ht="15.75" customHeight="1">
      <c r="A573" s="910"/>
      <c r="I573" s="910"/>
    </row>
    <row r="574" spans="1:9" ht="15.75" customHeight="1">
      <c r="A574" s="910"/>
      <c r="I574" s="910"/>
    </row>
    <row r="575" spans="1:9" ht="15.75" customHeight="1">
      <c r="A575" s="910"/>
      <c r="I575" s="910"/>
    </row>
    <row r="576" spans="1:9" ht="15.75" customHeight="1">
      <c r="A576" s="910"/>
      <c r="I576" s="910"/>
    </row>
    <row r="577" spans="1:9" ht="15.75" customHeight="1">
      <c r="A577" s="910"/>
      <c r="I577" s="910"/>
    </row>
    <row r="578" spans="1:9" ht="15.75" customHeight="1">
      <c r="A578" s="910"/>
      <c r="I578" s="910"/>
    </row>
    <row r="579" spans="1:9" ht="15.75" customHeight="1">
      <c r="A579" s="910"/>
      <c r="I579" s="910"/>
    </row>
    <row r="580" spans="1:9" ht="15.75" customHeight="1">
      <c r="A580" s="910"/>
      <c r="I580" s="910"/>
    </row>
    <row r="581" spans="1:9" ht="15.75" customHeight="1">
      <c r="A581" s="910"/>
      <c r="I581" s="910"/>
    </row>
    <row r="582" spans="1:9" ht="15.75" customHeight="1">
      <c r="A582" s="910"/>
      <c r="I582" s="910"/>
    </row>
    <row r="583" spans="1:9" ht="15.75" customHeight="1">
      <c r="A583" s="910"/>
      <c r="I583" s="910"/>
    </row>
    <row r="584" spans="1:9" ht="15.75" customHeight="1">
      <c r="A584" s="910"/>
      <c r="I584" s="910"/>
    </row>
    <row r="585" spans="1:9" ht="15.75" customHeight="1">
      <c r="A585" s="910"/>
      <c r="I585" s="910"/>
    </row>
    <row r="586" spans="1:9" ht="15.75" customHeight="1">
      <c r="A586" s="910"/>
      <c r="I586" s="910"/>
    </row>
    <row r="587" spans="1:9" ht="15.75" customHeight="1">
      <c r="A587" s="910"/>
      <c r="I587" s="910"/>
    </row>
    <row r="588" spans="1:9" ht="15.75" customHeight="1">
      <c r="A588" s="910"/>
      <c r="I588" s="910"/>
    </row>
    <row r="589" spans="1:9" ht="15.75" customHeight="1">
      <c r="A589" s="910"/>
      <c r="I589" s="910"/>
    </row>
    <row r="590" spans="1:9" ht="15.75" customHeight="1">
      <c r="A590" s="910"/>
      <c r="I590" s="910"/>
    </row>
    <row r="591" spans="1:9" ht="15.75" customHeight="1">
      <c r="A591" s="910"/>
      <c r="I591" s="910"/>
    </row>
    <row r="592" spans="1:9" ht="15.75" customHeight="1">
      <c r="A592" s="910"/>
      <c r="I592" s="910"/>
    </row>
    <row r="593" spans="1:9" ht="15.75" customHeight="1">
      <c r="A593" s="910"/>
      <c r="I593" s="910"/>
    </row>
    <row r="594" spans="1:9" ht="15.75" customHeight="1">
      <c r="A594" s="910"/>
      <c r="I594" s="910"/>
    </row>
    <row r="595" spans="1:9" ht="15.75" customHeight="1">
      <c r="A595" s="910"/>
      <c r="I595" s="910"/>
    </row>
    <row r="596" spans="1:9" ht="15.75" customHeight="1">
      <c r="A596" s="910"/>
      <c r="I596" s="910"/>
    </row>
    <row r="597" spans="1:9" ht="15.75" customHeight="1">
      <c r="A597" s="910"/>
      <c r="I597" s="910"/>
    </row>
    <row r="598" spans="1:9" ht="15.75" customHeight="1">
      <c r="A598" s="910"/>
      <c r="I598" s="910"/>
    </row>
    <row r="599" spans="1:9" ht="15.75" customHeight="1">
      <c r="A599" s="910"/>
      <c r="I599" s="910"/>
    </row>
    <row r="600" spans="1:9" ht="15.75" customHeight="1">
      <c r="A600" s="910"/>
      <c r="I600" s="910"/>
    </row>
    <row r="601" spans="1:9" ht="15.75" customHeight="1">
      <c r="A601" s="910"/>
      <c r="I601" s="910"/>
    </row>
    <row r="602" spans="1:9" ht="15.75" customHeight="1">
      <c r="A602" s="910"/>
      <c r="I602" s="910"/>
    </row>
    <row r="603" spans="1:9" ht="15.75" customHeight="1">
      <c r="A603" s="910"/>
      <c r="I603" s="910"/>
    </row>
    <row r="604" spans="1:9" ht="15.75" customHeight="1">
      <c r="A604" s="910"/>
      <c r="I604" s="910"/>
    </row>
    <row r="605" spans="1:9" ht="15.75" customHeight="1">
      <c r="A605" s="910"/>
      <c r="I605" s="910"/>
    </row>
    <row r="606" spans="1:9" ht="15.75" customHeight="1">
      <c r="A606" s="910"/>
      <c r="I606" s="910"/>
    </row>
    <row r="607" spans="1:9" ht="15.75" customHeight="1">
      <c r="A607" s="910"/>
      <c r="I607" s="910"/>
    </row>
    <row r="608" spans="1:9" ht="15.75" customHeight="1">
      <c r="A608" s="910"/>
      <c r="I608" s="910"/>
    </row>
    <row r="609" spans="1:9" ht="15.75" customHeight="1">
      <c r="A609" s="910"/>
      <c r="I609" s="910"/>
    </row>
    <row r="610" spans="1:9" ht="15.75" customHeight="1">
      <c r="A610" s="910"/>
      <c r="I610" s="910"/>
    </row>
    <row r="611" spans="1:9" ht="15.75" customHeight="1">
      <c r="A611" s="910"/>
      <c r="I611" s="910"/>
    </row>
    <row r="612" spans="1:9" ht="15.75" customHeight="1">
      <c r="A612" s="910"/>
      <c r="I612" s="910"/>
    </row>
    <row r="613" spans="1:9" ht="15.75" customHeight="1">
      <c r="A613" s="910"/>
      <c r="I613" s="910"/>
    </row>
    <row r="614" spans="1:9" ht="15.75" customHeight="1">
      <c r="A614" s="910"/>
      <c r="I614" s="910"/>
    </row>
    <row r="615" spans="1:9" ht="15.75" customHeight="1">
      <c r="A615" s="910"/>
      <c r="I615" s="910"/>
    </row>
    <row r="616" spans="1:9" ht="15.75" customHeight="1">
      <c r="A616" s="910"/>
      <c r="I616" s="910"/>
    </row>
    <row r="617" spans="1:9" ht="15.75" customHeight="1">
      <c r="A617" s="910"/>
      <c r="I617" s="910"/>
    </row>
    <row r="618" spans="1:9" ht="15.75" customHeight="1">
      <c r="A618" s="910"/>
      <c r="I618" s="910"/>
    </row>
    <row r="619" spans="1:9" ht="15.75" customHeight="1">
      <c r="A619" s="910"/>
      <c r="I619" s="910"/>
    </row>
    <row r="620" spans="1:9" ht="15.75" customHeight="1">
      <c r="A620" s="910"/>
      <c r="I620" s="910"/>
    </row>
    <row r="621" spans="1:9" ht="15.75" customHeight="1">
      <c r="A621" s="910"/>
      <c r="I621" s="910"/>
    </row>
    <row r="622" spans="1:9" ht="15.75" customHeight="1">
      <c r="A622" s="910"/>
      <c r="I622" s="910"/>
    </row>
    <row r="623" spans="1:9" ht="15.75" customHeight="1">
      <c r="A623" s="910"/>
      <c r="I623" s="910"/>
    </row>
    <row r="624" spans="1:9" ht="15.75" customHeight="1">
      <c r="A624" s="910"/>
      <c r="I624" s="910"/>
    </row>
    <row r="625" spans="1:9" ht="15.75" customHeight="1">
      <c r="A625" s="910"/>
      <c r="I625" s="910"/>
    </row>
    <row r="626" spans="1:9" ht="15.75" customHeight="1">
      <c r="A626" s="910"/>
      <c r="I626" s="910"/>
    </row>
    <row r="627" spans="1:9" ht="15.75" customHeight="1">
      <c r="A627" s="910"/>
      <c r="I627" s="910"/>
    </row>
    <row r="628" spans="1:9" ht="15.75" customHeight="1">
      <c r="A628" s="910"/>
      <c r="I628" s="910"/>
    </row>
    <row r="629" spans="1:9" ht="15.75" customHeight="1">
      <c r="A629" s="910"/>
      <c r="I629" s="910"/>
    </row>
    <row r="630" spans="1:9" ht="15.75" customHeight="1">
      <c r="A630" s="910"/>
      <c r="I630" s="910"/>
    </row>
    <row r="631" spans="1:9" ht="15.75" customHeight="1">
      <c r="A631" s="910"/>
      <c r="I631" s="910"/>
    </row>
    <row r="632" spans="1:9" ht="15.75" customHeight="1">
      <c r="A632" s="910"/>
      <c r="I632" s="910"/>
    </row>
    <row r="633" spans="1:9" ht="15.75" customHeight="1">
      <c r="A633" s="910"/>
      <c r="I633" s="910"/>
    </row>
    <row r="634" spans="1:9" ht="15.75" customHeight="1">
      <c r="A634" s="910"/>
      <c r="I634" s="910"/>
    </row>
    <row r="635" spans="1:9" ht="15.75" customHeight="1">
      <c r="A635" s="910"/>
      <c r="I635" s="910"/>
    </row>
    <row r="636" spans="1:9" ht="15.75" customHeight="1">
      <c r="A636" s="910"/>
      <c r="I636" s="910"/>
    </row>
    <row r="637" spans="1:9" ht="15.75" customHeight="1">
      <c r="A637" s="910"/>
      <c r="I637" s="910"/>
    </row>
    <row r="638" spans="1:9" ht="15.75" customHeight="1">
      <c r="A638" s="910"/>
      <c r="I638" s="910"/>
    </row>
    <row r="639" spans="1:9" ht="15.75" customHeight="1">
      <c r="A639" s="910"/>
      <c r="I639" s="910"/>
    </row>
    <row r="640" spans="1:9" ht="15.75" customHeight="1">
      <c r="A640" s="910"/>
      <c r="I640" s="910"/>
    </row>
    <row r="641" spans="1:9" ht="15.75" customHeight="1">
      <c r="A641" s="910"/>
      <c r="I641" s="910"/>
    </row>
    <row r="642" spans="1:9" ht="15.75" customHeight="1">
      <c r="A642" s="910"/>
      <c r="I642" s="910"/>
    </row>
    <row r="643" spans="1:9" ht="15.75" customHeight="1">
      <c r="A643" s="910"/>
      <c r="I643" s="910"/>
    </row>
    <row r="644" spans="1:9" ht="15.75" customHeight="1">
      <c r="A644" s="910"/>
      <c r="I644" s="910"/>
    </row>
    <row r="645" spans="1:9" ht="15.75" customHeight="1">
      <c r="A645" s="910"/>
      <c r="I645" s="910"/>
    </row>
    <row r="646" spans="1:9" ht="15.75" customHeight="1">
      <c r="A646" s="910"/>
      <c r="I646" s="910"/>
    </row>
    <row r="647" spans="1:9" ht="15.75" customHeight="1">
      <c r="A647" s="910"/>
      <c r="I647" s="910"/>
    </row>
    <row r="648" spans="1:9" ht="15.75" customHeight="1">
      <c r="A648" s="910"/>
      <c r="I648" s="910"/>
    </row>
    <row r="649" spans="1:9" ht="15.75" customHeight="1">
      <c r="A649" s="910"/>
      <c r="I649" s="910"/>
    </row>
    <row r="650" spans="1:9" ht="15.75" customHeight="1">
      <c r="A650" s="910"/>
      <c r="I650" s="910"/>
    </row>
    <row r="651" spans="1:9" ht="15.75" customHeight="1">
      <c r="A651" s="910"/>
      <c r="I651" s="910"/>
    </row>
    <row r="652" spans="1:9" ht="15.75" customHeight="1">
      <c r="A652" s="910"/>
      <c r="I652" s="910"/>
    </row>
    <row r="653" spans="1:9" ht="15.75" customHeight="1">
      <c r="A653" s="910"/>
      <c r="I653" s="910"/>
    </row>
    <row r="654" spans="1:9" ht="15.75" customHeight="1">
      <c r="A654" s="910"/>
      <c r="I654" s="910"/>
    </row>
    <row r="655" spans="1:9" ht="15.75" customHeight="1">
      <c r="A655" s="910"/>
      <c r="I655" s="910"/>
    </row>
    <row r="656" spans="1:9" ht="15.75" customHeight="1">
      <c r="A656" s="910"/>
      <c r="I656" s="910"/>
    </row>
    <row r="657" spans="1:9" ht="15.75" customHeight="1">
      <c r="A657" s="910"/>
      <c r="I657" s="910"/>
    </row>
    <row r="658" spans="1:9" ht="15.75" customHeight="1">
      <c r="A658" s="910"/>
      <c r="I658" s="910"/>
    </row>
    <row r="659" spans="1:9" ht="15.75" customHeight="1">
      <c r="A659" s="910"/>
      <c r="I659" s="910"/>
    </row>
    <row r="660" spans="1:9" ht="15.75" customHeight="1">
      <c r="A660" s="910"/>
      <c r="I660" s="910"/>
    </row>
    <row r="661" spans="1:9" ht="15.75" customHeight="1">
      <c r="A661" s="910"/>
      <c r="I661" s="910"/>
    </row>
    <row r="662" spans="1:9" ht="15.75" customHeight="1">
      <c r="A662" s="910"/>
      <c r="I662" s="910"/>
    </row>
    <row r="663" spans="1:9" ht="15.75" customHeight="1">
      <c r="A663" s="910"/>
      <c r="I663" s="910"/>
    </row>
    <row r="664" spans="1:9" ht="15.75" customHeight="1">
      <c r="A664" s="910"/>
      <c r="I664" s="910"/>
    </row>
    <row r="665" spans="1:9" ht="15.75" customHeight="1">
      <c r="A665" s="910"/>
      <c r="I665" s="910"/>
    </row>
    <row r="666" spans="1:9" ht="15.75" customHeight="1">
      <c r="A666" s="910"/>
      <c r="I666" s="910"/>
    </row>
    <row r="667" spans="1:9" ht="15.75" customHeight="1">
      <c r="A667" s="910"/>
      <c r="I667" s="910"/>
    </row>
    <row r="668" spans="1:9" ht="15.75" customHeight="1">
      <c r="A668" s="910"/>
      <c r="I668" s="910"/>
    </row>
    <row r="669" spans="1:9" ht="15.75" customHeight="1">
      <c r="A669" s="910"/>
      <c r="I669" s="910"/>
    </row>
    <row r="670" spans="1:9" ht="15.75" customHeight="1">
      <c r="A670" s="910"/>
      <c r="I670" s="910"/>
    </row>
    <row r="671" spans="1:9" ht="15.75" customHeight="1">
      <c r="A671" s="910"/>
      <c r="I671" s="910"/>
    </row>
    <row r="672" spans="1:9" ht="15.75" customHeight="1">
      <c r="A672" s="910"/>
      <c r="I672" s="910"/>
    </row>
    <row r="673" spans="1:9" ht="15.75" customHeight="1">
      <c r="A673" s="910"/>
      <c r="I673" s="910"/>
    </row>
    <row r="674" spans="1:9" ht="15.75" customHeight="1">
      <c r="A674" s="910"/>
      <c r="I674" s="910"/>
    </row>
    <row r="675" spans="1:9" ht="15.75" customHeight="1">
      <c r="A675" s="910"/>
      <c r="I675" s="910"/>
    </row>
    <row r="676" spans="1:9" ht="15.75" customHeight="1">
      <c r="A676" s="910"/>
      <c r="I676" s="910"/>
    </row>
    <row r="677" spans="1:9" ht="15.75" customHeight="1">
      <c r="A677" s="910"/>
      <c r="I677" s="910"/>
    </row>
    <row r="678" spans="1:9" ht="15.75" customHeight="1">
      <c r="A678" s="910"/>
      <c r="I678" s="910"/>
    </row>
    <row r="679" spans="1:9" ht="15.75" customHeight="1">
      <c r="A679" s="910"/>
      <c r="I679" s="910"/>
    </row>
    <row r="680" spans="1:9" ht="15.75" customHeight="1">
      <c r="A680" s="910"/>
      <c r="I680" s="910"/>
    </row>
    <row r="681" spans="1:9" ht="15.75" customHeight="1">
      <c r="A681" s="910"/>
      <c r="I681" s="910"/>
    </row>
    <row r="682" spans="1:9" ht="15.75" customHeight="1">
      <c r="A682" s="910"/>
      <c r="I682" s="910"/>
    </row>
    <row r="683" spans="1:9" ht="15.75" customHeight="1">
      <c r="A683" s="910"/>
      <c r="I683" s="910"/>
    </row>
    <row r="684" spans="1:9" ht="15.75" customHeight="1">
      <c r="A684" s="910"/>
      <c r="I684" s="910"/>
    </row>
    <row r="685" spans="1:9" ht="15.75" customHeight="1">
      <c r="A685" s="910"/>
      <c r="I685" s="910"/>
    </row>
    <row r="686" spans="1:9" ht="15.75" customHeight="1">
      <c r="A686" s="910"/>
      <c r="I686" s="910"/>
    </row>
    <row r="687" spans="1:9" ht="15.75" customHeight="1">
      <c r="A687" s="910"/>
      <c r="I687" s="910"/>
    </row>
    <row r="688" spans="1:9" ht="15.75" customHeight="1">
      <c r="A688" s="910"/>
      <c r="I688" s="910"/>
    </row>
    <row r="689" spans="1:9" ht="15.75" customHeight="1">
      <c r="A689" s="910"/>
      <c r="I689" s="910"/>
    </row>
    <row r="690" spans="1:9" ht="15.75" customHeight="1">
      <c r="A690" s="910"/>
      <c r="I690" s="910"/>
    </row>
    <row r="691" spans="1:9" ht="15.75" customHeight="1">
      <c r="A691" s="910"/>
      <c r="I691" s="910"/>
    </row>
    <row r="692" spans="1:9" ht="15.75" customHeight="1">
      <c r="A692" s="910"/>
      <c r="I692" s="910"/>
    </row>
    <row r="693" spans="1:9" ht="15.75" customHeight="1">
      <c r="A693" s="910"/>
      <c r="I693" s="910"/>
    </row>
    <row r="694" spans="1:9" ht="15.75" customHeight="1">
      <c r="A694" s="910"/>
      <c r="I694" s="910"/>
    </row>
    <row r="695" spans="1:9" ht="15.75" customHeight="1">
      <c r="A695" s="910"/>
      <c r="I695" s="910"/>
    </row>
    <row r="696" spans="1:9" ht="15.75" customHeight="1">
      <c r="A696" s="910"/>
      <c r="I696" s="910"/>
    </row>
    <row r="697" spans="1:9" ht="15.75" customHeight="1">
      <c r="A697" s="910"/>
      <c r="I697" s="910"/>
    </row>
    <row r="698" spans="1:9" ht="15.75" customHeight="1">
      <c r="A698" s="910"/>
      <c r="I698" s="910"/>
    </row>
    <row r="699" spans="1:9" ht="15.75" customHeight="1">
      <c r="A699" s="910"/>
      <c r="I699" s="910"/>
    </row>
    <row r="700" spans="1:9" ht="15.75" customHeight="1">
      <c r="A700" s="910"/>
      <c r="I700" s="910"/>
    </row>
    <row r="701" spans="1:9" ht="15.75" customHeight="1">
      <c r="A701" s="910"/>
      <c r="I701" s="910"/>
    </row>
    <row r="702" spans="1:9" ht="15.75" customHeight="1">
      <c r="A702" s="910"/>
      <c r="I702" s="910"/>
    </row>
    <row r="703" spans="1:9" ht="15.75" customHeight="1">
      <c r="A703" s="910"/>
      <c r="I703" s="910"/>
    </row>
    <row r="704" spans="1:9" ht="15.75" customHeight="1">
      <c r="A704" s="910"/>
      <c r="I704" s="910"/>
    </row>
    <row r="705" spans="1:9" ht="15.75" customHeight="1">
      <c r="A705" s="910"/>
      <c r="I705" s="910"/>
    </row>
    <row r="706" spans="1:9" ht="15.75" customHeight="1">
      <c r="A706" s="910"/>
      <c r="I706" s="910"/>
    </row>
    <row r="707" spans="1:9" ht="15.75" customHeight="1">
      <c r="A707" s="910"/>
      <c r="I707" s="910"/>
    </row>
    <row r="708" spans="1:9" ht="15.75" customHeight="1">
      <c r="A708" s="910"/>
      <c r="I708" s="910"/>
    </row>
    <row r="709" spans="1:9" ht="15.75" customHeight="1">
      <c r="A709" s="910"/>
      <c r="I709" s="910"/>
    </row>
    <row r="710" spans="1:9" ht="15.75" customHeight="1">
      <c r="A710" s="910"/>
      <c r="I710" s="910"/>
    </row>
    <row r="711" spans="1:9" ht="15.75" customHeight="1">
      <c r="A711" s="910"/>
      <c r="I711" s="910"/>
    </row>
    <row r="712" spans="1:9" ht="15.75" customHeight="1">
      <c r="A712" s="910"/>
      <c r="I712" s="910"/>
    </row>
    <row r="713" spans="1:9" ht="15.75" customHeight="1">
      <c r="A713" s="910"/>
      <c r="I713" s="910"/>
    </row>
    <row r="714" spans="1:9" ht="15.75" customHeight="1">
      <c r="A714" s="910"/>
      <c r="I714" s="910"/>
    </row>
    <row r="715" spans="1:9" ht="15.75" customHeight="1">
      <c r="A715" s="910"/>
      <c r="I715" s="910"/>
    </row>
    <row r="716" spans="1:9" ht="15.75" customHeight="1">
      <c r="A716" s="910"/>
      <c r="I716" s="910"/>
    </row>
    <row r="717" spans="1:9" ht="15.75" customHeight="1">
      <c r="A717" s="910"/>
      <c r="I717" s="910"/>
    </row>
    <row r="718" spans="1:9" ht="15.75" customHeight="1">
      <c r="A718" s="910"/>
      <c r="I718" s="910"/>
    </row>
    <row r="719" spans="1:9" ht="15.75" customHeight="1">
      <c r="A719" s="910"/>
      <c r="I719" s="910"/>
    </row>
    <row r="720" spans="1:9" ht="15.75" customHeight="1">
      <c r="A720" s="910"/>
      <c r="I720" s="910"/>
    </row>
    <row r="721" spans="1:9" ht="15.75" customHeight="1">
      <c r="A721" s="910"/>
      <c r="I721" s="910"/>
    </row>
    <row r="722" spans="1:9" ht="15.75" customHeight="1">
      <c r="A722" s="910"/>
      <c r="I722" s="910"/>
    </row>
    <row r="723" spans="1:9" ht="15.75" customHeight="1">
      <c r="A723" s="910"/>
      <c r="I723" s="910"/>
    </row>
    <row r="724" spans="1:9" ht="15.75" customHeight="1">
      <c r="A724" s="910"/>
      <c r="I724" s="910"/>
    </row>
    <row r="725" spans="1:9" ht="15.75" customHeight="1">
      <c r="A725" s="910"/>
      <c r="I725" s="910"/>
    </row>
    <row r="726" spans="1:9" ht="15.75" customHeight="1">
      <c r="A726" s="910"/>
      <c r="I726" s="910"/>
    </row>
    <row r="727" spans="1:9" ht="15.75" customHeight="1">
      <c r="A727" s="910"/>
      <c r="I727" s="910"/>
    </row>
    <row r="728" spans="1:9" ht="15.75" customHeight="1">
      <c r="A728" s="910"/>
      <c r="I728" s="910"/>
    </row>
    <row r="729" spans="1:9" ht="15.75" customHeight="1">
      <c r="A729" s="910"/>
      <c r="I729" s="910"/>
    </row>
    <row r="730" spans="1:9" ht="15.75" customHeight="1">
      <c r="A730" s="910"/>
      <c r="I730" s="910"/>
    </row>
    <row r="731" spans="1:9" ht="15.75" customHeight="1">
      <c r="A731" s="910"/>
      <c r="I731" s="910"/>
    </row>
    <row r="732" spans="1:9" ht="15.75" customHeight="1">
      <c r="A732" s="910"/>
      <c r="I732" s="910"/>
    </row>
    <row r="733" spans="1:9" ht="15.75" customHeight="1">
      <c r="A733" s="910"/>
      <c r="I733" s="910"/>
    </row>
    <row r="734" spans="1:9" ht="15.75" customHeight="1">
      <c r="A734" s="910"/>
      <c r="I734" s="910"/>
    </row>
    <row r="735" spans="1:9" ht="15.75" customHeight="1">
      <c r="A735" s="910"/>
      <c r="I735" s="910"/>
    </row>
    <row r="736" spans="1:9" ht="15.75" customHeight="1">
      <c r="A736" s="910"/>
      <c r="I736" s="910"/>
    </row>
    <row r="737" spans="1:9" ht="15.75" customHeight="1">
      <c r="A737" s="910"/>
      <c r="I737" s="910"/>
    </row>
    <row r="738" spans="1:9" ht="15.75" customHeight="1">
      <c r="A738" s="910"/>
      <c r="I738" s="910"/>
    </row>
    <row r="739" spans="1:9" ht="15.75" customHeight="1">
      <c r="A739" s="910"/>
      <c r="I739" s="910"/>
    </row>
    <row r="740" spans="1:9" ht="15.75" customHeight="1">
      <c r="A740" s="910"/>
      <c r="I740" s="910"/>
    </row>
    <row r="741" spans="1:9" ht="15.75" customHeight="1">
      <c r="A741" s="910"/>
      <c r="I741" s="910"/>
    </row>
    <row r="742" spans="1:9" ht="15.75" customHeight="1">
      <c r="A742" s="910"/>
      <c r="I742" s="910"/>
    </row>
    <row r="743" spans="1:9" ht="15.75" customHeight="1">
      <c r="A743" s="910"/>
      <c r="I743" s="910"/>
    </row>
    <row r="744" spans="1:9" ht="15.75" customHeight="1">
      <c r="A744" s="910"/>
      <c r="I744" s="910"/>
    </row>
    <row r="745" spans="1:9" ht="15.75" customHeight="1">
      <c r="A745" s="910"/>
      <c r="I745" s="910"/>
    </row>
    <row r="746" spans="1:9" ht="15.75" customHeight="1">
      <c r="A746" s="910"/>
      <c r="I746" s="910"/>
    </row>
    <row r="747" spans="1:9" ht="15.75" customHeight="1">
      <c r="A747" s="910"/>
      <c r="I747" s="910"/>
    </row>
    <row r="748" spans="1:9" ht="15.75" customHeight="1">
      <c r="A748" s="910"/>
      <c r="I748" s="910"/>
    </row>
    <row r="749" spans="1:9" ht="15.75" customHeight="1">
      <c r="A749" s="910"/>
      <c r="I749" s="910"/>
    </row>
    <row r="750" spans="1:9" ht="15.75" customHeight="1">
      <c r="A750" s="910"/>
      <c r="I750" s="910"/>
    </row>
    <row r="751" spans="1:9" ht="15.75" customHeight="1">
      <c r="A751" s="910"/>
      <c r="I751" s="910"/>
    </row>
    <row r="752" spans="1:9" ht="15.75" customHeight="1">
      <c r="A752" s="910"/>
      <c r="I752" s="910"/>
    </row>
    <row r="753" spans="1:9" ht="15.75" customHeight="1">
      <c r="A753" s="910"/>
      <c r="I753" s="910"/>
    </row>
    <row r="754" spans="1:9" ht="15.75" customHeight="1">
      <c r="A754" s="910"/>
      <c r="I754" s="910"/>
    </row>
    <row r="755" spans="1:9" ht="15.75" customHeight="1">
      <c r="A755" s="910"/>
      <c r="I755" s="910"/>
    </row>
    <row r="756" spans="1:9" ht="15.75" customHeight="1">
      <c r="A756" s="910"/>
      <c r="I756" s="910"/>
    </row>
    <row r="757" spans="1:9" ht="15.75" customHeight="1">
      <c r="A757" s="910"/>
      <c r="I757" s="910"/>
    </row>
    <row r="758" spans="1:9" ht="15.75" customHeight="1">
      <c r="A758" s="910"/>
      <c r="I758" s="910"/>
    </row>
    <row r="759" spans="1:9" ht="15.75" customHeight="1">
      <c r="A759" s="910"/>
      <c r="I759" s="910"/>
    </row>
    <row r="760" spans="1:9" ht="15.75" customHeight="1">
      <c r="A760" s="910"/>
      <c r="I760" s="910"/>
    </row>
    <row r="761" spans="1:9" ht="15.75" customHeight="1">
      <c r="A761" s="910"/>
      <c r="I761" s="910"/>
    </row>
    <row r="762" spans="1:9" ht="15.75" customHeight="1">
      <c r="A762" s="910"/>
      <c r="I762" s="910"/>
    </row>
    <row r="763" spans="1:9" ht="15.75" customHeight="1">
      <c r="A763" s="910"/>
      <c r="I763" s="910"/>
    </row>
    <row r="764" spans="1:9" ht="15.75" customHeight="1">
      <c r="A764" s="910"/>
      <c r="I764" s="910"/>
    </row>
    <row r="765" spans="1:9" ht="15.75" customHeight="1">
      <c r="A765" s="910"/>
      <c r="I765" s="910"/>
    </row>
    <row r="766" spans="1:9" ht="15.75" customHeight="1">
      <c r="A766" s="910"/>
      <c r="I766" s="910"/>
    </row>
    <row r="767" spans="1:9" ht="15.75" customHeight="1">
      <c r="A767" s="910"/>
      <c r="I767" s="910"/>
    </row>
    <row r="768" spans="1:9" ht="15.75" customHeight="1">
      <c r="A768" s="910"/>
      <c r="I768" s="910"/>
    </row>
    <row r="769" spans="1:9" ht="15.75" customHeight="1">
      <c r="A769" s="910"/>
      <c r="I769" s="910"/>
    </row>
    <row r="770" spans="1:9" ht="15.75" customHeight="1">
      <c r="A770" s="910"/>
      <c r="I770" s="910"/>
    </row>
    <row r="771" spans="1:9" ht="15.75" customHeight="1">
      <c r="A771" s="910"/>
      <c r="I771" s="910"/>
    </row>
    <row r="772" spans="1:9" ht="15.75" customHeight="1">
      <c r="A772" s="910"/>
      <c r="I772" s="910"/>
    </row>
    <row r="773" spans="1:9" ht="15.75" customHeight="1">
      <c r="A773" s="910"/>
      <c r="I773" s="910"/>
    </row>
    <row r="774" spans="1:9" ht="15.75" customHeight="1">
      <c r="A774" s="910"/>
      <c r="I774" s="910"/>
    </row>
    <row r="775" spans="1:9" ht="15.75" customHeight="1">
      <c r="A775" s="910"/>
      <c r="I775" s="910"/>
    </row>
    <row r="776" spans="1:9" ht="15.75" customHeight="1">
      <c r="A776" s="910"/>
      <c r="I776" s="910"/>
    </row>
    <row r="777" spans="1:9" ht="15.75" customHeight="1">
      <c r="A777" s="910"/>
      <c r="I777" s="910"/>
    </row>
    <row r="778" spans="1:9" ht="15.75" customHeight="1">
      <c r="A778" s="910"/>
      <c r="I778" s="910"/>
    </row>
    <row r="779" spans="1:9" ht="15.75" customHeight="1">
      <c r="A779" s="910"/>
      <c r="I779" s="910"/>
    </row>
    <row r="780" spans="1:9" ht="15.75" customHeight="1">
      <c r="A780" s="910"/>
      <c r="I780" s="910"/>
    </row>
    <row r="781" spans="1:9" ht="15.75" customHeight="1">
      <c r="A781" s="910"/>
      <c r="I781" s="910"/>
    </row>
    <row r="782" spans="1:9" ht="15.75" customHeight="1">
      <c r="A782" s="910"/>
      <c r="I782" s="910"/>
    </row>
    <row r="783" spans="1:9" ht="15.75" customHeight="1">
      <c r="A783" s="910"/>
      <c r="I783" s="910"/>
    </row>
    <row r="784" spans="1:9" ht="15.75" customHeight="1">
      <c r="A784" s="910"/>
      <c r="I784" s="910"/>
    </row>
    <row r="785" spans="1:9" ht="15.75" customHeight="1">
      <c r="A785" s="910"/>
      <c r="I785" s="910"/>
    </row>
    <row r="786" spans="1:9" ht="15.75" customHeight="1">
      <c r="A786" s="910"/>
      <c r="I786" s="910"/>
    </row>
    <row r="787" spans="1:9" ht="15.75" customHeight="1">
      <c r="A787" s="910"/>
      <c r="I787" s="910"/>
    </row>
    <row r="788" spans="1:9" ht="15.75" customHeight="1">
      <c r="A788" s="910"/>
      <c r="I788" s="910"/>
    </row>
    <row r="789" spans="1:9" ht="15.75" customHeight="1">
      <c r="A789" s="910"/>
      <c r="I789" s="910"/>
    </row>
    <row r="790" spans="1:9" ht="15.75" customHeight="1">
      <c r="A790" s="910"/>
      <c r="I790" s="910"/>
    </row>
    <row r="791" spans="1:9" ht="15.75" customHeight="1">
      <c r="A791" s="910"/>
      <c r="I791" s="910"/>
    </row>
    <row r="792" spans="1:9" ht="15.75" customHeight="1">
      <c r="A792" s="910"/>
      <c r="I792" s="910"/>
    </row>
    <row r="793" spans="1:9" ht="15.75" customHeight="1">
      <c r="A793" s="910"/>
      <c r="I793" s="910"/>
    </row>
    <row r="794" spans="1:9" ht="15.75" customHeight="1">
      <c r="A794" s="910"/>
      <c r="I794" s="910"/>
    </row>
    <row r="795" spans="1:9" ht="15.75" customHeight="1">
      <c r="A795" s="910"/>
      <c r="I795" s="910"/>
    </row>
    <row r="796" spans="1:9" ht="15.75" customHeight="1">
      <c r="A796" s="910"/>
      <c r="I796" s="910"/>
    </row>
    <row r="797" spans="1:9" ht="15.75" customHeight="1">
      <c r="A797" s="910"/>
      <c r="I797" s="910"/>
    </row>
    <row r="798" spans="1:9" ht="15.75" customHeight="1">
      <c r="A798" s="910"/>
      <c r="I798" s="910"/>
    </row>
    <row r="799" spans="1:9" ht="15.75" customHeight="1">
      <c r="A799" s="910"/>
      <c r="I799" s="910"/>
    </row>
    <row r="800" spans="1:9" ht="15.75" customHeight="1">
      <c r="A800" s="910"/>
      <c r="I800" s="910"/>
    </row>
    <row r="801" spans="1:9" ht="15.75" customHeight="1">
      <c r="A801" s="910"/>
      <c r="I801" s="910"/>
    </row>
    <row r="802" spans="1:9" ht="15.75" customHeight="1">
      <c r="A802" s="910"/>
      <c r="I802" s="910"/>
    </row>
    <row r="803" spans="1:9" ht="15.75" customHeight="1">
      <c r="A803" s="910"/>
      <c r="I803" s="910"/>
    </row>
    <row r="804" spans="1:9" ht="15.75" customHeight="1">
      <c r="A804" s="910"/>
      <c r="I804" s="910"/>
    </row>
    <row r="805" spans="1:9" ht="15.75" customHeight="1">
      <c r="A805" s="910"/>
      <c r="I805" s="910"/>
    </row>
    <row r="806" spans="1:9" ht="15.75" customHeight="1">
      <c r="A806" s="910"/>
      <c r="I806" s="910"/>
    </row>
    <row r="807" spans="1:9" ht="15.75" customHeight="1">
      <c r="A807" s="910"/>
      <c r="I807" s="910"/>
    </row>
    <row r="808" spans="1:9" ht="15.75" customHeight="1">
      <c r="A808" s="910"/>
      <c r="I808" s="910"/>
    </row>
    <row r="809" spans="1:9" ht="15.75" customHeight="1">
      <c r="A809" s="910"/>
      <c r="I809" s="910"/>
    </row>
    <row r="810" spans="1:9" ht="15.75" customHeight="1">
      <c r="A810" s="910"/>
      <c r="I810" s="910"/>
    </row>
    <row r="811" spans="1:9" ht="15.75" customHeight="1">
      <c r="A811" s="910"/>
      <c r="I811" s="910"/>
    </row>
    <row r="812" spans="1:9" ht="15.75" customHeight="1">
      <c r="A812" s="910"/>
      <c r="I812" s="910"/>
    </row>
    <row r="813" spans="1:9" ht="15.75" customHeight="1">
      <c r="A813" s="910"/>
      <c r="I813" s="910"/>
    </row>
    <row r="814" spans="1:9" ht="15.75" customHeight="1">
      <c r="A814" s="910"/>
      <c r="I814" s="910"/>
    </row>
    <row r="815" spans="1:9" ht="15.75" customHeight="1">
      <c r="A815" s="910"/>
      <c r="I815" s="910"/>
    </row>
    <row r="816" spans="1:9" ht="15.75" customHeight="1">
      <c r="A816" s="910"/>
      <c r="I816" s="910"/>
    </row>
    <row r="817" spans="1:9" ht="15.75" customHeight="1">
      <c r="A817" s="910"/>
      <c r="I817" s="910"/>
    </row>
    <row r="818" spans="1:9" ht="15.75" customHeight="1">
      <c r="A818" s="910"/>
      <c r="I818" s="910"/>
    </row>
    <row r="819" spans="1:9" ht="15.75" customHeight="1">
      <c r="A819" s="910"/>
      <c r="I819" s="910"/>
    </row>
    <row r="820" spans="1:9" ht="15.75" customHeight="1">
      <c r="A820" s="910"/>
      <c r="I820" s="910"/>
    </row>
    <row r="821" spans="1:9" ht="15.75" customHeight="1">
      <c r="A821" s="910"/>
      <c r="I821" s="910"/>
    </row>
    <row r="822" spans="1:9" ht="15.75" customHeight="1">
      <c r="A822" s="910"/>
      <c r="I822" s="910"/>
    </row>
    <row r="823" spans="1:9" ht="15.75" customHeight="1">
      <c r="A823" s="910"/>
      <c r="I823" s="910"/>
    </row>
    <row r="824" spans="1:9" ht="15.75" customHeight="1">
      <c r="A824" s="910"/>
      <c r="I824" s="910"/>
    </row>
    <row r="825" spans="1:9" ht="15.75" customHeight="1">
      <c r="A825" s="910"/>
      <c r="I825" s="910"/>
    </row>
    <row r="826" spans="1:9" ht="15.75" customHeight="1">
      <c r="A826" s="910"/>
      <c r="I826" s="910"/>
    </row>
    <row r="827" spans="1:9" ht="15.75" customHeight="1">
      <c r="A827" s="910"/>
      <c r="I827" s="910"/>
    </row>
    <row r="828" spans="1:9" ht="15.75" customHeight="1">
      <c r="A828" s="910"/>
      <c r="I828" s="910"/>
    </row>
    <row r="829" spans="1:9" ht="15.75" customHeight="1">
      <c r="A829" s="910"/>
      <c r="I829" s="910"/>
    </row>
    <row r="830" spans="1:9" ht="15.75" customHeight="1">
      <c r="A830" s="910"/>
      <c r="I830" s="910"/>
    </row>
    <row r="831" spans="1:9" ht="15.75" customHeight="1">
      <c r="A831" s="910"/>
      <c r="I831" s="910"/>
    </row>
    <row r="832" spans="1:9" ht="15.75" customHeight="1">
      <c r="A832" s="910"/>
      <c r="I832" s="910"/>
    </row>
    <row r="833" spans="1:9" ht="15.75" customHeight="1">
      <c r="A833" s="910"/>
      <c r="I833" s="910"/>
    </row>
    <row r="834" spans="1:9" ht="15.75" customHeight="1">
      <c r="A834" s="910"/>
      <c r="I834" s="910"/>
    </row>
    <row r="835" spans="1:9" ht="15.75" customHeight="1">
      <c r="A835" s="910"/>
      <c r="I835" s="910"/>
    </row>
    <row r="836" spans="1:9" ht="15.75" customHeight="1">
      <c r="A836" s="910"/>
      <c r="I836" s="910"/>
    </row>
    <row r="837" spans="1:9" ht="15.75" customHeight="1">
      <c r="A837" s="910"/>
      <c r="I837" s="910"/>
    </row>
    <row r="838" spans="1:9" ht="15.75" customHeight="1">
      <c r="A838" s="910"/>
      <c r="I838" s="910"/>
    </row>
    <row r="839" spans="1:9" ht="15.75" customHeight="1">
      <c r="A839" s="910"/>
      <c r="I839" s="910"/>
    </row>
    <row r="840" spans="1:9" ht="15.75" customHeight="1">
      <c r="A840" s="910"/>
      <c r="I840" s="910"/>
    </row>
    <row r="841" spans="1:9" ht="15.75" customHeight="1">
      <c r="A841" s="910"/>
      <c r="I841" s="910"/>
    </row>
    <row r="842" spans="1:9" ht="15.75" customHeight="1">
      <c r="A842" s="910"/>
      <c r="I842" s="910"/>
    </row>
    <row r="843" spans="1:9" ht="15.75" customHeight="1">
      <c r="A843" s="910"/>
      <c r="I843" s="910"/>
    </row>
    <row r="844" spans="1:9" ht="15.75" customHeight="1">
      <c r="A844" s="910"/>
      <c r="I844" s="910"/>
    </row>
    <row r="845" spans="1:9" ht="15.75" customHeight="1">
      <c r="A845" s="910"/>
      <c r="I845" s="910"/>
    </row>
    <row r="846" spans="1:9" ht="15.75" customHeight="1">
      <c r="A846" s="910"/>
      <c r="I846" s="910"/>
    </row>
    <row r="847" spans="1:9" ht="15.75" customHeight="1">
      <c r="A847" s="910"/>
      <c r="I847" s="910"/>
    </row>
    <row r="848" spans="1:9" ht="15.75" customHeight="1">
      <c r="A848" s="910"/>
      <c r="I848" s="910"/>
    </row>
    <row r="849" spans="1:9" ht="15.75" customHeight="1">
      <c r="A849" s="910"/>
      <c r="I849" s="910"/>
    </row>
    <row r="850" spans="1:9" ht="15.75" customHeight="1">
      <c r="A850" s="910"/>
      <c r="I850" s="910"/>
    </row>
    <row r="851" spans="1:9" ht="15.75" customHeight="1">
      <c r="A851" s="910"/>
      <c r="I851" s="910"/>
    </row>
    <row r="852" spans="1:9" ht="15.75" customHeight="1">
      <c r="A852" s="910"/>
      <c r="I852" s="910"/>
    </row>
    <row r="853" spans="1:9" ht="15.75" customHeight="1">
      <c r="A853" s="910"/>
      <c r="I853" s="910"/>
    </row>
    <row r="854" spans="1:9" ht="15.75" customHeight="1">
      <c r="A854" s="910"/>
      <c r="I854" s="910"/>
    </row>
    <row r="855" spans="1:9" ht="15.75" customHeight="1">
      <c r="A855" s="910"/>
      <c r="I855" s="910"/>
    </row>
    <row r="856" spans="1:9" ht="15.75" customHeight="1">
      <c r="A856" s="910"/>
      <c r="I856" s="910"/>
    </row>
    <row r="857" spans="1:9" ht="15.75" customHeight="1">
      <c r="A857" s="910"/>
      <c r="I857" s="910"/>
    </row>
    <row r="858" spans="1:9" ht="15.75" customHeight="1">
      <c r="A858" s="910"/>
      <c r="I858" s="910"/>
    </row>
    <row r="859" spans="1:9" ht="15.75" customHeight="1">
      <c r="A859" s="910"/>
      <c r="I859" s="910"/>
    </row>
    <row r="860" spans="1:9" ht="15.75" customHeight="1">
      <c r="A860" s="910"/>
      <c r="I860" s="910"/>
    </row>
    <row r="861" spans="1:9" ht="15.75" customHeight="1">
      <c r="A861" s="910"/>
      <c r="I861" s="910"/>
    </row>
    <row r="862" spans="1:9" ht="15.75" customHeight="1">
      <c r="A862" s="910"/>
      <c r="I862" s="910"/>
    </row>
    <row r="863" spans="1:9" ht="15.75" customHeight="1">
      <c r="A863" s="910"/>
      <c r="I863" s="910"/>
    </row>
    <row r="864" spans="1:9" ht="15.75" customHeight="1">
      <c r="A864" s="910"/>
      <c r="I864" s="910"/>
    </row>
    <row r="865" spans="1:9" ht="15.75" customHeight="1">
      <c r="A865" s="910"/>
      <c r="I865" s="910"/>
    </row>
    <row r="866" spans="1:9" ht="15.75" customHeight="1">
      <c r="A866" s="910"/>
      <c r="I866" s="910"/>
    </row>
    <row r="867" spans="1:9" ht="15.75" customHeight="1">
      <c r="A867" s="910"/>
      <c r="I867" s="910"/>
    </row>
    <row r="868" spans="1:9" ht="15.75" customHeight="1">
      <c r="A868" s="910"/>
      <c r="I868" s="910"/>
    </row>
    <row r="869" spans="1:9" ht="15.75" customHeight="1">
      <c r="A869" s="910"/>
      <c r="I869" s="910"/>
    </row>
    <row r="870" spans="1:9" ht="15.75" customHeight="1">
      <c r="A870" s="910"/>
      <c r="I870" s="910"/>
    </row>
    <row r="871" spans="1:9" ht="15.75" customHeight="1">
      <c r="A871" s="910"/>
      <c r="I871" s="910"/>
    </row>
    <row r="872" spans="1:9" ht="15.75" customHeight="1">
      <c r="A872" s="910"/>
      <c r="I872" s="910"/>
    </row>
    <row r="873" spans="1:9" ht="15.75" customHeight="1">
      <c r="A873" s="910"/>
      <c r="I873" s="910"/>
    </row>
    <row r="874" spans="1:9" ht="15.75" customHeight="1">
      <c r="A874" s="910"/>
      <c r="I874" s="910"/>
    </row>
    <row r="875" spans="1:9" ht="15.75" customHeight="1">
      <c r="A875" s="910"/>
      <c r="I875" s="910"/>
    </row>
    <row r="876" spans="1:9" ht="15.75" customHeight="1">
      <c r="A876" s="910"/>
      <c r="I876" s="910"/>
    </row>
    <row r="877" spans="1:9" ht="15.75" customHeight="1">
      <c r="A877" s="910"/>
      <c r="I877" s="910"/>
    </row>
    <row r="878" spans="1:9" ht="15.75" customHeight="1">
      <c r="A878" s="910"/>
      <c r="I878" s="910"/>
    </row>
    <row r="879" spans="1:9" ht="15.75" customHeight="1">
      <c r="A879" s="910"/>
      <c r="I879" s="910"/>
    </row>
    <row r="880" spans="1:9" ht="15.75" customHeight="1">
      <c r="A880" s="910"/>
      <c r="I880" s="910"/>
    </row>
    <row r="881" spans="1:9" ht="15.75" customHeight="1">
      <c r="A881" s="910"/>
      <c r="I881" s="910"/>
    </row>
    <row r="882" spans="1:9" ht="15.75" customHeight="1">
      <c r="A882" s="910"/>
      <c r="I882" s="910"/>
    </row>
    <row r="883" spans="1:9" ht="15.75" customHeight="1">
      <c r="A883" s="910"/>
      <c r="I883" s="910"/>
    </row>
    <row r="884" spans="1:9" ht="15.75" customHeight="1">
      <c r="A884" s="910"/>
      <c r="I884" s="910"/>
    </row>
    <row r="885" spans="1:9" ht="15.75" customHeight="1">
      <c r="A885" s="910"/>
      <c r="I885" s="910"/>
    </row>
    <row r="886" spans="1:9" ht="15.75" customHeight="1">
      <c r="A886" s="910"/>
      <c r="I886" s="910"/>
    </row>
    <row r="887" spans="1:9" ht="15.75" customHeight="1">
      <c r="A887" s="910"/>
      <c r="I887" s="910"/>
    </row>
    <row r="888" spans="1:9" ht="15.75" customHeight="1">
      <c r="A888" s="910"/>
      <c r="I888" s="910"/>
    </row>
    <row r="889" spans="1:9" ht="15.75" customHeight="1">
      <c r="A889" s="910"/>
      <c r="I889" s="910"/>
    </row>
    <row r="890" spans="1:9" ht="15.75" customHeight="1">
      <c r="A890" s="910"/>
      <c r="I890" s="910"/>
    </row>
    <row r="891" spans="1:9" ht="15.75" customHeight="1">
      <c r="A891" s="910"/>
      <c r="I891" s="910"/>
    </row>
    <row r="892" spans="1:9" ht="15.75" customHeight="1">
      <c r="A892" s="910"/>
      <c r="I892" s="910"/>
    </row>
    <row r="893" spans="1:9" ht="15.75" customHeight="1">
      <c r="A893" s="910"/>
      <c r="I893" s="910"/>
    </row>
    <row r="894" spans="1:9" ht="15.75" customHeight="1">
      <c r="A894" s="910"/>
      <c r="I894" s="910"/>
    </row>
    <row r="895" spans="1:9" ht="15.75" customHeight="1">
      <c r="A895" s="910"/>
      <c r="I895" s="910"/>
    </row>
    <row r="896" spans="1:9" ht="15.75" customHeight="1">
      <c r="A896" s="910"/>
      <c r="I896" s="910"/>
    </row>
    <row r="897" spans="1:9" ht="15.75" customHeight="1">
      <c r="A897" s="910"/>
      <c r="I897" s="910"/>
    </row>
    <row r="898" spans="1:9" ht="15.75" customHeight="1">
      <c r="A898" s="910"/>
      <c r="I898" s="910"/>
    </row>
    <row r="899" spans="1:9" ht="15.75" customHeight="1">
      <c r="A899" s="910"/>
      <c r="I899" s="910"/>
    </row>
    <row r="900" spans="1:9" ht="15.75" customHeight="1">
      <c r="A900" s="910"/>
      <c r="I900" s="910"/>
    </row>
    <row r="901" spans="1:9" ht="15.75" customHeight="1">
      <c r="A901" s="910"/>
      <c r="I901" s="910"/>
    </row>
    <row r="902" spans="1:9" ht="15.75" customHeight="1">
      <c r="A902" s="910"/>
      <c r="I902" s="910"/>
    </row>
    <row r="903" spans="1:9" ht="15.75" customHeight="1">
      <c r="A903" s="910"/>
      <c r="I903" s="910"/>
    </row>
    <row r="904" spans="1:9" ht="15.75" customHeight="1">
      <c r="A904" s="910"/>
      <c r="I904" s="910"/>
    </row>
    <row r="905" spans="1:9" ht="15.75" customHeight="1">
      <c r="A905" s="910"/>
      <c r="I905" s="910"/>
    </row>
    <row r="906" spans="1:9" ht="15.75" customHeight="1">
      <c r="A906" s="910"/>
      <c r="I906" s="910"/>
    </row>
    <row r="907" spans="1:9" ht="15.75" customHeight="1">
      <c r="A907" s="910"/>
      <c r="I907" s="910"/>
    </row>
    <row r="908" spans="1:9" ht="15.75" customHeight="1">
      <c r="A908" s="910"/>
      <c r="I908" s="910"/>
    </row>
    <row r="909" spans="1:9" ht="15.75" customHeight="1">
      <c r="A909" s="910"/>
      <c r="I909" s="910"/>
    </row>
    <row r="910" spans="1:9" ht="15.75" customHeight="1">
      <c r="A910" s="910"/>
      <c r="I910" s="910"/>
    </row>
    <row r="911" spans="1:9" ht="15.75" customHeight="1">
      <c r="A911" s="910"/>
      <c r="I911" s="910"/>
    </row>
    <row r="912" spans="1:9" ht="15.75" customHeight="1">
      <c r="A912" s="910"/>
      <c r="I912" s="910"/>
    </row>
    <row r="913" spans="1:9" ht="15.75" customHeight="1">
      <c r="A913" s="910"/>
      <c r="I913" s="910"/>
    </row>
    <row r="914" spans="1:9" ht="15.75" customHeight="1">
      <c r="A914" s="910"/>
      <c r="I914" s="910"/>
    </row>
    <row r="915" spans="1:9" ht="15.75" customHeight="1">
      <c r="A915" s="910"/>
      <c r="I915" s="910"/>
    </row>
    <row r="916" spans="1:9" ht="15.75" customHeight="1">
      <c r="A916" s="910"/>
      <c r="I916" s="910"/>
    </row>
    <row r="917" spans="1:9" ht="15.75" customHeight="1">
      <c r="A917" s="910"/>
      <c r="I917" s="910"/>
    </row>
    <row r="918" spans="1:9" ht="15.75" customHeight="1">
      <c r="A918" s="910"/>
      <c r="I918" s="910"/>
    </row>
    <row r="919" spans="1:9" ht="15.75" customHeight="1">
      <c r="A919" s="910"/>
      <c r="I919" s="910"/>
    </row>
    <row r="920" spans="1:9" ht="15.75" customHeight="1">
      <c r="A920" s="910"/>
      <c r="I920" s="910"/>
    </row>
    <row r="921" spans="1:9" ht="15.75" customHeight="1">
      <c r="A921" s="910"/>
      <c r="I921" s="910"/>
    </row>
    <row r="922" spans="1:9" ht="15.75" customHeight="1">
      <c r="A922" s="910"/>
      <c r="I922" s="910"/>
    </row>
    <row r="923" spans="1:9" ht="15.75" customHeight="1">
      <c r="A923" s="910"/>
      <c r="I923" s="910"/>
    </row>
    <row r="924" spans="1:9" ht="15.75" customHeight="1">
      <c r="A924" s="910"/>
      <c r="I924" s="910"/>
    </row>
    <row r="925" spans="1:9" ht="15.75" customHeight="1">
      <c r="A925" s="910"/>
      <c r="I925" s="910"/>
    </row>
    <row r="926" spans="1:9" ht="15.75" customHeight="1">
      <c r="A926" s="910"/>
      <c r="I926" s="910"/>
    </row>
    <row r="927" spans="1:9" ht="15.75" customHeight="1">
      <c r="A927" s="910"/>
      <c r="I927" s="910"/>
    </row>
    <row r="928" spans="1:9" ht="15.75" customHeight="1">
      <c r="A928" s="910"/>
      <c r="I928" s="910"/>
    </row>
    <row r="929" spans="1:9" ht="15.75" customHeight="1">
      <c r="A929" s="910"/>
      <c r="I929" s="910"/>
    </row>
    <row r="930" spans="1:9" ht="15.75" customHeight="1">
      <c r="A930" s="910"/>
      <c r="I930" s="910"/>
    </row>
    <row r="931" spans="1:9" ht="15.75" customHeight="1">
      <c r="A931" s="910"/>
      <c r="I931" s="910"/>
    </row>
    <row r="932" spans="1:9" ht="15.75" customHeight="1">
      <c r="A932" s="910"/>
      <c r="I932" s="910"/>
    </row>
    <row r="933" spans="1:9" ht="15.75" customHeight="1">
      <c r="A933" s="910"/>
      <c r="I933" s="910"/>
    </row>
    <row r="934" spans="1:9" ht="15.75" customHeight="1">
      <c r="A934" s="910"/>
      <c r="I934" s="910"/>
    </row>
    <row r="935" spans="1:9" ht="15.75" customHeight="1">
      <c r="A935" s="910"/>
      <c r="I935" s="910"/>
    </row>
    <row r="936" spans="1:9" ht="15.75" customHeight="1">
      <c r="A936" s="910"/>
      <c r="I936" s="910"/>
    </row>
    <row r="937" spans="1:9" ht="15.75" customHeight="1">
      <c r="A937" s="910"/>
      <c r="I937" s="910"/>
    </row>
    <row r="938" spans="1:9" ht="15.75" customHeight="1">
      <c r="A938" s="910"/>
      <c r="I938" s="910"/>
    </row>
    <row r="939" spans="1:9" ht="15.75" customHeight="1">
      <c r="A939" s="910"/>
      <c r="I939" s="910"/>
    </row>
    <row r="940" spans="1:9" ht="15.75" customHeight="1">
      <c r="A940" s="910"/>
      <c r="I940" s="910"/>
    </row>
    <row r="941" spans="1:9" ht="15.75" customHeight="1">
      <c r="A941" s="910"/>
      <c r="I941" s="910"/>
    </row>
    <row r="942" spans="1:9" ht="15.75" customHeight="1">
      <c r="A942" s="910"/>
      <c r="I942" s="910"/>
    </row>
    <row r="943" spans="1:9" ht="15.75" customHeight="1">
      <c r="A943" s="910"/>
      <c r="I943" s="910"/>
    </row>
    <row r="944" spans="1:9" ht="15.75" customHeight="1">
      <c r="A944" s="910"/>
      <c r="I944" s="910"/>
    </row>
    <row r="945" spans="1:9" ht="15.75" customHeight="1">
      <c r="A945" s="910"/>
      <c r="I945" s="910"/>
    </row>
    <row r="946" spans="1:9" ht="15.75" customHeight="1">
      <c r="A946" s="910"/>
      <c r="I946" s="910"/>
    </row>
    <row r="947" spans="1:9" ht="15.75" customHeight="1">
      <c r="A947" s="910"/>
      <c r="I947" s="910"/>
    </row>
    <row r="948" spans="1:9" ht="15.75" customHeight="1">
      <c r="A948" s="910"/>
      <c r="I948" s="910"/>
    </row>
    <row r="949" spans="1:9" ht="15.75" customHeight="1">
      <c r="A949" s="910"/>
      <c r="I949" s="910"/>
    </row>
    <row r="950" spans="1:9" ht="15.75" customHeight="1">
      <c r="A950" s="910"/>
      <c r="I950" s="910"/>
    </row>
    <row r="951" spans="1:9" ht="15.75" customHeight="1">
      <c r="A951" s="910"/>
      <c r="I951" s="910"/>
    </row>
    <row r="952" spans="1:9" ht="15.75" customHeight="1">
      <c r="A952" s="910"/>
      <c r="I952" s="910"/>
    </row>
    <row r="953" spans="1:9" ht="15.75" customHeight="1">
      <c r="A953" s="910"/>
      <c r="I953" s="910"/>
    </row>
    <row r="954" spans="1:9" ht="15.75" customHeight="1">
      <c r="A954" s="910"/>
      <c r="I954" s="910"/>
    </row>
    <row r="955" spans="1:9" ht="15.75" customHeight="1">
      <c r="A955" s="910"/>
      <c r="I955" s="910"/>
    </row>
    <row r="956" spans="1:9" ht="15.75" customHeight="1">
      <c r="A956" s="910"/>
      <c r="I956" s="910"/>
    </row>
    <row r="957" spans="1:9" ht="15.75" customHeight="1">
      <c r="A957" s="910"/>
      <c r="I957" s="910"/>
    </row>
    <row r="958" spans="1:9" ht="15.75" customHeight="1">
      <c r="A958" s="910"/>
      <c r="I958" s="910"/>
    </row>
    <row r="959" spans="1:9" ht="15.75" customHeight="1">
      <c r="A959" s="910"/>
      <c r="I959" s="910"/>
    </row>
    <row r="960" spans="1:9" ht="15.75" customHeight="1">
      <c r="A960" s="910"/>
      <c r="I960" s="910"/>
    </row>
    <row r="961" spans="1:9" ht="15.75" customHeight="1">
      <c r="A961" s="910"/>
      <c r="I961" s="910"/>
    </row>
    <row r="962" spans="1:9" ht="15.75" customHeight="1">
      <c r="A962" s="910"/>
      <c r="I962" s="910"/>
    </row>
    <row r="963" spans="1:9" ht="15.75" customHeight="1">
      <c r="A963" s="910"/>
      <c r="I963" s="910"/>
    </row>
    <row r="964" spans="1:9" ht="15.75" customHeight="1">
      <c r="A964" s="910"/>
      <c r="I964" s="910"/>
    </row>
    <row r="965" spans="1:9" ht="15.75" customHeight="1">
      <c r="A965" s="910"/>
      <c r="I965" s="910"/>
    </row>
    <row r="966" spans="1:9" ht="15.75" customHeight="1">
      <c r="A966" s="910"/>
      <c r="I966" s="910"/>
    </row>
    <row r="967" spans="1:9" ht="15.75" customHeight="1">
      <c r="A967" s="910"/>
      <c r="I967" s="910"/>
    </row>
    <row r="968" spans="1:9" ht="15.75" customHeight="1">
      <c r="A968" s="910"/>
      <c r="I968" s="910"/>
    </row>
    <row r="969" spans="1:9" ht="15.75" customHeight="1">
      <c r="A969" s="910"/>
      <c r="I969" s="910"/>
    </row>
    <row r="970" spans="1:9" ht="15.75" customHeight="1">
      <c r="A970" s="910"/>
      <c r="I970" s="910"/>
    </row>
    <row r="971" spans="1:9" ht="15.75" customHeight="1">
      <c r="A971" s="910"/>
      <c r="I971" s="910"/>
    </row>
    <row r="972" spans="1:9" ht="15.75" customHeight="1">
      <c r="A972" s="910"/>
      <c r="I972" s="910"/>
    </row>
    <row r="973" spans="1:9" ht="15.75" customHeight="1">
      <c r="A973" s="910"/>
      <c r="I973" s="910"/>
    </row>
    <row r="974" spans="1:9" ht="15.75" customHeight="1">
      <c r="A974" s="910"/>
      <c r="I974" s="910"/>
    </row>
    <row r="975" spans="1:9" ht="15.75" customHeight="1">
      <c r="A975" s="910"/>
      <c r="I975" s="910"/>
    </row>
    <row r="976" spans="1:9" ht="15.75" customHeight="1">
      <c r="A976" s="910"/>
      <c r="I976" s="910"/>
    </row>
    <row r="977" spans="1:9" ht="15.75" customHeight="1">
      <c r="A977" s="910"/>
      <c r="I977" s="910"/>
    </row>
    <row r="978" spans="1:9" ht="15.75" customHeight="1">
      <c r="A978" s="910"/>
      <c r="I978" s="910"/>
    </row>
    <row r="979" spans="1:9" ht="15.75" customHeight="1">
      <c r="A979" s="910"/>
      <c r="I979" s="910"/>
    </row>
    <row r="980" spans="1:9" ht="15.75" customHeight="1">
      <c r="A980" s="910"/>
      <c r="I980" s="910"/>
    </row>
    <row r="981" spans="1:9" ht="15.75" customHeight="1">
      <c r="A981" s="910"/>
      <c r="I981" s="910"/>
    </row>
    <row r="982" spans="1:9" ht="15.75" customHeight="1">
      <c r="A982" s="910"/>
      <c r="I982" s="910"/>
    </row>
    <row r="983" spans="1:9" ht="15.75" customHeight="1">
      <c r="A983" s="910"/>
      <c r="I983" s="910"/>
    </row>
    <row r="984" spans="1:9" ht="15.75" customHeight="1">
      <c r="A984" s="910"/>
      <c r="I984" s="910"/>
    </row>
    <row r="985" spans="1:9" ht="15.75" customHeight="1">
      <c r="A985" s="910"/>
      <c r="I985" s="910"/>
    </row>
    <row r="986" spans="1:9" ht="15.75" customHeight="1">
      <c r="A986" s="910"/>
      <c r="I986" s="910"/>
    </row>
    <row r="987" spans="1:9" ht="15.75" customHeight="1">
      <c r="A987" s="910"/>
      <c r="I987" s="910"/>
    </row>
    <row r="988" spans="1:9" ht="15.75" customHeight="1">
      <c r="A988" s="910"/>
      <c r="I988" s="910"/>
    </row>
    <row r="989" spans="1:9" ht="15.75" customHeight="1">
      <c r="A989" s="910"/>
      <c r="I989" s="910"/>
    </row>
    <row r="990" spans="1:9" ht="15.75" customHeight="1">
      <c r="A990" s="910"/>
      <c r="I990" s="910"/>
    </row>
    <row r="991" spans="1:9" ht="15.75" customHeight="1">
      <c r="A991" s="910"/>
      <c r="I991" s="910"/>
    </row>
    <row r="992" spans="1:9" ht="15.75" customHeight="1">
      <c r="A992" s="910"/>
      <c r="I992" s="910"/>
    </row>
    <row r="993" spans="1:9" ht="15.75" customHeight="1">
      <c r="A993" s="910"/>
      <c r="I993" s="910"/>
    </row>
    <row r="994" spans="1:9" ht="15.75" customHeight="1">
      <c r="A994" s="910"/>
      <c r="I994" s="910"/>
    </row>
    <row r="995" spans="1:9" ht="15.75" customHeight="1">
      <c r="A995" s="910"/>
      <c r="I995" s="910"/>
    </row>
    <row r="996" spans="1:9" ht="15.75" customHeight="1">
      <c r="A996" s="910"/>
      <c r="I996" s="910"/>
    </row>
    <row r="997" spans="1:9" ht="15.75" customHeight="1">
      <c r="A997" s="910"/>
      <c r="I997" s="910"/>
    </row>
    <row r="998" spans="1:9" ht="15.75" customHeight="1">
      <c r="A998" s="910"/>
      <c r="I998" s="910"/>
    </row>
    <row r="999" spans="1:9" ht="15.75" customHeight="1">
      <c r="A999" s="910"/>
      <c r="I999" s="910"/>
    </row>
    <row r="1000" spans="1:9" ht="15.75" customHeight="1">
      <c r="A1000" s="910"/>
      <c r="I1000" s="910"/>
    </row>
    <row r="1001" spans="1:9" ht="15.75" customHeight="1">
      <c r="A1001" s="910"/>
      <c r="I1001" s="910"/>
    </row>
    <row r="1002" spans="1:9" ht="15.75" customHeight="1">
      <c r="A1002" s="910"/>
      <c r="I1002" s="910"/>
    </row>
    <row r="1003" spans="1:9" ht="15.75" customHeight="1">
      <c r="A1003" s="910"/>
      <c r="I1003" s="910"/>
    </row>
    <row r="1004" spans="1:9" ht="15.75" customHeight="1">
      <c r="A1004" s="910"/>
      <c r="I1004" s="910"/>
    </row>
    <row r="1005" spans="1:9" ht="15.75" customHeight="1">
      <c r="A1005" s="910"/>
      <c r="I1005" s="910"/>
    </row>
    <row r="1006" spans="1:9" ht="15.75" customHeight="1">
      <c r="A1006" s="910"/>
      <c r="I1006" s="910"/>
    </row>
    <row r="1007" spans="1:9" ht="15.75" customHeight="1">
      <c r="A1007" s="910"/>
      <c r="I1007" s="910"/>
    </row>
    <row r="1008" spans="1:9" ht="15.75" customHeight="1">
      <c r="A1008" s="910"/>
      <c r="I1008" s="910"/>
    </row>
    <row r="1009" spans="1:9" ht="15.75" customHeight="1">
      <c r="A1009" s="910"/>
      <c r="I1009" s="910"/>
    </row>
    <row r="1010" spans="1:9" ht="15.75" customHeight="1">
      <c r="A1010" s="910"/>
      <c r="I1010" s="910"/>
    </row>
    <row r="1011" spans="1:9" ht="15.75" customHeight="1">
      <c r="A1011" s="910"/>
      <c r="I1011" s="910"/>
    </row>
    <row r="1012" spans="1:9" ht="15.75" customHeight="1">
      <c r="A1012" s="910"/>
      <c r="I1012" s="910"/>
    </row>
    <row r="1013" spans="1:9" ht="15.75" customHeight="1">
      <c r="A1013" s="910"/>
      <c r="I1013" s="910"/>
    </row>
    <row r="1014" spans="1:9" ht="15.75" customHeight="1">
      <c r="A1014" s="910"/>
      <c r="I1014" s="910"/>
    </row>
    <row r="1015" spans="1:9" ht="15.75" customHeight="1">
      <c r="A1015" s="910"/>
      <c r="I1015" s="910"/>
    </row>
  </sheetData>
  <mergeCells count="29">
    <mergeCell ref="A37:A38"/>
    <mergeCell ref="M37:N37"/>
    <mergeCell ref="E41:E42"/>
    <mergeCell ref="E43:E46"/>
    <mergeCell ref="E47:E50"/>
    <mergeCell ref="A21:A23"/>
    <mergeCell ref="B21:B23"/>
    <mergeCell ref="N21:N23"/>
    <mergeCell ref="O21:O23"/>
    <mergeCell ref="A25:A35"/>
    <mergeCell ref="B25:B35"/>
    <mergeCell ref="N25:N35"/>
    <mergeCell ref="O25:O35"/>
    <mergeCell ref="A8:O8"/>
    <mergeCell ref="A10:A11"/>
    <mergeCell ref="B10:B11"/>
    <mergeCell ref="C10:O10"/>
    <mergeCell ref="A12:A19"/>
    <mergeCell ref="B12:B19"/>
    <mergeCell ref="N12:N19"/>
    <mergeCell ref="O12:O19"/>
    <mergeCell ref="M15:M16"/>
    <mergeCell ref="M17:M19"/>
    <mergeCell ref="A7:N7"/>
    <mergeCell ref="A1:N1"/>
    <mergeCell ref="A2:N2"/>
    <mergeCell ref="A3:N3"/>
    <mergeCell ref="A4:N4"/>
    <mergeCell ref="A5:N5"/>
  </mergeCells>
  <pageMargins left="0.7" right="0.7" top="0.75" bottom="0.75" header="0.3" footer="0.3"/>
  <drawing r:id="rId1"/>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994"/>
  <sheetViews>
    <sheetView topLeftCell="V10" zoomScale="75" zoomScaleNormal="75" workbookViewId="0">
      <selection activeCell="X15" sqref="X15"/>
    </sheetView>
  </sheetViews>
  <sheetFormatPr baseColWidth="10" defaultColWidth="14.42578125" defaultRowHeight="15"/>
  <cols>
    <col min="1" max="1" width="2.85546875" style="114" customWidth="1"/>
    <col min="2" max="2" width="15" style="114" customWidth="1"/>
    <col min="3" max="3" width="16.28515625" style="114" customWidth="1"/>
    <col min="4" max="4" width="20.42578125" style="114" customWidth="1"/>
    <col min="5" max="5" width="17" style="114" customWidth="1"/>
    <col min="6" max="6" width="23.5703125" style="114" bestFit="1" customWidth="1"/>
    <col min="7" max="7" width="48.85546875" style="114" bestFit="1" customWidth="1"/>
    <col min="8" max="8" width="52.140625" style="114" customWidth="1"/>
    <col min="9" max="10" width="40.7109375" style="114" customWidth="1"/>
    <col min="11" max="11" width="18.42578125" style="114" customWidth="1"/>
    <col min="12" max="12" width="25.28515625" style="114" bestFit="1" customWidth="1"/>
    <col min="13" max="14" width="21.85546875" style="114" customWidth="1"/>
    <col min="15" max="15" width="21.7109375" style="114" customWidth="1"/>
    <col min="16" max="16" width="18.42578125" style="114" customWidth="1"/>
    <col min="17" max="17" width="20.5703125" style="114" customWidth="1"/>
    <col min="18" max="18" width="20.7109375" style="114" customWidth="1"/>
    <col min="19" max="20" width="36.85546875" style="114" customWidth="1"/>
    <col min="21" max="21" width="28.42578125" style="114" customWidth="1"/>
    <col min="22" max="27" width="26.140625" style="114" customWidth="1"/>
    <col min="28" max="28" width="33.140625" style="15" customWidth="1"/>
    <col min="29" max="29" width="54.28515625" style="114" customWidth="1"/>
    <col min="30" max="16384" width="14.42578125" style="114"/>
  </cols>
  <sheetData>
    <row r="1" spans="1:29" ht="18" customHeight="1">
      <c r="A1" s="3"/>
      <c r="B1" s="1037" t="s">
        <v>0</v>
      </c>
      <c r="C1" s="1037"/>
      <c r="D1" s="1037"/>
      <c r="E1" s="1037"/>
      <c r="F1" s="1037"/>
      <c r="G1" s="1037"/>
      <c r="H1" s="1037"/>
      <c r="I1" s="1037"/>
      <c r="K1" s="1037" t="s">
        <v>0</v>
      </c>
      <c r="L1" s="1037"/>
      <c r="M1" s="1037"/>
      <c r="N1" s="1037"/>
      <c r="O1" s="1037"/>
      <c r="P1" s="1037"/>
      <c r="Q1" s="1037"/>
      <c r="R1" s="1037"/>
      <c r="U1" s="1037" t="s">
        <v>0</v>
      </c>
      <c r="V1" s="1037"/>
      <c r="W1" s="1037"/>
      <c r="X1" s="1037"/>
      <c r="Y1" s="1037"/>
      <c r="Z1" s="1037"/>
      <c r="AA1" s="1037"/>
      <c r="AB1" s="1037"/>
      <c r="AC1" s="1037"/>
    </row>
    <row r="2" spans="1:29" ht="12.75" customHeight="1">
      <c r="A2" s="3"/>
      <c r="B2" s="1037" t="s">
        <v>1</v>
      </c>
      <c r="C2" s="1037"/>
      <c r="D2" s="1037"/>
      <c r="E2" s="1037"/>
      <c r="F2" s="1037"/>
      <c r="G2" s="1037"/>
      <c r="H2" s="1037"/>
      <c r="I2" s="1037"/>
      <c r="K2" s="1037" t="s">
        <v>1</v>
      </c>
      <c r="L2" s="1037"/>
      <c r="M2" s="1037"/>
      <c r="N2" s="1037"/>
      <c r="O2" s="1037"/>
      <c r="P2" s="1037"/>
      <c r="Q2" s="1037"/>
      <c r="R2" s="1037"/>
      <c r="U2" s="1037" t="s">
        <v>1</v>
      </c>
      <c r="V2" s="1037"/>
      <c r="W2" s="1037"/>
      <c r="X2" s="1037"/>
      <c r="Y2" s="1037"/>
      <c r="Z2" s="1037"/>
      <c r="AA2" s="1037"/>
      <c r="AB2" s="1037"/>
      <c r="AC2" s="1037"/>
    </row>
    <row r="3" spans="1:29" ht="36.75" customHeight="1">
      <c r="A3" s="3"/>
      <c r="B3" s="1037" t="s">
        <v>2</v>
      </c>
      <c r="C3" s="1037"/>
      <c r="D3" s="1037"/>
      <c r="E3" s="1037"/>
      <c r="F3" s="1037"/>
      <c r="G3" s="1037"/>
      <c r="H3" s="1037"/>
      <c r="I3" s="1037"/>
      <c r="K3" s="1037" t="s">
        <v>2</v>
      </c>
      <c r="L3" s="1037"/>
      <c r="M3" s="1037"/>
      <c r="N3" s="1037"/>
      <c r="O3" s="1037"/>
      <c r="P3" s="1037"/>
      <c r="Q3" s="1037"/>
      <c r="R3" s="1037"/>
      <c r="U3" s="1037" t="s">
        <v>2</v>
      </c>
      <c r="V3" s="1037"/>
      <c r="W3" s="1037"/>
      <c r="X3" s="1037"/>
      <c r="Y3" s="1037"/>
      <c r="Z3" s="1037"/>
      <c r="AA3" s="1037"/>
      <c r="AB3" s="1037"/>
      <c r="AC3" s="1037"/>
    </row>
    <row r="4" spans="1:29" ht="21" customHeight="1">
      <c r="A4" s="5"/>
      <c r="B4" s="1037" t="s">
        <v>48</v>
      </c>
      <c r="C4" s="1037"/>
      <c r="D4" s="1037"/>
      <c r="E4" s="1037"/>
      <c r="F4" s="1037"/>
      <c r="G4" s="1037"/>
      <c r="H4" s="1037"/>
      <c r="I4" s="1037"/>
      <c r="K4" s="1037" t="s">
        <v>48</v>
      </c>
      <c r="L4" s="1037"/>
      <c r="M4" s="1037"/>
      <c r="N4" s="1037"/>
      <c r="O4" s="1037"/>
      <c r="P4" s="1037"/>
      <c r="Q4" s="1037"/>
      <c r="R4" s="1037"/>
      <c r="U4" s="1037" t="s">
        <v>48</v>
      </c>
      <c r="V4" s="1037"/>
      <c r="W4" s="1037"/>
      <c r="X4" s="1037"/>
      <c r="Y4" s="1037"/>
      <c r="Z4" s="1037"/>
      <c r="AA4" s="1037"/>
      <c r="AB4" s="1037"/>
      <c r="AC4" s="1037"/>
    </row>
    <row r="5" spans="1:29" ht="23.25" customHeight="1">
      <c r="A5" s="6"/>
      <c r="B5" s="1037" t="s">
        <v>56</v>
      </c>
      <c r="C5" s="1037"/>
      <c r="D5" s="1037"/>
      <c r="E5" s="1037"/>
      <c r="F5" s="1037"/>
      <c r="G5" s="1037"/>
      <c r="H5" s="1037"/>
      <c r="I5" s="1037"/>
      <c r="K5" s="1037" t="s">
        <v>56</v>
      </c>
      <c r="L5" s="1037"/>
      <c r="M5" s="1037"/>
      <c r="N5" s="1037"/>
      <c r="O5" s="1037"/>
      <c r="P5" s="1037"/>
      <c r="Q5" s="1037"/>
      <c r="R5" s="1037"/>
      <c r="S5" s="1037"/>
      <c r="U5" s="1037" t="s">
        <v>56</v>
      </c>
      <c r="V5" s="1037"/>
      <c r="W5" s="1037"/>
      <c r="X5" s="1037"/>
      <c r="Y5" s="1037"/>
      <c r="Z5" s="1037"/>
      <c r="AA5" s="1037"/>
      <c r="AB5" s="1037"/>
      <c r="AC5" s="1037"/>
    </row>
    <row r="6" spans="1:29" ht="18.75" customHeight="1">
      <c r="A6" s="1"/>
      <c r="B6" s="1037" t="s">
        <v>51</v>
      </c>
      <c r="C6" s="1037"/>
      <c r="D6" s="1037"/>
      <c r="E6" s="1037"/>
      <c r="F6" s="1037"/>
      <c r="G6" s="1037" t="s">
        <v>1120</v>
      </c>
      <c r="H6" s="1037"/>
      <c r="I6" s="1037"/>
      <c r="J6" s="1"/>
      <c r="K6" s="1037" t="s">
        <v>51</v>
      </c>
      <c r="L6" s="1037"/>
      <c r="M6" s="1037"/>
      <c r="N6" s="1037"/>
      <c r="O6" s="1037"/>
      <c r="P6" s="1037" t="str">
        <f>G6</f>
        <v>UT-OPOTUNIDAD ESTRATEGICA-GARSSA</v>
      </c>
      <c r="Q6" s="1037"/>
      <c r="R6" s="1037"/>
      <c r="S6" s="1"/>
      <c r="T6" s="1"/>
      <c r="U6" s="1037" t="s">
        <v>51</v>
      </c>
      <c r="V6" s="1037"/>
      <c r="W6" s="1037"/>
      <c r="X6" s="1037"/>
      <c r="Y6" s="1037"/>
      <c r="Z6" s="1037" t="s">
        <v>1120</v>
      </c>
      <c r="AA6" s="1037"/>
      <c r="AB6" s="1037"/>
      <c r="AC6" s="1037"/>
    </row>
    <row r="7" spans="1:29" s="15" customFormat="1" ht="18" customHeight="1">
      <c r="A7" s="7"/>
      <c r="B7" s="14"/>
      <c r="C7" s="7"/>
      <c r="D7" s="7"/>
      <c r="E7" s="7"/>
      <c r="F7" s="7"/>
      <c r="G7" s="7" t="s">
        <v>54</v>
      </c>
      <c r="H7" s="7" t="s">
        <v>53</v>
      </c>
      <c r="I7" s="7"/>
      <c r="J7" s="7"/>
      <c r="K7" s="7"/>
      <c r="L7" s="7"/>
      <c r="M7" s="7"/>
      <c r="N7" s="7"/>
      <c r="O7" s="7"/>
      <c r="P7" s="7"/>
      <c r="Q7" s="7"/>
      <c r="R7" s="7"/>
      <c r="S7" s="7" t="s">
        <v>52</v>
      </c>
      <c r="T7" s="7" t="s">
        <v>52</v>
      </c>
      <c r="U7" s="7"/>
      <c r="V7" s="7"/>
      <c r="W7" s="7"/>
      <c r="X7" s="7"/>
      <c r="Y7" s="7"/>
      <c r="Z7" s="7"/>
      <c r="AA7" s="7"/>
      <c r="AB7" s="7"/>
      <c r="AC7" s="7"/>
    </row>
    <row r="8" spans="1:29" s="17" customFormat="1" ht="198.75" customHeight="1">
      <c r="A8" s="8"/>
      <c r="B8" s="9" t="s">
        <v>3</v>
      </c>
      <c r="C8" s="9" t="s">
        <v>4</v>
      </c>
      <c r="D8" s="108" t="s">
        <v>5</v>
      </c>
      <c r="E8" s="131" t="s">
        <v>117</v>
      </c>
      <c r="F8" s="134" t="s">
        <v>116</v>
      </c>
      <c r="G8" s="9" t="s">
        <v>57</v>
      </c>
      <c r="H8" s="9" t="s">
        <v>47</v>
      </c>
      <c r="I8" s="9" t="s">
        <v>6</v>
      </c>
      <c r="J8" s="9" t="s">
        <v>49</v>
      </c>
      <c r="K8" s="9" t="s">
        <v>50</v>
      </c>
      <c r="L8" s="9" t="s">
        <v>111</v>
      </c>
      <c r="M8" s="9" t="s">
        <v>7</v>
      </c>
      <c r="N8" s="9" t="s">
        <v>119</v>
      </c>
      <c r="O8" s="9" t="s">
        <v>8</v>
      </c>
      <c r="P8" s="130" t="s">
        <v>9</v>
      </c>
      <c r="Q8" s="9" t="s">
        <v>118</v>
      </c>
      <c r="R8" s="9" t="s">
        <v>120</v>
      </c>
      <c r="S8" s="9" t="s">
        <v>121</v>
      </c>
      <c r="T8" s="130" t="s">
        <v>115</v>
      </c>
      <c r="U8" s="109" t="s">
        <v>108</v>
      </c>
      <c r="V8" s="109" t="s">
        <v>55</v>
      </c>
      <c r="W8" s="109" t="s">
        <v>150</v>
      </c>
      <c r="X8" s="109" t="s">
        <v>112</v>
      </c>
      <c r="Y8" s="109" t="s">
        <v>151</v>
      </c>
      <c r="Z8" s="109" t="s">
        <v>668</v>
      </c>
      <c r="AA8" s="109" t="s">
        <v>445</v>
      </c>
      <c r="AB8" s="109" t="s">
        <v>669</v>
      </c>
      <c r="AC8" s="109" t="s">
        <v>10</v>
      </c>
    </row>
    <row r="9" spans="1:29" ht="202.5" customHeight="1">
      <c r="A9" s="10"/>
      <c r="B9" s="110">
        <v>1</v>
      </c>
      <c r="C9" s="16">
        <v>24</v>
      </c>
      <c r="D9" s="16">
        <v>27</v>
      </c>
      <c r="E9" s="698" t="s">
        <v>1089</v>
      </c>
      <c r="F9" s="16" t="s">
        <v>1090</v>
      </c>
      <c r="G9" s="16" t="s">
        <v>1091</v>
      </c>
      <c r="H9" s="699" t="s">
        <v>1092</v>
      </c>
      <c r="I9" s="16" t="s">
        <v>162</v>
      </c>
      <c r="J9" s="16" t="s">
        <v>1093</v>
      </c>
      <c r="K9" s="16" t="s">
        <v>1094</v>
      </c>
      <c r="L9" s="16" t="s">
        <v>1095</v>
      </c>
      <c r="M9" s="212" t="s">
        <v>1096</v>
      </c>
      <c r="N9" s="213" t="s">
        <v>1097</v>
      </c>
      <c r="O9" s="213" t="s">
        <v>1098</v>
      </c>
      <c r="P9" s="236">
        <v>42515</v>
      </c>
      <c r="Q9" s="16" t="s">
        <v>1099</v>
      </c>
      <c r="R9" s="236" t="s">
        <v>1201</v>
      </c>
      <c r="S9" s="236" t="s">
        <v>162</v>
      </c>
      <c r="T9" s="287" t="s">
        <v>162</v>
      </c>
      <c r="U9" s="16">
        <v>2016</v>
      </c>
      <c r="V9" s="121">
        <v>179744178</v>
      </c>
      <c r="W9" s="175">
        <f>V9/VLOOKUP(U9,lov_smmlv,2)*sm_2019</f>
        <v>215894069.37757704</v>
      </c>
      <c r="X9" s="124">
        <v>1</v>
      </c>
      <c r="Y9" s="175">
        <f>X9*W9</f>
        <v>215894069.37757704</v>
      </c>
      <c r="Z9" s="124">
        <v>0.45</v>
      </c>
      <c r="AA9" s="175">
        <f>PPTO_oficial*Z9</f>
        <v>390727773.44999999</v>
      </c>
      <c r="AB9" s="1265" t="s">
        <v>162</v>
      </c>
      <c r="AC9" s="16" t="s">
        <v>1431</v>
      </c>
    </row>
    <row r="10" spans="1:29" ht="192.75" customHeight="1">
      <c r="A10" s="10"/>
      <c r="B10" s="110">
        <v>2</v>
      </c>
      <c r="C10" s="16">
        <v>23</v>
      </c>
      <c r="D10" s="16">
        <v>24</v>
      </c>
      <c r="E10" s="16">
        <v>22</v>
      </c>
      <c r="F10" s="16" t="s">
        <v>1100</v>
      </c>
      <c r="G10" s="16" t="s">
        <v>1101</v>
      </c>
      <c r="H10" s="699" t="s">
        <v>1102</v>
      </c>
      <c r="I10" s="16" t="s">
        <v>162</v>
      </c>
      <c r="J10" s="16" t="s">
        <v>1103</v>
      </c>
      <c r="K10" s="16" t="s">
        <v>1104</v>
      </c>
      <c r="L10" s="16" t="s">
        <v>1105</v>
      </c>
      <c r="M10" s="212" t="s">
        <v>1106</v>
      </c>
      <c r="N10" s="236"/>
      <c r="O10" s="213" t="s">
        <v>1107</v>
      </c>
      <c r="P10" s="213" t="s">
        <v>1108</v>
      </c>
      <c r="Q10" s="16" t="s">
        <v>254</v>
      </c>
      <c r="R10" s="16" t="s">
        <v>1109</v>
      </c>
      <c r="S10" s="16" t="s">
        <v>1110</v>
      </c>
      <c r="T10" s="16" t="s">
        <v>162</v>
      </c>
      <c r="U10" s="16">
        <v>2016</v>
      </c>
      <c r="V10" s="121">
        <v>276094217</v>
      </c>
      <c r="W10" s="175">
        <f>V10/VLOOKUP(U10,lov_smmlv,2)*sm_2019</f>
        <v>331621890.08283657</v>
      </c>
      <c r="X10" s="124">
        <v>1</v>
      </c>
      <c r="Y10" s="175">
        <f>X10*W10</f>
        <v>331621890.08283657</v>
      </c>
      <c r="Z10" s="124">
        <v>0.45</v>
      </c>
      <c r="AA10" s="175">
        <f>PPTO_oficial*Z10</f>
        <v>390727773.44999999</v>
      </c>
      <c r="AB10" s="1266"/>
      <c r="AC10" s="16"/>
    </row>
    <row r="11" spans="1:29" ht="155.25">
      <c r="A11" s="10"/>
      <c r="B11" s="110">
        <v>3</v>
      </c>
      <c r="C11" s="235">
        <v>23</v>
      </c>
      <c r="D11" s="235">
        <v>55</v>
      </c>
      <c r="E11" s="16">
        <v>23</v>
      </c>
      <c r="F11" s="16" t="s">
        <v>1111</v>
      </c>
      <c r="G11" s="16" t="s">
        <v>1101</v>
      </c>
      <c r="H11" s="703" t="s">
        <v>1112</v>
      </c>
      <c r="I11" s="16" t="s">
        <v>162</v>
      </c>
      <c r="J11" s="16" t="s">
        <v>1113</v>
      </c>
      <c r="K11" s="16" t="s">
        <v>1114</v>
      </c>
      <c r="L11" s="16" t="s">
        <v>1115</v>
      </c>
      <c r="M11" s="212" t="s">
        <v>1116</v>
      </c>
      <c r="N11" s="236"/>
      <c r="O11" s="213" t="s">
        <v>1117</v>
      </c>
      <c r="P11" s="213" t="s">
        <v>1118</v>
      </c>
      <c r="Q11" s="236" t="s">
        <v>254</v>
      </c>
      <c r="R11" s="236">
        <v>40226</v>
      </c>
      <c r="S11" s="16" t="s">
        <v>1119</v>
      </c>
      <c r="T11" s="16" t="s">
        <v>162</v>
      </c>
      <c r="U11" s="16">
        <v>2009</v>
      </c>
      <c r="V11" s="121">
        <v>292000000</v>
      </c>
      <c r="W11" s="175">
        <f>V11/VLOOKUP(U11,lov_smmlv,2)*sm_2019</f>
        <v>486538977.86720324</v>
      </c>
      <c r="X11" s="124">
        <v>1</v>
      </c>
      <c r="Y11" s="175">
        <f t="shared" ref="Y11" si="0">X11*W11</f>
        <v>486538977.86720324</v>
      </c>
      <c r="Z11" s="702">
        <v>0.55000000000000004</v>
      </c>
      <c r="AA11" s="175">
        <f>PPTO_oficial*Z11</f>
        <v>477556167.55000001</v>
      </c>
      <c r="AB11" s="690" t="s">
        <v>162</v>
      </c>
      <c r="AC11" s="16" t="s">
        <v>1432</v>
      </c>
    </row>
    <row r="12" spans="1:29" ht="18.75" customHeight="1">
      <c r="A12" s="1"/>
      <c r="B12" s="11" t="s">
        <v>11</v>
      </c>
      <c r="C12" s="1"/>
      <c r="D12" s="1"/>
      <c r="E12" s="1"/>
      <c r="F12" s="1"/>
      <c r="G12" s="1"/>
      <c r="H12" s="1"/>
      <c r="I12" s="1"/>
      <c r="J12" s="1"/>
      <c r="K12" s="1"/>
      <c r="L12" s="1"/>
      <c r="M12" s="1"/>
      <c r="N12" s="1"/>
      <c r="O12" s="1"/>
      <c r="P12" s="1"/>
      <c r="Q12" s="1"/>
      <c r="R12" s="1"/>
      <c r="S12" s="1"/>
      <c r="T12" s="1"/>
      <c r="U12" s="1131" t="s">
        <v>365</v>
      </c>
      <c r="V12" s="1132"/>
      <c r="W12" s="1132"/>
      <c r="X12" s="1132"/>
      <c r="Y12" s="1132"/>
      <c r="Z12" s="1132"/>
      <c r="AA12" s="1132"/>
      <c r="AB12" s="1132"/>
      <c r="AC12" s="1"/>
    </row>
    <row r="13" spans="1:29" ht="12.7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7"/>
      <c r="AC13" s="1"/>
    </row>
    <row r="14" spans="1:29" ht="12.75" customHeight="1">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7"/>
      <c r="AC14" s="1"/>
    </row>
    <row r="15" spans="1:29" ht="12.75" customHeight="1">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7"/>
      <c r="AC15" s="1"/>
    </row>
    <row r="16" spans="1:29" ht="12.75" customHeight="1">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7"/>
      <c r="AC16" s="1"/>
    </row>
    <row r="17" spans="1:29" ht="12.75" customHeight="1">
      <c r="A17" s="1"/>
      <c r="B17" s="1"/>
      <c r="C17" s="1"/>
      <c r="D17" s="1"/>
      <c r="E17" s="1"/>
      <c r="F17" s="1"/>
      <c r="G17" s="1"/>
      <c r="H17" s="1"/>
      <c r="I17" s="1"/>
      <c r="J17" s="1"/>
      <c r="K17" s="1"/>
      <c r="L17" s="1"/>
      <c r="M17" s="1"/>
      <c r="N17" s="1"/>
      <c r="O17" s="1"/>
      <c r="P17" s="1"/>
      <c r="Q17" s="1"/>
      <c r="R17" s="1"/>
      <c r="S17" s="1"/>
      <c r="T17" s="1"/>
      <c r="U17" s="12"/>
      <c r="V17" s="12"/>
      <c r="W17" s="12"/>
      <c r="X17" s="12"/>
      <c r="Y17" s="12"/>
      <c r="Z17" s="12"/>
      <c r="AA17" s="12"/>
      <c r="AB17" s="691"/>
      <c r="AC17" s="1"/>
    </row>
    <row r="18" spans="1:29" ht="12.75" customHeight="1">
      <c r="A18" s="1"/>
      <c r="B18" s="1"/>
      <c r="C18" s="1"/>
      <c r="D18" s="1"/>
      <c r="E18" s="1"/>
      <c r="F18" s="1"/>
      <c r="G18" s="1"/>
      <c r="H18" s="1"/>
      <c r="I18" s="1"/>
      <c r="J18" s="1"/>
      <c r="K18" s="1"/>
      <c r="L18" s="1"/>
      <c r="M18" s="1"/>
      <c r="N18" s="1"/>
      <c r="O18" s="1"/>
      <c r="P18" s="1"/>
      <c r="Q18" s="1"/>
      <c r="R18" s="1"/>
      <c r="S18" s="1"/>
      <c r="T18" s="1"/>
      <c r="U18" s="12"/>
      <c r="V18" s="12"/>
      <c r="W18" s="12"/>
      <c r="X18" s="12"/>
      <c r="Y18" s="12"/>
      <c r="Z18" s="12"/>
      <c r="AA18" s="12"/>
      <c r="AB18" s="691"/>
      <c r="AC18" s="1"/>
    </row>
    <row r="19" spans="1:29" ht="12.75" customHeight="1">
      <c r="A19" s="1"/>
      <c r="B19" s="1"/>
      <c r="C19" s="1"/>
      <c r="D19" s="1"/>
      <c r="E19" s="1"/>
      <c r="F19" s="1"/>
      <c r="G19" s="1"/>
      <c r="H19" s="1"/>
      <c r="I19" s="1"/>
      <c r="J19" s="1"/>
      <c r="K19" s="1"/>
      <c r="L19" s="1"/>
      <c r="M19" s="1"/>
      <c r="N19" s="1"/>
      <c r="O19" s="1"/>
      <c r="P19" s="1"/>
      <c r="Q19" s="1"/>
      <c r="R19" s="1"/>
      <c r="S19" s="1"/>
      <c r="T19" s="1"/>
      <c r="U19" s="12"/>
      <c r="V19" s="12"/>
      <c r="W19" s="12"/>
      <c r="X19" s="12"/>
      <c r="Y19" s="12"/>
      <c r="Z19" s="12"/>
      <c r="AA19" s="12"/>
      <c r="AB19" s="691"/>
      <c r="AC19" s="1"/>
    </row>
    <row r="20" spans="1:29" ht="12.75" customHeight="1">
      <c r="A20" s="1"/>
      <c r="B20" s="1"/>
      <c r="C20" s="1"/>
      <c r="D20" s="1"/>
      <c r="E20" s="1"/>
      <c r="F20" s="1"/>
      <c r="G20" s="1"/>
      <c r="H20" s="1"/>
      <c r="I20" s="1"/>
      <c r="J20" s="1"/>
      <c r="K20" s="1"/>
      <c r="L20" s="1"/>
      <c r="M20" s="1"/>
      <c r="N20" s="1"/>
      <c r="O20" s="1"/>
      <c r="P20" s="1"/>
      <c r="Q20" s="1"/>
      <c r="R20" s="1"/>
      <c r="S20" s="1"/>
      <c r="T20" s="1"/>
      <c r="U20" s="12"/>
      <c r="V20" s="12"/>
      <c r="W20" s="12"/>
      <c r="X20" s="12"/>
      <c r="Y20" s="12"/>
      <c r="Z20" s="12"/>
      <c r="AA20" s="12"/>
      <c r="AB20" s="691"/>
      <c r="AC20" s="1"/>
    </row>
    <row r="21" spans="1:29" ht="12.75" customHeight="1">
      <c r="A21" s="1"/>
      <c r="B21" s="1"/>
      <c r="C21" s="1"/>
      <c r="D21" s="1"/>
      <c r="E21" s="1"/>
      <c r="F21" s="1"/>
      <c r="G21" s="1"/>
      <c r="H21" s="1"/>
      <c r="I21" s="1"/>
      <c r="J21" s="1"/>
      <c r="K21" s="1"/>
      <c r="L21" s="1"/>
      <c r="M21" s="1"/>
      <c r="N21" s="1"/>
      <c r="O21" s="1"/>
      <c r="P21" s="1"/>
      <c r="Q21" s="1"/>
      <c r="R21" s="1"/>
      <c r="S21" s="1"/>
      <c r="T21" s="1"/>
      <c r="U21" s="12"/>
      <c r="V21" s="12"/>
      <c r="W21" s="12"/>
      <c r="X21" s="12"/>
      <c r="Y21" s="12"/>
      <c r="Z21" s="12"/>
      <c r="AA21" s="12"/>
      <c r="AB21" s="691"/>
      <c r="AC21" s="1"/>
    </row>
    <row r="22" spans="1:29" ht="12.75" customHeight="1">
      <c r="A22" s="1"/>
      <c r="B22" s="1"/>
      <c r="C22" s="1"/>
      <c r="D22" s="1"/>
      <c r="E22" s="1"/>
      <c r="F22" s="1"/>
      <c r="G22" s="1"/>
      <c r="H22" s="1"/>
      <c r="I22" s="1"/>
      <c r="J22" s="1"/>
      <c r="K22" s="1"/>
      <c r="L22" s="1"/>
      <c r="M22" s="1"/>
      <c r="N22" s="1"/>
      <c r="O22" s="1"/>
      <c r="P22" s="1"/>
      <c r="Q22" s="1"/>
      <c r="R22" s="1"/>
      <c r="S22" s="1"/>
      <c r="T22" s="1"/>
      <c r="U22" s="12"/>
      <c r="V22" s="12"/>
      <c r="W22" s="12"/>
      <c r="X22" s="12"/>
      <c r="Y22" s="12"/>
      <c r="Z22" s="12"/>
      <c r="AA22" s="12"/>
      <c r="AB22" s="691"/>
      <c r="AC22" s="1"/>
    </row>
    <row r="23" spans="1:29" ht="12.75" customHeight="1">
      <c r="A23" s="1"/>
      <c r="B23" s="1"/>
      <c r="C23" s="1"/>
      <c r="D23" s="1"/>
      <c r="E23" s="1"/>
      <c r="F23" s="1"/>
      <c r="G23" s="1"/>
      <c r="H23" s="1"/>
      <c r="I23" s="1"/>
      <c r="J23" s="1"/>
      <c r="K23" s="1"/>
      <c r="L23" s="1"/>
      <c r="M23" s="1"/>
      <c r="N23" s="1"/>
      <c r="O23" s="1"/>
      <c r="P23" s="1"/>
      <c r="Q23" s="1"/>
      <c r="R23" s="1"/>
      <c r="S23" s="1"/>
      <c r="T23" s="1"/>
      <c r="U23" s="12"/>
      <c r="V23" s="12"/>
      <c r="W23" s="12"/>
      <c r="X23" s="12"/>
      <c r="Y23" s="12"/>
      <c r="Z23" s="12"/>
      <c r="AA23" s="12"/>
      <c r="AB23" s="691"/>
      <c r="AC23" s="1"/>
    </row>
    <row r="24" spans="1:29" ht="12.7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7"/>
      <c r="AC24" s="1"/>
    </row>
    <row r="25" spans="1:29"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7"/>
      <c r="AC25" s="1"/>
    </row>
    <row r="26" spans="1:29"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7"/>
      <c r="AC26" s="1"/>
    </row>
    <row r="27" spans="1:29"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7"/>
      <c r="AC27" s="1"/>
    </row>
    <row r="28" spans="1:29"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7"/>
      <c r="AC28" s="1"/>
    </row>
    <row r="29" spans="1: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7"/>
      <c r="AC29" s="1"/>
    </row>
    <row r="30" spans="1:29"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7"/>
      <c r="AC30" s="1"/>
    </row>
    <row r="31" spans="1:29"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7"/>
      <c r="AC31" s="1"/>
    </row>
    <row r="32" spans="1:29"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7"/>
      <c r="AC32" s="1"/>
    </row>
    <row r="33" spans="1:29" ht="12.75" customHeight="1">
      <c r="A33" s="1"/>
      <c r="B33" s="13"/>
      <c r="C33" s="1"/>
      <c r="D33" s="1"/>
      <c r="E33" s="1"/>
      <c r="F33" s="1"/>
      <c r="G33" s="1"/>
      <c r="H33" s="1"/>
      <c r="I33" s="1"/>
      <c r="J33" s="1"/>
      <c r="K33" s="1"/>
      <c r="L33" s="1"/>
      <c r="M33" s="1"/>
      <c r="N33" s="1"/>
      <c r="O33" s="1"/>
      <c r="P33" s="1"/>
      <c r="Q33" s="1"/>
      <c r="R33" s="1"/>
      <c r="S33" s="1"/>
      <c r="T33" s="1"/>
      <c r="U33" s="1"/>
      <c r="V33" s="1"/>
      <c r="W33" s="1"/>
      <c r="X33" s="1"/>
      <c r="Y33" s="1"/>
      <c r="Z33" s="1"/>
      <c r="AA33" s="1"/>
      <c r="AB33" s="7"/>
      <c r="AC33" s="1"/>
    </row>
    <row r="34" spans="1:29"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7"/>
      <c r="AC34" s="1"/>
    </row>
    <row r="35" spans="1:29"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7"/>
      <c r="AC35" s="1"/>
    </row>
    <row r="36" spans="1:29"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7"/>
      <c r="AC36" s="1"/>
    </row>
    <row r="37" spans="1:29"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7"/>
      <c r="AC37" s="1"/>
    </row>
    <row r="38" spans="1:29"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7"/>
      <c r="AC38" s="1"/>
    </row>
    <row r="39" spans="1:2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7"/>
      <c r="AC39" s="1"/>
    </row>
    <row r="40" spans="1:29"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7"/>
      <c r="AC40" s="1"/>
    </row>
    <row r="41" spans="1:29"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7"/>
      <c r="AC41" s="1"/>
    </row>
    <row r="42" spans="1:29"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7"/>
      <c r="AC42" s="1"/>
    </row>
    <row r="43" spans="1:29" ht="12.75" hidden="1" customHeight="1">
      <c r="A43" s="1"/>
      <c r="B43" s="8" t="s">
        <v>12</v>
      </c>
      <c r="C43" s="8" t="s">
        <v>13</v>
      </c>
      <c r="D43" s="8" t="s">
        <v>14</v>
      </c>
      <c r="E43" s="8"/>
      <c r="F43" s="8"/>
      <c r="G43" s="8"/>
      <c r="H43" s="8"/>
      <c r="I43" s="8"/>
      <c r="J43" s="8"/>
      <c r="K43" s="8"/>
      <c r="L43" s="8"/>
      <c r="M43" s="8"/>
      <c r="N43" s="8"/>
      <c r="O43" s="8"/>
      <c r="P43" s="8"/>
      <c r="Q43" s="8"/>
      <c r="R43" s="8"/>
      <c r="S43" s="8"/>
      <c r="T43" s="8"/>
      <c r="U43" s="1"/>
      <c r="V43" s="1"/>
      <c r="W43" s="1"/>
      <c r="X43" s="1"/>
      <c r="Y43" s="1"/>
      <c r="Z43" s="1"/>
      <c r="AA43" s="1"/>
      <c r="AB43" s="7"/>
      <c r="AC43" s="1"/>
    </row>
    <row r="44" spans="1:29" ht="12.75" hidden="1" customHeight="1">
      <c r="A44" s="1"/>
      <c r="B44" s="13" t="s">
        <v>15</v>
      </c>
      <c r="C44" s="13"/>
      <c r="D44" s="13" t="s">
        <v>16</v>
      </c>
      <c r="E44" s="13"/>
      <c r="F44" s="13"/>
      <c r="G44" s="13"/>
      <c r="H44" s="13"/>
      <c r="I44" s="13"/>
      <c r="J44" s="13"/>
      <c r="K44" s="13"/>
      <c r="L44" s="13"/>
      <c r="M44" s="13"/>
      <c r="N44" s="13"/>
      <c r="O44" s="13"/>
      <c r="P44" s="13"/>
      <c r="Q44" s="13"/>
      <c r="R44" s="13"/>
      <c r="S44" s="13"/>
      <c r="T44" s="13"/>
      <c r="U44" s="1"/>
      <c r="V44" s="1"/>
      <c r="W44" s="1"/>
      <c r="X44" s="1"/>
      <c r="Y44" s="1"/>
      <c r="Z44" s="1"/>
      <c r="AA44" s="1"/>
      <c r="AB44" s="7"/>
      <c r="AC44" s="1"/>
    </row>
    <row r="45" spans="1:29" ht="12.75" hidden="1" customHeight="1">
      <c r="A45" s="1"/>
      <c r="B45" s="13">
        <v>80101500</v>
      </c>
      <c r="C45" s="13" t="s">
        <v>17</v>
      </c>
      <c r="D45" s="13" t="s">
        <v>18</v>
      </c>
      <c r="E45" s="13"/>
      <c r="F45" s="13"/>
      <c r="G45" s="13"/>
      <c r="H45" s="13"/>
      <c r="I45" s="13"/>
      <c r="J45" s="13"/>
      <c r="K45" s="13"/>
      <c r="L45" s="13"/>
      <c r="M45" s="13"/>
      <c r="N45" s="13"/>
      <c r="O45" s="13"/>
      <c r="P45" s="13"/>
      <c r="Q45" s="13"/>
      <c r="R45" s="13"/>
      <c r="S45" s="13"/>
      <c r="T45" s="13"/>
      <c r="U45" s="1"/>
      <c r="V45" s="1"/>
      <c r="W45" s="1"/>
      <c r="X45" s="1"/>
      <c r="Y45" s="1"/>
      <c r="Z45" s="1"/>
      <c r="AA45" s="1"/>
      <c r="AB45" s="7"/>
      <c r="AC45" s="1"/>
    </row>
    <row r="46" spans="1:29" ht="12.75" hidden="1" customHeight="1">
      <c r="A46" s="1"/>
      <c r="B46" s="13">
        <v>80101509</v>
      </c>
      <c r="C46" s="13" t="s">
        <v>19</v>
      </c>
      <c r="D46" s="13" t="s">
        <v>20</v>
      </c>
      <c r="E46" s="13"/>
      <c r="F46" s="13"/>
      <c r="G46" s="13"/>
      <c r="H46" s="13"/>
      <c r="I46" s="13"/>
      <c r="J46" s="13"/>
      <c r="K46" s="13"/>
      <c r="L46" s="13"/>
      <c r="M46" s="13"/>
      <c r="N46" s="13"/>
      <c r="O46" s="13"/>
      <c r="P46" s="13"/>
      <c r="Q46" s="13"/>
      <c r="R46" s="13"/>
      <c r="S46" s="13"/>
      <c r="T46" s="13"/>
      <c r="U46" s="1"/>
      <c r="V46" s="1"/>
      <c r="W46" s="1"/>
      <c r="X46" s="1"/>
      <c r="Y46" s="1"/>
      <c r="Z46" s="1"/>
      <c r="AA46" s="1"/>
      <c r="AB46" s="7"/>
      <c r="AC46" s="1"/>
    </row>
    <row r="47" spans="1:29" ht="12.75" hidden="1" customHeight="1">
      <c r="A47" s="1"/>
      <c r="B47" s="13">
        <v>80101600</v>
      </c>
      <c r="C47" s="13" t="s">
        <v>21</v>
      </c>
      <c r="D47" s="13" t="s">
        <v>22</v>
      </c>
      <c r="E47" s="13"/>
      <c r="F47" s="13"/>
      <c r="G47" s="13"/>
      <c r="H47" s="13"/>
      <c r="I47" s="13"/>
      <c r="J47" s="13"/>
      <c r="K47" s="13"/>
      <c r="L47" s="13"/>
      <c r="M47" s="13"/>
      <c r="N47" s="13"/>
      <c r="O47" s="13"/>
      <c r="P47" s="13"/>
      <c r="Q47" s="13"/>
      <c r="R47" s="13"/>
      <c r="S47" s="13"/>
      <c r="T47" s="13"/>
      <c r="U47" s="1"/>
      <c r="V47" s="1"/>
      <c r="W47" s="1"/>
      <c r="X47" s="1"/>
      <c r="Y47" s="1"/>
      <c r="Z47" s="1"/>
      <c r="AA47" s="1"/>
      <c r="AB47" s="7"/>
      <c r="AC47" s="1"/>
    </row>
    <row r="48" spans="1:29" ht="12.75" hidden="1" customHeight="1">
      <c r="A48" s="1"/>
      <c r="B48" s="13">
        <v>80101604</v>
      </c>
      <c r="C48" s="13" t="s">
        <v>23</v>
      </c>
      <c r="D48" s="13" t="s">
        <v>24</v>
      </c>
      <c r="E48" s="13"/>
      <c r="F48" s="13"/>
      <c r="G48" s="13"/>
      <c r="H48" s="13"/>
      <c r="I48" s="13"/>
      <c r="J48" s="13"/>
      <c r="K48" s="13"/>
      <c r="L48" s="13"/>
      <c r="M48" s="13"/>
      <c r="N48" s="13"/>
      <c r="O48" s="13"/>
      <c r="P48" s="13"/>
      <c r="Q48" s="13"/>
      <c r="R48" s="13"/>
      <c r="S48" s="13"/>
      <c r="T48" s="13"/>
      <c r="U48" s="1"/>
      <c r="V48" s="1"/>
      <c r="W48" s="1"/>
      <c r="X48" s="1"/>
      <c r="Y48" s="1"/>
      <c r="Z48" s="1"/>
      <c r="AA48" s="1"/>
      <c r="AB48" s="7"/>
      <c r="AC48" s="1"/>
    </row>
    <row r="49" spans="1:29" ht="12.75" hidden="1" customHeight="1">
      <c r="A49" s="1"/>
      <c r="B49" s="13">
        <v>81131500</v>
      </c>
      <c r="C49" s="13" t="s">
        <v>25</v>
      </c>
      <c r="D49" s="13" t="s">
        <v>26</v>
      </c>
      <c r="E49" s="13"/>
      <c r="F49" s="13"/>
      <c r="G49" s="13"/>
      <c r="H49" s="13"/>
      <c r="I49" s="13"/>
      <c r="J49" s="13"/>
      <c r="K49" s="13"/>
      <c r="L49" s="13"/>
      <c r="M49" s="13"/>
      <c r="N49" s="13"/>
      <c r="O49" s="13"/>
      <c r="P49" s="13"/>
      <c r="Q49" s="13"/>
      <c r="R49" s="13"/>
      <c r="S49" s="13"/>
      <c r="T49" s="13"/>
      <c r="U49" s="1"/>
      <c r="V49" s="1"/>
      <c r="W49" s="1"/>
      <c r="X49" s="1"/>
      <c r="Y49" s="1"/>
      <c r="Z49" s="1"/>
      <c r="AA49" s="1"/>
      <c r="AB49" s="7"/>
      <c r="AC49" s="1"/>
    </row>
    <row r="50" spans="1:29" ht="12.75" hidden="1" customHeight="1">
      <c r="A50" s="1"/>
      <c r="B50" s="13">
        <v>81131501</v>
      </c>
      <c r="C50" s="13" t="s">
        <v>27</v>
      </c>
      <c r="D50" s="13" t="s">
        <v>28</v>
      </c>
      <c r="E50" s="13"/>
      <c r="F50" s="13"/>
      <c r="G50" s="13"/>
      <c r="H50" s="13"/>
      <c r="I50" s="13"/>
      <c r="J50" s="13"/>
      <c r="K50" s="13"/>
      <c r="L50" s="13"/>
      <c r="M50" s="13"/>
      <c r="N50" s="13"/>
      <c r="O50" s="13"/>
      <c r="P50" s="13"/>
      <c r="Q50" s="13"/>
      <c r="R50" s="13"/>
      <c r="S50" s="13"/>
      <c r="T50" s="13"/>
      <c r="U50" s="1"/>
      <c r="V50" s="1"/>
      <c r="W50" s="1"/>
      <c r="X50" s="1"/>
      <c r="Y50" s="1"/>
      <c r="Z50" s="1"/>
      <c r="AA50" s="1"/>
      <c r="AB50" s="7"/>
      <c r="AC50" s="1"/>
    </row>
    <row r="51" spans="1:29" ht="12.75" hidden="1" customHeight="1">
      <c r="A51" s="1"/>
      <c r="B51" s="13">
        <v>81131502</v>
      </c>
      <c r="C51" s="13" t="s">
        <v>29</v>
      </c>
      <c r="D51" s="13" t="s">
        <v>30</v>
      </c>
      <c r="E51" s="13"/>
      <c r="F51" s="13"/>
      <c r="G51" s="13"/>
      <c r="H51" s="13"/>
      <c r="I51" s="13"/>
      <c r="J51" s="13"/>
      <c r="K51" s="13"/>
      <c r="L51" s="13"/>
      <c r="M51" s="13"/>
      <c r="N51" s="13"/>
      <c r="O51" s="13"/>
      <c r="P51" s="13"/>
      <c r="Q51" s="13"/>
      <c r="R51" s="13"/>
      <c r="S51" s="13"/>
      <c r="T51" s="13"/>
      <c r="U51" s="1"/>
      <c r="V51" s="1"/>
      <c r="W51" s="1"/>
      <c r="X51" s="1"/>
      <c r="Y51" s="1"/>
      <c r="Z51" s="1"/>
      <c r="AA51" s="1"/>
      <c r="AB51" s="7"/>
      <c r="AC51" s="1"/>
    </row>
    <row r="52" spans="1:29" ht="12.75" hidden="1" customHeight="1">
      <c r="A52" s="1"/>
      <c r="B52" s="13">
        <v>81131503</v>
      </c>
      <c r="C52" s="13" t="s">
        <v>31</v>
      </c>
      <c r="D52" s="13" t="s">
        <v>32</v>
      </c>
      <c r="E52" s="13"/>
      <c r="F52" s="13"/>
      <c r="G52" s="13"/>
      <c r="H52" s="13"/>
      <c r="I52" s="13"/>
      <c r="J52" s="13"/>
      <c r="K52" s="13"/>
      <c r="L52" s="13"/>
      <c r="M52" s="13"/>
      <c r="N52" s="13"/>
      <c r="O52" s="13"/>
      <c r="P52" s="13"/>
      <c r="Q52" s="13"/>
      <c r="R52" s="13"/>
      <c r="S52" s="13"/>
      <c r="T52" s="13"/>
      <c r="U52" s="1"/>
      <c r="V52" s="1"/>
      <c r="W52" s="1"/>
      <c r="X52" s="1"/>
      <c r="Y52" s="1"/>
      <c r="Z52" s="1"/>
      <c r="AA52" s="1"/>
      <c r="AB52" s="7"/>
      <c r="AC52" s="1"/>
    </row>
    <row r="53" spans="1:29" ht="12.75" hidden="1" customHeight="1">
      <c r="A53" s="1"/>
      <c r="B53" s="13">
        <v>81131504</v>
      </c>
      <c r="C53" s="13" t="s">
        <v>33</v>
      </c>
      <c r="D53" s="13" t="s">
        <v>34</v>
      </c>
      <c r="E53" s="13"/>
      <c r="F53" s="13"/>
      <c r="G53" s="13"/>
      <c r="H53" s="13"/>
      <c r="I53" s="13"/>
      <c r="J53" s="13"/>
      <c r="K53" s="13"/>
      <c r="L53" s="13"/>
      <c r="M53" s="13"/>
      <c r="N53" s="13"/>
      <c r="O53" s="13"/>
      <c r="P53" s="13"/>
      <c r="Q53" s="13"/>
      <c r="R53" s="13"/>
      <c r="S53" s="13"/>
      <c r="T53" s="13"/>
      <c r="U53" s="1"/>
      <c r="V53" s="1"/>
      <c r="W53" s="1"/>
      <c r="X53" s="1"/>
      <c r="Y53" s="1"/>
      <c r="Z53" s="1"/>
      <c r="AA53" s="1"/>
      <c r="AB53" s="7"/>
      <c r="AC53" s="1"/>
    </row>
    <row r="54" spans="1:29" ht="12.75" hidden="1" customHeight="1">
      <c r="A54" s="1"/>
      <c r="B54" s="13">
        <v>81131505</v>
      </c>
      <c r="C54" s="13" t="s">
        <v>35</v>
      </c>
      <c r="D54" s="13" t="s">
        <v>36</v>
      </c>
      <c r="E54" s="13"/>
      <c r="F54" s="13"/>
      <c r="G54" s="13"/>
      <c r="H54" s="13"/>
      <c r="I54" s="13"/>
      <c r="J54" s="13"/>
      <c r="K54" s="13"/>
      <c r="L54" s="13"/>
      <c r="M54" s="13"/>
      <c r="N54" s="13"/>
      <c r="O54" s="13"/>
      <c r="P54" s="13"/>
      <c r="Q54" s="13"/>
      <c r="R54" s="13"/>
      <c r="S54" s="13"/>
      <c r="T54" s="13"/>
      <c r="U54" s="1"/>
      <c r="V54" s="1"/>
      <c r="W54" s="1"/>
      <c r="X54" s="1"/>
      <c r="Y54" s="1"/>
      <c r="Z54" s="1"/>
      <c r="AA54" s="1"/>
      <c r="AB54" s="7"/>
      <c r="AC54" s="1"/>
    </row>
    <row r="55" spans="1:29" ht="12.75" hidden="1" customHeight="1">
      <c r="A55" s="1"/>
      <c r="B55" s="13">
        <v>84111600</v>
      </c>
      <c r="C55" s="13" t="s">
        <v>37</v>
      </c>
      <c r="D55" s="13" t="s">
        <v>38</v>
      </c>
      <c r="E55" s="13"/>
      <c r="F55" s="13"/>
      <c r="G55" s="13"/>
      <c r="H55" s="13"/>
      <c r="I55" s="13"/>
      <c r="J55" s="13"/>
      <c r="K55" s="13"/>
      <c r="L55" s="13"/>
      <c r="M55" s="13"/>
      <c r="N55" s="13"/>
      <c r="O55" s="13"/>
      <c r="P55" s="13"/>
      <c r="Q55" s="13"/>
      <c r="R55" s="13"/>
      <c r="S55" s="13"/>
      <c r="T55" s="13"/>
      <c r="U55" s="1"/>
      <c r="V55" s="1"/>
      <c r="W55" s="1"/>
      <c r="X55" s="1"/>
      <c r="Y55" s="1"/>
      <c r="Z55" s="1"/>
      <c r="AA55" s="1"/>
      <c r="AB55" s="7"/>
      <c r="AC55" s="1"/>
    </row>
    <row r="56" spans="1:29" ht="12.75" hidden="1" customHeight="1">
      <c r="A56" s="1"/>
      <c r="B56" s="13">
        <v>84111601</v>
      </c>
      <c r="C56" s="13" t="s">
        <v>39</v>
      </c>
      <c r="D56" s="13" t="s">
        <v>40</v>
      </c>
      <c r="E56" s="13"/>
      <c r="F56" s="13"/>
      <c r="G56" s="13"/>
      <c r="H56" s="13"/>
      <c r="I56" s="13"/>
      <c r="J56" s="13"/>
      <c r="K56" s="13"/>
      <c r="L56" s="13"/>
      <c r="M56" s="13"/>
      <c r="N56" s="13"/>
      <c r="O56" s="13"/>
      <c r="P56" s="13"/>
      <c r="Q56" s="13"/>
      <c r="R56" s="13"/>
      <c r="S56" s="13"/>
      <c r="T56" s="13"/>
      <c r="U56" s="1"/>
      <c r="V56" s="1"/>
      <c r="W56" s="1"/>
      <c r="X56" s="1"/>
      <c r="Y56" s="1"/>
      <c r="Z56" s="1"/>
      <c r="AA56" s="1"/>
      <c r="AB56" s="7"/>
      <c r="AC56" s="1"/>
    </row>
    <row r="57" spans="1:29" ht="12.75" hidden="1" customHeight="1">
      <c r="A57" s="1"/>
      <c r="B57" s="13">
        <v>84111602</v>
      </c>
      <c r="C57" s="13" t="s">
        <v>41</v>
      </c>
      <c r="D57" s="13" t="s">
        <v>42</v>
      </c>
      <c r="E57" s="13"/>
      <c r="F57" s="13"/>
      <c r="G57" s="13"/>
      <c r="H57" s="13"/>
      <c r="I57" s="13"/>
      <c r="J57" s="13"/>
      <c r="K57" s="13"/>
      <c r="L57" s="13"/>
      <c r="M57" s="13"/>
      <c r="N57" s="13"/>
      <c r="O57" s="13"/>
      <c r="P57" s="13"/>
      <c r="Q57" s="13"/>
      <c r="R57" s="13"/>
      <c r="S57" s="13"/>
      <c r="T57" s="13"/>
      <c r="U57" s="1"/>
      <c r="V57" s="1"/>
      <c r="W57" s="1"/>
      <c r="X57" s="1"/>
      <c r="Y57" s="1"/>
      <c r="Z57" s="1"/>
      <c r="AA57" s="1"/>
      <c r="AB57" s="7"/>
      <c r="AC57" s="1"/>
    </row>
    <row r="58" spans="1:29" ht="12.75" hidden="1" customHeight="1">
      <c r="A58" s="1"/>
      <c r="B58" s="13">
        <v>93151600</v>
      </c>
      <c r="C58" s="13" t="s">
        <v>43</v>
      </c>
      <c r="D58" s="13" t="s">
        <v>44</v>
      </c>
      <c r="E58" s="13"/>
      <c r="F58" s="13"/>
      <c r="G58" s="13"/>
      <c r="H58" s="13"/>
      <c r="I58" s="13"/>
      <c r="J58" s="13"/>
      <c r="K58" s="13"/>
      <c r="L58" s="13"/>
      <c r="M58" s="13"/>
      <c r="N58" s="13"/>
      <c r="O58" s="13"/>
      <c r="P58" s="13"/>
      <c r="Q58" s="13"/>
      <c r="R58" s="13"/>
      <c r="S58" s="13"/>
      <c r="T58" s="13"/>
      <c r="U58" s="1"/>
      <c r="V58" s="1"/>
      <c r="W58" s="1"/>
      <c r="X58" s="1"/>
      <c r="Y58" s="1"/>
      <c r="Z58" s="1"/>
      <c r="AA58" s="1"/>
      <c r="AB58" s="7"/>
      <c r="AC58" s="1"/>
    </row>
    <row r="59" spans="1:29" ht="12.75" hidden="1" customHeight="1">
      <c r="A59" s="1"/>
      <c r="B59" s="13">
        <v>93151607</v>
      </c>
      <c r="C59" s="13" t="s">
        <v>45</v>
      </c>
      <c r="D59" s="13" t="s">
        <v>46</v>
      </c>
      <c r="E59" s="13"/>
      <c r="F59" s="13"/>
      <c r="G59" s="13"/>
      <c r="H59" s="13"/>
      <c r="I59" s="13"/>
      <c r="J59" s="13"/>
      <c r="K59" s="13"/>
      <c r="L59" s="13"/>
      <c r="M59" s="13"/>
      <c r="N59" s="13"/>
      <c r="O59" s="13"/>
      <c r="P59" s="13"/>
      <c r="Q59" s="13"/>
      <c r="R59" s="13"/>
      <c r="S59" s="13"/>
      <c r="T59" s="13"/>
      <c r="U59" s="1"/>
      <c r="V59" s="1"/>
      <c r="W59" s="1"/>
      <c r="X59" s="1"/>
      <c r="Y59" s="1"/>
      <c r="Z59" s="1"/>
      <c r="AA59" s="1"/>
      <c r="AB59" s="7"/>
      <c r="AC59" s="1"/>
    </row>
    <row r="60" spans="1:29" ht="12.75" hidden="1"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7"/>
      <c r="AC60" s="1"/>
    </row>
    <row r="61" spans="1:29"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7"/>
      <c r="AC61" s="1"/>
    </row>
    <row r="62" spans="1:29"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7"/>
      <c r="AC62" s="1"/>
    </row>
    <row r="63" spans="1:29"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7"/>
      <c r="AC63" s="1"/>
    </row>
    <row r="64" spans="1:29"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7"/>
      <c r="AC64" s="1"/>
    </row>
    <row r="65" spans="1:29"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7"/>
      <c r="AC65" s="1"/>
    </row>
    <row r="66" spans="1:29"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7"/>
      <c r="AC66" s="1"/>
    </row>
    <row r="67" spans="1:29"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7"/>
      <c r="AC67" s="1"/>
    </row>
    <row r="68" spans="1:29"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7"/>
      <c r="AC68" s="1"/>
    </row>
    <row r="69" spans="1:2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7"/>
      <c r="AC69" s="1"/>
    </row>
    <row r="70" spans="1:29"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7"/>
      <c r="AC70" s="1"/>
    </row>
    <row r="71" spans="1:29"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7"/>
      <c r="AC71" s="1"/>
    </row>
    <row r="72" spans="1:29"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7"/>
      <c r="AC72" s="1"/>
    </row>
    <row r="73" spans="1:29"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7"/>
      <c r="AC73" s="1"/>
    </row>
    <row r="74" spans="1:29"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7"/>
      <c r="AC74" s="1"/>
    </row>
    <row r="75" spans="1:29"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7"/>
      <c r="AC75" s="1"/>
    </row>
    <row r="76" spans="1:29"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7"/>
      <c r="AC76" s="1"/>
    </row>
    <row r="77" spans="1:29"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7"/>
      <c r="AC77" s="1"/>
    </row>
    <row r="78" spans="1:29"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7"/>
      <c r="AC78" s="1"/>
    </row>
    <row r="79" spans="1:2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7"/>
      <c r="AC79" s="1"/>
    </row>
    <row r="80" spans="1:29"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7"/>
      <c r="AC80" s="1"/>
    </row>
    <row r="81" spans="1:29"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7"/>
      <c r="AC81" s="1"/>
    </row>
    <row r="82" spans="1:29"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7"/>
      <c r="AC82" s="1"/>
    </row>
    <row r="83" spans="1:29"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7"/>
      <c r="AC83" s="1"/>
    </row>
    <row r="84" spans="1:29"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7"/>
      <c r="AC84" s="1"/>
    </row>
    <row r="85" spans="1:29"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7"/>
      <c r="AC85" s="1"/>
    </row>
    <row r="86" spans="1:29"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7"/>
      <c r="AC86" s="1"/>
    </row>
    <row r="87" spans="1:29"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7"/>
      <c r="AC87" s="1"/>
    </row>
    <row r="88" spans="1:29"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7"/>
      <c r="AC88" s="1"/>
    </row>
    <row r="89" spans="1:2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7"/>
      <c r="AC89" s="1"/>
    </row>
    <row r="90" spans="1:29"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7"/>
      <c r="AC90" s="1"/>
    </row>
    <row r="91" spans="1:29"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7"/>
      <c r="AC91" s="1"/>
    </row>
    <row r="92" spans="1:29"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7"/>
      <c r="AC92" s="1"/>
    </row>
    <row r="93" spans="1:29"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7"/>
      <c r="AC93" s="1"/>
    </row>
    <row r="94" spans="1:29"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7"/>
      <c r="AC94" s="1"/>
    </row>
    <row r="95" spans="1:29"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7"/>
      <c r="AC95" s="1"/>
    </row>
    <row r="96" spans="1:29"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7"/>
      <c r="AC96" s="1"/>
    </row>
    <row r="97" spans="1:29"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7"/>
      <c r="AC97" s="1"/>
    </row>
    <row r="98" spans="1:29"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7"/>
      <c r="AC98" s="1"/>
    </row>
    <row r="99" spans="1:2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7"/>
      <c r="AC99" s="1"/>
    </row>
    <row r="100" spans="1:29"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7"/>
      <c r="AC100" s="1"/>
    </row>
    <row r="101" spans="1:29"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7"/>
      <c r="AC101" s="1"/>
    </row>
    <row r="102" spans="1:29"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7"/>
      <c r="AC102" s="1"/>
    </row>
    <row r="103" spans="1:29"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7"/>
      <c r="AC103" s="1"/>
    </row>
    <row r="104" spans="1:29"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7"/>
      <c r="AC104" s="1"/>
    </row>
    <row r="105" spans="1:29"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7"/>
      <c r="AC105" s="1"/>
    </row>
    <row r="106" spans="1:29"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7"/>
      <c r="AC106" s="1"/>
    </row>
    <row r="107" spans="1:29"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7"/>
      <c r="AC107" s="1"/>
    </row>
    <row r="108" spans="1:29"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7"/>
      <c r="AC108" s="1"/>
    </row>
    <row r="109" spans="1:2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7"/>
      <c r="AC109" s="1"/>
    </row>
    <row r="110" spans="1:29"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7"/>
      <c r="AC110" s="1"/>
    </row>
    <row r="111" spans="1:29"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7"/>
      <c r="AC111" s="1"/>
    </row>
    <row r="112" spans="1:29"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7"/>
      <c r="AC112" s="1"/>
    </row>
    <row r="113" spans="1:29"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7"/>
      <c r="AC113" s="1"/>
    </row>
    <row r="114" spans="1:29"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7"/>
      <c r="AC114" s="1"/>
    </row>
    <row r="115" spans="1:29"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7"/>
      <c r="AC115" s="1"/>
    </row>
    <row r="116" spans="1:29"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7"/>
      <c r="AC116" s="1"/>
    </row>
    <row r="117" spans="1:29"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7"/>
      <c r="AC117" s="1"/>
    </row>
    <row r="118" spans="1:29"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7"/>
      <c r="AC118" s="1"/>
    </row>
    <row r="119" spans="1:2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7"/>
      <c r="AC119" s="1"/>
    </row>
    <row r="120" spans="1:29"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7"/>
      <c r="AC120" s="1"/>
    </row>
    <row r="121" spans="1:29"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7"/>
      <c r="AC121" s="1"/>
    </row>
    <row r="122" spans="1:29"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7"/>
      <c r="AC122" s="1"/>
    </row>
    <row r="123" spans="1:29"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7"/>
      <c r="AC123" s="1"/>
    </row>
    <row r="124" spans="1:29"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7"/>
      <c r="AC124" s="1"/>
    </row>
    <row r="125" spans="1:29"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7"/>
      <c r="AC125" s="1"/>
    </row>
    <row r="126" spans="1:29"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7"/>
      <c r="AC126" s="1"/>
    </row>
    <row r="127" spans="1:29"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7"/>
      <c r="AC127" s="1"/>
    </row>
    <row r="128" spans="1:29"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7"/>
      <c r="AC128" s="1"/>
    </row>
    <row r="129" spans="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7"/>
      <c r="AC129" s="1"/>
    </row>
    <row r="130" spans="1:29"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7"/>
      <c r="AC130" s="1"/>
    </row>
    <row r="131" spans="1:29"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7"/>
      <c r="AC131" s="1"/>
    </row>
    <row r="132" spans="1:29"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7"/>
      <c r="AC132" s="1"/>
    </row>
    <row r="133" spans="1:29"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7"/>
      <c r="AC133" s="1"/>
    </row>
    <row r="134" spans="1:29"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7"/>
      <c r="AC134" s="1"/>
    </row>
    <row r="135" spans="1:29"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7"/>
      <c r="AC135" s="1"/>
    </row>
    <row r="136" spans="1:29"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7"/>
      <c r="AC136" s="1"/>
    </row>
    <row r="137" spans="1:29"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7"/>
      <c r="AC137" s="1"/>
    </row>
    <row r="138" spans="1:29"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7"/>
      <c r="AC138" s="1"/>
    </row>
    <row r="139" spans="1:2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7"/>
      <c r="AC139" s="1"/>
    </row>
    <row r="140" spans="1:29"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7"/>
      <c r="AC140" s="1"/>
    </row>
    <row r="141" spans="1:29"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7"/>
      <c r="AC141" s="1"/>
    </row>
    <row r="142" spans="1:29"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7"/>
      <c r="AC142" s="1"/>
    </row>
    <row r="143" spans="1:29"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7"/>
      <c r="AC143" s="1"/>
    </row>
    <row r="144" spans="1:29"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7"/>
      <c r="AC144" s="1"/>
    </row>
    <row r="145" spans="1:29"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7"/>
      <c r="AC145" s="1"/>
    </row>
    <row r="146" spans="1:29"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7"/>
      <c r="AC146" s="1"/>
    </row>
    <row r="147" spans="1:29"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7"/>
      <c r="AC147" s="1"/>
    </row>
    <row r="148" spans="1:29"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7"/>
      <c r="AC148" s="1"/>
    </row>
    <row r="149" spans="1:2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7"/>
      <c r="AC149" s="1"/>
    </row>
    <row r="150" spans="1:29"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7"/>
      <c r="AC150" s="1"/>
    </row>
    <row r="151" spans="1:29"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7"/>
      <c r="AC151" s="1"/>
    </row>
    <row r="152" spans="1:29"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7"/>
      <c r="AC152" s="1"/>
    </row>
    <row r="153" spans="1:29"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7"/>
      <c r="AC153" s="1"/>
    </row>
    <row r="154" spans="1:29"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7"/>
      <c r="AC154" s="1"/>
    </row>
    <row r="155" spans="1:29"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7"/>
      <c r="AC155" s="1"/>
    </row>
    <row r="156" spans="1:29"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7"/>
      <c r="AC156" s="1"/>
    </row>
    <row r="157" spans="1:29"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7"/>
      <c r="AC157" s="1"/>
    </row>
    <row r="158" spans="1:29"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7"/>
      <c r="AC158" s="1"/>
    </row>
    <row r="159" spans="1:2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7"/>
      <c r="AC159" s="1"/>
    </row>
    <row r="160" spans="1:29"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7"/>
      <c r="AC160" s="1"/>
    </row>
    <row r="161" spans="1:29"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7"/>
      <c r="AC161" s="1"/>
    </row>
    <row r="162" spans="1:29"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7"/>
      <c r="AC162" s="1"/>
    </row>
    <row r="163" spans="1:29"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7"/>
      <c r="AC163" s="1"/>
    </row>
    <row r="164" spans="1:29"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7"/>
      <c r="AC164" s="1"/>
    </row>
    <row r="165" spans="1:29"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7"/>
      <c r="AC165" s="1"/>
    </row>
    <row r="166" spans="1:29"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7"/>
      <c r="AC166" s="1"/>
    </row>
    <row r="167" spans="1:29"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7"/>
      <c r="AC167" s="1"/>
    </row>
    <row r="168" spans="1:29"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7"/>
      <c r="AC168" s="1"/>
    </row>
    <row r="169" spans="1:2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7"/>
      <c r="AC169" s="1"/>
    </row>
    <row r="170" spans="1:29"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7"/>
      <c r="AC170" s="1"/>
    </row>
    <row r="171" spans="1:29"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7"/>
      <c r="AC171" s="1"/>
    </row>
    <row r="172" spans="1:29"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7"/>
      <c r="AC172" s="1"/>
    </row>
    <row r="173" spans="1:29"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7"/>
      <c r="AC173" s="1"/>
    </row>
    <row r="174" spans="1:29"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7"/>
      <c r="AC174" s="1"/>
    </row>
    <row r="175" spans="1:29"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7"/>
      <c r="AC175" s="1"/>
    </row>
    <row r="176" spans="1:29"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7"/>
      <c r="AC176" s="1"/>
    </row>
    <row r="177" spans="1:29"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7"/>
      <c r="AC177" s="1"/>
    </row>
    <row r="178" spans="1:29"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7"/>
      <c r="AC178" s="1"/>
    </row>
    <row r="179" spans="1:2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7"/>
      <c r="AC179" s="1"/>
    </row>
    <row r="180" spans="1:29"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7"/>
      <c r="AC180" s="1"/>
    </row>
    <row r="181" spans="1:29"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7"/>
      <c r="AC181" s="1"/>
    </row>
    <row r="182" spans="1:29"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7"/>
      <c r="AC182" s="1"/>
    </row>
    <row r="183" spans="1:29"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7"/>
      <c r="AC183" s="1"/>
    </row>
    <row r="184" spans="1:29"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7"/>
      <c r="AC184" s="1"/>
    </row>
    <row r="185" spans="1:29"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7"/>
      <c r="AC185" s="1"/>
    </row>
    <row r="186" spans="1:29"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7"/>
      <c r="AC186" s="1"/>
    </row>
    <row r="187" spans="1:29"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7"/>
      <c r="AC187" s="1"/>
    </row>
    <row r="188" spans="1:29"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7"/>
      <c r="AC188" s="1"/>
    </row>
    <row r="189" spans="1:2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7"/>
      <c r="AC189" s="1"/>
    </row>
    <row r="190" spans="1:29"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7"/>
      <c r="AC190" s="1"/>
    </row>
    <row r="191" spans="1:29"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7"/>
      <c r="AC191" s="1"/>
    </row>
    <row r="192" spans="1:29"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7"/>
      <c r="AC192" s="1"/>
    </row>
    <row r="193" spans="1:29"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7"/>
      <c r="AC193" s="1"/>
    </row>
    <row r="194" spans="1:29"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7"/>
      <c r="AC194" s="1"/>
    </row>
    <row r="195" spans="1:29"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7"/>
      <c r="AC195" s="1"/>
    </row>
    <row r="196" spans="1:29"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7"/>
      <c r="AC196" s="1"/>
    </row>
    <row r="197" spans="1:29"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7"/>
      <c r="AC197" s="1"/>
    </row>
    <row r="198" spans="1:29"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7"/>
      <c r="AC198" s="1"/>
    </row>
    <row r="199" spans="1:2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7"/>
      <c r="AC199" s="1"/>
    </row>
    <row r="200" spans="1:29"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7"/>
      <c r="AC200" s="1"/>
    </row>
    <row r="201" spans="1:29"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7"/>
      <c r="AC201" s="1"/>
    </row>
    <row r="202" spans="1:29"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7"/>
      <c r="AC202" s="1"/>
    </row>
    <row r="203" spans="1:29"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7"/>
      <c r="AC203" s="1"/>
    </row>
    <row r="204" spans="1:29"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7"/>
      <c r="AC204" s="1"/>
    </row>
    <row r="205" spans="1:29"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7"/>
      <c r="AC205" s="1"/>
    </row>
    <row r="206" spans="1:29"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7"/>
      <c r="AC206" s="1"/>
    </row>
    <row r="207" spans="1:29"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7"/>
      <c r="AC207" s="1"/>
    </row>
    <row r="208" spans="1:29"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7"/>
      <c r="AC208" s="1"/>
    </row>
    <row r="209" spans="1:2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7"/>
      <c r="AC209" s="1"/>
    </row>
    <row r="210" spans="1:29"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7"/>
      <c r="AC210" s="1"/>
    </row>
    <row r="211" spans="1:29"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7"/>
      <c r="AC211" s="1"/>
    </row>
    <row r="212" spans="1:29"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7"/>
      <c r="AC212" s="1"/>
    </row>
    <row r="213" spans="1:29"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7"/>
      <c r="AC213" s="1"/>
    </row>
    <row r="214" spans="1:29"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7"/>
      <c r="AC214" s="1"/>
    </row>
    <row r="215" spans="1:29"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7"/>
      <c r="AC215" s="1"/>
    </row>
    <row r="216" spans="1:29"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7"/>
      <c r="AC216" s="1"/>
    </row>
    <row r="217" spans="1:29"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7"/>
      <c r="AC217" s="1"/>
    </row>
    <row r="218" spans="1:29"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7"/>
      <c r="AC218" s="1"/>
    </row>
    <row r="219" spans="1:2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7"/>
      <c r="AC219" s="1"/>
    </row>
    <row r="220" spans="1:29"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7"/>
      <c r="AC220" s="1"/>
    </row>
    <row r="221" spans="1:29"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7"/>
      <c r="AC221" s="1"/>
    </row>
    <row r="222" spans="1:29"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7"/>
      <c r="AC222" s="1"/>
    </row>
    <row r="223" spans="1:29"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7"/>
      <c r="AC223" s="1"/>
    </row>
    <row r="224" spans="1:29"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7"/>
      <c r="AC224" s="1"/>
    </row>
    <row r="225" spans="1:29"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7"/>
      <c r="AC225" s="1"/>
    </row>
    <row r="226" spans="1:29"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7"/>
      <c r="AC226" s="1"/>
    </row>
    <row r="227" spans="1:29"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7"/>
      <c r="AC227" s="1"/>
    </row>
    <row r="228" spans="1:29"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7"/>
      <c r="AC228" s="1"/>
    </row>
    <row r="229" spans="1: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7"/>
      <c r="AC229" s="1"/>
    </row>
    <row r="230" spans="1:29"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7"/>
      <c r="AC230" s="1"/>
    </row>
    <row r="231" spans="1:29"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7"/>
      <c r="AC231" s="1"/>
    </row>
    <row r="232" spans="1:29"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7"/>
      <c r="AC232" s="1"/>
    </row>
    <row r="233" spans="1:29"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7"/>
      <c r="AC233" s="1"/>
    </row>
    <row r="234" spans="1:29"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7"/>
      <c r="AC234" s="1"/>
    </row>
    <row r="235" spans="1:29"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7"/>
      <c r="AC235" s="1"/>
    </row>
    <row r="236" spans="1:29"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7"/>
      <c r="AC236" s="1"/>
    </row>
    <row r="237" spans="1:29"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7"/>
      <c r="AC237" s="1"/>
    </row>
    <row r="238" spans="1:29"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7"/>
      <c r="AC238" s="1"/>
    </row>
    <row r="239" spans="1:2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7"/>
      <c r="AC239" s="1"/>
    </row>
    <row r="240" spans="1:29"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7"/>
      <c r="AC240" s="1"/>
    </row>
    <row r="241" spans="1:29"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7"/>
      <c r="AC241" s="1"/>
    </row>
    <row r="242" spans="1:29"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7"/>
      <c r="AC242" s="1"/>
    </row>
    <row r="243" spans="1:29"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7"/>
      <c r="AC243" s="1"/>
    </row>
    <row r="244" spans="1:29"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7"/>
      <c r="AC244" s="1"/>
    </row>
    <row r="245" spans="1:29"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7"/>
      <c r="AC245" s="1"/>
    </row>
    <row r="246" spans="1:29"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7"/>
      <c r="AC246" s="1"/>
    </row>
    <row r="247" spans="1:29"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7"/>
      <c r="AC247" s="1"/>
    </row>
    <row r="248" spans="1:29"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7"/>
      <c r="AC248" s="1"/>
    </row>
    <row r="249" spans="1:2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7"/>
      <c r="AC249" s="1"/>
    </row>
    <row r="250" spans="1:29"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7"/>
      <c r="AC250" s="1"/>
    </row>
    <row r="251" spans="1:29"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7"/>
      <c r="AC251" s="1"/>
    </row>
    <row r="252" spans="1:29"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7"/>
      <c r="AC252" s="1"/>
    </row>
    <row r="253" spans="1:29"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7"/>
      <c r="AC253" s="1"/>
    </row>
    <row r="254" spans="1:29"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7"/>
      <c r="AC254" s="1"/>
    </row>
    <row r="255" spans="1:29"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7"/>
      <c r="AC255" s="1"/>
    </row>
    <row r="256" spans="1:29"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7"/>
      <c r="AC256" s="1"/>
    </row>
    <row r="257" spans="1:29"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7"/>
      <c r="AC257" s="1"/>
    </row>
    <row r="258" spans="1:29"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7"/>
      <c r="AC258" s="1"/>
    </row>
    <row r="259" spans="1:2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7"/>
      <c r="AC259" s="1"/>
    </row>
    <row r="260" spans="1:29"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7"/>
      <c r="AC260" s="1"/>
    </row>
    <row r="261" spans="1:29"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7"/>
      <c r="AC261" s="1"/>
    </row>
    <row r="262" spans="1:29"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7"/>
      <c r="AC262" s="1"/>
    </row>
    <row r="263" spans="1:29"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7"/>
      <c r="AC263" s="1"/>
    </row>
    <row r="264" spans="1:29"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7"/>
      <c r="AC264" s="1"/>
    </row>
    <row r="265" spans="1:29"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7"/>
      <c r="AC265" s="1"/>
    </row>
    <row r="266" spans="1:29"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7"/>
      <c r="AC266" s="1"/>
    </row>
    <row r="267" spans="1:29"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7"/>
      <c r="AC267" s="1"/>
    </row>
    <row r="268" spans="1:29"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7"/>
      <c r="AC268" s="1"/>
    </row>
    <row r="269" spans="1:2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7"/>
      <c r="AC269" s="1"/>
    </row>
    <row r="270" spans="1:29"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7"/>
      <c r="AC270" s="1"/>
    </row>
    <row r="271" spans="1:29"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7"/>
      <c r="AC271" s="1"/>
    </row>
    <row r="272" spans="1:29"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7"/>
      <c r="AC272" s="1"/>
    </row>
    <row r="273" spans="1:29"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7"/>
      <c r="AC273" s="1"/>
    </row>
    <row r="274" spans="1:29"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7"/>
      <c r="AC274" s="1"/>
    </row>
    <row r="275" spans="1:29"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7"/>
      <c r="AC275" s="1"/>
    </row>
    <row r="276" spans="1:29"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7"/>
      <c r="AC276" s="1"/>
    </row>
    <row r="277" spans="1:29"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7"/>
      <c r="AC277" s="1"/>
    </row>
    <row r="278" spans="1:29"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7"/>
      <c r="AC278" s="1"/>
    </row>
    <row r="279" spans="1:2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7"/>
      <c r="AC279" s="1"/>
    </row>
    <row r="280" spans="1:29"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7"/>
      <c r="AC280" s="1"/>
    </row>
    <row r="281" spans="1:29"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7"/>
      <c r="AC281" s="1"/>
    </row>
    <row r="282" spans="1:29"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7"/>
      <c r="AC282" s="1"/>
    </row>
    <row r="283" spans="1:29"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7"/>
      <c r="AC283" s="1"/>
    </row>
    <row r="284" spans="1:29"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7"/>
      <c r="AC284" s="1"/>
    </row>
    <row r="285" spans="1:29"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7"/>
      <c r="AC285" s="1"/>
    </row>
    <row r="286" spans="1:29"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7"/>
      <c r="AC286" s="1"/>
    </row>
    <row r="287" spans="1:29"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7"/>
      <c r="AC287" s="1"/>
    </row>
    <row r="288" spans="1:29"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7"/>
      <c r="AC288" s="1"/>
    </row>
    <row r="289" spans="1:2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7"/>
      <c r="AC289" s="1"/>
    </row>
    <row r="290" spans="1:29"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7"/>
      <c r="AC290" s="1"/>
    </row>
    <row r="291" spans="1:29"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7"/>
      <c r="AC291" s="1"/>
    </row>
    <row r="292" spans="1:29"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7"/>
      <c r="AC292" s="1"/>
    </row>
    <row r="293" spans="1:29"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7"/>
      <c r="AC293" s="1"/>
    </row>
    <row r="294" spans="1:29"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7"/>
      <c r="AC294" s="1"/>
    </row>
    <row r="295" spans="1:29"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7"/>
      <c r="AC295" s="1"/>
    </row>
    <row r="296" spans="1:29"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7"/>
      <c r="AC296" s="1"/>
    </row>
    <row r="297" spans="1:29"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7"/>
      <c r="AC297" s="1"/>
    </row>
    <row r="298" spans="1:29"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7"/>
      <c r="AC298" s="1"/>
    </row>
    <row r="299" spans="1:2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7"/>
      <c r="AC299" s="1"/>
    </row>
    <row r="300" spans="1:29"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7"/>
      <c r="AC300" s="1"/>
    </row>
    <row r="301" spans="1:29"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7"/>
      <c r="AC301" s="1"/>
    </row>
    <row r="302" spans="1:29"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7"/>
      <c r="AC302" s="1"/>
    </row>
    <row r="303" spans="1:29"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7"/>
      <c r="AC303" s="1"/>
    </row>
    <row r="304" spans="1:29"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7"/>
      <c r="AC304" s="1"/>
    </row>
    <row r="305" spans="1:29"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7"/>
      <c r="AC305" s="1"/>
    </row>
    <row r="306" spans="1:29"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7"/>
      <c r="AC306" s="1"/>
    </row>
    <row r="307" spans="1:29"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7"/>
      <c r="AC307" s="1"/>
    </row>
    <row r="308" spans="1:29"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7"/>
      <c r="AC308" s="1"/>
    </row>
    <row r="309" spans="1:2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7"/>
      <c r="AC309" s="1"/>
    </row>
    <row r="310" spans="1:29"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7"/>
      <c r="AC310" s="1"/>
    </row>
    <row r="311" spans="1:29"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7"/>
      <c r="AC311" s="1"/>
    </row>
    <row r="312" spans="1:29"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7"/>
      <c r="AC312" s="1"/>
    </row>
    <row r="313" spans="1:29"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7"/>
      <c r="AC313" s="1"/>
    </row>
    <row r="314" spans="1:29"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7"/>
      <c r="AC314" s="1"/>
    </row>
    <row r="315" spans="1:29"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7"/>
      <c r="AC315" s="1"/>
    </row>
    <row r="316" spans="1:29"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7"/>
      <c r="AC316" s="1"/>
    </row>
    <row r="317" spans="1:29"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7"/>
      <c r="AC317" s="1"/>
    </row>
    <row r="318" spans="1:29"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7"/>
      <c r="AC318" s="1"/>
    </row>
    <row r="319" spans="1:2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7"/>
      <c r="AC319" s="1"/>
    </row>
    <row r="320" spans="1:29"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7"/>
      <c r="AC320" s="1"/>
    </row>
    <row r="321" spans="1:29"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7"/>
      <c r="AC321" s="1"/>
    </row>
    <row r="322" spans="1:29"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7"/>
      <c r="AC322" s="1"/>
    </row>
    <row r="323" spans="1:29"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7"/>
      <c r="AC323" s="1"/>
    </row>
    <row r="324" spans="1:29"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7"/>
      <c r="AC324" s="1"/>
    </row>
    <row r="325" spans="1:29"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7"/>
      <c r="AC325" s="1"/>
    </row>
    <row r="326" spans="1:29"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7"/>
      <c r="AC326" s="1"/>
    </row>
    <row r="327" spans="1:29"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7"/>
      <c r="AC327" s="1"/>
    </row>
    <row r="328" spans="1:29"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7"/>
      <c r="AC328" s="1"/>
    </row>
    <row r="329" spans="1: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7"/>
      <c r="AC329" s="1"/>
    </row>
    <row r="330" spans="1:29"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7"/>
      <c r="AC330" s="1"/>
    </row>
    <row r="331" spans="1:29"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7"/>
      <c r="AC331" s="1"/>
    </row>
    <row r="332" spans="1:29"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7"/>
      <c r="AC332" s="1"/>
    </row>
    <row r="333" spans="1:29"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7"/>
      <c r="AC333" s="1"/>
    </row>
    <row r="334" spans="1:29"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7"/>
      <c r="AC334" s="1"/>
    </row>
    <row r="335" spans="1:29"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7"/>
      <c r="AC335" s="1"/>
    </row>
    <row r="336" spans="1:29"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7"/>
      <c r="AC336" s="1"/>
    </row>
    <row r="337" spans="1:29"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7"/>
      <c r="AC337" s="1"/>
    </row>
    <row r="338" spans="1:29"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7"/>
      <c r="AC338" s="1"/>
    </row>
    <row r="339" spans="1:2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7"/>
      <c r="AC339" s="1"/>
    </row>
    <row r="340" spans="1:29"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7"/>
      <c r="AC340" s="1"/>
    </row>
    <row r="341" spans="1:29"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7"/>
      <c r="AC341" s="1"/>
    </row>
    <row r="342" spans="1:29"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7"/>
      <c r="AC342" s="1"/>
    </row>
    <row r="343" spans="1:29"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7"/>
      <c r="AC343" s="1"/>
    </row>
    <row r="344" spans="1:29"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7"/>
      <c r="AC344" s="1"/>
    </row>
    <row r="345" spans="1:29"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7"/>
      <c r="AC345" s="1"/>
    </row>
    <row r="346" spans="1:29"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7"/>
      <c r="AC346" s="1"/>
    </row>
    <row r="347" spans="1:29"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7"/>
      <c r="AC347" s="1"/>
    </row>
    <row r="348" spans="1:29"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7"/>
      <c r="AC348" s="1"/>
    </row>
    <row r="349" spans="1:2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7"/>
      <c r="AC349" s="1"/>
    </row>
    <row r="350" spans="1:29"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7"/>
      <c r="AC350" s="1"/>
    </row>
    <row r="351" spans="1:29"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7"/>
      <c r="AC351" s="1"/>
    </row>
    <row r="352" spans="1:29"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7"/>
      <c r="AC352" s="1"/>
    </row>
    <row r="353" spans="1:29"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7"/>
      <c r="AC353" s="1"/>
    </row>
    <row r="354" spans="1:29"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7"/>
      <c r="AC354" s="1"/>
    </row>
    <row r="355" spans="1:29"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7"/>
      <c r="AC355" s="1"/>
    </row>
    <row r="356" spans="1:29"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7"/>
      <c r="AC356" s="1"/>
    </row>
    <row r="357" spans="1:29"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7"/>
      <c r="AC357" s="1"/>
    </row>
    <row r="358" spans="1:29"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7"/>
      <c r="AC358" s="1"/>
    </row>
    <row r="359" spans="1:2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7"/>
      <c r="AC359" s="1"/>
    </row>
    <row r="360" spans="1:29"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7"/>
      <c r="AC360" s="1"/>
    </row>
    <row r="361" spans="1:29"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7"/>
      <c r="AC361" s="1"/>
    </row>
    <row r="362" spans="1:29"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7"/>
      <c r="AC362" s="1"/>
    </row>
    <row r="363" spans="1:29"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7"/>
      <c r="AC363" s="1"/>
    </row>
    <row r="364" spans="1:29"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7"/>
      <c r="AC364" s="1"/>
    </row>
    <row r="365" spans="1:29"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7"/>
      <c r="AC365" s="1"/>
    </row>
    <row r="366" spans="1:29"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7"/>
      <c r="AC366" s="1"/>
    </row>
    <row r="367" spans="1:29"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7"/>
      <c r="AC367" s="1"/>
    </row>
    <row r="368" spans="1:29"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7"/>
      <c r="AC368" s="1"/>
    </row>
    <row r="369" spans="1:2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7"/>
      <c r="AC369" s="1"/>
    </row>
    <row r="370" spans="1:29"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7"/>
      <c r="AC370" s="1"/>
    </row>
    <row r="371" spans="1:29"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7"/>
      <c r="AC371" s="1"/>
    </row>
    <row r="372" spans="1:29"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7"/>
      <c r="AC372" s="1"/>
    </row>
    <row r="373" spans="1:29"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7"/>
      <c r="AC373" s="1"/>
    </row>
    <row r="374" spans="1:29"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7"/>
      <c r="AC374" s="1"/>
    </row>
    <row r="375" spans="1:29"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7"/>
      <c r="AC375" s="1"/>
    </row>
    <row r="376" spans="1:29"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7"/>
      <c r="AC376" s="1"/>
    </row>
    <row r="377" spans="1:29"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7"/>
      <c r="AC377" s="1"/>
    </row>
    <row r="378" spans="1:29"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7"/>
      <c r="AC378" s="1"/>
    </row>
    <row r="379" spans="1:2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7"/>
      <c r="AC379" s="1"/>
    </row>
    <row r="380" spans="1:29"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7"/>
      <c r="AC380" s="1"/>
    </row>
    <row r="381" spans="1:29"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7"/>
      <c r="AC381" s="1"/>
    </row>
    <row r="382" spans="1:29"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7"/>
      <c r="AC382" s="1"/>
    </row>
    <row r="383" spans="1:29"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7"/>
      <c r="AC383" s="1"/>
    </row>
    <row r="384" spans="1:29"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7"/>
      <c r="AC384" s="1"/>
    </row>
    <row r="385" spans="1:29"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7"/>
      <c r="AC385" s="1"/>
    </row>
    <row r="386" spans="1:29"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7"/>
      <c r="AC386" s="1"/>
    </row>
    <row r="387" spans="1:29"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7"/>
      <c r="AC387" s="1"/>
    </row>
    <row r="388" spans="1:29"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7"/>
      <c r="AC388" s="1"/>
    </row>
    <row r="389" spans="1:2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7"/>
      <c r="AC389" s="1"/>
    </row>
    <row r="390" spans="1:29"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7"/>
      <c r="AC390" s="1"/>
    </row>
    <row r="391" spans="1:29"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7"/>
      <c r="AC391" s="1"/>
    </row>
    <row r="392" spans="1:29"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7"/>
      <c r="AC392" s="1"/>
    </row>
    <row r="393" spans="1:29"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7"/>
      <c r="AC393" s="1"/>
    </row>
    <row r="394" spans="1:29"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7"/>
      <c r="AC394" s="1"/>
    </row>
    <row r="395" spans="1:29"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7"/>
      <c r="AC395" s="1"/>
    </row>
    <row r="396" spans="1:29"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7"/>
      <c r="AC396" s="1"/>
    </row>
    <row r="397" spans="1:29"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7"/>
      <c r="AC397" s="1"/>
    </row>
    <row r="398" spans="1:29"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7"/>
      <c r="AC398" s="1"/>
    </row>
    <row r="399" spans="1:2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7"/>
      <c r="AC399" s="1"/>
    </row>
    <row r="400" spans="1:29"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7"/>
      <c r="AC400" s="1"/>
    </row>
    <row r="401" spans="1:29"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7"/>
      <c r="AC401" s="1"/>
    </row>
    <row r="402" spans="1:29"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7"/>
      <c r="AC402" s="1"/>
    </row>
    <row r="403" spans="1:29"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7"/>
      <c r="AC403" s="1"/>
    </row>
    <row r="404" spans="1:29"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7"/>
      <c r="AC404" s="1"/>
    </row>
    <row r="405" spans="1:29"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7"/>
      <c r="AC405" s="1"/>
    </row>
    <row r="406" spans="1:29"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7"/>
      <c r="AC406" s="1"/>
    </row>
    <row r="407" spans="1:29"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7"/>
      <c r="AC407" s="1"/>
    </row>
    <row r="408" spans="1:29"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7"/>
      <c r="AC408" s="1"/>
    </row>
    <row r="409" spans="1:2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7"/>
      <c r="AC409" s="1"/>
    </row>
    <row r="410" spans="1:29"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7"/>
      <c r="AC410" s="1"/>
    </row>
    <row r="411" spans="1:29"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7"/>
      <c r="AC411" s="1"/>
    </row>
    <row r="412" spans="1:29"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7"/>
      <c r="AC412" s="1"/>
    </row>
    <row r="413" spans="1:29"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7"/>
      <c r="AC413" s="1"/>
    </row>
    <row r="414" spans="1:29"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7"/>
      <c r="AC414" s="1"/>
    </row>
    <row r="415" spans="1:29"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7"/>
      <c r="AC415" s="1"/>
    </row>
    <row r="416" spans="1:29"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7"/>
      <c r="AC416" s="1"/>
    </row>
    <row r="417" spans="1:29"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7"/>
      <c r="AC417" s="1"/>
    </row>
    <row r="418" spans="1:29"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7"/>
      <c r="AC418" s="1"/>
    </row>
    <row r="419" spans="1:2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7"/>
      <c r="AC419" s="1"/>
    </row>
    <row r="420" spans="1:29"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7"/>
      <c r="AC420" s="1"/>
    </row>
    <row r="421" spans="1:29"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7"/>
      <c r="AC421" s="1"/>
    </row>
    <row r="422" spans="1:29"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7"/>
      <c r="AC422" s="1"/>
    </row>
    <row r="423" spans="1:29"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7"/>
      <c r="AC423" s="1"/>
    </row>
    <row r="424" spans="1:29"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7"/>
      <c r="AC424" s="1"/>
    </row>
    <row r="425" spans="1:29"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7"/>
      <c r="AC425" s="1"/>
    </row>
    <row r="426" spans="1:29"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7"/>
      <c r="AC426" s="1"/>
    </row>
    <row r="427" spans="1:29"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7"/>
      <c r="AC427" s="1"/>
    </row>
    <row r="428" spans="1:29"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7"/>
      <c r="AC428" s="1"/>
    </row>
    <row r="429" spans="1: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7"/>
      <c r="AC429" s="1"/>
    </row>
    <row r="430" spans="1:29"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7"/>
      <c r="AC430" s="1"/>
    </row>
    <row r="431" spans="1:29"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7"/>
      <c r="AC431" s="1"/>
    </row>
    <row r="432" spans="1:29"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7"/>
      <c r="AC432" s="1"/>
    </row>
    <row r="433" spans="1:29"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7"/>
      <c r="AC433" s="1"/>
    </row>
    <row r="434" spans="1:29"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7"/>
      <c r="AC434" s="1"/>
    </row>
    <row r="435" spans="1:29"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7"/>
      <c r="AC435" s="1"/>
    </row>
    <row r="436" spans="1:29"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7"/>
      <c r="AC436" s="1"/>
    </row>
    <row r="437" spans="1:29"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7"/>
      <c r="AC437" s="1"/>
    </row>
    <row r="438" spans="1:29"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7"/>
      <c r="AC438" s="1"/>
    </row>
    <row r="439" spans="1:2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7"/>
      <c r="AC439" s="1"/>
    </row>
    <row r="440" spans="1:29"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7"/>
      <c r="AC440" s="1"/>
    </row>
    <row r="441" spans="1:29"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7"/>
      <c r="AC441" s="1"/>
    </row>
    <row r="442" spans="1:29"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7"/>
      <c r="AC442" s="1"/>
    </row>
    <row r="443" spans="1:29"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7"/>
      <c r="AC443" s="1"/>
    </row>
    <row r="444" spans="1:29"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7"/>
      <c r="AC444" s="1"/>
    </row>
    <row r="445" spans="1:29"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7"/>
      <c r="AC445" s="1"/>
    </row>
    <row r="446" spans="1:29"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7"/>
      <c r="AC446" s="1"/>
    </row>
    <row r="447" spans="1:29"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7"/>
      <c r="AC447" s="1"/>
    </row>
    <row r="448" spans="1:29"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7"/>
      <c r="AC448" s="1"/>
    </row>
    <row r="449" spans="1:2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7"/>
      <c r="AC449" s="1"/>
    </row>
    <row r="450" spans="1:29"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7"/>
      <c r="AC450" s="1"/>
    </row>
    <row r="451" spans="1:29"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7"/>
      <c r="AC451" s="1"/>
    </row>
    <row r="452" spans="1:29"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7"/>
      <c r="AC452" s="1"/>
    </row>
    <row r="453" spans="1:29"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7"/>
      <c r="AC453" s="1"/>
    </row>
    <row r="454" spans="1:29"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7"/>
      <c r="AC454" s="1"/>
    </row>
    <row r="455" spans="1:29"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7"/>
      <c r="AC455" s="1"/>
    </row>
    <row r="456" spans="1:29"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7"/>
      <c r="AC456" s="1"/>
    </row>
    <row r="457" spans="1:29"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7"/>
      <c r="AC457" s="1"/>
    </row>
    <row r="458" spans="1:29"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7"/>
      <c r="AC458" s="1"/>
    </row>
    <row r="459" spans="1:2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7"/>
      <c r="AC459" s="1"/>
    </row>
    <row r="460" spans="1:29"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7"/>
      <c r="AC460" s="1"/>
    </row>
    <row r="461" spans="1:29"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7"/>
      <c r="AC461" s="1"/>
    </row>
    <row r="462" spans="1:29"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7"/>
      <c r="AC462" s="1"/>
    </row>
    <row r="463" spans="1:29"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7"/>
      <c r="AC463" s="1"/>
    </row>
    <row r="464" spans="1:29"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7"/>
      <c r="AC464" s="1"/>
    </row>
    <row r="465" spans="1:29"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7"/>
      <c r="AC465" s="1"/>
    </row>
    <row r="466" spans="1:29"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7"/>
      <c r="AC466" s="1"/>
    </row>
    <row r="467" spans="1:29"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7"/>
      <c r="AC467" s="1"/>
    </row>
    <row r="468" spans="1:29"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7"/>
      <c r="AC468" s="1"/>
    </row>
    <row r="469" spans="1:2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7"/>
      <c r="AC469" s="1"/>
    </row>
    <row r="470" spans="1:29"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7"/>
      <c r="AC470" s="1"/>
    </row>
    <row r="471" spans="1:29"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7"/>
      <c r="AC471" s="1"/>
    </row>
    <row r="472" spans="1:29"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7"/>
      <c r="AC472" s="1"/>
    </row>
    <row r="473" spans="1:29"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7"/>
      <c r="AC473" s="1"/>
    </row>
    <row r="474" spans="1:29"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7"/>
      <c r="AC474" s="1"/>
    </row>
    <row r="475" spans="1:29"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7"/>
      <c r="AC475" s="1"/>
    </row>
    <row r="476" spans="1:29"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7"/>
      <c r="AC476" s="1"/>
    </row>
    <row r="477" spans="1:29"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7"/>
      <c r="AC477" s="1"/>
    </row>
    <row r="478" spans="1:29"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7"/>
      <c r="AC478" s="1"/>
    </row>
    <row r="479" spans="1:2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7"/>
      <c r="AC479" s="1"/>
    </row>
    <row r="480" spans="1:29"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7"/>
      <c r="AC480" s="1"/>
    </row>
    <row r="481" spans="1:29"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7"/>
      <c r="AC481" s="1"/>
    </row>
    <row r="482" spans="1:29"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7"/>
      <c r="AC482" s="1"/>
    </row>
    <row r="483" spans="1:29"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7"/>
      <c r="AC483" s="1"/>
    </row>
    <row r="484" spans="1:29"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7"/>
      <c r="AC484" s="1"/>
    </row>
    <row r="485" spans="1:29"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7"/>
      <c r="AC485" s="1"/>
    </row>
    <row r="486" spans="1:29"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7"/>
      <c r="AC486" s="1"/>
    </row>
    <row r="487" spans="1:29"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7"/>
      <c r="AC487" s="1"/>
    </row>
    <row r="488" spans="1:29"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7"/>
      <c r="AC488" s="1"/>
    </row>
    <row r="489" spans="1:2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7"/>
      <c r="AC489" s="1"/>
    </row>
    <row r="490" spans="1:29"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7"/>
      <c r="AC490" s="1"/>
    </row>
    <row r="491" spans="1:29"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7"/>
      <c r="AC491" s="1"/>
    </row>
    <row r="492" spans="1:29"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7"/>
      <c r="AC492" s="1"/>
    </row>
    <row r="493" spans="1:29"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7"/>
      <c r="AC493" s="1"/>
    </row>
    <row r="494" spans="1:29"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7"/>
      <c r="AC494" s="1"/>
    </row>
    <row r="495" spans="1:29"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7"/>
      <c r="AC495" s="1"/>
    </row>
    <row r="496" spans="1:29"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7"/>
      <c r="AC496" s="1"/>
    </row>
    <row r="497" spans="1:29"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7"/>
      <c r="AC497" s="1"/>
    </row>
    <row r="498" spans="1:29"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7"/>
      <c r="AC498" s="1"/>
    </row>
    <row r="499" spans="1:2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7"/>
      <c r="AC499" s="1"/>
    </row>
    <row r="500" spans="1:29"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7"/>
      <c r="AC500" s="1"/>
    </row>
    <row r="501" spans="1:29"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7"/>
      <c r="AC501" s="1"/>
    </row>
    <row r="502" spans="1:29"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7"/>
      <c r="AC502" s="1"/>
    </row>
    <row r="503" spans="1:29"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7"/>
      <c r="AC503" s="1"/>
    </row>
    <row r="504" spans="1:29"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7"/>
      <c r="AC504" s="1"/>
    </row>
    <row r="505" spans="1:29"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7"/>
      <c r="AC505" s="1"/>
    </row>
    <row r="506" spans="1:29"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7"/>
      <c r="AC506" s="1"/>
    </row>
    <row r="507" spans="1:29"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7"/>
      <c r="AC507" s="1"/>
    </row>
    <row r="508" spans="1:29"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7"/>
      <c r="AC508" s="1"/>
    </row>
    <row r="509" spans="1:2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7"/>
      <c r="AC509" s="1"/>
    </row>
    <row r="510" spans="1:29"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7"/>
      <c r="AC510" s="1"/>
    </row>
    <row r="511" spans="1:29"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7"/>
      <c r="AC511" s="1"/>
    </row>
    <row r="512" spans="1:29"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7"/>
      <c r="AC512" s="1"/>
    </row>
    <row r="513" spans="1:29"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7"/>
      <c r="AC513" s="1"/>
    </row>
    <row r="514" spans="1:29"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7"/>
      <c r="AC514" s="1"/>
    </row>
    <row r="515" spans="1:29"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7"/>
      <c r="AC515" s="1"/>
    </row>
    <row r="516" spans="1:29"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7"/>
      <c r="AC516" s="1"/>
    </row>
    <row r="517" spans="1:29"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7"/>
      <c r="AC517" s="1"/>
    </row>
    <row r="518" spans="1:29"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7"/>
      <c r="AC518" s="1"/>
    </row>
    <row r="519" spans="1:2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7"/>
      <c r="AC519" s="1"/>
    </row>
    <row r="520" spans="1:29"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7"/>
      <c r="AC520" s="1"/>
    </row>
    <row r="521" spans="1:29"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7"/>
      <c r="AC521" s="1"/>
    </row>
    <row r="522" spans="1:29"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7"/>
      <c r="AC522" s="1"/>
    </row>
    <row r="523" spans="1:29"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7"/>
      <c r="AC523" s="1"/>
    </row>
    <row r="524" spans="1:29"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7"/>
      <c r="AC524" s="1"/>
    </row>
    <row r="525" spans="1:29"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7"/>
      <c r="AC525" s="1"/>
    </row>
    <row r="526" spans="1:29"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7"/>
      <c r="AC526" s="1"/>
    </row>
    <row r="527" spans="1:29"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7"/>
      <c r="AC527" s="1"/>
    </row>
    <row r="528" spans="1:29"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7"/>
      <c r="AC528" s="1"/>
    </row>
    <row r="529" spans="1: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7"/>
      <c r="AC529" s="1"/>
    </row>
    <row r="530" spans="1:29"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7"/>
      <c r="AC530" s="1"/>
    </row>
    <row r="531" spans="1:29"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7"/>
      <c r="AC531" s="1"/>
    </row>
    <row r="532" spans="1:29"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7"/>
      <c r="AC532" s="1"/>
    </row>
    <row r="533" spans="1:29"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7"/>
      <c r="AC533" s="1"/>
    </row>
    <row r="534" spans="1:29"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7"/>
      <c r="AC534" s="1"/>
    </row>
    <row r="535" spans="1:29"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7"/>
      <c r="AC535" s="1"/>
    </row>
    <row r="536" spans="1:29"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7"/>
      <c r="AC536" s="1"/>
    </row>
    <row r="537" spans="1:29"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7"/>
      <c r="AC537" s="1"/>
    </row>
    <row r="538" spans="1:29"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7"/>
      <c r="AC538" s="1"/>
    </row>
    <row r="539" spans="1:2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7"/>
      <c r="AC539" s="1"/>
    </row>
    <row r="540" spans="1:29"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7"/>
      <c r="AC540" s="1"/>
    </row>
    <row r="541" spans="1:29"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7"/>
      <c r="AC541" s="1"/>
    </row>
    <row r="542" spans="1:29"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7"/>
      <c r="AC542" s="1"/>
    </row>
    <row r="543" spans="1:29"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7"/>
      <c r="AC543" s="1"/>
    </row>
    <row r="544" spans="1:29"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7"/>
      <c r="AC544" s="1"/>
    </row>
    <row r="545" spans="1:29"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7"/>
      <c r="AC545" s="1"/>
    </row>
    <row r="546" spans="1:29"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7"/>
      <c r="AC546" s="1"/>
    </row>
    <row r="547" spans="1:29"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7"/>
      <c r="AC547" s="1"/>
    </row>
    <row r="548" spans="1:29"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7"/>
      <c r="AC548" s="1"/>
    </row>
    <row r="549" spans="1:2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7"/>
      <c r="AC549" s="1"/>
    </row>
    <row r="550" spans="1:29"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7"/>
      <c r="AC550" s="1"/>
    </row>
    <row r="551" spans="1:29"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7"/>
      <c r="AC551" s="1"/>
    </row>
    <row r="552" spans="1:29"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7"/>
      <c r="AC552" s="1"/>
    </row>
    <row r="553" spans="1:29"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7"/>
      <c r="AC553" s="1"/>
    </row>
    <row r="554" spans="1:29"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7"/>
      <c r="AC554" s="1"/>
    </row>
    <row r="555" spans="1:29"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7"/>
      <c r="AC555" s="1"/>
    </row>
    <row r="556" spans="1:29"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7"/>
      <c r="AC556" s="1"/>
    </row>
    <row r="557" spans="1:29"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7"/>
      <c r="AC557" s="1"/>
    </row>
    <row r="558" spans="1:29"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7"/>
      <c r="AC558" s="1"/>
    </row>
    <row r="559" spans="1:2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7"/>
      <c r="AC559" s="1"/>
    </row>
    <row r="560" spans="1:29"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7"/>
      <c r="AC560" s="1"/>
    </row>
    <row r="561" spans="1:29"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7"/>
      <c r="AC561" s="1"/>
    </row>
    <row r="562" spans="1:29"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7"/>
      <c r="AC562" s="1"/>
    </row>
    <row r="563" spans="1:29"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7"/>
      <c r="AC563" s="1"/>
    </row>
    <row r="564" spans="1:29"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7"/>
      <c r="AC564" s="1"/>
    </row>
    <row r="565" spans="1:29"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7"/>
      <c r="AC565" s="1"/>
    </row>
    <row r="566" spans="1:29"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7"/>
      <c r="AC566" s="1"/>
    </row>
    <row r="567" spans="1:29"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7"/>
      <c r="AC567" s="1"/>
    </row>
    <row r="568" spans="1:29"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7"/>
      <c r="AC568" s="1"/>
    </row>
    <row r="569" spans="1:2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7"/>
      <c r="AC569" s="1"/>
    </row>
    <row r="570" spans="1:29"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7"/>
      <c r="AC570" s="1"/>
    </row>
    <row r="571" spans="1:29"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7"/>
      <c r="AC571" s="1"/>
    </row>
    <row r="572" spans="1:29"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7"/>
      <c r="AC572" s="1"/>
    </row>
    <row r="573" spans="1:29"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7"/>
      <c r="AC573" s="1"/>
    </row>
    <row r="574" spans="1:29"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7"/>
      <c r="AC574" s="1"/>
    </row>
    <row r="575" spans="1:29"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7"/>
      <c r="AC575" s="1"/>
    </row>
    <row r="576" spans="1:29"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7"/>
      <c r="AC576" s="1"/>
    </row>
    <row r="577" spans="1:29"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7"/>
      <c r="AC577" s="1"/>
    </row>
    <row r="578" spans="1:29"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7"/>
      <c r="AC578" s="1"/>
    </row>
    <row r="579" spans="1:2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7"/>
      <c r="AC579" s="1"/>
    </row>
    <row r="580" spans="1:29"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7"/>
      <c r="AC580" s="1"/>
    </row>
    <row r="581" spans="1:29"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7"/>
      <c r="AC581" s="1"/>
    </row>
    <row r="582" spans="1:29"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7"/>
      <c r="AC582" s="1"/>
    </row>
    <row r="583" spans="1:29"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7"/>
      <c r="AC583" s="1"/>
    </row>
    <row r="584" spans="1:29"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7"/>
      <c r="AC584" s="1"/>
    </row>
    <row r="585" spans="1:29"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7"/>
      <c r="AC585" s="1"/>
    </row>
    <row r="586" spans="1:29"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7"/>
      <c r="AC586" s="1"/>
    </row>
    <row r="587" spans="1:29"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7"/>
      <c r="AC587" s="1"/>
    </row>
    <row r="588" spans="1:29"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7"/>
      <c r="AC588" s="1"/>
    </row>
    <row r="589" spans="1:2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7"/>
      <c r="AC589" s="1"/>
    </row>
    <row r="590" spans="1:29"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7"/>
      <c r="AC590" s="1"/>
    </row>
    <row r="591" spans="1:29"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7"/>
      <c r="AC591" s="1"/>
    </row>
    <row r="592" spans="1:29"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7"/>
      <c r="AC592" s="1"/>
    </row>
    <row r="593" spans="1:29"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7"/>
      <c r="AC593" s="1"/>
    </row>
    <row r="594" spans="1:29"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7"/>
      <c r="AC594" s="1"/>
    </row>
    <row r="595" spans="1:29"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7"/>
      <c r="AC595" s="1"/>
    </row>
    <row r="596" spans="1:29"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7"/>
      <c r="AC596" s="1"/>
    </row>
    <row r="597" spans="1:29"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7"/>
      <c r="AC597" s="1"/>
    </row>
    <row r="598" spans="1:29"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7"/>
      <c r="AC598" s="1"/>
    </row>
    <row r="599" spans="1:2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7"/>
      <c r="AC599" s="1"/>
    </row>
    <row r="600" spans="1:29"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7"/>
      <c r="AC600" s="1"/>
    </row>
    <row r="601" spans="1:29"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7"/>
      <c r="AC601" s="1"/>
    </row>
    <row r="602" spans="1:29"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7"/>
      <c r="AC602" s="1"/>
    </row>
    <row r="603" spans="1:29"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7"/>
      <c r="AC603" s="1"/>
    </row>
    <row r="604" spans="1:29"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7"/>
      <c r="AC604" s="1"/>
    </row>
    <row r="605" spans="1:29"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7"/>
      <c r="AC605" s="1"/>
    </row>
    <row r="606" spans="1:29"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7"/>
      <c r="AC606" s="1"/>
    </row>
    <row r="607" spans="1:29"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7"/>
      <c r="AC607" s="1"/>
    </row>
    <row r="608" spans="1:29"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7"/>
      <c r="AC608" s="1"/>
    </row>
    <row r="609" spans="1:2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7"/>
      <c r="AC609" s="1"/>
    </row>
    <row r="610" spans="1:29"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7"/>
      <c r="AC610" s="1"/>
    </row>
    <row r="611" spans="1:29"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7"/>
      <c r="AC611" s="1"/>
    </row>
    <row r="612" spans="1:29"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7"/>
      <c r="AC612" s="1"/>
    </row>
    <row r="613" spans="1:29"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7"/>
      <c r="AC613" s="1"/>
    </row>
    <row r="614" spans="1:29"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7"/>
      <c r="AC614" s="1"/>
    </row>
    <row r="615" spans="1:29"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7"/>
      <c r="AC615" s="1"/>
    </row>
    <row r="616" spans="1:29"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7"/>
      <c r="AC616" s="1"/>
    </row>
    <row r="617" spans="1:29"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7"/>
      <c r="AC617" s="1"/>
    </row>
    <row r="618" spans="1:29"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7"/>
      <c r="AC618" s="1"/>
    </row>
    <row r="619" spans="1:2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7"/>
      <c r="AC619" s="1"/>
    </row>
    <row r="620" spans="1:29"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7"/>
      <c r="AC620" s="1"/>
    </row>
    <row r="621" spans="1:29"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7"/>
      <c r="AC621" s="1"/>
    </row>
    <row r="622" spans="1:29"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7"/>
      <c r="AC622" s="1"/>
    </row>
    <row r="623" spans="1:29"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7"/>
      <c r="AC623" s="1"/>
    </row>
    <row r="624" spans="1:29"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7"/>
      <c r="AC624" s="1"/>
    </row>
    <row r="625" spans="1:29"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7"/>
      <c r="AC625" s="1"/>
    </row>
    <row r="626" spans="1:29"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7"/>
      <c r="AC626" s="1"/>
    </row>
    <row r="627" spans="1:29"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7"/>
      <c r="AC627" s="1"/>
    </row>
    <row r="628" spans="1:29"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7"/>
      <c r="AC628" s="1"/>
    </row>
    <row r="629" spans="1: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7"/>
      <c r="AC629" s="1"/>
    </row>
    <row r="630" spans="1:29"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7"/>
      <c r="AC630" s="1"/>
    </row>
    <row r="631" spans="1:29"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7"/>
      <c r="AC631" s="1"/>
    </row>
    <row r="632" spans="1:29"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7"/>
      <c r="AC632" s="1"/>
    </row>
    <row r="633" spans="1:29"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7"/>
      <c r="AC633" s="1"/>
    </row>
    <row r="634" spans="1:29"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7"/>
      <c r="AC634" s="1"/>
    </row>
    <row r="635" spans="1:29"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7"/>
      <c r="AC635" s="1"/>
    </row>
    <row r="636" spans="1:29"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7"/>
      <c r="AC636" s="1"/>
    </row>
    <row r="637" spans="1:29"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7"/>
      <c r="AC637" s="1"/>
    </row>
    <row r="638" spans="1:29"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7"/>
      <c r="AC638" s="1"/>
    </row>
    <row r="639" spans="1:2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7"/>
      <c r="AC639" s="1"/>
    </row>
    <row r="640" spans="1:29"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7"/>
      <c r="AC640" s="1"/>
    </row>
    <row r="641" spans="1:29"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7"/>
      <c r="AC641" s="1"/>
    </row>
    <row r="642" spans="1:29"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7"/>
      <c r="AC642" s="1"/>
    </row>
    <row r="643" spans="1:29"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7"/>
      <c r="AC643" s="1"/>
    </row>
    <row r="644" spans="1:29"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7"/>
      <c r="AC644" s="1"/>
    </row>
    <row r="645" spans="1:29"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7"/>
      <c r="AC645" s="1"/>
    </row>
    <row r="646" spans="1:29"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7"/>
      <c r="AC646" s="1"/>
    </row>
    <row r="647" spans="1:29"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7"/>
      <c r="AC647" s="1"/>
    </row>
    <row r="648" spans="1:29"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7"/>
      <c r="AC648" s="1"/>
    </row>
    <row r="649" spans="1:2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7"/>
      <c r="AC649" s="1"/>
    </row>
    <row r="650" spans="1:29"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7"/>
      <c r="AC650" s="1"/>
    </row>
    <row r="651" spans="1:29"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7"/>
      <c r="AC651" s="1"/>
    </row>
    <row r="652" spans="1:29"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7"/>
      <c r="AC652" s="1"/>
    </row>
    <row r="653" spans="1:29"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7"/>
      <c r="AC653" s="1"/>
    </row>
    <row r="654" spans="1:29"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7"/>
      <c r="AC654" s="1"/>
    </row>
    <row r="655" spans="1:29"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7"/>
      <c r="AC655" s="1"/>
    </row>
    <row r="656" spans="1:29"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7"/>
      <c r="AC656" s="1"/>
    </row>
    <row r="657" spans="1:29"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7"/>
      <c r="AC657" s="1"/>
    </row>
    <row r="658" spans="1:29"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7"/>
      <c r="AC658" s="1"/>
    </row>
    <row r="659" spans="1:2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7"/>
      <c r="AC659" s="1"/>
    </row>
    <row r="660" spans="1:29"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7"/>
      <c r="AC660" s="1"/>
    </row>
    <row r="661" spans="1:29"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7"/>
      <c r="AC661" s="1"/>
    </row>
    <row r="662" spans="1:29"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7"/>
      <c r="AC662" s="1"/>
    </row>
    <row r="663" spans="1:29"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7"/>
      <c r="AC663" s="1"/>
    </row>
    <row r="664" spans="1:29"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7"/>
      <c r="AC664" s="1"/>
    </row>
    <row r="665" spans="1:29"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7"/>
      <c r="AC665" s="1"/>
    </row>
    <row r="666" spans="1:29"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7"/>
      <c r="AC666" s="1"/>
    </row>
    <row r="667" spans="1:29"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7"/>
      <c r="AC667" s="1"/>
    </row>
    <row r="668" spans="1:29"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7"/>
      <c r="AC668" s="1"/>
    </row>
    <row r="669" spans="1:2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7"/>
      <c r="AC669" s="1"/>
    </row>
    <row r="670" spans="1:29"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7"/>
      <c r="AC670" s="1"/>
    </row>
    <row r="671" spans="1:29"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7"/>
      <c r="AC671" s="1"/>
    </row>
    <row r="672" spans="1:29"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7"/>
      <c r="AC672" s="1"/>
    </row>
    <row r="673" spans="1:29"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7"/>
      <c r="AC673" s="1"/>
    </row>
    <row r="674" spans="1:29"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7"/>
      <c r="AC674" s="1"/>
    </row>
    <row r="675" spans="1:29"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7"/>
      <c r="AC675" s="1"/>
    </row>
    <row r="676" spans="1:29"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7"/>
      <c r="AC676" s="1"/>
    </row>
    <row r="677" spans="1:29"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7"/>
      <c r="AC677" s="1"/>
    </row>
    <row r="678" spans="1:29"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7"/>
      <c r="AC678" s="1"/>
    </row>
    <row r="679" spans="1:2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7"/>
      <c r="AC679" s="1"/>
    </row>
    <row r="680" spans="1:29"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7"/>
      <c r="AC680" s="1"/>
    </row>
    <row r="681" spans="1:29"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7"/>
      <c r="AC681" s="1"/>
    </row>
    <row r="682" spans="1:29"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7"/>
      <c r="AC682" s="1"/>
    </row>
    <row r="683" spans="1:29"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7"/>
      <c r="AC683" s="1"/>
    </row>
    <row r="684" spans="1:29"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7"/>
      <c r="AC684" s="1"/>
    </row>
    <row r="685" spans="1:29"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7"/>
      <c r="AC685" s="1"/>
    </row>
    <row r="686" spans="1:29"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7"/>
      <c r="AC686" s="1"/>
    </row>
    <row r="687" spans="1:29"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7"/>
      <c r="AC687" s="1"/>
    </row>
    <row r="688" spans="1:29"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7"/>
      <c r="AC688" s="1"/>
    </row>
    <row r="689" spans="1:2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7"/>
      <c r="AC689" s="1"/>
    </row>
    <row r="690" spans="1:29"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7"/>
      <c r="AC690" s="1"/>
    </row>
    <row r="691" spans="1:29"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7"/>
      <c r="AC691" s="1"/>
    </row>
    <row r="692" spans="1:29"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7"/>
      <c r="AC692" s="1"/>
    </row>
    <row r="693" spans="1:29"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7"/>
      <c r="AC693" s="1"/>
    </row>
    <row r="694" spans="1:29"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7"/>
      <c r="AC694" s="1"/>
    </row>
    <row r="695" spans="1:29"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7"/>
      <c r="AC695" s="1"/>
    </row>
    <row r="696" spans="1:29"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7"/>
      <c r="AC696" s="1"/>
    </row>
    <row r="697" spans="1:29"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7"/>
      <c r="AC697" s="1"/>
    </row>
    <row r="698" spans="1:29"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7"/>
      <c r="AC698" s="1"/>
    </row>
    <row r="699" spans="1:2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7"/>
      <c r="AC699" s="1"/>
    </row>
    <row r="700" spans="1:29"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7"/>
      <c r="AC700" s="1"/>
    </row>
    <row r="701" spans="1:29"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7"/>
      <c r="AC701" s="1"/>
    </row>
    <row r="702" spans="1:29"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7"/>
      <c r="AC702" s="1"/>
    </row>
    <row r="703" spans="1:29"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7"/>
      <c r="AC703" s="1"/>
    </row>
    <row r="704" spans="1:29"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7"/>
      <c r="AC704" s="1"/>
    </row>
    <row r="705" spans="1:29"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7"/>
      <c r="AC705" s="1"/>
    </row>
    <row r="706" spans="1:29"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7"/>
      <c r="AC706" s="1"/>
    </row>
    <row r="707" spans="1:29"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7"/>
      <c r="AC707" s="1"/>
    </row>
    <row r="708" spans="1:29"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7"/>
      <c r="AC708" s="1"/>
    </row>
    <row r="709" spans="1:2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7"/>
      <c r="AC709" s="1"/>
    </row>
    <row r="710" spans="1:29"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7"/>
      <c r="AC710" s="1"/>
    </row>
    <row r="711" spans="1:29"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7"/>
      <c r="AC711" s="1"/>
    </row>
    <row r="712" spans="1:29"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7"/>
      <c r="AC712" s="1"/>
    </row>
    <row r="713" spans="1:29"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7"/>
      <c r="AC713" s="1"/>
    </row>
    <row r="714" spans="1:29"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7"/>
      <c r="AC714" s="1"/>
    </row>
    <row r="715" spans="1:29"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7"/>
      <c r="AC715" s="1"/>
    </row>
    <row r="716" spans="1:29"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7"/>
      <c r="AC716" s="1"/>
    </row>
    <row r="717" spans="1:29"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7"/>
      <c r="AC717" s="1"/>
    </row>
    <row r="718" spans="1:29"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7"/>
      <c r="AC718" s="1"/>
    </row>
    <row r="719" spans="1:2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7"/>
      <c r="AC719" s="1"/>
    </row>
    <row r="720" spans="1:29"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7"/>
      <c r="AC720" s="1"/>
    </row>
    <row r="721" spans="1:29"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7"/>
      <c r="AC721" s="1"/>
    </row>
    <row r="722" spans="1:29"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7"/>
      <c r="AC722" s="1"/>
    </row>
    <row r="723" spans="1:29"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7"/>
      <c r="AC723" s="1"/>
    </row>
    <row r="724" spans="1:29"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7"/>
      <c r="AC724" s="1"/>
    </row>
    <row r="725" spans="1:29"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7"/>
      <c r="AC725" s="1"/>
    </row>
    <row r="726" spans="1:29"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7"/>
      <c r="AC726" s="1"/>
    </row>
    <row r="727" spans="1:29"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7"/>
      <c r="AC727" s="1"/>
    </row>
    <row r="728" spans="1:29"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7"/>
      <c r="AC728" s="1"/>
    </row>
    <row r="729" spans="1: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7"/>
      <c r="AC729" s="1"/>
    </row>
    <row r="730" spans="1:29"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7"/>
      <c r="AC730" s="1"/>
    </row>
    <row r="731" spans="1:29"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7"/>
      <c r="AC731" s="1"/>
    </row>
    <row r="732" spans="1:29"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7"/>
      <c r="AC732" s="1"/>
    </row>
    <row r="733" spans="1:29"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7"/>
      <c r="AC733" s="1"/>
    </row>
    <row r="734" spans="1:29"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7"/>
      <c r="AC734" s="1"/>
    </row>
    <row r="735" spans="1:29"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7"/>
      <c r="AC735" s="1"/>
    </row>
    <row r="736" spans="1:29"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7"/>
      <c r="AC736" s="1"/>
    </row>
    <row r="737" spans="1:29"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7"/>
      <c r="AC737" s="1"/>
    </row>
    <row r="738" spans="1:29"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7"/>
      <c r="AC738" s="1"/>
    </row>
    <row r="739" spans="1:2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7"/>
      <c r="AC739" s="1"/>
    </row>
    <row r="740" spans="1:29"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7"/>
      <c r="AC740" s="1"/>
    </row>
    <row r="741" spans="1:29"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7"/>
      <c r="AC741" s="1"/>
    </row>
    <row r="742" spans="1:29"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7"/>
      <c r="AC742" s="1"/>
    </row>
    <row r="743" spans="1:29"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7"/>
      <c r="AC743" s="1"/>
    </row>
    <row r="744" spans="1:29"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7"/>
      <c r="AC744" s="1"/>
    </row>
    <row r="745" spans="1:29"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7"/>
      <c r="AC745" s="1"/>
    </row>
    <row r="746" spans="1:29"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7"/>
      <c r="AC746" s="1"/>
    </row>
    <row r="747" spans="1:29"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7"/>
      <c r="AC747" s="1"/>
    </row>
    <row r="748" spans="1:29"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7"/>
      <c r="AC748" s="1"/>
    </row>
    <row r="749" spans="1:2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7"/>
      <c r="AC749" s="1"/>
    </row>
    <row r="750" spans="1:29"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7"/>
      <c r="AC750" s="1"/>
    </row>
    <row r="751" spans="1:29"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7"/>
      <c r="AC751" s="1"/>
    </row>
    <row r="752" spans="1:29"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7"/>
      <c r="AC752" s="1"/>
    </row>
    <row r="753" spans="1:29"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7"/>
      <c r="AC753" s="1"/>
    </row>
    <row r="754" spans="1:29"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7"/>
      <c r="AC754" s="1"/>
    </row>
    <row r="755" spans="1:29"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7"/>
      <c r="AC755" s="1"/>
    </row>
    <row r="756" spans="1:29"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7"/>
      <c r="AC756" s="1"/>
    </row>
    <row r="757" spans="1:29"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7"/>
      <c r="AC757" s="1"/>
    </row>
    <row r="758" spans="1:29"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7"/>
      <c r="AC758" s="1"/>
    </row>
    <row r="759" spans="1:2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7"/>
      <c r="AC759" s="1"/>
    </row>
    <row r="760" spans="1:29"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7"/>
      <c r="AC760" s="1"/>
    </row>
    <row r="761" spans="1:29"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7"/>
      <c r="AC761" s="1"/>
    </row>
    <row r="762" spans="1:29"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7"/>
      <c r="AC762" s="1"/>
    </row>
    <row r="763" spans="1:29"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7"/>
      <c r="AC763" s="1"/>
    </row>
    <row r="764" spans="1:29"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7"/>
      <c r="AC764" s="1"/>
    </row>
    <row r="765" spans="1:29"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7"/>
      <c r="AC765" s="1"/>
    </row>
    <row r="766" spans="1:29"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7"/>
      <c r="AC766" s="1"/>
    </row>
    <row r="767" spans="1:29"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7"/>
      <c r="AC767" s="1"/>
    </row>
    <row r="768" spans="1:29"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7"/>
      <c r="AC768" s="1"/>
    </row>
    <row r="769" spans="1:2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7"/>
      <c r="AC769" s="1"/>
    </row>
    <row r="770" spans="1:29"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7"/>
      <c r="AC770" s="1"/>
    </row>
    <row r="771" spans="1:29"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7"/>
      <c r="AC771" s="1"/>
    </row>
    <row r="772" spans="1:29"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7"/>
      <c r="AC772" s="1"/>
    </row>
    <row r="773" spans="1:29"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7"/>
      <c r="AC773" s="1"/>
    </row>
    <row r="774" spans="1:29"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7"/>
      <c r="AC774" s="1"/>
    </row>
    <row r="775" spans="1:29"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7"/>
      <c r="AC775" s="1"/>
    </row>
    <row r="776" spans="1:29"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7"/>
      <c r="AC776" s="1"/>
    </row>
    <row r="777" spans="1:29"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7"/>
      <c r="AC777" s="1"/>
    </row>
    <row r="778" spans="1:29"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7"/>
      <c r="AC778" s="1"/>
    </row>
    <row r="779" spans="1:2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7"/>
      <c r="AC779" s="1"/>
    </row>
    <row r="780" spans="1:29"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7"/>
      <c r="AC780" s="1"/>
    </row>
    <row r="781" spans="1:29"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7"/>
      <c r="AC781" s="1"/>
    </row>
    <row r="782" spans="1:29"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7"/>
      <c r="AC782" s="1"/>
    </row>
    <row r="783" spans="1:29"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7"/>
      <c r="AC783" s="1"/>
    </row>
    <row r="784" spans="1:29"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7"/>
      <c r="AC784" s="1"/>
    </row>
    <row r="785" spans="1:29"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7"/>
      <c r="AC785" s="1"/>
    </row>
    <row r="786" spans="1:29"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7"/>
      <c r="AC786" s="1"/>
    </row>
    <row r="787" spans="1:29"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7"/>
      <c r="AC787" s="1"/>
    </row>
    <row r="788" spans="1:29"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7"/>
      <c r="AC788" s="1"/>
    </row>
    <row r="789" spans="1:2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7"/>
      <c r="AC789" s="1"/>
    </row>
    <row r="790" spans="1:29"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7"/>
      <c r="AC790" s="1"/>
    </row>
    <row r="791" spans="1:29"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7"/>
      <c r="AC791" s="1"/>
    </row>
    <row r="792" spans="1:29"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7"/>
      <c r="AC792" s="1"/>
    </row>
    <row r="793" spans="1:29"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7"/>
      <c r="AC793" s="1"/>
    </row>
    <row r="794" spans="1:29"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7"/>
      <c r="AC794" s="1"/>
    </row>
    <row r="795" spans="1:29"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7"/>
      <c r="AC795" s="1"/>
    </row>
    <row r="796" spans="1:29"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7"/>
      <c r="AC796" s="1"/>
    </row>
    <row r="797" spans="1:29"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7"/>
      <c r="AC797" s="1"/>
    </row>
    <row r="798" spans="1:29"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7"/>
      <c r="AC798" s="1"/>
    </row>
    <row r="799" spans="1:2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7"/>
      <c r="AC799" s="1"/>
    </row>
    <row r="800" spans="1:29"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7"/>
      <c r="AC800" s="1"/>
    </row>
    <row r="801" spans="1:29"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7"/>
      <c r="AC801" s="1"/>
    </row>
    <row r="802" spans="1:29"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7"/>
      <c r="AC802" s="1"/>
    </row>
    <row r="803" spans="1:29"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7"/>
      <c r="AC803" s="1"/>
    </row>
    <row r="804" spans="1:29"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7"/>
      <c r="AC804" s="1"/>
    </row>
    <row r="805" spans="1:29"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7"/>
      <c r="AC805" s="1"/>
    </row>
    <row r="806" spans="1:29"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7"/>
      <c r="AC806" s="1"/>
    </row>
    <row r="807" spans="1:29"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7"/>
      <c r="AC807" s="1"/>
    </row>
    <row r="808" spans="1:29"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7"/>
      <c r="AC808" s="1"/>
    </row>
    <row r="809" spans="1:2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7"/>
      <c r="AC809" s="1"/>
    </row>
    <row r="810" spans="1:29"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7"/>
      <c r="AC810" s="1"/>
    </row>
    <row r="811" spans="1:29"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7"/>
      <c r="AC811" s="1"/>
    </row>
    <row r="812" spans="1:29"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7"/>
      <c r="AC812" s="1"/>
    </row>
    <row r="813" spans="1:29"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7"/>
      <c r="AC813" s="1"/>
    </row>
    <row r="814" spans="1:29"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7"/>
      <c r="AC814" s="1"/>
    </row>
    <row r="815" spans="1:29"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7"/>
      <c r="AC815" s="1"/>
    </row>
    <row r="816" spans="1:29"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7"/>
      <c r="AC816" s="1"/>
    </row>
    <row r="817" spans="1:29"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7"/>
      <c r="AC817" s="1"/>
    </row>
    <row r="818" spans="1:29"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7"/>
      <c r="AC818" s="1"/>
    </row>
    <row r="819" spans="1:2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7"/>
      <c r="AC819" s="1"/>
    </row>
    <row r="820" spans="1:29"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7"/>
      <c r="AC820" s="1"/>
    </row>
    <row r="821" spans="1:29"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7"/>
      <c r="AC821" s="1"/>
    </row>
    <row r="822" spans="1:29"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7"/>
      <c r="AC822" s="1"/>
    </row>
    <row r="823" spans="1:29"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7"/>
      <c r="AC823" s="1"/>
    </row>
    <row r="824" spans="1:29"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7"/>
      <c r="AC824" s="1"/>
    </row>
    <row r="825" spans="1:29"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7"/>
      <c r="AC825" s="1"/>
    </row>
    <row r="826" spans="1:29"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7"/>
      <c r="AC826" s="1"/>
    </row>
    <row r="827" spans="1:29"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7"/>
      <c r="AC827" s="1"/>
    </row>
    <row r="828" spans="1:29"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7"/>
      <c r="AC828" s="1"/>
    </row>
    <row r="829" spans="1: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7"/>
      <c r="AC829" s="1"/>
    </row>
    <row r="830" spans="1:29"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7"/>
      <c r="AC830" s="1"/>
    </row>
    <row r="831" spans="1:29"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7"/>
      <c r="AC831" s="1"/>
    </row>
    <row r="832" spans="1:29"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7"/>
      <c r="AC832" s="1"/>
    </row>
    <row r="833" spans="1:29"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7"/>
      <c r="AC833" s="1"/>
    </row>
    <row r="834" spans="1:29"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7"/>
      <c r="AC834" s="1"/>
    </row>
    <row r="835" spans="1:29"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7"/>
      <c r="AC835" s="1"/>
    </row>
    <row r="836" spans="1:29"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7"/>
      <c r="AC836" s="1"/>
    </row>
    <row r="837" spans="1:29"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7"/>
      <c r="AC837" s="1"/>
    </row>
    <row r="838" spans="1:29"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7"/>
      <c r="AC838" s="1"/>
    </row>
    <row r="839" spans="1:2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7"/>
      <c r="AC839" s="1"/>
    </row>
    <row r="840" spans="1:29"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7"/>
      <c r="AC840" s="1"/>
    </row>
    <row r="841" spans="1:29"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7"/>
      <c r="AC841" s="1"/>
    </row>
    <row r="842" spans="1:29"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7"/>
      <c r="AC842" s="1"/>
    </row>
    <row r="843" spans="1:29"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7"/>
      <c r="AC843" s="1"/>
    </row>
    <row r="844" spans="1:29"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7"/>
      <c r="AC844" s="1"/>
    </row>
    <row r="845" spans="1:29"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7"/>
      <c r="AC845" s="1"/>
    </row>
    <row r="846" spans="1:29"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7"/>
      <c r="AC846" s="1"/>
    </row>
    <row r="847" spans="1:29"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7"/>
      <c r="AC847" s="1"/>
    </row>
    <row r="848" spans="1:29"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7"/>
      <c r="AC848" s="1"/>
    </row>
    <row r="849" spans="1:2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7"/>
      <c r="AC849" s="1"/>
    </row>
    <row r="850" spans="1:29"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7"/>
      <c r="AC850" s="1"/>
    </row>
    <row r="851" spans="1:29"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7"/>
      <c r="AC851" s="1"/>
    </row>
    <row r="852" spans="1:29"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7"/>
      <c r="AC852" s="1"/>
    </row>
    <row r="853" spans="1:29"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7"/>
      <c r="AC853" s="1"/>
    </row>
    <row r="854" spans="1:29"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7"/>
      <c r="AC854" s="1"/>
    </row>
    <row r="855" spans="1:29"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7"/>
      <c r="AC855" s="1"/>
    </row>
    <row r="856" spans="1:29"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7"/>
      <c r="AC856" s="1"/>
    </row>
    <row r="857" spans="1:29"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7"/>
      <c r="AC857" s="1"/>
    </row>
    <row r="858" spans="1:29"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7"/>
      <c r="AC858" s="1"/>
    </row>
    <row r="859" spans="1:2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7"/>
      <c r="AC859" s="1"/>
    </row>
    <row r="860" spans="1:29"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7"/>
      <c r="AC860" s="1"/>
    </row>
    <row r="861" spans="1:29"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7"/>
      <c r="AC861" s="1"/>
    </row>
    <row r="862" spans="1:29"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7"/>
      <c r="AC862" s="1"/>
    </row>
    <row r="863" spans="1:29"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7"/>
      <c r="AC863" s="1"/>
    </row>
    <row r="864" spans="1:29"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7"/>
      <c r="AC864" s="1"/>
    </row>
    <row r="865" spans="1:29"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7"/>
      <c r="AC865" s="1"/>
    </row>
    <row r="866" spans="1:29"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7"/>
      <c r="AC866" s="1"/>
    </row>
    <row r="867" spans="1:29"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7"/>
      <c r="AC867" s="1"/>
    </row>
    <row r="868" spans="1:29"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7"/>
      <c r="AC868" s="1"/>
    </row>
    <row r="869" spans="1:2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7"/>
      <c r="AC869" s="1"/>
    </row>
    <row r="870" spans="1:29"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7"/>
      <c r="AC870" s="1"/>
    </row>
    <row r="871" spans="1:29"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7"/>
      <c r="AC871" s="1"/>
    </row>
    <row r="872" spans="1:29"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7"/>
      <c r="AC872" s="1"/>
    </row>
    <row r="873" spans="1:29"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7"/>
      <c r="AC873" s="1"/>
    </row>
    <row r="874" spans="1:29"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7"/>
      <c r="AC874" s="1"/>
    </row>
    <row r="875" spans="1:29"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7"/>
      <c r="AC875" s="1"/>
    </row>
    <row r="876" spans="1:29"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7"/>
      <c r="AC876" s="1"/>
    </row>
    <row r="877" spans="1:29"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7"/>
      <c r="AC877" s="1"/>
    </row>
    <row r="878" spans="1:29"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7"/>
      <c r="AC878" s="1"/>
    </row>
    <row r="879" spans="1:2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7"/>
      <c r="AC879" s="1"/>
    </row>
    <row r="880" spans="1:29"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7"/>
      <c r="AC880" s="1"/>
    </row>
    <row r="881" spans="1:29"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7"/>
      <c r="AC881" s="1"/>
    </row>
    <row r="882" spans="1:29"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7"/>
      <c r="AC882" s="1"/>
    </row>
    <row r="883" spans="1:29"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7"/>
      <c r="AC883" s="1"/>
    </row>
    <row r="884" spans="1:29"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7"/>
      <c r="AC884" s="1"/>
    </row>
    <row r="885" spans="1:29"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7"/>
      <c r="AC885" s="1"/>
    </row>
    <row r="886" spans="1:29"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7"/>
      <c r="AC886" s="1"/>
    </row>
    <row r="887" spans="1:29"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7"/>
      <c r="AC887" s="1"/>
    </row>
    <row r="888" spans="1:29"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7"/>
      <c r="AC888" s="1"/>
    </row>
    <row r="889" spans="1:2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7"/>
      <c r="AC889" s="1"/>
    </row>
    <row r="890" spans="1:29"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7"/>
      <c r="AC890" s="1"/>
    </row>
    <row r="891" spans="1:29"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7"/>
      <c r="AC891" s="1"/>
    </row>
    <row r="892" spans="1:29"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7"/>
      <c r="AC892" s="1"/>
    </row>
    <row r="893" spans="1:29"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7"/>
      <c r="AC893" s="1"/>
    </row>
    <row r="894" spans="1:29"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7"/>
      <c r="AC894" s="1"/>
    </row>
    <row r="895" spans="1:29"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7"/>
      <c r="AC895" s="1"/>
    </row>
    <row r="896" spans="1:29"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7"/>
      <c r="AC896" s="1"/>
    </row>
    <row r="897" spans="1:29"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7"/>
      <c r="AC897" s="1"/>
    </row>
    <row r="898" spans="1:29"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7"/>
      <c r="AC898" s="1"/>
    </row>
    <row r="899" spans="1:2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7"/>
      <c r="AC899" s="1"/>
    </row>
    <row r="900" spans="1:29"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7"/>
      <c r="AC900" s="1"/>
    </row>
    <row r="901" spans="1:29"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7"/>
      <c r="AC901" s="1"/>
    </row>
    <row r="902" spans="1:29"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7"/>
      <c r="AC902" s="1"/>
    </row>
    <row r="903" spans="1:29"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7"/>
      <c r="AC903" s="1"/>
    </row>
    <row r="904" spans="1:29"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7"/>
      <c r="AC904" s="1"/>
    </row>
    <row r="905" spans="1:29"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7"/>
      <c r="AC905" s="1"/>
    </row>
    <row r="906" spans="1:29"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7"/>
      <c r="AC906" s="1"/>
    </row>
    <row r="907" spans="1:29"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7"/>
      <c r="AC907" s="1"/>
    </row>
    <row r="908" spans="1:29"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7"/>
      <c r="AC908" s="1"/>
    </row>
    <row r="909" spans="1:2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7"/>
      <c r="AC909" s="1"/>
    </row>
    <row r="910" spans="1:29"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7"/>
      <c r="AC910" s="1"/>
    </row>
    <row r="911" spans="1:29"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7"/>
      <c r="AC911" s="1"/>
    </row>
    <row r="912" spans="1:29"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7"/>
      <c r="AC912" s="1"/>
    </row>
    <row r="913" spans="1:29"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7"/>
      <c r="AC913" s="1"/>
    </row>
    <row r="914" spans="1:29"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7"/>
      <c r="AC914" s="1"/>
    </row>
    <row r="915" spans="1:29"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7"/>
      <c r="AC915" s="1"/>
    </row>
    <row r="916" spans="1:29"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7"/>
      <c r="AC916" s="1"/>
    </row>
    <row r="917" spans="1:29"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7"/>
      <c r="AC917" s="1"/>
    </row>
    <row r="918" spans="1:29"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7"/>
      <c r="AC918" s="1"/>
    </row>
    <row r="919" spans="1:2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7"/>
      <c r="AC919" s="1"/>
    </row>
    <row r="920" spans="1:29"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7"/>
      <c r="AC920" s="1"/>
    </row>
    <row r="921" spans="1:29"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7"/>
      <c r="AC921" s="1"/>
    </row>
    <row r="922" spans="1:29"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7"/>
      <c r="AC922" s="1"/>
    </row>
    <row r="923" spans="1:29"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7"/>
      <c r="AC923" s="1"/>
    </row>
    <row r="924" spans="1:29"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7"/>
      <c r="AC924" s="1"/>
    </row>
    <row r="925" spans="1:29"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7"/>
      <c r="AC925" s="1"/>
    </row>
    <row r="926" spans="1:29"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7"/>
      <c r="AC926" s="1"/>
    </row>
    <row r="927" spans="1:29"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7"/>
      <c r="AC927" s="1"/>
    </row>
    <row r="928" spans="1:29"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7"/>
      <c r="AC928" s="1"/>
    </row>
    <row r="929" spans="1: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7"/>
      <c r="AC929" s="1"/>
    </row>
    <row r="930" spans="1:29"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7"/>
      <c r="AC930" s="1"/>
    </row>
    <row r="931" spans="1:29"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7"/>
      <c r="AC931" s="1"/>
    </row>
    <row r="932" spans="1:29"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7"/>
      <c r="AC932" s="1"/>
    </row>
    <row r="933" spans="1:29"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7"/>
      <c r="AC933" s="1"/>
    </row>
    <row r="934" spans="1:29"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7"/>
      <c r="AC934" s="1"/>
    </row>
    <row r="935" spans="1:29"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7"/>
      <c r="AC935" s="1"/>
    </row>
    <row r="936" spans="1:29"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7"/>
      <c r="AC936" s="1"/>
    </row>
    <row r="937" spans="1:29"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7"/>
      <c r="AC937" s="1"/>
    </row>
    <row r="938" spans="1:29"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7"/>
      <c r="AC938" s="1"/>
    </row>
    <row r="939" spans="1:2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7"/>
      <c r="AC939" s="1"/>
    </row>
    <row r="940" spans="1:29"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7"/>
      <c r="AC940" s="1"/>
    </row>
    <row r="941" spans="1:29"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7"/>
      <c r="AC941" s="1"/>
    </row>
    <row r="942" spans="1:29"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7"/>
      <c r="AC942" s="1"/>
    </row>
    <row r="943" spans="1:29"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7"/>
      <c r="AC943" s="1"/>
    </row>
    <row r="944" spans="1:29"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7"/>
      <c r="AC944" s="1"/>
    </row>
    <row r="945" spans="1:29"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7"/>
      <c r="AC945" s="1"/>
    </row>
    <row r="946" spans="1:29"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7"/>
      <c r="AC946" s="1"/>
    </row>
    <row r="947" spans="1:29"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7"/>
      <c r="AC947" s="1"/>
    </row>
    <row r="948" spans="1:29"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7"/>
      <c r="AC948" s="1"/>
    </row>
    <row r="949" spans="1:2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7"/>
      <c r="AC949" s="1"/>
    </row>
    <row r="950" spans="1:29"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7"/>
      <c r="AC950" s="1"/>
    </row>
    <row r="951" spans="1:29"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7"/>
      <c r="AC951" s="1"/>
    </row>
    <row r="952" spans="1:29"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7"/>
      <c r="AC952" s="1"/>
    </row>
    <row r="953" spans="1:29"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7"/>
      <c r="AC953" s="1"/>
    </row>
    <row r="954" spans="1:29"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7"/>
      <c r="AC954" s="1"/>
    </row>
    <row r="955" spans="1:29"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7"/>
      <c r="AC955" s="1"/>
    </row>
    <row r="956" spans="1:29"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7"/>
      <c r="AC956" s="1"/>
    </row>
    <row r="957" spans="1:29"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7"/>
      <c r="AC957" s="1"/>
    </row>
    <row r="958" spans="1:29"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7"/>
      <c r="AC958" s="1"/>
    </row>
    <row r="959" spans="1:2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7"/>
      <c r="AC959" s="1"/>
    </row>
    <row r="960" spans="1:29"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7"/>
      <c r="AC960" s="1"/>
    </row>
    <row r="961" spans="1:29"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7"/>
      <c r="AC961" s="1"/>
    </row>
    <row r="962" spans="1:29"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7"/>
      <c r="AC962" s="1"/>
    </row>
    <row r="963" spans="1:29"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7"/>
      <c r="AC963" s="1"/>
    </row>
    <row r="964" spans="1:29"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7"/>
      <c r="AC964" s="1"/>
    </row>
    <row r="965" spans="1:29"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7"/>
      <c r="AC965" s="1"/>
    </row>
    <row r="966" spans="1:29"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7"/>
      <c r="AC966" s="1"/>
    </row>
    <row r="967" spans="1:29"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7"/>
      <c r="AC967" s="1"/>
    </row>
    <row r="968" spans="1:29"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7"/>
      <c r="AC968" s="1"/>
    </row>
    <row r="969" spans="1:2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7"/>
      <c r="AC969" s="1"/>
    </row>
    <row r="970" spans="1:29"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7"/>
      <c r="AC970" s="1"/>
    </row>
    <row r="971" spans="1:29"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7"/>
      <c r="AC971" s="1"/>
    </row>
    <row r="972" spans="1:29"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7"/>
      <c r="AC972" s="1"/>
    </row>
    <row r="973" spans="1:29"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7"/>
      <c r="AC973" s="1"/>
    </row>
    <row r="974" spans="1:29"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7"/>
      <c r="AC974" s="1"/>
    </row>
    <row r="975" spans="1:29"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7"/>
      <c r="AC975" s="1"/>
    </row>
    <row r="976" spans="1:29"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7"/>
      <c r="AC976" s="1"/>
    </row>
    <row r="977" spans="1:29"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7"/>
      <c r="AC977" s="1"/>
    </row>
    <row r="978" spans="1:29"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7"/>
      <c r="AC978" s="1"/>
    </row>
    <row r="979" spans="1:2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7"/>
      <c r="AC979" s="1"/>
    </row>
    <row r="980" spans="1:29"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7"/>
      <c r="AC980" s="1"/>
    </row>
    <row r="981" spans="1:29"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7"/>
      <c r="AC981" s="1"/>
    </row>
    <row r="982" spans="1:29"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7"/>
      <c r="AC982" s="1"/>
    </row>
    <row r="983" spans="1:29"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7"/>
      <c r="AC983" s="1"/>
    </row>
    <row r="984" spans="1:29"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7"/>
      <c r="AC984" s="1"/>
    </row>
    <row r="985" spans="1:29"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7"/>
      <c r="AC985" s="1"/>
    </row>
    <row r="986" spans="1:29"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7"/>
      <c r="AC986" s="1"/>
    </row>
    <row r="987" spans="1:29"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7"/>
      <c r="AC987" s="1"/>
    </row>
    <row r="988" spans="1:29"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7"/>
      <c r="AC988" s="1"/>
    </row>
    <row r="989" spans="1:2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7"/>
      <c r="AC989" s="1"/>
    </row>
    <row r="990" spans="1:29"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7"/>
      <c r="AC990" s="1"/>
    </row>
    <row r="991" spans="1:29"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7"/>
      <c r="AC991" s="1"/>
    </row>
    <row r="992" spans="1:29"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7"/>
      <c r="AC992" s="1"/>
    </row>
    <row r="993" spans="1:29"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7"/>
      <c r="AC993" s="1"/>
    </row>
    <row r="994" spans="1:29"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7"/>
      <c r="AC994" s="1"/>
    </row>
  </sheetData>
  <mergeCells count="23">
    <mergeCell ref="AB9:AB10"/>
    <mergeCell ref="U12:AB12"/>
    <mergeCell ref="B5:I5"/>
    <mergeCell ref="K5:S5"/>
    <mergeCell ref="U5:AC5"/>
    <mergeCell ref="B6:F6"/>
    <mergeCell ref="G6:I6"/>
    <mergeCell ref="K6:O6"/>
    <mergeCell ref="P6:R6"/>
    <mergeCell ref="U6:Y6"/>
    <mergeCell ref="Z6:AC6"/>
    <mergeCell ref="B3:I3"/>
    <mergeCell ref="K3:R3"/>
    <mergeCell ref="U3:AC3"/>
    <mergeCell ref="B4:I4"/>
    <mergeCell ref="K4:R4"/>
    <mergeCell ref="U4:AC4"/>
    <mergeCell ref="B1:I1"/>
    <mergeCell ref="K1:R1"/>
    <mergeCell ref="U1:AC1"/>
    <mergeCell ref="B2:I2"/>
    <mergeCell ref="K2:R2"/>
    <mergeCell ref="U2:AC2"/>
  </mergeCells>
  <conditionalFormatting sqref="U10:X11 W9">
    <cfRule type="containsText" dxfId="65" priority="27" operator="containsText" text="NO">
      <formula>NOT(ISERROR(SEARCH(("NO"),(U9))))</formula>
    </cfRule>
  </conditionalFormatting>
  <conditionalFormatting sqref="U10:X11 W9">
    <cfRule type="cellIs" dxfId="64" priority="28" operator="equal">
      <formula>"""no"""</formula>
    </cfRule>
  </conditionalFormatting>
  <conditionalFormatting sqref="Z10">
    <cfRule type="containsText" dxfId="63" priority="25" operator="containsText" text="NO">
      <formula>NOT(ISERROR(SEARCH(("NO"),(Z10))))</formula>
    </cfRule>
  </conditionalFormatting>
  <conditionalFormatting sqref="Z10">
    <cfRule type="cellIs" dxfId="62" priority="26" operator="equal">
      <formula>"""no"""</formula>
    </cfRule>
  </conditionalFormatting>
  <conditionalFormatting sqref="Y9:Y11">
    <cfRule type="containsText" dxfId="61" priority="23" operator="containsText" text="NO">
      <formula>NOT(ISERROR(SEARCH(("NO"),(Y9))))</formula>
    </cfRule>
  </conditionalFormatting>
  <conditionalFormatting sqref="Y9:Y11">
    <cfRule type="cellIs" dxfId="60" priority="24" operator="equal">
      <formula>"""no"""</formula>
    </cfRule>
  </conditionalFormatting>
  <conditionalFormatting sqref="AA9:AA11">
    <cfRule type="containsText" dxfId="59" priority="21" operator="containsText" text="NO">
      <formula>NOT(ISERROR(SEARCH(("NO"),(AA9))))</formula>
    </cfRule>
  </conditionalFormatting>
  <conditionalFormatting sqref="AA9:AA11">
    <cfRule type="cellIs" dxfId="58" priority="22" operator="equal">
      <formula>"""no"""</formula>
    </cfRule>
  </conditionalFormatting>
  <conditionalFormatting sqref="AB9">
    <cfRule type="containsText" dxfId="57" priority="19" operator="containsText" text="NO">
      <formula>NOT(ISERROR(SEARCH(("NO"),(AB9))))</formula>
    </cfRule>
  </conditionalFormatting>
  <conditionalFormatting sqref="AB9">
    <cfRule type="cellIs" dxfId="56" priority="20" operator="equal">
      <formula>"""no"""</formula>
    </cfRule>
  </conditionalFormatting>
  <conditionalFormatting sqref="U9:V9">
    <cfRule type="containsText" dxfId="55" priority="17" operator="containsText" text="NO">
      <formula>NOT(ISERROR(SEARCH(("NO"),(U9))))</formula>
    </cfRule>
  </conditionalFormatting>
  <conditionalFormatting sqref="U9:V9">
    <cfRule type="cellIs" dxfId="54" priority="18" operator="equal">
      <formula>"""no"""</formula>
    </cfRule>
  </conditionalFormatting>
  <conditionalFormatting sqref="X9">
    <cfRule type="containsText" dxfId="53" priority="15" operator="containsText" text="NO">
      <formula>NOT(ISERROR(SEARCH(("NO"),(X9))))</formula>
    </cfRule>
  </conditionalFormatting>
  <conditionalFormatting sqref="X9">
    <cfRule type="cellIs" dxfId="52" priority="16" operator="equal">
      <formula>"""no"""</formula>
    </cfRule>
  </conditionalFormatting>
  <conditionalFormatting sqref="Z9">
    <cfRule type="containsText" dxfId="51" priority="13" operator="containsText" text="NO">
      <formula>NOT(ISERROR(SEARCH(("NO"),(Z9))))</formula>
    </cfRule>
  </conditionalFormatting>
  <conditionalFormatting sqref="Z9">
    <cfRule type="cellIs" dxfId="50" priority="14" operator="equal">
      <formula>"""no"""</formula>
    </cfRule>
  </conditionalFormatting>
  <conditionalFormatting sqref="R10">
    <cfRule type="containsText" dxfId="49" priority="11" operator="containsText" text="NO">
      <formula>NOT(ISERROR(SEARCH(("NO"),(R10))))</formula>
    </cfRule>
  </conditionalFormatting>
  <conditionalFormatting sqref="R10">
    <cfRule type="cellIs" dxfId="48" priority="12" operator="equal">
      <formula>"""no"""</formula>
    </cfRule>
  </conditionalFormatting>
  <conditionalFormatting sqref="S10">
    <cfRule type="containsText" dxfId="47" priority="9" operator="containsText" text="NO">
      <formula>NOT(ISERROR(SEARCH(("NO"),(S10))))</formula>
    </cfRule>
  </conditionalFormatting>
  <conditionalFormatting sqref="S10">
    <cfRule type="cellIs" dxfId="46" priority="10" operator="equal">
      <formula>"""no"""</formula>
    </cfRule>
  </conditionalFormatting>
  <conditionalFormatting sqref="T10">
    <cfRule type="containsText" dxfId="45" priority="7" operator="containsText" text="NO">
      <formula>NOT(ISERROR(SEARCH(("NO"),(T10))))</formula>
    </cfRule>
  </conditionalFormatting>
  <conditionalFormatting sqref="T10">
    <cfRule type="cellIs" dxfId="44" priority="8" operator="equal">
      <formula>"""no"""</formula>
    </cfRule>
  </conditionalFormatting>
  <conditionalFormatting sqref="T11">
    <cfRule type="containsText" dxfId="43" priority="5" operator="containsText" text="NO">
      <formula>NOT(ISERROR(SEARCH(("NO"),(T11))))</formula>
    </cfRule>
  </conditionalFormatting>
  <conditionalFormatting sqref="T11">
    <cfRule type="cellIs" dxfId="42" priority="6" operator="equal">
      <formula>"""no"""</formula>
    </cfRule>
  </conditionalFormatting>
  <conditionalFormatting sqref="S11">
    <cfRule type="containsText" dxfId="41" priority="3" operator="containsText" text="NO">
      <formula>NOT(ISERROR(SEARCH(("NO"),(S11))))</formula>
    </cfRule>
  </conditionalFormatting>
  <conditionalFormatting sqref="S11">
    <cfRule type="cellIs" dxfId="40" priority="4" operator="equal">
      <formula>"""no"""</formula>
    </cfRule>
  </conditionalFormatting>
  <conditionalFormatting sqref="AB11">
    <cfRule type="containsText" dxfId="39" priority="1" operator="containsText" text="NO">
      <formula>NOT(ISERROR(SEARCH(("NO"),(AB11))))</formula>
    </cfRule>
  </conditionalFormatting>
  <conditionalFormatting sqref="AB11">
    <cfRule type="cellIs" dxfId="38" priority="2" operator="equal">
      <formula>"""no"""</formula>
    </cfRule>
  </conditionalFormatting>
  <pageMargins left="0.7" right="0.7" top="0.75" bottom="0.75" header="0.3" footer="0.3"/>
  <drawing r:id="rId1"/>
  <legacy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919"/>
  <sheetViews>
    <sheetView topLeftCell="AH42" zoomScale="68" zoomScaleNormal="68" workbookViewId="0">
      <selection activeCell="AN44" sqref="AN44"/>
    </sheetView>
  </sheetViews>
  <sheetFormatPr baseColWidth="10" defaultColWidth="14.42578125" defaultRowHeight="15"/>
  <cols>
    <col min="1" max="1" width="17.42578125" style="56" customWidth="1"/>
    <col min="2" max="4" width="19.5703125" style="56" customWidth="1"/>
    <col min="5" max="5" width="20.5703125" style="56" customWidth="1"/>
    <col min="6" max="6" width="9.7109375" style="56" bestFit="1" customWidth="1"/>
    <col min="7" max="7" width="24.28515625" style="56" customWidth="1"/>
    <col min="8" max="8" width="9.7109375" style="56" bestFit="1" customWidth="1"/>
    <col min="9" max="9" width="11.85546875" style="56" customWidth="1"/>
    <col min="10" max="12" width="24.28515625" style="56" customWidth="1"/>
    <col min="13" max="13" width="11.28515625" style="56" customWidth="1"/>
    <col min="14" max="14" width="26" style="56" customWidth="1"/>
    <col min="15" max="15" width="8.5703125" style="56" bestFit="1" customWidth="1"/>
    <col min="16" max="18" width="19.5703125" style="56" customWidth="1"/>
    <col min="19" max="19" width="13.85546875" style="56" customWidth="1"/>
    <col min="20" max="20" width="10.28515625" style="56" customWidth="1"/>
    <col min="21" max="22" width="15.7109375" style="56" bestFit="1" customWidth="1"/>
    <col min="23" max="23" width="14.28515625" style="56" customWidth="1"/>
    <col min="24" max="24" width="17.140625" style="56" customWidth="1"/>
    <col min="25" max="25" width="11.42578125" style="56" customWidth="1"/>
    <col min="26" max="26" width="14.28515625" style="56" customWidth="1"/>
    <col min="27" max="27" width="10" style="56" customWidth="1"/>
    <col min="28" max="28" width="23.7109375" style="56" customWidth="1"/>
    <col min="29" max="29" width="27.140625" style="56" customWidth="1"/>
    <col min="30" max="30" width="28" style="242" bestFit="1" customWidth="1"/>
    <col min="31" max="31" width="29.28515625" style="242" customWidth="1"/>
    <col min="32" max="32" width="16.7109375" style="56" customWidth="1"/>
    <col min="33" max="33" width="23.28515625" style="56" customWidth="1"/>
    <col min="34" max="34" width="29.7109375" style="56" customWidth="1"/>
    <col min="35" max="35" width="45.42578125" style="560" customWidth="1"/>
    <col min="36" max="36" width="13.5703125" style="56" customWidth="1"/>
    <col min="37" max="37" width="14.42578125" style="56" bestFit="1" customWidth="1"/>
    <col min="38" max="38" width="15.5703125" style="56" bestFit="1" customWidth="1"/>
    <col min="39" max="40" width="12.28515625" style="56" customWidth="1"/>
    <col min="41" max="41" width="11.5703125" style="57" customWidth="1"/>
    <col min="42" max="42" width="20.28515625" style="57" customWidth="1"/>
    <col min="43" max="43" width="35.7109375" style="56" customWidth="1"/>
    <col min="44" max="44" width="17.5703125" style="56" customWidth="1"/>
    <col min="45" max="45" width="34.28515625" style="56" customWidth="1"/>
    <col min="46" max="46" width="28.28515625" style="57" customWidth="1"/>
    <col min="47" max="16384" width="14.42578125" style="56"/>
  </cols>
  <sheetData>
    <row r="1" spans="1:46" ht="12.75" customHeigh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647"/>
      <c r="AE1" s="647"/>
      <c r="AF1" s="36"/>
      <c r="AG1" s="36"/>
      <c r="AH1" s="36"/>
      <c r="AI1" s="850"/>
      <c r="AJ1" s="36"/>
      <c r="AK1" s="36"/>
      <c r="AL1" s="36"/>
      <c r="AM1" s="36"/>
      <c r="AN1" s="36"/>
      <c r="AO1" s="38"/>
      <c r="AP1" s="38"/>
      <c r="AQ1" s="36"/>
      <c r="AR1" s="37"/>
      <c r="AS1" s="37"/>
      <c r="AT1" s="38"/>
    </row>
    <row r="2" spans="1:46" ht="12.7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647"/>
      <c r="AE2" s="647"/>
      <c r="AF2" s="36"/>
      <c r="AG2" s="36"/>
      <c r="AH2" s="36"/>
      <c r="AI2" s="850"/>
      <c r="AJ2" s="36"/>
      <c r="AK2" s="36"/>
      <c r="AL2" s="36"/>
      <c r="AM2" s="36"/>
      <c r="AN2" s="36"/>
      <c r="AO2" s="38"/>
      <c r="AP2" s="38"/>
      <c r="AQ2" s="36"/>
      <c r="AR2" s="37"/>
      <c r="AS2" s="37"/>
      <c r="AT2" s="38"/>
    </row>
    <row r="3" spans="1:46"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647"/>
      <c r="AE3" s="647"/>
      <c r="AF3" s="36"/>
      <c r="AG3" s="36"/>
      <c r="AH3" s="36"/>
      <c r="AI3" s="850"/>
      <c r="AJ3" s="36"/>
      <c r="AK3" s="36"/>
      <c r="AL3" s="36"/>
      <c r="AM3" s="36"/>
      <c r="AN3" s="36"/>
      <c r="AO3" s="38"/>
      <c r="AP3" s="38"/>
      <c r="AQ3" s="36"/>
      <c r="AR3" s="37"/>
      <c r="AS3" s="37"/>
      <c r="AT3" s="38"/>
    </row>
    <row r="4" spans="1:46" ht="12.75" customHeight="1">
      <c r="A4" s="36"/>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36"/>
      <c r="AD4" s="647"/>
      <c r="AE4" s="647"/>
      <c r="AF4" s="36"/>
      <c r="AG4" s="36"/>
      <c r="AH4" s="36"/>
      <c r="AI4" s="850"/>
      <c r="AJ4" s="36"/>
      <c r="AK4" s="36"/>
      <c r="AL4" s="36"/>
      <c r="AM4" s="36"/>
      <c r="AN4" s="36"/>
      <c r="AO4" s="38"/>
      <c r="AP4" s="38"/>
      <c r="AQ4" s="36"/>
      <c r="AR4" s="37"/>
      <c r="AS4" s="37"/>
      <c r="AT4" s="38"/>
    </row>
    <row r="5" spans="1:46" ht="12.75" customHeight="1">
      <c r="A5" s="1041" t="s">
        <v>58</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38"/>
    </row>
    <row r="6" spans="1:46" ht="12.75" customHeight="1">
      <c r="A6" s="1043" t="s">
        <v>2</v>
      </c>
      <c r="B6" s="1042"/>
      <c r="C6" s="1042"/>
      <c r="D6" s="1042"/>
      <c r="E6" s="1042"/>
      <c r="F6" s="1042"/>
      <c r="G6" s="1042"/>
      <c r="H6" s="1042"/>
      <c r="I6" s="1042"/>
      <c r="J6" s="1042"/>
      <c r="K6" s="1042"/>
      <c r="L6" s="1042"/>
      <c r="M6" s="1042"/>
      <c r="N6" s="1042"/>
      <c r="O6" s="1042"/>
      <c r="P6" s="1042"/>
      <c r="Q6" s="1042"/>
      <c r="R6" s="1042"/>
      <c r="S6" s="1042"/>
      <c r="T6" s="1042"/>
      <c r="U6" s="1042"/>
      <c r="V6" s="1042"/>
      <c r="W6" s="1042"/>
      <c r="X6" s="1042"/>
      <c r="Y6" s="1042"/>
      <c r="Z6" s="1042"/>
      <c r="AA6" s="1042"/>
      <c r="AB6" s="1042"/>
      <c r="AC6" s="1042"/>
      <c r="AD6" s="1042"/>
      <c r="AE6" s="1042"/>
      <c r="AF6" s="1042"/>
      <c r="AG6" s="1042"/>
      <c r="AH6" s="1042"/>
      <c r="AI6" s="1042"/>
      <c r="AJ6" s="1042"/>
      <c r="AK6" s="1042"/>
      <c r="AL6" s="1042"/>
      <c r="AM6" s="1042"/>
      <c r="AN6" s="1042"/>
      <c r="AO6" s="1042"/>
      <c r="AP6" s="1042"/>
      <c r="AQ6" s="1042"/>
      <c r="AR6" s="1042"/>
      <c r="AS6" s="1042"/>
      <c r="AT6" s="38"/>
    </row>
    <row r="7" spans="1:46" ht="5.25" customHeight="1">
      <c r="A7" s="39"/>
      <c r="B7" s="526"/>
      <c r="C7" s="526"/>
      <c r="D7" s="526"/>
      <c r="E7" s="526"/>
      <c r="F7" s="526"/>
      <c r="G7" s="526"/>
      <c r="H7" s="526"/>
      <c r="I7" s="526"/>
      <c r="J7" s="526"/>
      <c r="K7" s="526"/>
      <c r="L7" s="526"/>
      <c r="M7" s="526"/>
      <c r="N7" s="526"/>
      <c r="O7" s="526"/>
      <c r="P7" s="526"/>
      <c r="Q7" s="526"/>
      <c r="R7" s="526"/>
      <c r="S7" s="526"/>
      <c r="T7" s="526"/>
      <c r="U7" s="526"/>
      <c r="V7" s="526"/>
      <c r="W7" s="526"/>
      <c r="X7" s="526"/>
      <c r="Y7" s="526"/>
      <c r="Z7" s="526"/>
      <c r="AA7" s="526"/>
      <c r="AB7" s="526"/>
      <c r="AC7" s="526"/>
      <c r="AD7" s="527"/>
      <c r="AE7" s="527"/>
      <c r="AF7" s="526"/>
      <c r="AG7" s="526"/>
      <c r="AH7" s="526"/>
      <c r="AI7" s="851"/>
      <c r="AJ7" s="526"/>
      <c r="AK7" s="526"/>
      <c r="AL7" s="526"/>
      <c r="AM7" s="526"/>
      <c r="AN7" s="526"/>
      <c r="AO7" s="51"/>
      <c r="AP7" s="51"/>
      <c r="AQ7" s="526"/>
      <c r="AR7" s="37"/>
      <c r="AS7" s="37"/>
      <c r="AT7" s="38"/>
    </row>
    <row r="8" spans="1:46" ht="7.5" customHeight="1">
      <c r="A8" s="1043" t="s">
        <v>48</v>
      </c>
      <c r="B8" s="1042"/>
      <c r="C8" s="1042"/>
      <c r="D8" s="1042"/>
      <c r="E8" s="1042"/>
      <c r="F8" s="1042"/>
      <c r="G8" s="1042"/>
      <c r="H8" s="1042"/>
      <c r="I8" s="1042"/>
      <c r="J8" s="1042"/>
      <c r="K8" s="1042"/>
      <c r="L8" s="1042"/>
      <c r="M8" s="1042"/>
      <c r="N8" s="1042"/>
      <c r="O8" s="1042"/>
      <c r="P8" s="1042"/>
      <c r="Q8" s="1042"/>
      <c r="R8" s="1042"/>
      <c r="S8" s="1042"/>
      <c r="T8" s="1042"/>
      <c r="U8" s="1042"/>
      <c r="V8" s="1042"/>
      <c r="W8" s="1042"/>
      <c r="X8" s="1042"/>
      <c r="Y8" s="1042"/>
      <c r="Z8" s="1042"/>
      <c r="AA8" s="1042"/>
      <c r="AB8" s="1042"/>
      <c r="AC8" s="1042"/>
      <c r="AD8" s="1042"/>
      <c r="AE8" s="1042"/>
      <c r="AF8" s="1042"/>
      <c r="AG8" s="1042"/>
      <c r="AH8" s="1042"/>
      <c r="AI8" s="1042"/>
      <c r="AJ8" s="1042"/>
      <c r="AK8" s="1042"/>
      <c r="AL8" s="1042"/>
      <c r="AM8" s="1042"/>
      <c r="AN8" s="1042"/>
      <c r="AO8" s="1042"/>
      <c r="AP8" s="1042"/>
      <c r="AQ8" s="1042"/>
      <c r="AR8" s="1042"/>
      <c r="AS8" s="1042"/>
      <c r="AT8" s="38"/>
    </row>
    <row r="9" spans="1:46" ht="12.75" customHeight="1">
      <c r="A9" s="1043" t="s">
        <v>63</v>
      </c>
      <c r="B9" s="1042"/>
      <c r="C9" s="1042"/>
      <c r="D9" s="1042"/>
      <c r="E9" s="1042"/>
      <c r="F9" s="1042"/>
      <c r="G9" s="1042"/>
      <c r="H9" s="1042"/>
      <c r="I9" s="1042"/>
      <c r="J9" s="1042"/>
      <c r="K9" s="1042"/>
      <c r="L9" s="1042"/>
      <c r="M9" s="1042"/>
      <c r="N9" s="1042"/>
      <c r="O9" s="1042"/>
      <c r="P9" s="1042"/>
      <c r="Q9" s="1042"/>
      <c r="R9" s="1042"/>
      <c r="S9" s="1042"/>
      <c r="T9" s="1042"/>
      <c r="U9" s="1042"/>
      <c r="V9" s="1042"/>
      <c r="W9" s="1042"/>
      <c r="X9" s="1042"/>
      <c r="Y9" s="1042"/>
      <c r="Z9" s="1042"/>
      <c r="AA9" s="1042"/>
      <c r="AB9" s="1042"/>
      <c r="AC9" s="1042"/>
      <c r="AD9" s="1042"/>
      <c r="AE9" s="1042"/>
      <c r="AF9" s="1042"/>
      <c r="AG9" s="1042"/>
      <c r="AH9" s="1042"/>
      <c r="AI9" s="1042"/>
      <c r="AJ9" s="1042"/>
      <c r="AK9" s="1042"/>
      <c r="AL9" s="1042"/>
      <c r="AM9" s="1042"/>
      <c r="AN9" s="1042"/>
      <c r="AO9" s="1042"/>
      <c r="AP9" s="1042"/>
      <c r="AQ9" s="1042"/>
      <c r="AR9" s="1042"/>
      <c r="AS9" s="1042"/>
      <c r="AT9" s="38"/>
    </row>
    <row r="10" spans="1:46" ht="12.75" customHeight="1">
      <c r="A10" s="36"/>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647"/>
      <c r="AE10" s="647"/>
      <c r="AF10" s="36"/>
      <c r="AG10" s="36"/>
      <c r="AH10" s="36"/>
      <c r="AI10" s="850"/>
      <c r="AJ10" s="36"/>
      <c r="AK10" s="36"/>
      <c r="AL10" s="36"/>
      <c r="AM10" s="36"/>
      <c r="AN10" s="36"/>
      <c r="AO10" s="38"/>
      <c r="AP10" s="38"/>
      <c r="AQ10" s="36"/>
      <c r="AR10" s="37"/>
      <c r="AS10" s="37"/>
      <c r="AT10" s="38"/>
    </row>
    <row r="11" spans="1:46" ht="12.75" customHeight="1">
      <c r="A11" s="39" t="s">
        <v>83</v>
      </c>
      <c r="B11" s="36"/>
      <c r="C11" s="1037" t="s">
        <v>1120</v>
      </c>
      <c r="D11" s="1037"/>
      <c r="E11" s="1037"/>
      <c r="F11" s="36"/>
      <c r="G11" s="36"/>
      <c r="H11" s="36"/>
      <c r="I11" s="36"/>
      <c r="J11" s="36"/>
      <c r="K11" s="36"/>
      <c r="L11" s="36"/>
      <c r="M11" s="36"/>
      <c r="N11" s="36"/>
      <c r="O11" s="36"/>
      <c r="P11" s="36"/>
      <c r="Q11" s="36"/>
      <c r="R11" s="36"/>
      <c r="S11" s="36"/>
      <c r="T11" s="37"/>
      <c r="U11" s="40"/>
      <c r="V11" s="40"/>
      <c r="W11" s="40"/>
      <c r="X11" s="40"/>
      <c r="Y11" s="40"/>
      <c r="Z11" s="40"/>
      <c r="AA11" s="41"/>
      <c r="AB11" s="41"/>
      <c r="AC11" s="41"/>
      <c r="AD11" s="647"/>
      <c r="AE11" s="647"/>
      <c r="AF11" s="41"/>
      <c r="AG11" s="41"/>
      <c r="AH11" s="41"/>
      <c r="AI11" s="852"/>
      <c r="AJ11" s="41"/>
      <c r="AK11" s="41"/>
      <c r="AL11" s="41"/>
      <c r="AM11" s="41"/>
      <c r="AN11" s="41"/>
      <c r="AO11" s="50"/>
      <c r="AP11" s="50"/>
      <c r="AQ11" s="41"/>
      <c r="AR11" s="37"/>
      <c r="AS11" s="37"/>
      <c r="AT11" s="38"/>
    </row>
    <row r="12" spans="1:46" ht="12.75" customHeight="1">
      <c r="A12" s="61" t="s">
        <v>64</v>
      </c>
      <c r="B12" s="62"/>
      <c r="C12" s="62"/>
      <c r="D12" s="62"/>
      <c r="E12" s="62"/>
      <c r="F12" s="62"/>
      <c r="G12" s="62"/>
      <c r="H12" s="62"/>
      <c r="I12" s="62"/>
      <c r="J12" s="62"/>
      <c r="K12" s="62"/>
      <c r="L12" s="62"/>
      <c r="M12" s="62"/>
      <c r="N12" s="62"/>
      <c r="O12" s="62"/>
      <c r="P12" s="62"/>
      <c r="Q12" s="62"/>
      <c r="R12" s="62"/>
      <c r="S12" s="62"/>
      <c r="T12" s="62"/>
      <c r="U12" s="62"/>
      <c r="V12" s="62"/>
      <c r="W12" s="62"/>
      <c r="X12" s="62"/>
      <c r="Y12" s="62"/>
      <c r="Z12" s="62"/>
      <c r="AA12" s="62"/>
      <c r="AB12" s="62"/>
      <c r="AC12" s="62"/>
      <c r="AD12" s="547"/>
      <c r="AE12" s="547"/>
      <c r="AF12" s="62"/>
      <c r="AG12" s="62"/>
      <c r="AH12" s="62"/>
      <c r="AI12" s="853"/>
      <c r="AJ12" s="62"/>
      <c r="AK12" s="62"/>
      <c r="AL12" s="62"/>
      <c r="AM12" s="62"/>
      <c r="AN12" s="62"/>
      <c r="AO12" s="62"/>
      <c r="AP12" s="62"/>
      <c r="AQ12" s="62"/>
      <c r="AR12" s="62"/>
      <c r="AS12" s="62"/>
      <c r="AT12" s="62"/>
    </row>
    <row r="13" spans="1:46" ht="12.75" customHeight="1">
      <c r="A13" s="63" t="s">
        <v>84</v>
      </c>
      <c r="B13" s="36"/>
      <c r="C13" s="63" t="s">
        <v>84</v>
      </c>
      <c r="D13" s="63" t="s">
        <v>84</v>
      </c>
      <c r="E13" s="63" t="s">
        <v>85</v>
      </c>
      <c r="F13" s="36"/>
      <c r="G13" s="63" t="s">
        <v>87</v>
      </c>
      <c r="H13" s="63"/>
      <c r="I13" s="63"/>
      <c r="J13" s="63" t="s">
        <v>85</v>
      </c>
      <c r="K13" s="63" t="s">
        <v>84</v>
      </c>
      <c r="L13" s="63" t="s">
        <v>85</v>
      </c>
      <c r="M13" s="36"/>
      <c r="N13" s="63" t="s">
        <v>87</v>
      </c>
      <c r="O13" s="36"/>
      <c r="P13" s="36"/>
      <c r="Q13" s="63" t="s">
        <v>87</v>
      </c>
      <c r="R13" s="63" t="s">
        <v>87</v>
      </c>
      <c r="S13" s="63"/>
      <c r="T13" s="36"/>
      <c r="U13" s="63" t="s">
        <v>87</v>
      </c>
      <c r="V13" s="36"/>
      <c r="W13" s="63" t="s">
        <v>87</v>
      </c>
      <c r="X13" s="63" t="s">
        <v>87</v>
      </c>
      <c r="Y13" s="63"/>
      <c r="Z13" s="63" t="s">
        <v>87</v>
      </c>
      <c r="AA13" s="36"/>
      <c r="AB13" s="63" t="s">
        <v>87</v>
      </c>
      <c r="AC13" s="63" t="s">
        <v>87</v>
      </c>
      <c r="AD13" s="63" t="s">
        <v>87</v>
      </c>
      <c r="AE13" s="63" t="s">
        <v>87</v>
      </c>
      <c r="AF13" s="63" t="s">
        <v>87</v>
      </c>
      <c r="AG13" s="63" t="s">
        <v>87</v>
      </c>
      <c r="AH13" s="63" t="s">
        <v>87</v>
      </c>
      <c r="AI13" s="854" t="s">
        <v>87</v>
      </c>
      <c r="AJ13" s="63" t="s">
        <v>87</v>
      </c>
      <c r="AK13" s="63" t="s">
        <v>87</v>
      </c>
      <c r="AL13" s="63" t="s">
        <v>87</v>
      </c>
      <c r="AM13" s="63" t="s">
        <v>87</v>
      </c>
      <c r="AN13" s="63"/>
      <c r="AO13" s="64" t="s">
        <v>84</v>
      </c>
      <c r="AP13" s="64" t="s">
        <v>87</v>
      </c>
      <c r="AQ13" s="36"/>
      <c r="AR13" s="37"/>
      <c r="AS13" s="37"/>
      <c r="AT13" s="38"/>
    </row>
    <row r="14" spans="1:46" ht="12.75" customHeight="1">
      <c r="A14" s="65"/>
      <c r="B14" s="65"/>
      <c r="C14" s="1135" t="s">
        <v>65</v>
      </c>
      <c r="D14" s="1135"/>
      <c r="E14" s="1135"/>
      <c r="F14" s="1135"/>
      <c r="G14" s="1135"/>
      <c r="H14" s="1135"/>
      <c r="I14" s="1135"/>
      <c r="J14" s="1136" t="s">
        <v>66</v>
      </c>
      <c r="K14" s="1136"/>
      <c r="L14" s="1136"/>
      <c r="M14" s="1136"/>
      <c r="N14" s="1136"/>
      <c r="O14" s="1136"/>
      <c r="P14" s="1136"/>
      <c r="Q14" s="1137" t="s">
        <v>67</v>
      </c>
      <c r="R14" s="1137"/>
      <c r="S14" s="1137"/>
      <c r="T14" s="1137"/>
      <c r="U14" s="1137"/>
      <c r="V14" s="1137"/>
      <c r="W14" s="75" t="s">
        <v>68</v>
      </c>
      <c r="X14" s="75"/>
      <c r="Y14" s="75"/>
      <c r="Z14" s="75"/>
      <c r="AA14" s="75"/>
      <c r="AB14" s="1138" t="s">
        <v>69</v>
      </c>
      <c r="AC14" s="1138"/>
      <c r="AD14" s="1138"/>
      <c r="AE14" s="1138"/>
      <c r="AF14" s="1138"/>
      <c r="AG14" s="1138"/>
      <c r="AH14" s="1138"/>
      <c r="AI14" s="1138"/>
      <c r="AJ14" s="1138"/>
      <c r="AK14" s="1138"/>
      <c r="AL14" s="1138"/>
      <c r="AM14" s="1138"/>
      <c r="AN14" s="1138"/>
      <c r="AO14" s="1138"/>
      <c r="AP14" s="535"/>
      <c r="AQ14" s="447" t="s">
        <v>103</v>
      </c>
      <c r="AR14" s="76"/>
      <c r="AS14" s="77"/>
      <c r="AT14" s="78"/>
    </row>
    <row r="15" spans="1:46" ht="102">
      <c r="A15" s="66" t="s">
        <v>61</v>
      </c>
      <c r="B15" s="66" t="s">
        <v>59</v>
      </c>
      <c r="C15" s="67" t="s">
        <v>86</v>
      </c>
      <c r="D15" s="67" t="s">
        <v>122</v>
      </c>
      <c r="E15" s="67" t="s">
        <v>90</v>
      </c>
      <c r="F15" s="137" t="s">
        <v>70</v>
      </c>
      <c r="G15" s="137" t="s">
        <v>92</v>
      </c>
      <c r="H15" s="137" t="s">
        <v>70</v>
      </c>
      <c r="I15" s="67" t="s">
        <v>71</v>
      </c>
      <c r="J15" s="68" t="s">
        <v>88</v>
      </c>
      <c r="K15" s="68" t="s">
        <v>123</v>
      </c>
      <c r="L15" s="68" t="s">
        <v>89</v>
      </c>
      <c r="M15" s="68" t="s">
        <v>70</v>
      </c>
      <c r="N15" s="68" t="s">
        <v>91</v>
      </c>
      <c r="O15" s="68" t="s">
        <v>70</v>
      </c>
      <c r="P15" s="68" t="s">
        <v>71</v>
      </c>
      <c r="Q15" s="69" t="s">
        <v>101</v>
      </c>
      <c r="R15" s="69" t="s">
        <v>93</v>
      </c>
      <c r="S15" s="69" t="s">
        <v>72</v>
      </c>
      <c r="T15" s="69" t="s">
        <v>73</v>
      </c>
      <c r="U15" s="69" t="s">
        <v>94</v>
      </c>
      <c r="V15" s="69" t="s">
        <v>70</v>
      </c>
      <c r="W15" s="70" t="s">
        <v>96</v>
      </c>
      <c r="X15" s="70" t="s">
        <v>95</v>
      </c>
      <c r="Y15" s="70" t="s">
        <v>73</v>
      </c>
      <c r="Z15" s="70" t="s">
        <v>74</v>
      </c>
      <c r="AA15" s="70" t="s">
        <v>73</v>
      </c>
      <c r="AB15" s="71" t="s">
        <v>60</v>
      </c>
      <c r="AC15" s="71" t="s">
        <v>75</v>
      </c>
      <c r="AD15" s="71" t="s">
        <v>76</v>
      </c>
      <c r="AE15" s="71" t="s">
        <v>77</v>
      </c>
      <c r="AF15" s="71" t="s">
        <v>124</v>
      </c>
      <c r="AG15" s="71" t="s">
        <v>78</v>
      </c>
      <c r="AH15" s="838" t="s">
        <v>79</v>
      </c>
      <c r="AI15" s="71" t="s">
        <v>62</v>
      </c>
      <c r="AJ15" s="843" t="s">
        <v>73</v>
      </c>
      <c r="AK15" s="71" t="s">
        <v>97</v>
      </c>
      <c r="AL15" s="71" t="s">
        <v>98</v>
      </c>
      <c r="AM15" s="71" t="s">
        <v>154</v>
      </c>
      <c r="AN15" s="71" t="s">
        <v>155</v>
      </c>
      <c r="AO15" s="71" t="s">
        <v>99</v>
      </c>
      <c r="AP15" s="71" t="s">
        <v>80</v>
      </c>
      <c r="AQ15" s="72" t="s">
        <v>81</v>
      </c>
      <c r="AR15" s="72" t="s">
        <v>100</v>
      </c>
      <c r="AS15" s="73" t="s">
        <v>82</v>
      </c>
      <c r="AT15" s="72" t="s">
        <v>681</v>
      </c>
    </row>
    <row r="16" spans="1:46" ht="409.5">
      <c r="A16" s="1081" t="s">
        <v>105</v>
      </c>
      <c r="B16" s="1063" t="s">
        <v>1121</v>
      </c>
      <c r="C16" s="1063" t="s">
        <v>1064</v>
      </c>
      <c r="D16" s="1063" t="s">
        <v>1122</v>
      </c>
      <c r="E16" s="1063" t="s">
        <v>1123</v>
      </c>
      <c r="F16" s="1063" t="s">
        <v>1124</v>
      </c>
      <c r="G16" s="1063" t="s">
        <v>184</v>
      </c>
      <c r="H16" s="1063" t="s">
        <v>184</v>
      </c>
      <c r="I16" s="1063" t="s">
        <v>162</v>
      </c>
      <c r="J16" s="1063" t="s">
        <v>1202</v>
      </c>
      <c r="K16" s="1063" t="s">
        <v>270</v>
      </c>
      <c r="L16" s="1063" t="s">
        <v>184</v>
      </c>
      <c r="M16" s="1063" t="s">
        <v>184</v>
      </c>
      <c r="N16" s="1328" t="s">
        <v>1125</v>
      </c>
      <c r="O16" s="1063" t="s">
        <v>1126</v>
      </c>
      <c r="P16" s="1063" t="s">
        <v>686</v>
      </c>
      <c r="Q16" s="1063" t="s">
        <v>1127</v>
      </c>
      <c r="R16" s="1063" t="s">
        <v>1128</v>
      </c>
      <c r="S16" s="1085">
        <v>40850</v>
      </c>
      <c r="T16" s="1063">
        <v>16</v>
      </c>
      <c r="U16" s="1063" t="s">
        <v>162</v>
      </c>
      <c r="V16" s="1063">
        <v>16</v>
      </c>
      <c r="W16" s="1086" t="s">
        <v>188</v>
      </c>
      <c r="X16" s="1329" t="s">
        <v>162</v>
      </c>
      <c r="Y16" s="1086" t="s">
        <v>1433</v>
      </c>
      <c r="Z16" s="1063" t="s">
        <v>686</v>
      </c>
      <c r="AA16" s="1111">
        <v>6</v>
      </c>
      <c r="AB16" s="216" t="s">
        <v>1129</v>
      </c>
      <c r="AC16" s="250" t="s">
        <v>1130</v>
      </c>
      <c r="AD16" s="539" t="s">
        <v>1131</v>
      </c>
      <c r="AE16" s="539">
        <v>2324374</v>
      </c>
      <c r="AF16" s="539" t="s">
        <v>184</v>
      </c>
      <c r="AG16" s="539" t="s">
        <v>1132</v>
      </c>
      <c r="AH16" s="331"/>
      <c r="AI16" s="601" t="s">
        <v>1133</v>
      </c>
      <c r="AJ16" s="844">
        <v>31</v>
      </c>
      <c r="AK16" s="252">
        <v>35505</v>
      </c>
      <c r="AL16" s="22">
        <v>37696</v>
      </c>
      <c r="AM16" s="552">
        <v>0</v>
      </c>
      <c r="AN16" s="1082">
        <f>SUM(AM16:AM18)</f>
        <v>11.013698630136986</v>
      </c>
      <c r="AO16" s="1133" t="s">
        <v>102</v>
      </c>
      <c r="AP16" s="534" t="s">
        <v>173</v>
      </c>
      <c r="AQ16" s="240" t="s">
        <v>1203</v>
      </c>
      <c r="AR16" s="1074" t="s">
        <v>162</v>
      </c>
      <c r="AS16" s="240"/>
      <c r="AT16" s="1074" t="s">
        <v>173</v>
      </c>
    </row>
    <row r="17" spans="1:51" ht="391.5" customHeight="1">
      <c r="A17" s="1081"/>
      <c r="B17" s="1063"/>
      <c r="C17" s="1063"/>
      <c r="D17" s="1063"/>
      <c r="E17" s="1063"/>
      <c r="F17" s="1063"/>
      <c r="G17" s="1063"/>
      <c r="H17" s="1063"/>
      <c r="I17" s="1063"/>
      <c r="J17" s="1063"/>
      <c r="K17" s="1063"/>
      <c r="L17" s="1063"/>
      <c r="M17" s="1063"/>
      <c r="N17" s="1328"/>
      <c r="O17" s="1063"/>
      <c r="P17" s="1063"/>
      <c r="Q17" s="1063"/>
      <c r="R17" s="1063"/>
      <c r="S17" s="1085"/>
      <c r="T17" s="1063"/>
      <c r="U17" s="1063"/>
      <c r="V17" s="1063"/>
      <c r="W17" s="1086"/>
      <c r="X17" s="1330"/>
      <c r="Y17" s="1086"/>
      <c r="Z17" s="1063"/>
      <c r="AA17" s="1111"/>
      <c r="AB17" s="216" t="s">
        <v>1134</v>
      </c>
      <c r="AC17" s="539" t="s">
        <v>1135</v>
      </c>
      <c r="AD17" s="539" t="s">
        <v>1136</v>
      </c>
      <c r="AE17" s="539">
        <v>2329189</v>
      </c>
      <c r="AF17" s="539" t="s">
        <v>184</v>
      </c>
      <c r="AG17" s="539" t="s">
        <v>1137</v>
      </c>
      <c r="AH17" s="331" t="s">
        <v>1138</v>
      </c>
      <c r="AI17" s="601" t="s">
        <v>1139</v>
      </c>
      <c r="AJ17" s="845" t="s">
        <v>1434</v>
      </c>
      <c r="AK17" s="22">
        <v>39542</v>
      </c>
      <c r="AL17" s="22">
        <v>39813</v>
      </c>
      <c r="AM17" s="552">
        <v>0</v>
      </c>
      <c r="AN17" s="1083"/>
      <c r="AO17" s="1133"/>
      <c r="AP17" s="534" t="s">
        <v>173</v>
      </c>
      <c r="AQ17" s="704" t="s">
        <v>1435</v>
      </c>
      <c r="AR17" s="1075"/>
      <c r="AS17" s="704"/>
      <c r="AT17" s="1075"/>
    </row>
    <row r="18" spans="1:51" ht="320.25" customHeight="1">
      <c r="A18" s="1081"/>
      <c r="B18" s="1063"/>
      <c r="C18" s="1063"/>
      <c r="D18" s="1063"/>
      <c r="E18" s="1063"/>
      <c r="F18" s="1063"/>
      <c r="G18" s="1063"/>
      <c r="H18" s="1063"/>
      <c r="I18" s="1063"/>
      <c r="J18" s="1063"/>
      <c r="K18" s="1063"/>
      <c r="L18" s="1063"/>
      <c r="M18" s="1063"/>
      <c r="N18" s="1328"/>
      <c r="O18" s="1063"/>
      <c r="P18" s="1063"/>
      <c r="Q18" s="1063"/>
      <c r="R18" s="1063"/>
      <c r="S18" s="1085"/>
      <c r="T18" s="1063"/>
      <c r="U18" s="1063"/>
      <c r="V18" s="1063"/>
      <c r="W18" s="1086"/>
      <c r="X18" s="1330"/>
      <c r="Y18" s="1086"/>
      <c r="Z18" s="1063"/>
      <c r="AA18" s="1111"/>
      <c r="AB18" s="216" t="s">
        <v>1140</v>
      </c>
      <c r="AC18" s="539" t="s">
        <v>1135</v>
      </c>
      <c r="AD18" s="539" t="s">
        <v>1136</v>
      </c>
      <c r="AE18" s="539">
        <v>2329189</v>
      </c>
      <c r="AF18" s="539" t="s">
        <v>184</v>
      </c>
      <c r="AG18" s="539" t="s">
        <v>1137</v>
      </c>
      <c r="AH18" s="331" t="s">
        <v>1141</v>
      </c>
      <c r="AI18" s="601" t="s">
        <v>1142</v>
      </c>
      <c r="AJ18" s="837" t="s">
        <v>1434</v>
      </c>
      <c r="AK18" s="252">
        <v>41089</v>
      </c>
      <c r="AL18" s="22">
        <v>41424</v>
      </c>
      <c r="AM18" s="794">
        <f>_xlfn.DAYS(AL18,AK18)/365*12</f>
        <v>11.013698630136986</v>
      </c>
      <c r="AN18" s="1083"/>
      <c r="AO18" s="1133"/>
      <c r="AP18" s="534" t="s">
        <v>173</v>
      </c>
      <c r="AQ18" s="704" t="s">
        <v>1436</v>
      </c>
      <c r="AR18" s="1076"/>
      <c r="AS18" s="704"/>
      <c r="AT18" s="1076"/>
    </row>
    <row r="19" spans="1:51" s="499" customFormat="1" ht="12.75" customHeight="1">
      <c r="A19" s="543"/>
      <c r="B19" s="543"/>
      <c r="C19" s="543"/>
      <c r="D19" s="543"/>
      <c r="E19" s="543"/>
      <c r="F19" s="543"/>
      <c r="G19" s="543"/>
      <c r="H19" s="543"/>
      <c r="I19" s="543"/>
      <c r="J19" s="543"/>
      <c r="K19" s="543"/>
      <c r="L19" s="543"/>
      <c r="M19" s="543"/>
      <c r="N19" s="543"/>
      <c r="O19" s="543"/>
      <c r="P19" s="543"/>
      <c r="Q19" s="543"/>
      <c r="R19" s="543"/>
      <c r="S19" s="543"/>
      <c r="T19" s="543"/>
      <c r="U19" s="543"/>
      <c r="V19" s="543"/>
      <c r="W19" s="543"/>
      <c r="X19" s="543"/>
      <c r="Y19" s="543"/>
      <c r="Z19" s="543"/>
      <c r="AA19" s="543"/>
      <c r="AB19" s="543"/>
      <c r="AC19" s="543"/>
      <c r="AD19" s="650"/>
      <c r="AE19" s="650"/>
      <c r="AF19" s="543"/>
      <c r="AG19" s="543"/>
      <c r="AH19" s="543"/>
      <c r="AI19" s="855"/>
      <c r="AJ19" s="543"/>
      <c r="AK19" s="543"/>
      <c r="AL19" s="543"/>
      <c r="AM19" s="543"/>
      <c r="AN19" s="543"/>
      <c r="AO19" s="543"/>
      <c r="AP19" s="543"/>
      <c r="AQ19" s="543"/>
      <c r="AR19" s="543"/>
      <c r="AS19" s="543"/>
      <c r="AT19" s="543"/>
    </row>
    <row r="20" spans="1:51" ht="271.5" customHeight="1">
      <c r="A20" s="1081" t="s">
        <v>104</v>
      </c>
      <c r="B20" s="1063" t="s">
        <v>1143</v>
      </c>
      <c r="C20" s="1063" t="s">
        <v>466</v>
      </c>
      <c r="D20" s="1063" t="s">
        <v>940</v>
      </c>
      <c r="E20" s="1063" t="s">
        <v>1144</v>
      </c>
      <c r="F20" s="1063">
        <v>122</v>
      </c>
      <c r="G20" s="1063" t="s">
        <v>184</v>
      </c>
      <c r="H20" s="1063" t="s">
        <v>184</v>
      </c>
      <c r="I20" s="1063" t="s">
        <v>686</v>
      </c>
      <c r="J20" s="1338" t="s">
        <v>1204</v>
      </c>
      <c r="K20" s="1063" t="s">
        <v>1205</v>
      </c>
      <c r="L20" s="1063" t="s">
        <v>1145</v>
      </c>
      <c r="M20" s="1063" t="s">
        <v>1146</v>
      </c>
      <c r="N20" s="1063" t="s">
        <v>1147</v>
      </c>
      <c r="O20" s="1063" t="s">
        <v>1146</v>
      </c>
      <c r="P20" s="1063" t="s">
        <v>686</v>
      </c>
      <c r="Q20" s="1063">
        <v>36002</v>
      </c>
      <c r="R20" s="1085" t="s">
        <v>686</v>
      </c>
      <c r="S20" s="1085">
        <v>40140</v>
      </c>
      <c r="T20" s="1063">
        <v>128</v>
      </c>
      <c r="U20" s="1063" t="s">
        <v>686</v>
      </c>
      <c r="V20" s="1063">
        <v>119</v>
      </c>
      <c r="W20" s="1063" t="s">
        <v>686</v>
      </c>
      <c r="X20" s="1063" t="s">
        <v>686</v>
      </c>
      <c r="Y20" s="1063">
        <v>115</v>
      </c>
      <c r="Z20" s="1063" t="s">
        <v>686</v>
      </c>
      <c r="AA20" s="1111">
        <v>105</v>
      </c>
      <c r="AB20" s="1332" t="s">
        <v>1148</v>
      </c>
      <c r="AC20" s="1173" t="s">
        <v>1149</v>
      </c>
      <c r="AD20" s="1252" t="s">
        <v>1437</v>
      </c>
      <c r="AE20" s="1252">
        <v>5960050</v>
      </c>
      <c r="AF20" s="250">
        <v>362</v>
      </c>
      <c r="AG20" s="55" t="s">
        <v>1438</v>
      </c>
      <c r="AH20" s="839" t="s">
        <v>1439</v>
      </c>
      <c r="AI20" s="42" t="s">
        <v>1441</v>
      </c>
      <c r="AJ20" s="846" t="s">
        <v>1440</v>
      </c>
      <c r="AK20" s="251">
        <v>41661</v>
      </c>
      <c r="AL20" s="251">
        <v>42004</v>
      </c>
      <c r="AM20" s="794">
        <v>0</v>
      </c>
      <c r="AN20" s="1139">
        <f>SUM(AM20:AM29)</f>
        <v>12.887671232876713</v>
      </c>
      <c r="AO20" s="1133" t="s">
        <v>106</v>
      </c>
      <c r="AP20" s="534" t="s">
        <v>173</v>
      </c>
      <c r="AQ20" s="706" t="s">
        <v>1448</v>
      </c>
      <c r="AR20" s="1144" t="s">
        <v>162</v>
      </c>
      <c r="AS20" s="1074" t="s">
        <v>173</v>
      </c>
      <c r="AT20" s="1144" t="s">
        <v>943</v>
      </c>
      <c r="AY20" s="240"/>
    </row>
    <row r="21" spans="1:51" ht="271.5" customHeight="1">
      <c r="A21" s="1081"/>
      <c r="B21" s="1063"/>
      <c r="C21" s="1063"/>
      <c r="D21" s="1063"/>
      <c r="E21" s="1063"/>
      <c r="F21" s="1063"/>
      <c r="G21" s="1063"/>
      <c r="H21" s="1063"/>
      <c r="I21" s="1063"/>
      <c r="J21" s="1338"/>
      <c r="K21" s="1063"/>
      <c r="L21" s="1063"/>
      <c r="M21" s="1063"/>
      <c r="N21" s="1063"/>
      <c r="O21" s="1063"/>
      <c r="P21" s="1063"/>
      <c r="Q21" s="1063"/>
      <c r="R21" s="1085"/>
      <c r="S21" s="1085"/>
      <c r="T21" s="1063"/>
      <c r="U21" s="1063"/>
      <c r="V21" s="1063"/>
      <c r="W21" s="1063"/>
      <c r="X21" s="1063"/>
      <c r="Y21" s="1063"/>
      <c r="Z21" s="1063"/>
      <c r="AA21" s="1111"/>
      <c r="AB21" s="1333"/>
      <c r="AC21" s="1163"/>
      <c r="AD21" s="1331"/>
      <c r="AE21" s="1331"/>
      <c r="AF21" s="249" t="s">
        <v>1442</v>
      </c>
      <c r="AG21" s="55" t="s">
        <v>1438</v>
      </c>
      <c r="AH21" s="55" t="s">
        <v>1443</v>
      </c>
      <c r="AI21" s="771" t="s">
        <v>184</v>
      </c>
      <c r="AJ21" s="857" t="s">
        <v>1444</v>
      </c>
      <c r="AK21" s="785">
        <v>42034</v>
      </c>
      <c r="AL21" s="785">
        <v>42307</v>
      </c>
      <c r="AM21" s="794">
        <v>0</v>
      </c>
      <c r="AN21" s="1139"/>
      <c r="AO21" s="1133"/>
      <c r="AP21" s="781" t="s">
        <v>173</v>
      </c>
      <c r="AQ21" s="706" t="s">
        <v>1448</v>
      </c>
      <c r="AR21" s="1144"/>
      <c r="AS21" s="1075"/>
      <c r="AT21" s="1144"/>
      <c r="AY21" s="275"/>
    </row>
    <row r="22" spans="1:51" ht="255.75" customHeight="1">
      <c r="A22" s="1081"/>
      <c r="B22" s="1063"/>
      <c r="C22" s="1063"/>
      <c r="D22" s="1063"/>
      <c r="E22" s="1063"/>
      <c r="F22" s="1063"/>
      <c r="G22" s="1063"/>
      <c r="H22" s="1063"/>
      <c r="I22" s="1063"/>
      <c r="J22" s="1338"/>
      <c r="K22" s="1063"/>
      <c r="L22" s="1063"/>
      <c r="M22" s="1063"/>
      <c r="N22" s="1063"/>
      <c r="O22" s="1063"/>
      <c r="P22" s="1063"/>
      <c r="Q22" s="1063"/>
      <c r="R22" s="1085"/>
      <c r="S22" s="1085"/>
      <c r="T22" s="1063"/>
      <c r="U22" s="1063"/>
      <c r="V22" s="1063"/>
      <c r="W22" s="1063"/>
      <c r="X22" s="1063"/>
      <c r="Y22" s="1063"/>
      <c r="Z22" s="1063"/>
      <c r="AA22" s="1111"/>
      <c r="AB22" s="1333"/>
      <c r="AC22" s="1163"/>
      <c r="AD22" s="1331"/>
      <c r="AE22" s="1331"/>
      <c r="AF22" s="249" t="s">
        <v>1446</v>
      </c>
      <c r="AG22" s="55" t="s">
        <v>1438</v>
      </c>
      <c r="AH22" s="55" t="s">
        <v>1447</v>
      </c>
      <c r="AI22" s="771" t="s">
        <v>184</v>
      </c>
      <c r="AJ22" s="858" t="s">
        <v>1445</v>
      </c>
      <c r="AK22" s="785">
        <v>42398</v>
      </c>
      <c r="AL22" s="785">
        <v>42703</v>
      </c>
      <c r="AM22" s="794">
        <v>0</v>
      </c>
      <c r="AN22" s="1139"/>
      <c r="AO22" s="1133"/>
      <c r="AP22" s="781" t="s">
        <v>173</v>
      </c>
      <c r="AQ22" s="706" t="s">
        <v>1448</v>
      </c>
      <c r="AR22" s="1144"/>
      <c r="AS22" s="1075"/>
      <c r="AT22" s="1144"/>
      <c r="AY22" s="275"/>
    </row>
    <row r="23" spans="1:51" ht="311.25" customHeight="1">
      <c r="A23" s="1081"/>
      <c r="B23" s="1063"/>
      <c r="C23" s="1063"/>
      <c r="D23" s="1063"/>
      <c r="E23" s="1063"/>
      <c r="F23" s="1063"/>
      <c r="G23" s="1063"/>
      <c r="H23" s="1063"/>
      <c r="I23" s="1063"/>
      <c r="J23" s="1338"/>
      <c r="K23" s="1063"/>
      <c r="L23" s="1063"/>
      <c r="M23" s="1063"/>
      <c r="N23" s="1063"/>
      <c r="O23" s="1063"/>
      <c r="P23" s="1063"/>
      <c r="Q23" s="1063"/>
      <c r="R23" s="1085"/>
      <c r="S23" s="1085"/>
      <c r="T23" s="1063"/>
      <c r="U23" s="1063"/>
      <c r="V23" s="1063"/>
      <c r="W23" s="1063"/>
      <c r="X23" s="1063"/>
      <c r="Y23" s="1063"/>
      <c r="Z23" s="1063"/>
      <c r="AA23" s="1111"/>
      <c r="AB23" s="1333"/>
      <c r="AC23" s="1163"/>
      <c r="AD23" s="1331"/>
      <c r="AE23" s="1331"/>
      <c r="AF23" s="249" t="s">
        <v>1452</v>
      </c>
      <c r="AG23" s="55" t="s">
        <v>1438</v>
      </c>
      <c r="AH23" s="55" t="s">
        <v>1450</v>
      </c>
      <c r="AI23" s="42" t="s">
        <v>1451</v>
      </c>
      <c r="AJ23" s="846" t="s">
        <v>1453</v>
      </c>
      <c r="AK23" s="785">
        <v>42752</v>
      </c>
      <c r="AL23" s="785">
        <v>43100</v>
      </c>
      <c r="AM23" s="794"/>
      <c r="AN23" s="1139"/>
      <c r="AO23" s="1133"/>
      <c r="AP23" s="781" t="s">
        <v>173</v>
      </c>
      <c r="AQ23" s="706" t="s">
        <v>1448</v>
      </c>
      <c r="AR23" s="1144"/>
      <c r="AS23" s="1075"/>
      <c r="AT23" s="1144"/>
      <c r="AY23" s="275"/>
    </row>
    <row r="24" spans="1:51" ht="226.5" customHeight="1">
      <c r="A24" s="1081"/>
      <c r="B24" s="1063"/>
      <c r="C24" s="1063"/>
      <c r="D24" s="1063"/>
      <c r="E24" s="1063"/>
      <c r="F24" s="1063"/>
      <c r="G24" s="1063"/>
      <c r="H24" s="1063"/>
      <c r="I24" s="1063"/>
      <c r="J24" s="1338"/>
      <c r="K24" s="1063"/>
      <c r="L24" s="1063"/>
      <c r="M24" s="1063"/>
      <c r="N24" s="1063"/>
      <c r="O24" s="1063"/>
      <c r="P24" s="1063"/>
      <c r="Q24" s="1063"/>
      <c r="R24" s="1085"/>
      <c r="S24" s="1085"/>
      <c r="T24" s="1063"/>
      <c r="U24" s="1063"/>
      <c r="V24" s="1063"/>
      <c r="W24" s="1063"/>
      <c r="X24" s="1063"/>
      <c r="Y24" s="1063"/>
      <c r="Z24" s="1063"/>
      <c r="AA24" s="1111"/>
      <c r="AB24" s="1334"/>
      <c r="AC24" s="1184"/>
      <c r="AD24" s="1253"/>
      <c r="AE24" s="1253"/>
      <c r="AF24" s="249" t="s">
        <v>1449</v>
      </c>
      <c r="AG24" s="55" t="s">
        <v>1438</v>
      </c>
      <c r="AH24" s="840" t="s">
        <v>1454</v>
      </c>
      <c r="AI24" s="42" t="s">
        <v>1456</v>
      </c>
      <c r="AJ24" s="846" t="s">
        <v>1455</v>
      </c>
      <c r="AK24" s="785">
        <v>43123</v>
      </c>
      <c r="AL24" s="785">
        <v>43455</v>
      </c>
      <c r="AM24" s="794">
        <v>0</v>
      </c>
      <c r="AN24" s="1139"/>
      <c r="AO24" s="1133"/>
      <c r="AP24" s="781" t="s">
        <v>173</v>
      </c>
      <c r="AQ24" s="706" t="s">
        <v>1448</v>
      </c>
      <c r="AR24" s="1144"/>
      <c r="AS24" s="1075"/>
      <c r="AT24" s="1144"/>
      <c r="AY24" s="275"/>
    </row>
    <row r="25" spans="1:51" ht="271.5" customHeight="1">
      <c r="A25" s="1081"/>
      <c r="B25" s="1063"/>
      <c r="C25" s="1063"/>
      <c r="D25" s="1063"/>
      <c r="E25" s="1063"/>
      <c r="F25" s="1063"/>
      <c r="G25" s="1063"/>
      <c r="H25" s="1063"/>
      <c r="I25" s="1063"/>
      <c r="J25" s="1338"/>
      <c r="K25" s="1063"/>
      <c r="L25" s="1063"/>
      <c r="M25" s="1063"/>
      <c r="N25" s="1063"/>
      <c r="O25" s="1063"/>
      <c r="P25" s="1063"/>
      <c r="Q25" s="1063"/>
      <c r="R25" s="1085"/>
      <c r="S25" s="1085"/>
      <c r="T25" s="1063"/>
      <c r="U25" s="1063"/>
      <c r="V25" s="1063"/>
      <c r="W25" s="1063"/>
      <c r="X25" s="1063"/>
      <c r="Y25" s="1063"/>
      <c r="Z25" s="1063"/>
      <c r="AA25" s="1111"/>
      <c r="AB25" s="216" t="s">
        <v>1150</v>
      </c>
      <c r="AC25" s="216" t="s">
        <v>1150</v>
      </c>
      <c r="AD25" s="539" t="s">
        <v>1151</v>
      </c>
      <c r="AE25" s="539">
        <v>2497994</v>
      </c>
      <c r="AF25" s="539" t="s">
        <v>184</v>
      </c>
      <c r="AG25" s="539" t="s">
        <v>1152</v>
      </c>
      <c r="AH25" s="331" t="s">
        <v>184</v>
      </c>
      <c r="AI25" s="42" t="s">
        <v>1153</v>
      </c>
      <c r="AJ25" s="847">
        <v>157</v>
      </c>
      <c r="AK25" s="524">
        <v>40763</v>
      </c>
      <c r="AL25" s="251">
        <v>40947</v>
      </c>
      <c r="AM25" s="201">
        <v>0</v>
      </c>
      <c r="AN25" s="1139"/>
      <c r="AO25" s="1133"/>
      <c r="AP25" s="534" t="s">
        <v>173</v>
      </c>
      <c r="AQ25" s="705" t="s">
        <v>1207</v>
      </c>
      <c r="AR25" s="1144"/>
      <c r="AS25" s="1075"/>
      <c r="AT25" s="1144"/>
    </row>
    <row r="26" spans="1:51" ht="271.5" customHeight="1">
      <c r="A26" s="1081"/>
      <c r="B26" s="1063"/>
      <c r="C26" s="1063"/>
      <c r="D26" s="1063"/>
      <c r="E26" s="1063"/>
      <c r="F26" s="1063"/>
      <c r="G26" s="1063"/>
      <c r="H26" s="1063"/>
      <c r="I26" s="1063"/>
      <c r="J26" s="1338"/>
      <c r="K26" s="1063"/>
      <c r="L26" s="1063"/>
      <c r="M26" s="1063"/>
      <c r="N26" s="1063"/>
      <c r="O26" s="1063"/>
      <c r="P26" s="1063"/>
      <c r="Q26" s="1063"/>
      <c r="R26" s="1085"/>
      <c r="S26" s="1085"/>
      <c r="T26" s="1063"/>
      <c r="U26" s="1063"/>
      <c r="V26" s="1063"/>
      <c r="W26" s="1063"/>
      <c r="X26" s="1063"/>
      <c r="Y26" s="1063"/>
      <c r="Z26" s="1063"/>
      <c r="AA26" s="1111"/>
      <c r="AB26" s="216" t="s">
        <v>1457</v>
      </c>
      <c r="AC26" s="787" t="s">
        <v>184</v>
      </c>
      <c r="AD26" s="787" t="s">
        <v>184</v>
      </c>
      <c r="AE26" s="787" t="s">
        <v>184</v>
      </c>
      <c r="AF26" s="787" t="s">
        <v>184</v>
      </c>
      <c r="AG26" s="786" t="s">
        <v>1458</v>
      </c>
      <c r="AH26" s="331" t="s">
        <v>184</v>
      </c>
      <c r="AI26" s="331" t="s">
        <v>184</v>
      </c>
      <c r="AJ26" s="786" t="s">
        <v>1459</v>
      </c>
      <c r="AK26" s="771">
        <v>37026</v>
      </c>
      <c r="AL26" s="785">
        <v>37221</v>
      </c>
      <c r="AM26" s="794">
        <v>0</v>
      </c>
      <c r="AN26" s="1139"/>
      <c r="AO26" s="1133"/>
      <c r="AP26" s="781" t="s">
        <v>173</v>
      </c>
      <c r="AQ26" s="705" t="s">
        <v>1460</v>
      </c>
      <c r="AR26" s="1144"/>
      <c r="AS26" s="1075"/>
      <c r="AT26" s="1144"/>
    </row>
    <row r="27" spans="1:51" ht="271.5" customHeight="1">
      <c r="A27" s="1081"/>
      <c r="B27" s="1063"/>
      <c r="C27" s="1063"/>
      <c r="D27" s="1063"/>
      <c r="E27" s="1063"/>
      <c r="F27" s="1063"/>
      <c r="G27" s="1063"/>
      <c r="H27" s="1063"/>
      <c r="I27" s="1063"/>
      <c r="J27" s="1338"/>
      <c r="K27" s="1063"/>
      <c r="L27" s="1063"/>
      <c r="M27" s="1063"/>
      <c r="N27" s="1063"/>
      <c r="O27" s="1063"/>
      <c r="P27" s="1063"/>
      <c r="Q27" s="1063"/>
      <c r="R27" s="1085"/>
      <c r="S27" s="1085"/>
      <c r="T27" s="1063"/>
      <c r="U27" s="1063"/>
      <c r="V27" s="1063"/>
      <c r="W27" s="1063"/>
      <c r="X27" s="1063"/>
      <c r="Y27" s="1063"/>
      <c r="Z27" s="1063"/>
      <c r="AA27" s="1111"/>
      <c r="AB27" s="216" t="s">
        <v>1461</v>
      </c>
      <c r="AC27" s="787" t="s">
        <v>184</v>
      </c>
      <c r="AD27" s="787" t="s">
        <v>1462</v>
      </c>
      <c r="AE27" s="787">
        <v>3241000</v>
      </c>
      <c r="AF27" s="787" t="s">
        <v>184</v>
      </c>
      <c r="AG27" s="786" t="s">
        <v>1463</v>
      </c>
      <c r="AH27" s="331" t="s">
        <v>184</v>
      </c>
      <c r="AI27" s="786" t="s">
        <v>1464</v>
      </c>
      <c r="AJ27" s="847" t="s">
        <v>1465</v>
      </c>
      <c r="AK27" s="771" t="s">
        <v>1466</v>
      </c>
      <c r="AL27" s="785">
        <v>38061</v>
      </c>
      <c r="AM27" s="794"/>
      <c r="AN27" s="1139"/>
      <c r="AO27" s="1133"/>
      <c r="AP27" s="781" t="s">
        <v>173</v>
      </c>
      <c r="AQ27" s="706" t="s">
        <v>1467</v>
      </c>
      <c r="AR27" s="1144"/>
      <c r="AS27" s="1075"/>
      <c r="AT27" s="1144"/>
    </row>
    <row r="28" spans="1:51" ht="409.5" customHeight="1">
      <c r="A28" s="1081"/>
      <c r="B28" s="1063"/>
      <c r="C28" s="1063"/>
      <c r="D28" s="1063"/>
      <c r="E28" s="1063"/>
      <c r="F28" s="1063"/>
      <c r="G28" s="1063"/>
      <c r="H28" s="1063"/>
      <c r="I28" s="1063"/>
      <c r="J28" s="1338"/>
      <c r="K28" s="1063"/>
      <c r="L28" s="1063"/>
      <c r="M28" s="1063"/>
      <c r="N28" s="1063"/>
      <c r="O28" s="1063"/>
      <c r="P28" s="1063"/>
      <c r="Q28" s="1063"/>
      <c r="R28" s="1085"/>
      <c r="S28" s="1085"/>
      <c r="T28" s="1063"/>
      <c r="U28" s="1063"/>
      <c r="V28" s="1063"/>
      <c r="W28" s="1063"/>
      <c r="X28" s="1063"/>
      <c r="Y28" s="1063"/>
      <c r="Z28" s="1063"/>
      <c r="AA28" s="1111"/>
      <c r="AB28" s="248" t="s">
        <v>1154</v>
      </c>
      <c r="AC28" s="539" t="s">
        <v>1149</v>
      </c>
      <c r="AD28" s="250" t="s">
        <v>1437</v>
      </c>
      <c r="AE28" s="250">
        <v>5960050</v>
      </c>
      <c r="AF28" s="786" t="s">
        <v>184</v>
      </c>
      <c r="AG28" s="539" t="s">
        <v>1155</v>
      </c>
      <c r="AH28" s="331" t="s">
        <v>184</v>
      </c>
      <c r="AI28" s="42" t="s">
        <v>1156</v>
      </c>
      <c r="AJ28" s="848"/>
      <c r="AK28" s="524">
        <v>38354</v>
      </c>
      <c r="AL28" s="524">
        <v>40147</v>
      </c>
      <c r="AM28" s="201"/>
      <c r="AN28" s="1139"/>
      <c r="AO28" s="1133"/>
      <c r="AP28" s="534" t="s">
        <v>173</v>
      </c>
      <c r="AQ28" s="706" t="s">
        <v>1206</v>
      </c>
      <c r="AR28" s="1144"/>
      <c r="AS28" s="1075"/>
      <c r="AT28" s="1144"/>
    </row>
    <row r="29" spans="1:51" ht="147.75" customHeight="1">
      <c r="A29" s="1081"/>
      <c r="B29" s="1063"/>
      <c r="C29" s="1063"/>
      <c r="D29" s="1063"/>
      <c r="E29" s="1063"/>
      <c r="F29" s="1063"/>
      <c r="G29" s="1063"/>
      <c r="H29" s="1063"/>
      <c r="I29" s="1063"/>
      <c r="J29" s="1338"/>
      <c r="K29" s="1063"/>
      <c r="L29" s="1063"/>
      <c r="M29" s="1063"/>
      <c r="N29" s="1063"/>
      <c r="O29" s="1063"/>
      <c r="P29" s="1063"/>
      <c r="Q29" s="1063"/>
      <c r="R29" s="1063"/>
      <c r="S29" s="1063"/>
      <c r="T29" s="1063"/>
      <c r="U29" s="1063"/>
      <c r="V29" s="1063"/>
      <c r="W29" s="1063"/>
      <c r="X29" s="1063"/>
      <c r="Y29" s="1063"/>
      <c r="Z29" s="1063"/>
      <c r="AA29" s="1111"/>
      <c r="AB29" s="248" t="s">
        <v>1157</v>
      </c>
      <c r="AC29" s="248" t="s">
        <v>1157</v>
      </c>
      <c r="AD29" s="539" t="s">
        <v>1158</v>
      </c>
      <c r="AE29" s="539">
        <v>2222800</v>
      </c>
      <c r="AF29" s="539"/>
      <c r="AG29" s="539" t="s">
        <v>1159</v>
      </c>
      <c r="AH29" s="841"/>
      <c r="AI29" s="42" t="s">
        <v>1160</v>
      </c>
      <c r="AJ29" s="847">
        <v>143</v>
      </c>
      <c r="AK29" s="251">
        <v>40140</v>
      </c>
      <c r="AL29" s="524">
        <v>40532</v>
      </c>
      <c r="AM29" s="201">
        <f>_xlfn.DAYS(AL29,AK29)/365*12</f>
        <v>12.887671232876713</v>
      </c>
      <c r="AN29" s="1139"/>
      <c r="AO29" s="1133"/>
      <c r="AP29" s="534" t="s">
        <v>162</v>
      </c>
      <c r="AQ29" s="240" t="s">
        <v>1208</v>
      </c>
      <c r="AR29" s="1144"/>
      <c r="AS29" s="1076"/>
      <c r="AT29" s="1144"/>
    </row>
    <row r="30" spans="1:51" s="499" customFormat="1" ht="12.75" customHeight="1">
      <c r="A30" s="543"/>
      <c r="B30" s="543"/>
      <c r="C30" s="543"/>
      <c r="D30" s="543"/>
      <c r="E30" s="543"/>
      <c r="F30" s="543"/>
      <c r="G30" s="543"/>
      <c r="H30" s="543"/>
      <c r="I30" s="543"/>
      <c r="J30" s="543"/>
      <c r="K30" s="543"/>
      <c r="L30" s="543"/>
      <c r="M30" s="543"/>
      <c r="N30" s="543"/>
      <c r="O30" s="543"/>
      <c r="P30" s="543"/>
      <c r="Q30" s="543"/>
      <c r="R30" s="543"/>
      <c r="S30" s="543"/>
      <c r="T30" s="543"/>
      <c r="U30" s="543"/>
      <c r="V30" s="543"/>
      <c r="W30" s="543"/>
      <c r="X30" s="543"/>
      <c r="Y30" s="543"/>
      <c r="Z30" s="543"/>
      <c r="AA30" s="543"/>
      <c r="AB30" s="543"/>
      <c r="AC30" s="543"/>
      <c r="AD30" s="650"/>
      <c r="AE30" s="650"/>
      <c r="AF30" s="543"/>
      <c r="AG30" s="543"/>
      <c r="AH30" s="543"/>
      <c r="AI30" s="855"/>
      <c r="AJ30" s="543"/>
      <c r="AK30" s="543"/>
      <c r="AL30" s="543"/>
      <c r="AM30" s="543"/>
      <c r="AN30" s="543"/>
      <c r="AO30" s="543"/>
      <c r="AP30" s="543"/>
      <c r="AQ30" s="543"/>
      <c r="AR30" s="543"/>
      <c r="AS30" s="543"/>
      <c r="AT30" s="543"/>
    </row>
    <row r="31" spans="1:51" s="499" customFormat="1" ht="193.5" hidden="1" customHeight="1">
      <c r="A31" s="1081" t="s">
        <v>107</v>
      </c>
      <c r="B31" s="1063" t="s">
        <v>1161</v>
      </c>
      <c r="C31" s="1063" t="s">
        <v>1162</v>
      </c>
      <c r="D31" s="1063" t="s">
        <v>337</v>
      </c>
      <c r="E31" s="1063" t="s">
        <v>1163</v>
      </c>
      <c r="F31" s="1063">
        <v>42</v>
      </c>
      <c r="G31" s="1063" t="s">
        <v>184</v>
      </c>
      <c r="H31" s="1063" t="s">
        <v>184</v>
      </c>
      <c r="I31" s="1063" t="s">
        <v>686</v>
      </c>
      <c r="J31" s="1063" t="s">
        <v>1164</v>
      </c>
      <c r="K31" s="1063" t="s">
        <v>1209</v>
      </c>
      <c r="L31" s="1063" t="s">
        <v>1165</v>
      </c>
      <c r="M31" s="1063">
        <v>43</v>
      </c>
      <c r="N31" s="1063" t="s">
        <v>184</v>
      </c>
      <c r="O31" s="1063" t="s">
        <v>184</v>
      </c>
      <c r="P31" s="1063" t="s">
        <v>686</v>
      </c>
      <c r="Q31" s="1063" t="s">
        <v>184</v>
      </c>
      <c r="R31" s="1063" t="s">
        <v>184</v>
      </c>
      <c r="S31" s="1063" t="s">
        <v>184</v>
      </c>
      <c r="T31" s="1063" t="s">
        <v>184</v>
      </c>
      <c r="U31" s="1063" t="s">
        <v>184</v>
      </c>
      <c r="V31" s="1063" t="s">
        <v>184</v>
      </c>
      <c r="W31" s="1295" t="s">
        <v>173</v>
      </c>
      <c r="X31" s="1295" t="s">
        <v>173</v>
      </c>
      <c r="Y31" s="1295" t="s">
        <v>173</v>
      </c>
      <c r="Z31" s="1063" t="s">
        <v>686</v>
      </c>
      <c r="AA31" s="1111">
        <v>37</v>
      </c>
      <c r="AB31" s="700" t="s">
        <v>1166</v>
      </c>
      <c r="AC31" s="701" t="s">
        <v>1130</v>
      </c>
      <c r="AD31" s="489" t="s">
        <v>1167</v>
      </c>
      <c r="AE31" s="489">
        <v>3239300</v>
      </c>
      <c r="AF31" s="489">
        <v>361</v>
      </c>
      <c r="AG31" s="489" t="s">
        <v>1168</v>
      </c>
      <c r="AH31" s="842"/>
      <c r="AI31" s="495" t="s">
        <v>1169</v>
      </c>
      <c r="AJ31" s="849">
        <v>49</v>
      </c>
      <c r="AK31" s="485">
        <v>41044</v>
      </c>
      <c r="AL31" s="491">
        <v>41089</v>
      </c>
      <c r="AM31" s="492">
        <f t="shared" ref="AM31:AM42" si="0">_xlfn.DAYS(AL31,AK31)/365*12</f>
        <v>1.4794520547945205</v>
      </c>
      <c r="AN31" s="1276">
        <f>SUM(AM33:AM42)</f>
        <v>40.372602739726034</v>
      </c>
      <c r="AO31" s="1133" t="s">
        <v>106</v>
      </c>
      <c r="AP31" s="493" t="s">
        <v>943</v>
      </c>
      <c r="AQ31" s="240"/>
      <c r="AR31" s="1144" t="s">
        <v>162</v>
      </c>
      <c r="AS31" s="498" t="s">
        <v>1170</v>
      </c>
      <c r="AT31" s="1086" t="s">
        <v>162</v>
      </c>
    </row>
    <row r="32" spans="1:51" s="499" customFormat="1" ht="193.5" hidden="1" customHeight="1">
      <c r="A32" s="1081"/>
      <c r="B32" s="1063"/>
      <c r="C32" s="1063"/>
      <c r="D32" s="1063"/>
      <c r="E32" s="1063"/>
      <c r="F32" s="1063"/>
      <c r="G32" s="1063"/>
      <c r="H32" s="1063"/>
      <c r="I32" s="1063"/>
      <c r="J32" s="1063"/>
      <c r="K32" s="1063"/>
      <c r="L32" s="1063"/>
      <c r="M32" s="1063"/>
      <c r="N32" s="1063"/>
      <c r="O32" s="1063"/>
      <c r="P32" s="1063"/>
      <c r="Q32" s="1063"/>
      <c r="R32" s="1063"/>
      <c r="S32" s="1063"/>
      <c r="T32" s="1063"/>
      <c r="U32" s="1063"/>
      <c r="V32" s="1063"/>
      <c r="W32" s="1295"/>
      <c r="X32" s="1295"/>
      <c r="Y32" s="1295"/>
      <c r="Z32" s="1063"/>
      <c r="AA32" s="1111"/>
      <c r="AB32" s="700" t="s">
        <v>1166</v>
      </c>
      <c r="AC32" s="701"/>
      <c r="AD32" s="489"/>
      <c r="AE32" s="489"/>
      <c r="AF32" s="489">
        <v>652</v>
      </c>
      <c r="AG32" s="489" t="s">
        <v>1168</v>
      </c>
      <c r="AH32" s="842"/>
      <c r="AI32" s="495" t="s">
        <v>1169</v>
      </c>
      <c r="AJ32" s="849">
        <v>49</v>
      </c>
      <c r="AK32" s="485">
        <v>41150</v>
      </c>
      <c r="AL32" s="485">
        <v>41183</v>
      </c>
      <c r="AM32" s="492">
        <f t="shared" si="0"/>
        <v>1.0849315068493151</v>
      </c>
      <c r="AN32" s="1276"/>
      <c r="AO32" s="1133"/>
      <c r="AP32" s="493" t="s">
        <v>943</v>
      </c>
      <c r="AQ32" s="240"/>
      <c r="AR32" s="1144"/>
      <c r="AS32" s="498" t="s">
        <v>1170</v>
      </c>
      <c r="AT32" s="1086"/>
    </row>
    <row r="33" spans="1:46" ht="193.5" customHeight="1">
      <c r="A33" s="1081"/>
      <c r="B33" s="1063"/>
      <c r="C33" s="1063"/>
      <c r="D33" s="1063"/>
      <c r="E33" s="1063"/>
      <c r="F33" s="1063"/>
      <c r="G33" s="1063"/>
      <c r="H33" s="1063"/>
      <c r="I33" s="1063"/>
      <c r="J33" s="1063"/>
      <c r="K33" s="1063"/>
      <c r="L33" s="1063"/>
      <c r="M33" s="1063"/>
      <c r="N33" s="1063"/>
      <c r="O33" s="1063"/>
      <c r="P33" s="1063"/>
      <c r="Q33" s="1063"/>
      <c r="R33" s="1063"/>
      <c r="S33" s="1063"/>
      <c r="T33" s="1063"/>
      <c r="U33" s="1063"/>
      <c r="V33" s="1063"/>
      <c r="W33" s="1295"/>
      <c r="X33" s="1295"/>
      <c r="Y33" s="1295"/>
      <c r="Z33" s="1063"/>
      <c r="AA33" s="1111"/>
      <c r="AB33" s="216" t="s">
        <v>1166</v>
      </c>
      <c r="AC33" s="217" t="s">
        <v>1210</v>
      </c>
      <c r="AD33" s="539" t="s">
        <v>1211</v>
      </c>
      <c r="AE33" s="539" t="s">
        <v>1212</v>
      </c>
      <c r="AF33" s="539">
        <v>854</v>
      </c>
      <c r="AG33" s="539" t="s">
        <v>1168</v>
      </c>
      <c r="AH33" s="331" t="s">
        <v>184</v>
      </c>
      <c r="AI33" s="42" t="s">
        <v>1169</v>
      </c>
      <c r="AJ33" s="847">
        <v>49</v>
      </c>
      <c r="AK33" s="251">
        <v>41234</v>
      </c>
      <c r="AL33" s="251">
        <v>41263</v>
      </c>
      <c r="AM33" s="201">
        <f t="shared" si="0"/>
        <v>0.95342465753424666</v>
      </c>
      <c r="AN33" s="1276"/>
      <c r="AO33" s="1133"/>
      <c r="AP33" s="534" t="s">
        <v>162</v>
      </c>
      <c r="AQ33" s="240"/>
      <c r="AR33" s="1144"/>
      <c r="AS33" s="1335"/>
      <c r="AT33" s="1086"/>
    </row>
    <row r="34" spans="1:46" ht="193.5" customHeight="1">
      <c r="A34" s="1081"/>
      <c r="B34" s="1063"/>
      <c r="C34" s="1063"/>
      <c r="D34" s="1063"/>
      <c r="E34" s="1063"/>
      <c r="F34" s="1063"/>
      <c r="G34" s="1063"/>
      <c r="H34" s="1063"/>
      <c r="I34" s="1063"/>
      <c r="J34" s="1063"/>
      <c r="K34" s="1063"/>
      <c r="L34" s="1063"/>
      <c r="M34" s="1063"/>
      <c r="N34" s="1063"/>
      <c r="O34" s="1063"/>
      <c r="P34" s="1063"/>
      <c r="Q34" s="1063"/>
      <c r="R34" s="1063"/>
      <c r="S34" s="1063"/>
      <c r="T34" s="1063"/>
      <c r="U34" s="1063"/>
      <c r="V34" s="1063"/>
      <c r="W34" s="1295"/>
      <c r="X34" s="1295"/>
      <c r="Y34" s="1295"/>
      <c r="Z34" s="1063"/>
      <c r="AA34" s="1111"/>
      <c r="AB34" s="216" t="s">
        <v>1166</v>
      </c>
      <c r="AC34" s="217" t="s">
        <v>1210</v>
      </c>
      <c r="AD34" s="539" t="s">
        <v>1211</v>
      </c>
      <c r="AE34" s="539" t="s">
        <v>1212</v>
      </c>
      <c r="AF34" s="539">
        <v>156</v>
      </c>
      <c r="AG34" s="539" t="s">
        <v>1168</v>
      </c>
      <c r="AH34" s="331" t="s">
        <v>184</v>
      </c>
      <c r="AI34" s="42" t="s">
        <v>1169</v>
      </c>
      <c r="AJ34" s="847">
        <v>49</v>
      </c>
      <c r="AK34" s="524">
        <v>41341</v>
      </c>
      <c r="AL34" s="22">
        <v>41386</v>
      </c>
      <c r="AM34" s="201">
        <f t="shared" si="0"/>
        <v>1.4794520547945205</v>
      </c>
      <c r="AN34" s="1276"/>
      <c r="AO34" s="1133"/>
      <c r="AP34" s="534" t="s">
        <v>162</v>
      </c>
      <c r="AQ34" s="240"/>
      <c r="AR34" s="1144"/>
      <c r="AS34" s="1336"/>
      <c r="AT34" s="1086"/>
    </row>
    <row r="35" spans="1:46" ht="280.5">
      <c r="A35" s="1081"/>
      <c r="B35" s="1063"/>
      <c r="C35" s="1063"/>
      <c r="D35" s="1063"/>
      <c r="E35" s="1063"/>
      <c r="F35" s="1063"/>
      <c r="G35" s="1063"/>
      <c r="H35" s="1063"/>
      <c r="I35" s="1063"/>
      <c r="J35" s="1063"/>
      <c r="K35" s="1063"/>
      <c r="L35" s="1063"/>
      <c r="M35" s="1063"/>
      <c r="N35" s="1063"/>
      <c r="O35" s="1063"/>
      <c r="P35" s="1063"/>
      <c r="Q35" s="1063"/>
      <c r="R35" s="1063"/>
      <c r="S35" s="1063"/>
      <c r="T35" s="1063"/>
      <c r="U35" s="1063"/>
      <c r="V35" s="1063"/>
      <c r="W35" s="1295"/>
      <c r="X35" s="1295"/>
      <c r="Y35" s="1295"/>
      <c r="Z35" s="1063"/>
      <c r="AA35" s="1111"/>
      <c r="AB35" s="216" t="s">
        <v>1171</v>
      </c>
      <c r="AC35" s="539" t="s">
        <v>1172</v>
      </c>
      <c r="AD35" s="539" t="s">
        <v>1173</v>
      </c>
      <c r="AE35" s="539">
        <v>3166149</v>
      </c>
      <c r="AF35" s="539">
        <v>1253</v>
      </c>
      <c r="AG35" s="539" t="s">
        <v>1174</v>
      </c>
      <c r="AH35" s="841" t="s">
        <v>1175</v>
      </c>
      <c r="AI35" s="42" t="s">
        <v>1176</v>
      </c>
      <c r="AJ35" s="847">
        <v>50</v>
      </c>
      <c r="AK35" s="524">
        <v>41529</v>
      </c>
      <c r="AL35" s="524">
        <v>41546</v>
      </c>
      <c r="AM35" s="201">
        <f t="shared" si="0"/>
        <v>0.55890410958904113</v>
      </c>
      <c r="AN35" s="1276"/>
      <c r="AO35" s="1133"/>
      <c r="AP35" s="534" t="s">
        <v>162</v>
      </c>
      <c r="AQ35" s="240"/>
      <c r="AR35" s="1144"/>
      <c r="AS35" s="1336"/>
      <c r="AT35" s="1086"/>
    </row>
    <row r="36" spans="1:46" ht="76.5">
      <c r="A36" s="1081"/>
      <c r="B36" s="1063"/>
      <c r="C36" s="1063"/>
      <c r="D36" s="1063"/>
      <c r="E36" s="1063"/>
      <c r="F36" s="1063"/>
      <c r="G36" s="1063"/>
      <c r="H36" s="1063"/>
      <c r="I36" s="1063"/>
      <c r="J36" s="1063"/>
      <c r="K36" s="1063"/>
      <c r="L36" s="1063"/>
      <c r="M36" s="1063"/>
      <c r="N36" s="1063"/>
      <c r="O36" s="1063"/>
      <c r="P36" s="1063"/>
      <c r="Q36" s="1063"/>
      <c r="R36" s="1063"/>
      <c r="S36" s="1063"/>
      <c r="T36" s="1063"/>
      <c r="U36" s="1063"/>
      <c r="V36" s="1063"/>
      <c r="W36" s="1295"/>
      <c r="X36" s="1295"/>
      <c r="Y36" s="1295"/>
      <c r="Z36" s="1063"/>
      <c r="AA36" s="1111"/>
      <c r="AB36" s="216" t="s">
        <v>1177</v>
      </c>
      <c r="AC36" s="539" t="s">
        <v>1178</v>
      </c>
      <c r="AD36" s="539" t="s">
        <v>1179</v>
      </c>
      <c r="AE36" s="539">
        <v>2222800</v>
      </c>
      <c r="AF36" s="539">
        <v>309</v>
      </c>
      <c r="AG36" s="539" t="s">
        <v>1180</v>
      </c>
      <c r="AH36" s="841" t="s">
        <v>1181</v>
      </c>
      <c r="AI36" s="42" t="s">
        <v>1182</v>
      </c>
      <c r="AJ36" s="847" t="s">
        <v>1183</v>
      </c>
      <c r="AK36" s="524">
        <v>42033</v>
      </c>
      <c r="AL36" s="524">
        <v>42267</v>
      </c>
      <c r="AM36" s="201">
        <f t="shared" si="0"/>
        <v>7.6931506849315072</v>
      </c>
      <c r="AN36" s="1276"/>
      <c r="AO36" s="1133"/>
      <c r="AP36" s="534" t="s">
        <v>686</v>
      </c>
      <c r="AQ36" s="240"/>
      <c r="AR36" s="1144"/>
      <c r="AS36" s="1336"/>
      <c r="AT36" s="1086"/>
    </row>
    <row r="37" spans="1:46" ht="127.5">
      <c r="A37" s="1081"/>
      <c r="B37" s="1063"/>
      <c r="C37" s="1063"/>
      <c r="D37" s="1063"/>
      <c r="E37" s="1063"/>
      <c r="F37" s="1063"/>
      <c r="G37" s="1063"/>
      <c r="H37" s="1063"/>
      <c r="I37" s="1063"/>
      <c r="J37" s="1063"/>
      <c r="K37" s="1063"/>
      <c r="L37" s="1063"/>
      <c r="M37" s="1063"/>
      <c r="N37" s="1063"/>
      <c r="O37" s="1063"/>
      <c r="P37" s="1063"/>
      <c r="Q37" s="1063"/>
      <c r="R37" s="1063"/>
      <c r="S37" s="1063"/>
      <c r="T37" s="1063"/>
      <c r="U37" s="1063"/>
      <c r="V37" s="1063"/>
      <c r="W37" s="1295"/>
      <c r="X37" s="1295"/>
      <c r="Y37" s="1295"/>
      <c r="Z37" s="1063"/>
      <c r="AA37" s="1111"/>
      <c r="AB37" s="216" t="s">
        <v>1184</v>
      </c>
      <c r="AC37" s="539" t="s">
        <v>1185</v>
      </c>
      <c r="AD37" s="539" t="s">
        <v>1186</v>
      </c>
      <c r="AE37" s="539">
        <v>5936464</v>
      </c>
      <c r="AF37" s="539">
        <v>1135</v>
      </c>
      <c r="AG37" s="539" t="s">
        <v>1187</v>
      </c>
      <c r="AH37" s="841" t="s">
        <v>1188</v>
      </c>
      <c r="AI37" s="42" t="s">
        <v>1189</v>
      </c>
      <c r="AJ37" s="847">
        <v>56</v>
      </c>
      <c r="AK37" s="524">
        <v>42263</v>
      </c>
      <c r="AL37" s="524">
        <v>42369</v>
      </c>
      <c r="AM37" s="201">
        <f t="shared" si="0"/>
        <v>3.484931506849315</v>
      </c>
      <c r="AN37" s="1276"/>
      <c r="AO37" s="1133"/>
      <c r="AP37" s="534" t="s">
        <v>686</v>
      </c>
      <c r="AQ37" s="240"/>
      <c r="AR37" s="1144"/>
      <c r="AS37" s="1336"/>
      <c r="AT37" s="1086"/>
    </row>
    <row r="38" spans="1:46" ht="282.75" customHeight="1">
      <c r="A38" s="1081"/>
      <c r="B38" s="1063"/>
      <c r="C38" s="1063"/>
      <c r="D38" s="1063"/>
      <c r="E38" s="1063"/>
      <c r="F38" s="1063"/>
      <c r="G38" s="1063"/>
      <c r="H38" s="1063"/>
      <c r="I38" s="1063"/>
      <c r="J38" s="1063"/>
      <c r="K38" s="1063"/>
      <c r="L38" s="1063"/>
      <c r="M38" s="1063"/>
      <c r="N38" s="1063"/>
      <c r="O38" s="1063"/>
      <c r="P38" s="1063"/>
      <c r="Q38" s="1063"/>
      <c r="R38" s="1063"/>
      <c r="S38" s="1063"/>
      <c r="T38" s="1063"/>
      <c r="U38" s="1063"/>
      <c r="V38" s="1063"/>
      <c r="W38" s="1295"/>
      <c r="X38" s="1295"/>
      <c r="Y38" s="1295"/>
      <c r="Z38" s="1063"/>
      <c r="AA38" s="1111"/>
      <c r="AB38" s="74" t="s">
        <v>1190</v>
      </c>
      <c r="AC38" s="539" t="s">
        <v>1185</v>
      </c>
      <c r="AD38" s="539" t="s">
        <v>1186</v>
      </c>
      <c r="AE38" s="539">
        <v>5936464</v>
      </c>
      <c r="AF38" s="539">
        <v>620</v>
      </c>
      <c r="AG38" s="539" t="s">
        <v>1191</v>
      </c>
      <c r="AH38" s="841" t="s">
        <v>1192</v>
      </c>
      <c r="AI38" s="42" t="s">
        <v>1193</v>
      </c>
      <c r="AJ38" s="847" t="s">
        <v>1194</v>
      </c>
      <c r="AK38" s="524">
        <v>42523</v>
      </c>
      <c r="AL38" s="524">
        <v>42704</v>
      </c>
      <c r="AM38" s="201">
        <f t="shared" si="0"/>
        <v>5.9506849315068493</v>
      </c>
      <c r="AN38" s="1276"/>
      <c r="AO38" s="1133"/>
      <c r="AP38" s="534" t="s">
        <v>162</v>
      </c>
      <c r="AQ38" s="240"/>
      <c r="AR38" s="1144"/>
      <c r="AS38" s="1336"/>
      <c r="AT38" s="1086"/>
    </row>
    <row r="39" spans="1:46" ht="63.75" customHeight="1">
      <c r="A39" s="1081"/>
      <c r="B39" s="1063"/>
      <c r="C39" s="1063"/>
      <c r="D39" s="1063"/>
      <c r="E39" s="1063"/>
      <c r="F39" s="1063"/>
      <c r="G39" s="1063"/>
      <c r="H39" s="1063"/>
      <c r="I39" s="1063"/>
      <c r="J39" s="1063"/>
      <c r="K39" s="1063"/>
      <c r="L39" s="1063"/>
      <c r="M39" s="1063"/>
      <c r="N39" s="1063"/>
      <c r="O39" s="1063"/>
      <c r="P39" s="1063"/>
      <c r="Q39" s="1063"/>
      <c r="R39" s="1063"/>
      <c r="S39" s="1063"/>
      <c r="T39" s="1063"/>
      <c r="U39" s="1063"/>
      <c r="V39" s="1063"/>
      <c r="W39" s="1295"/>
      <c r="X39" s="1295"/>
      <c r="Y39" s="1295"/>
      <c r="Z39" s="1063"/>
      <c r="AA39" s="1111"/>
      <c r="AB39" s="860" t="s">
        <v>1468</v>
      </c>
      <c r="AC39" s="249" t="s">
        <v>1469</v>
      </c>
      <c r="AD39" s="249" t="s">
        <v>1470</v>
      </c>
      <c r="AE39" s="249">
        <v>2854520</v>
      </c>
      <c r="AF39" s="249" t="s">
        <v>184</v>
      </c>
      <c r="AG39" s="250" t="s">
        <v>1195</v>
      </c>
      <c r="AH39" s="250" t="s">
        <v>184</v>
      </c>
      <c r="AI39" s="542" t="s">
        <v>1196</v>
      </c>
      <c r="AJ39" s="249">
        <v>63</v>
      </c>
      <c r="AK39" s="795">
        <v>42795</v>
      </c>
      <c r="AL39" s="798">
        <v>42947</v>
      </c>
      <c r="AM39" s="201">
        <f t="shared" si="0"/>
        <v>4.9972602739726026</v>
      </c>
      <c r="AN39" s="1276"/>
      <c r="AO39" s="1133"/>
      <c r="AP39" s="796" t="s">
        <v>686</v>
      </c>
      <c r="AQ39" s="1185" t="s">
        <v>1478</v>
      </c>
      <c r="AR39" s="1144"/>
      <c r="AS39" s="1336"/>
      <c r="AT39" s="1086"/>
    </row>
    <row r="40" spans="1:46" ht="63.75">
      <c r="A40" s="1081"/>
      <c r="B40" s="1063"/>
      <c r="C40" s="1063"/>
      <c r="D40" s="1063"/>
      <c r="E40" s="1063"/>
      <c r="F40" s="1063"/>
      <c r="G40" s="1063"/>
      <c r="H40" s="1063"/>
      <c r="I40" s="1063"/>
      <c r="J40" s="1063"/>
      <c r="K40" s="1063"/>
      <c r="L40" s="1063"/>
      <c r="M40" s="1063"/>
      <c r="N40" s="1063"/>
      <c r="O40" s="1063"/>
      <c r="P40" s="1063"/>
      <c r="Q40" s="1063"/>
      <c r="R40" s="1063"/>
      <c r="S40" s="1063"/>
      <c r="T40" s="1063"/>
      <c r="U40" s="1063"/>
      <c r="V40" s="1063"/>
      <c r="W40" s="1295"/>
      <c r="X40" s="1295"/>
      <c r="Y40" s="1295"/>
      <c r="Z40" s="1063"/>
      <c r="AA40" s="1111"/>
      <c r="AB40" s="860" t="s">
        <v>1471</v>
      </c>
      <c r="AC40" s="249" t="s">
        <v>1472</v>
      </c>
      <c r="AD40" s="249" t="s">
        <v>1473</v>
      </c>
      <c r="AE40" s="249">
        <v>4468888</v>
      </c>
      <c r="AF40" s="249" t="s">
        <v>184</v>
      </c>
      <c r="AG40" s="250" t="s">
        <v>1195</v>
      </c>
      <c r="AH40" s="250" t="s">
        <v>184</v>
      </c>
      <c r="AI40" s="542" t="s">
        <v>1196</v>
      </c>
      <c r="AJ40" s="249">
        <v>64</v>
      </c>
      <c r="AK40" s="795">
        <v>42948</v>
      </c>
      <c r="AL40" s="795">
        <v>43038</v>
      </c>
      <c r="AM40" s="201">
        <f t="shared" si="0"/>
        <v>2.9589041095890409</v>
      </c>
      <c r="AN40" s="1276"/>
      <c r="AO40" s="1133"/>
      <c r="AP40" s="796" t="s">
        <v>686</v>
      </c>
      <c r="AQ40" s="1186"/>
      <c r="AR40" s="1144"/>
      <c r="AS40" s="1336"/>
      <c r="AT40" s="1086"/>
    </row>
    <row r="41" spans="1:46" ht="63.75">
      <c r="A41" s="1081"/>
      <c r="B41" s="1063"/>
      <c r="C41" s="1063"/>
      <c r="D41" s="1063"/>
      <c r="E41" s="1063"/>
      <c r="F41" s="1063"/>
      <c r="G41" s="1063"/>
      <c r="H41" s="1063"/>
      <c r="I41" s="1063"/>
      <c r="J41" s="1063"/>
      <c r="K41" s="1063"/>
      <c r="L41" s="1063"/>
      <c r="M41" s="1063"/>
      <c r="N41" s="1063"/>
      <c r="O41" s="1063"/>
      <c r="P41" s="1063"/>
      <c r="Q41" s="1063"/>
      <c r="R41" s="1063"/>
      <c r="S41" s="1063"/>
      <c r="T41" s="1063"/>
      <c r="U41" s="1063"/>
      <c r="V41" s="1063"/>
      <c r="W41" s="1295"/>
      <c r="X41" s="1295"/>
      <c r="Y41" s="1295"/>
      <c r="Z41" s="1063"/>
      <c r="AA41" s="1111"/>
      <c r="AB41" s="74" t="s">
        <v>1190</v>
      </c>
      <c r="AC41" s="797" t="s">
        <v>1185</v>
      </c>
      <c r="AD41" s="797" t="s">
        <v>1186</v>
      </c>
      <c r="AE41" s="797">
        <v>5936464</v>
      </c>
      <c r="AF41" s="797">
        <v>3127</v>
      </c>
      <c r="AG41" s="797" t="s">
        <v>1474</v>
      </c>
      <c r="AH41" s="42" t="s">
        <v>1475</v>
      </c>
      <c r="AI41" s="42" t="s">
        <v>1476</v>
      </c>
      <c r="AJ41" s="863" t="s">
        <v>1477</v>
      </c>
      <c r="AK41" s="861">
        <v>43138</v>
      </c>
      <c r="AL41" s="862">
        <v>43251</v>
      </c>
      <c r="AM41" s="799">
        <f t="shared" si="0"/>
        <v>3.7150684931506852</v>
      </c>
      <c r="AN41" s="1276"/>
      <c r="AO41" s="1133"/>
      <c r="AP41" s="796" t="s">
        <v>686</v>
      </c>
      <c r="AQ41" s="1187"/>
      <c r="AR41" s="1144"/>
      <c r="AS41" s="1336"/>
      <c r="AT41" s="1086"/>
    </row>
    <row r="42" spans="1:46" ht="178.5">
      <c r="A42" s="1081"/>
      <c r="B42" s="1063"/>
      <c r="C42" s="1063"/>
      <c r="D42" s="1063"/>
      <c r="E42" s="1063"/>
      <c r="F42" s="1063"/>
      <c r="G42" s="1063"/>
      <c r="H42" s="1063"/>
      <c r="I42" s="1063"/>
      <c r="J42" s="1063"/>
      <c r="K42" s="1063"/>
      <c r="L42" s="1063"/>
      <c r="M42" s="1063"/>
      <c r="N42" s="1063"/>
      <c r="O42" s="1063"/>
      <c r="P42" s="1063"/>
      <c r="Q42" s="1063"/>
      <c r="R42" s="1063"/>
      <c r="S42" s="1063"/>
      <c r="T42" s="1063"/>
      <c r="U42" s="1063"/>
      <c r="V42" s="1063"/>
      <c r="W42" s="1295"/>
      <c r="X42" s="1295"/>
      <c r="Y42" s="1295"/>
      <c r="Z42" s="1063"/>
      <c r="AA42" s="1111"/>
      <c r="AB42" s="216" t="s">
        <v>1177</v>
      </c>
      <c r="AC42" s="539" t="s">
        <v>1178</v>
      </c>
      <c r="AD42" s="539" t="s">
        <v>1179</v>
      </c>
      <c r="AE42" s="539">
        <v>2222800</v>
      </c>
      <c r="AF42" s="539">
        <v>466</v>
      </c>
      <c r="AG42" s="539" t="s">
        <v>1197</v>
      </c>
      <c r="AH42" s="841" t="s">
        <v>1198</v>
      </c>
      <c r="AI42" s="42" t="s">
        <v>1199</v>
      </c>
      <c r="AJ42" s="847" t="s">
        <v>1200</v>
      </c>
      <c r="AK42" s="22">
        <v>43195</v>
      </c>
      <c r="AL42" s="524">
        <v>43456</v>
      </c>
      <c r="AM42" s="201">
        <f t="shared" si="0"/>
        <v>8.580821917808219</v>
      </c>
      <c r="AN42" s="1276"/>
      <c r="AO42" s="1133"/>
      <c r="AP42" s="534" t="s">
        <v>162</v>
      </c>
      <c r="AQ42" s="240"/>
      <c r="AR42" s="1144"/>
      <c r="AS42" s="1337"/>
      <c r="AT42" s="1086"/>
    </row>
    <row r="43" spans="1:46" ht="54.75" customHeight="1">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N43" s="37"/>
      <c r="AO43" s="38"/>
      <c r="AP43" s="38"/>
      <c r="AQ43" s="37"/>
      <c r="AR43" s="37"/>
      <c r="AS43" s="37"/>
      <c r="AT43" s="38"/>
    </row>
    <row r="44" spans="1:46" ht="12.75" customHeight="1">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679"/>
      <c r="AE44" s="679"/>
      <c r="AF44" s="37"/>
      <c r="AG44" s="37"/>
      <c r="AH44" s="37"/>
      <c r="AI44" s="856"/>
      <c r="AJ44" s="37"/>
      <c r="AK44" s="37"/>
      <c r="AL44" s="37"/>
      <c r="AM44" s="37"/>
      <c r="AN44" s="37"/>
      <c r="AO44" s="38"/>
      <c r="AP44" s="38"/>
      <c r="AQ44" s="37"/>
      <c r="AR44" s="37"/>
      <c r="AS44" s="37"/>
      <c r="AT44" s="38"/>
    </row>
    <row r="45" spans="1:46" ht="12.75" customHeight="1">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679"/>
      <c r="AE45" s="679"/>
      <c r="AF45" s="37"/>
      <c r="AG45" s="37"/>
      <c r="AH45" s="37"/>
      <c r="AI45" s="856"/>
      <c r="AJ45" s="37"/>
      <c r="AK45" s="37"/>
      <c r="AL45" s="37"/>
      <c r="AM45" s="37"/>
      <c r="AN45" s="37"/>
      <c r="AO45" s="38"/>
      <c r="AP45" s="38"/>
      <c r="AQ45" s="37"/>
      <c r="AR45" s="37"/>
      <c r="AS45" s="37"/>
      <c r="AT45" s="38"/>
    </row>
    <row r="46" spans="1:46" ht="12.75" customHeight="1">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679"/>
      <c r="AE46" s="679"/>
      <c r="AF46" s="37"/>
      <c r="AG46" s="37"/>
      <c r="AH46" s="37"/>
      <c r="AI46" s="856"/>
      <c r="AJ46" s="37"/>
      <c r="AK46" s="37"/>
      <c r="AL46" s="37"/>
      <c r="AM46" s="37"/>
      <c r="AN46" s="37"/>
      <c r="AO46" s="38"/>
      <c r="AP46" s="38"/>
      <c r="AQ46" s="37"/>
      <c r="AR46" s="37"/>
      <c r="AS46" s="37"/>
      <c r="AT46" s="38"/>
    </row>
    <row r="47" spans="1:46" ht="12.75" customHeight="1">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679"/>
      <c r="AE47" s="679"/>
      <c r="AF47" s="37"/>
      <c r="AG47" s="37"/>
      <c r="AH47" s="37"/>
      <c r="AI47" s="856"/>
      <c r="AJ47" s="37"/>
      <c r="AK47" s="37"/>
      <c r="AL47" s="37"/>
      <c r="AM47" s="37"/>
      <c r="AN47" s="37"/>
      <c r="AO47" s="38"/>
      <c r="AP47" s="38"/>
      <c r="AQ47" s="37"/>
      <c r="AR47" s="37"/>
      <c r="AS47" s="37"/>
      <c r="AT47" s="38"/>
    </row>
    <row r="48" spans="1:46" ht="12.75" customHeight="1">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679"/>
      <c r="AE48" s="679"/>
      <c r="AF48" s="37"/>
      <c r="AG48" s="37"/>
      <c r="AH48" s="37"/>
      <c r="AI48" s="856"/>
      <c r="AJ48" s="37"/>
      <c r="AK48" s="37"/>
      <c r="AL48" s="37"/>
      <c r="AM48" s="37"/>
      <c r="AN48" s="37"/>
      <c r="AO48" s="38"/>
      <c r="AP48" s="38"/>
      <c r="AQ48" s="37"/>
      <c r="AR48" s="37"/>
      <c r="AS48" s="37"/>
      <c r="AT48" s="38"/>
    </row>
    <row r="49" spans="1:46" ht="12.75" customHeight="1">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679"/>
      <c r="AE49" s="679"/>
      <c r="AF49" s="37"/>
      <c r="AG49" s="37"/>
      <c r="AH49" s="37"/>
      <c r="AI49" s="856"/>
      <c r="AJ49" s="37"/>
      <c r="AK49" s="37"/>
      <c r="AL49" s="37"/>
      <c r="AM49" s="37"/>
      <c r="AN49" s="37"/>
      <c r="AO49" s="38"/>
      <c r="AP49" s="38"/>
      <c r="AQ49" s="37"/>
      <c r="AR49" s="37"/>
      <c r="AS49" s="37"/>
      <c r="AT49" s="38"/>
    </row>
    <row r="50" spans="1:46" ht="12.75" customHeight="1">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679"/>
      <c r="AE50" s="679"/>
      <c r="AF50" s="37"/>
      <c r="AG50" s="37"/>
      <c r="AH50" s="37"/>
      <c r="AI50" s="856"/>
      <c r="AJ50" s="37"/>
      <c r="AK50" s="37"/>
      <c r="AL50" s="37"/>
      <c r="AM50" s="37"/>
      <c r="AN50" s="37"/>
      <c r="AO50" s="38"/>
      <c r="AP50" s="38"/>
      <c r="AQ50" s="37"/>
      <c r="AR50" s="37"/>
      <c r="AS50" s="37"/>
      <c r="AT50" s="38"/>
    </row>
    <row r="51" spans="1:46" ht="12.75" customHeight="1">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c r="AB51" s="37"/>
      <c r="AC51" s="37"/>
      <c r="AD51" s="679"/>
      <c r="AE51" s="679"/>
      <c r="AF51" s="37"/>
      <c r="AG51" s="37"/>
      <c r="AH51" s="37"/>
      <c r="AI51" s="856"/>
      <c r="AJ51" s="37"/>
      <c r="AK51" s="37"/>
      <c r="AL51" s="37"/>
      <c r="AM51" s="37"/>
      <c r="AN51" s="37"/>
      <c r="AO51" s="38"/>
      <c r="AP51" s="38"/>
      <c r="AQ51" s="37"/>
      <c r="AR51" s="37"/>
      <c r="AS51" s="37"/>
      <c r="AT51" s="38"/>
    </row>
    <row r="52" spans="1:46" ht="12.75" customHeight="1">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37"/>
      <c r="AC52" s="37"/>
      <c r="AD52" s="679"/>
      <c r="AE52" s="679"/>
      <c r="AF52" s="37"/>
      <c r="AG52" s="37"/>
      <c r="AH52" s="37"/>
      <c r="AI52" s="856"/>
      <c r="AJ52" s="37"/>
      <c r="AK52" s="37"/>
      <c r="AL52" s="37"/>
      <c r="AM52" s="37"/>
      <c r="AN52" s="37"/>
      <c r="AO52" s="38"/>
      <c r="AP52" s="38"/>
      <c r="AQ52" s="37"/>
      <c r="AR52" s="37"/>
      <c r="AS52" s="37"/>
      <c r="AT52" s="38"/>
    </row>
    <row r="53" spans="1:46" ht="12.75" customHeight="1">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679"/>
      <c r="AE53" s="679"/>
      <c r="AF53" s="37"/>
      <c r="AG53" s="37"/>
      <c r="AH53" s="37"/>
      <c r="AI53" s="856"/>
      <c r="AJ53" s="37"/>
      <c r="AK53" s="37"/>
      <c r="AL53" s="37"/>
      <c r="AM53" s="37"/>
      <c r="AN53" s="37"/>
      <c r="AO53" s="38"/>
      <c r="AP53" s="38"/>
      <c r="AQ53" s="37"/>
      <c r="AR53" s="37"/>
      <c r="AS53" s="37"/>
      <c r="AT53" s="38"/>
    </row>
    <row r="54" spans="1:46" ht="12.75" customHeight="1">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679"/>
      <c r="AE54" s="679"/>
      <c r="AF54" s="37"/>
      <c r="AG54" s="37"/>
      <c r="AH54" s="37"/>
      <c r="AI54" s="856"/>
      <c r="AJ54" s="37"/>
      <c r="AK54" s="37"/>
      <c r="AL54" s="37"/>
      <c r="AM54" s="37"/>
      <c r="AN54" s="37"/>
      <c r="AO54" s="38"/>
      <c r="AP54" s="38"/>
      <c r="AQ54" s="37"/>
      <c r="AR54" s="37"/>
      <c r="AS54" s="37"/>
      <c r="AT54" s="38"/>
    </row>
    <row r="55" spans="1:46" ht="12.75" customHeight="1">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679"/>
      <c r="AE55" s="679"/>
      <c r="AF55" s="37"/>
      <c r="AG55" s="37"/>
      <c r="AH55" s="37"/>
      <c r="AI55" s="856"/>
      <c r="AJ55" s="37"/>
      <c r="AK55" s="37"/>
      <c r="AL55" s="37"/>
      <c r="AM55" s="37"/>
      <c r="AN55" s="37"/>
      <c r="AO55" s="38"/>
      <c r="AP55" s="38"/>
      <c r="AQ55" s="37"/>
      <c r="AR55" s="37"/>
      <c r="AS55" s="37"/>
      <c r="AT55" s="38"/>
    </row>
    <row r="56" spans="1:46" ht="12.75" customHeight="1">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c r="AB56" s="37"/>
      <c r="AC56" s="37"/>
      <c r="AD56" s="679"/>
      <c r="AE56" s="679"/>
      <c r="AF56" s="37"/>
      <c r="AG56" s="37"/>
      <c r="AH56" s="37"/>
      <c r="AI56" s="856"/>
      <c r="AJ56" s="37"/>
      <c r="AK56" s="37"/>
      <c r="AL56" s="37"/>
      <c r="AM56" s="37"/>
      <c r="AN56" s="37"/>
      <c r="AO56" s="38"/>
      <c r="AP56" s="38"/>
      <c r="AQ56" s="37"/>
      <c r="AR56" s="37"/>
      <c r="AS56" s="37"/>
      <c r="AT56" s="38"/>
    </row>
    <row r="57" spans="1:46" ht="12.75" customHeight="1">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679"/>
      <c r="AE57" s="679"/>
      <c r="AF57" s="37"/>
      <c r="AG57" s="37"/>
      <c r="AH57" s="37"/>
      <c r="AI57" s="856"/>
      <c r="AJ57" s="37"/>
      <c r="AK57" s="37"/>
      <c r="AL57" s="37"/>
      <c r="AM57" s="37"/>
      <c r="AN57" s="37"/>
      <c r="AO57" s="38"/>
      <c r="AP57" s="38"/>
      <c r="AQ57" s="37"/>
      <c r="AR57" s="37"/>
      <c r="AS57" s="37"/>
      <c r="AT57" s="38"/>
    </row>
    <row r="58" spans="1:46" ht="12.75" customHeight="1">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c r="AB58" s="37"/>
      <c r="AC58" s="37"/>
      <c r="AD58" s="679"/>
      <c r="AE58" s="679"/>
      <c r="AF58" s="37"/>
      <c r="AG58" s="37"/>
      <c r="AH58" s="37"/>
      <c r="AI58" s="856"/>
      <c r="AJ58" s="37"/>
      <c r="AK58" s="37"/>
      <c r="AL58" s="37"/>
      <c r="AM58" s="37"/>
      <c r="AN58" s="37"/>
      <c r="AO58" s="38"/>
      <c r="AP58" s="38"/>
      <c r="AQ58" s="37"/>
      <c r="AR58" s="37"/>
      <c r="AS58" s="37"/>
      <c r="AT58" s="38"/>
    </row>
    <row r="59" spans="1:46" ht="12.75" customHeight="1">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c r="AB59" s="37"/>
      <c r="AC59" s="37"/>
      <c r="AD59" s="679"/>
      <c r="AE59" s="679"/>
      <c r="AF59" s="37"/>
      <c r="AG59" s="37"/>
      <c r="AH59" s="37"/>
      <c r="AI59" s="856"/>
      <c r="AJ59" s="37"/>
      <c r="AK59" s="37"/>
      <c r="AL59" s="37"/>
      <c r="AM59" s="37"/>
      <c r="AN59" s="37"/>
      <c r="AO59" s="38"/>
      <c r="AP59" s="38"/>
      <c r="AQ59" s="37"/>
      <c r="AR59" s="37"/>
      <c r="AS59" s="37"/>
      <c r="AT59" s="38"/>
    </row>
    <row r="60" spans="1:46" ht="12.75" customHeight="1">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679"/>
      <c r="AE60" s="679"/>
      <c r="AF60" s="37"/>
      <c r="AG60" s="37"/>
      <c r="AH60" s="37"/>
      <c r="AI60" s="856"/>
      <c r="AJ60" s="37"/>
      <c r="AK60" s="37"/>
      <c r="AL60" s="37"/>
      <c r="AM60" s="37"/>
      <c r="AN60" s="37"/>
      <c r="AO60" s="38"/>
      <c r="AP60" s="38"/>
      <c r="AQ60" s="37"/>
      <c r="AR60" s="37"/>
      <c r="AS60" s="37"/>
      <c r="AT60" s="38"/>
    </row>
    <row r="61" spans="1:46" ht="12.75" customHeight="1">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c r="AB61" s="37"/>
      <c r="AC61" s="37"/>
      <c r="AD61" s="679"/>
      <c r="AE61" s="679"/>
      <c r="AF61" s="37"/>
      <c r="AG61" s="37"/>
      <c r="AH61" s="37"/>
      <c r="AI61" s="856"/>
      <c r="AJ61" s="37"/>
      <c r="AK61" s="37"/>
      <c r="AL61" s="37"/>
      <c r="AM61" s="37"/>
      <c r="AN61" s="37"/>
      <c r="AO61" s="38"/>
      <c r="AP61" s="38"/>
      <c r="AQ61" s="37"/>
      <c r="AR61" s="37"/>
      <c r="AS61" s="37"/>
      <c r="AT61" s="38"/>
    </row>
    <row r="62" spans="1:46" ht="12.75" customHeight="1">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679"/>
      <c r="AE62" s="679"/>
      <c r="AF62" s="37"/>
      <c r="AG62" s="37"/>
      <c r="AH62" s="37"/>
      <c r="AI62" s="856"/>
      <c r="AJ62" s="37"/>
      <c r="AK62" s="37"/>
      <c r="AL62" s="37"/>
      <c r="AM62" s="37"/>
      <c r="AN62" s="37"/>
      <c r="AO62" s="38"/>
      <c r="AP62" s="38"/>
      <c r="AQ62" s="37"/>
      <c r="AR62" s="37"/>
      <c r="AS62" s="37"/>
      <c r="AT62" s="38"/>
    </row>
    <row r="63" spans="1:46" ht="12.75" customHeight="1">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c r="AD63" s="679"/>
      <c r="AE63" s="679"/>
      <c r="AF63" s="37"/>
      <c r="AG63" s="37"/>
      <c r="AH63" s="37"/>
      <c r="AI63" s="856"/>
      <c r="AJ63" s="37"/>
      <c r="AK63" s="37"/>
      <c r="AL63" s="37"/>
      <c r="AM63" s="37"/>
      <c r="AN63" s="37"/>
      <c r="AO63" s="38"/>
      <c r="AP63" s="38"/>
      <c r="AQ63" s="37"/>
      <c r="AR63" s="37"/>
      <c r="AS63" s="37"/>
      <c r="AT63" s="38"/>
    </row>
    <row r="64" spans="1:46" ht="12.75" customHeight="1">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679"/>
      <c r="AE64" s="679"/>
      <c r="AF64" s="37"/>
      <c r="AG64" s="37"/>
      <c r="AH64" s="37"/>
      <c r="AI64" s="856"/>
      <c r="AJ64" s="37"/>
      <c r="AK64" s="37"/>
      <c r="AL64" s="37"/>
      <c r="AM64" s="37"/>
      <c r="AN64" s="37"/>
      <c r="AO64" s="38"/>
      <c r="AP64" s="38"/>
      <c r="AQ64" s="37"/>
      <c r="AR64" s="37"/>
      <c r="AS64" s="37"/>
      <c r="AT64" s="38"/>
    </row>
    <row r="65" spans="1:46" ht="12.75" customHeight="1">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c r="AD65" s="679"/>
      <c r="AE65" s="679"/>
      <c r="AF65" s="37"/>
      <c r="AG65" s="37"/>
      <c r="AH65" s="37"/>
      <c r="AI65" s="856"/>
      <c r="AJ65" s="37"/>
      <c r="AK65" s="37"/>
      <c r="AL65" s="37"/>
      <c r="AM65" s="37"/>
      <c r="AN65" s="37"/>
      <c r="AO65" s="38"/>
      <c r="AP65" s="38"/>
      <c r="AQ65" s="37"/>
      <c r="AR65" s="37"/>
      <c r="AS65" s="37"/>
      <c r="AT65" s="38"/>
    </row>
    <row r="66" spans="1:46" ht="12.75" customHeight="1">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679"/>
      <c r="AE66" s="679"/>
      <c r="AF66" s="37"/>
      <c r="AG66" s="37"/>
      <c r="AH66" s="37"/>
      <c r="AI66" s="856"/>
      <c r="AJ66" s="37"/>
      <c r="AK66" s="37"/>
      <c r="AL66" s="37"/>
      <c r="AM66" s="37"/>
      <c r="AN66" s="37"/>
      <c r="AO66" s="38"/>
      <c r="AP66" s="38"/>
      <c r="AQ66" s="37"/>
      <c r="AR66" s="37"/>
      <c r="AS66" s="37"/>
      <c r="AT66" s="38"/>
    </row>
    <row r="67" spans="1:46" ht="12.75" customHeight="1">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c r="AD67" s="679"/>
      <c r="AE67" s="679"/>
      <c r="AF67" s="37"/>
      <c r="AG67" s="37"/>
      <c r="AH67" s="37"/>
      <c r="AI67" s="856"/>
      <c r="AJ67" s="37"/>
      <c r="AK67" s="37"/>
      <c r="AL67" s="37"/>
      <c r="AM67" s="37"/>
      <c r="AN67" s="37"/>
      <c r="AO67" s="38"/>
      <c r="AP67" s="38"/>
      <c r="AQ67" s="37"/>
      <c r="AR67" s="37"/>
      <c r="AS67" s="37"/>
      <c r="AT67" s="38"/>
    </row>
    <row r="68" spans="1:46" ht="12.75" customHeight="1">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679"/>
      <c r="AE68" s="679"/>
      <c r="AF68" s="37"/>
      <c r="AG68" s="37"/>
      <c r="AH68" s="37"/>
      <c r="AI68" s="856"/>
      <c r="AJ68" s="37"/>
      <c r="AK68" s="37"/>
      <c r="AL68" s="37"/>
      <c r="AM68" s="37"/>
      <c r="AN68" s="37"/>
      <c r="AO68" s="38"/>
      <c r="AP68" s="38"/>
      <c r="AQ68" s="37"/>
      <c r="AR68" s="37"/>
      <c r="AS68" s="37"/>
      <c r="AT68" s="38"/>
    </row>
    <row r="69" spans="1:46" ht="12.75" customHeight="1">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c r="AD69" s="679"/>
      <c r="AE69" s="679"/>
      <c r="AF69" s="37"/>
      <c r="AG69" s="37"/>
      <c r="AH69" s="37"/>
      <c r="AI69" s="856"/>
      <c r="AJ69" s="37"/>
      <c r="AK69" s="37"/>
      <c r="AL69" s="37"/>
      <c r="AM69" s="37"/>
      <c r="AN69" s="37"/>
      <c r="AO69" s="38"/>
      <c r="AP69" s="38"/>
      <c r="AQ69" s="37"/>
      <c r="AR69" s="37"/>
      <c r="AS69" s="37"/>
      <c r="AT69" s="38"/>
    </row>
    <row r="70" spans="1:46" ht="12.75" customHeight="1">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c r="AD70" s="679"/>
      <c r="AE70" s="679"/>
      <c r="AF70" s="37"/>
      <c r="AG70" s="37"/>
      <c r="AH70" s="37"/>
      <c r="AI70" s="856"/>
      <c r="AJ70" s="37"/>
      <c r="AK70" s="37"/>
      <c r="AL70" s="37"/>
      <c r="AM70" s="37"/>
      <c r="AN70" s="37"/>
      <c r="AO70" s="38"/>
      <c r="AP70" s="38"/>
      <c r="AQ70" s="37"/>
      <c r="AR70" s="37"/>
      <c r="AS70" s="37"/>
      <c r="AT70" s="38"/>
    </row>
    <row r="71" spans="1:46" ht="12.75" customHeight="1">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679"/>
      <c r="AE71" s="679"/>
      <c r="AF71" s="37"/>
      <c r="AG71" s="37"/>
      <c r="AH71" s="37"/>
      <c r="AI71" s="856"/>
      <c r="AJ71" s="37"/>
      <c r="AK71" s="37"/>
      <c r="AL71" s="37"/>
      <c r="AM71" s="37"/>
      <c r="AN71" s="37"/>
      <c r="AO71" s="38"/>
      <c r="AP71" s="38"/>
      <c r="AQ71" s="37"/>
      <c r="AR71" s="37"/>
      <c r="AS71" s="37"/>
      <c r="AT71" s="38"/>
    </row>
    <row r="72" spans="1:46" ht="12.75" customHeight="1">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c r="AD72" s="679"/>
      <c r="AE72" s="679"/>
      <c r="AF72" s="37"/>
      <c r="AG72" s="37"/>
      <c r="AH72" s="37"/>
      <c r="AI72" s="856"/>
      <c r="AJ72" s="37"/>
      <c r="AK72" s="37"/>
      <c r="AL72" s="37"/>
      <c r="AM72" s="37"/>
      <c r="AN72" s="37"/>
      <c r="AO72" s="38"/>
      <c r="AP72" s="38"/>
      <c r="AQ72" s="37"/>
      <c r="AR72" s="37"/>
      <c r="AS72" s="37"/>
      <c r="AT72" s="38"/>
    </row>
    <row r="73" spans="1:46" ht="12.75" customHeight="1">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679"/>
      <c r="AE73" s="679"/>
      <c r="AF73" s="37"/>
      <c r="AG73" s="37"/>
      <c r="AH73" s="37"/>
      <c r="AI73" s="856"/>
      <c r="AJ73" s="37"/>
      <c r="AK73" s="37"/>
      <c r="AL73" s="37"/>
      <c r="AM73" s="37"/>
      <c r="AN73" s="37"/>
      <c r="AO73" s="38"/>
      <c r="AP73" s="38"/>
      <c r="AQ73" s="37"/>
      <c r="AR73" s="37"/>
      <c r="AS73" s="37"/>
      <c r="AT73" s="38"/>
    </row>
    <row r="74" spans="1:46" ht="12.75" customHeight="1">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679"/>
      <c r="AE74" s="679"/>
      <c r="AF74" s="37"/>
      <c r="AG74" s="37"/>
      <c r="AH74" s="37"/>
      <c r="AI74" s="856"/>
      <c r="AJ74" s="37"/>
      <c r="AK74" s="37"/>
      <c r="AL74" s="37"/>
      <c r="AM74" s="37"/>
      <c r="AN74" s="37"/>
      <c r="AO74" s="38"/>
      <c r="AP74" s="38"/>
      <c r="AQ74" s="37"/>
      <c r="AR74" s="37"/>
      <c r="AS74" s="37"/>
      <c r="AT74" s="38"/>
    </row>
    <row r="75" spans="1:46" ht="12.75" customHeight="1">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679"/>
      <c r="AE75" s="679"/>
      <c r="AF75" s="37"/>
      <c r="AG75" s="37"/>
      <c r="AH75" s="37"/>
      <c r="AI75" s="856"/>
      <c r="AJ75" s="37"/>
      <c r="AK75" s="37"/>
      <c r="AL75" s="37"/>
      <c r="AM75" s="37"/>
      <c r="AN75" s="37"/>
      <c r="AO75" s="38"/>
      <c r="AP75" s="38"/>
      <c r="AQ75" s="37"/>
      <c r="AR75" s="37"/>
      <c r="AS75" s="37"/>
      <c r="AT75" s="38"/>
    </row>
    <row r="76" spans="1:46" ht="12.75" customHeight="1">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679"/>
      <c r="AE76" s="679"/>
      <c r="AF76" s="37"/>
      <c r="AG76" s="37"/>
      <c r="AH76" s="37"/>
      <c r="AI76" s="856"/>
      <c r="AJ76" s="37"/>
      <c r="AK76" s="37"/>
      <c r="AL76" s="37"/>
      <c r="AM76" s="37"/>
      <c r="AN76" s="37"/>
      <c r="AO76" s="38"/>
      <c r="AP76" s="38"/>
      <c r="AQ76" s="37"/>
      <c r="AR76" s="37"/>
      <c r="AS76" s="37"/>
      <c r="AT76" s="38"/>
    </row>
    <row r="77" spans="1:46" ht="12.75" customHeight="1">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679"/>
      <c r="AE77" s="679"/>
      <c r="AF77" s="37"/>
      <c r="AG77" s="37"/>
      <c r="AH77" s="37"/>
      <c r="AI77" s="856"/>
      <c r="AJ77" s="37"/>
      <c r="AK77" s="37"/>
      <c r="AL77" s="37"/>
      <c r="AM77" s="37"/>
      <c r="AN77" s="37"/>
      <c r="AO77" s="38"/>
      <c r="AP77" s="38"/>
      <c r="AQ77" s="37"/>
      <c r="AR77" s="37"/>
      <c r="AS77" s="37"/>
      <c r="AT77" s="38"/>
    </row>
    <row r="78" spans="1:46" ht="12.75" customHeight="1">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679"/>
      <c r="AE78" s="679"/>
      <c r="AF78" s="37"/>
      <c r="AG78" s="37"/>
      <c r="AH78" s="37"/>
      <c r="AI78" s="856"/>
      <c r="AJ78" s="37"/>
      <c r="AK78" s="37"/>
      <c r="AL78" s="37"/>
      <c r="AM78" s="37"/>
      <c r="AN78" s="37"/>
      <c r="AO78" s="38"/>
      <c r="AP78" s="38"/>
      <c r="AQ78" s="37"/>
      <c r="AR78" s="37"/>
      <c r="AS78" s="37"/>
      <c r="AT78" s="38"/>
    </row>
    <row r="79" spans="1:46" ht="12.75" customHeight="1">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679"/>
      <c r="AE79" s="679"/>
      <c r="AF79" s="37"/>
      <c r="AG79" s="37"/>
      <c r="AH79" s="37"/>
      <c r="AI79" s="856"/>
      <c r="AJ79" s="37"/>
      <c r="AK79" s="37"/>
      <c r="AL79" s="37"/>
      <c r="AM79" s="37"/>
      <c r="AN79" s="37"/>
      <c r="AO79" s="38"/>
      <c r="AP79" s="38"/>
      <c r="AQ79" s="37"/>
      <c r="AR79" s="37"/>
      <c r="AS79" s="37"/>
      <c r="AT79" s="38"/>
    </row>
    <row r="80" spans="1:46" ht="12.75" customHeight="1">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679"/>
      <c r="AE80" s="679"/>
      <c r="AF80" s="37"/>
      <c r="AG80" s="37"/>
      <c r="AH80" s="37"/>
      <c r="AI80" s="856"/>
      <c r="AJ80" s="37"/>
      <c r="AK80" s="37"/>
      <c r="AL80" s="37"/>
      <c r="AM80" s="37"/>
      <c r="AN80" s="37"/>
      <c r="AO80" s="38"/>
      <c r="AP80" s="38"/>
      <c r="AQ80" s="37"/>
      <c r="AR80" s="37"/>
      <c r="AS80" s="37"/>
      <c r="AT80" s="38"/>
    </row>
    <row r="81" spans="1:46" ht="12.75" customHeight="1">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679"/>
      <c r="AE81" s="679"/>
      <c r="AF81" s="37"/>
      <c r="AG81" s="37"/>
      <c r="AH81" s="37"/>
      <c r="AI81" s="856"/>
      <c r="AJ81" s="37"/>
      <c r="AK81" s="37"/>
      <c r="AL81" s="37"/>
      <c r="AM81" s="37"/>
      <c r="AN81" s="37"/>
      <c r="AO81" s="38"/>
      <c r="AP81" s="38"/>
      <c r="AQ81" s="37"/>
      <c r="AR81" s="37"/>
      <c r="AS81" s="37"/>
      <c r="AT81" s="38"/>
    </row>
    <row r="82" spans="1:46" ht="12.75" customHeight="1">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679"/>
      <c r="AE82" s="679"/>
      <c r="AF82" s="37"/>
      <c r="AG82" s="37"/>
      <c r="AH82" s="37"/>
      <c r="AI82" s="856"/>
      <c r="AJ82" s="37"/>
      <c r="AK82" s="37"/>
      <c r="AL82" s="37"/>
      <c r="AM82" s="37"/>
      <c r="AN82" s="37"/>
      <c r="AO82" s="38"/>
      <c r="AP82" s="38"/>
      <c r="AQ82" s="37"/>
      <c r="AR82" s="37"/>
      <c r="AS82" s="37"/>
      <c r="AT82" s="38"/>
    </row>
    <row r="83" spans="1:46" ht="12.75" customHeight="1">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679"/>
      <c r="AE83" s="679"/>
      <c r="AF83" s="37"/>
      <c r="AG83" s="37"/>
      <c r="AH83" s="37"/>
      <c r="AI83" s="856"/>
      <c r="AJ83" s="37"/>
      <c r="AK83" s="37"/>
      <c r="AL83" s="37"/>
      <c r="AM83" s="37"/>
      <c r="AN83" s="37"/>
      <c r="AO83" s="38"/>
      <c r="AP83" s="38"/>
      <c r="AQ83" s="37"/>
      <c r="AR83" s="37"/>
      <c r="AS83" s="37"/>
      <c r="AT83" s="38"/>
    </row>
    <row r="84" spans="1:46" ht="12.75" customHeight="1">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679"/>
      <c r="AE84" s="679"/>
      <c r="AF84" s="37"/>
      <c r="AG84" s="37"/>
      <c r="AH84" s="37"/>
      <c r="AI84" s="856"/>
      <c r="AJ84" s="37"/>
      <c r="AK84" s="37"/>
      <c r="AL84" s="37"/>
      <c r="AM84" s="37"/>
      <c r="AN84" s="37"/>
      <c r="AO84" s="38"/>
      <c r="AP84" s="38"/>
      <c r="AQ84" s="37"/>
      <c r="AR84" s="37"/>
      <c r="AS84" s="37"/>
      <c r="AT84" s="38"/>
    </row>
    <row r="85" spans="1:46" ht="12.75" customHeight="1">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679"/>
      <c r="AE85" s="679"/>
      <c r="AF85" s="37"/>
      <c r="AG85" s="37"/>
      <c r="AH85" s="37"/>
      <c r="AI85" s="856"/>
      <c r="AJ85" s="37"/>
      <c r="AK85" s="37"/>
      <c r="AL85" s="37"/>
      <c r="AM85" s="37"/>
      <c r="AN85" s="37"/>
      <c r="AO85" s="38"/>
      <c r="AP85" s="38"/>
      <c r="AQ85" s="37"/>
      <c r="AR85" s="37"/>
      <c r="AS85" s="37"/>
      <c r="AT85" s="38"/>
    </row>
    <row r="86" spans="1:46" ht="12.75" customHeight="1">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679"/>
      <c r="AE86" s="679"/>
      <c r="AF86" s="37"/>
      <c r="AG86" s="37"/>
      <c r="AH86" s="37"/>
      <c r="AI86" s="856"/>
      <c r="AJ86" s="37"/>
      <c r="AK86" s="37"/>
      <c r="AL86" s="37"/>
      <c r="AM86" s="37"/>
      <c r="AN86" s="37"/>
      <c r="AO86" s="38"/>
      <c r="AP86" s="38"/>
      <c r="AQ86" s="37"/>
      <c r="AR86" s="37"/>
      <c r="AS86" s="37"/>
      <c r="AT86" s="38"/>
    </row>
    <row r="87" spans="1:46" ht="12.75" customHeight="1">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679"/>
      <c r="AE87" s="679"/>
      <c r="AF87" s="37"/>
      <c r="AG87" s="37"/>
      <c r="AH87" s="37"/>
      <c r="AI87" s="856"/>
      <c r="AJ87" s="37"/>
      <c r="AK87" s="37"/>
      <c r="AL87" s="37"/>
      <c r="AM87" s="37"/>
      <c r="AN87" s="37"/>
      <c r="AO87" s="38"/>
      <c r="AP87" s="38"/>
      <c r="AQ87" s="37"/>
      <c r="AR87" s="37"/>
      <c r="AS87" s="37"/>
      <c r="AT87" s="38"/>
    </row>
    <row r="88" spans="1:46" ht="12.75" customHeight="1">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679"/>
      <c r="AE88" s="679"/>
      <c r="AF88" s="37"/>
      <c r="AG88" s="37"/>
      <c r="AH88" s="37"/>
      <c r="AI88" s="856"/>
      <c r="AJ88" s="37"/>
      <c r="AK88" s="37"/>
      <c r="AL88" s="37"/>
      <c r="AM88" s="37"/>
      <c r="AN88" s="37"/>
      <c r="AO88" s="38"/>
      <c r="AP88" s="38"/>
      <c r="AQ88" s="37"/>
      <c r="AR88" s="37"/>
      <c r="AS88" s="37"/>
      <c r="AT88" s="38"/>
    </row>
    <row r="89" spans="1:46" ht="12.75" customHeight="1">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679"/>
      <c r="AE89" s="679"/>
      <c r="AF89" s="37"/>
      <c r="AG89" s="37"/>
      <c r="AH89" s="37"/>
      <c r="AI89" s="856"/>
      <c r="AJ89" s="37"/>
      <c r="AK89" s="37"/>
      <c r="AL89" s="37"/>
      <c r="AM89" s="37"/>
      <c r="AN89" s="37"/>
      <c r="AO89" s="38"/>
      <c r="AP89" s="38"/>
      <c r="AQ89" s="37"/>
      <c r="AR89" s="37"/>
      <c r="AS89" s="37"/>
      <c r="AT89" s="38"/>
    </row>
    <row r="90" spans="1:46" ht="12.75" customHeight="1">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679"/>
      <c r="AE90" s="679"/>
      <c r="AF90" s="37"/>
      <c r="AG90" s="37"/>
      <c r="AH90" s="37"/>
      <c r="AI90" s="856"/>
      <c r="AJ90" s="37"/>
      <c r="AK90" s="37"/>
      <c r="AL90" s="37"/>
      <c r="AM90" s="37"/>
      <c r="AN90" s="37"/>
      <c r="AO90" s="38"/>
      <c r="AP90" s="38"/>
      <c r="AQ90" s="37"/>
      <c r="AR90" s="37"/>
      <c r="AS90" s="37"/>
      <c r="AT90" s="38"/>
    </row>
    <row r="91" spans="1:46" ht="12.75" customHeight="1">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679"/>
      <c r="AE91" s="679"/>
      <c r="AF91" s="37"/>
      <c r="AG91" s="37"/>
      <c r="AH91" s="37"/>
      <c r="AI91" s="856"/>
      <c r="AJ91" s="37"/>
      <c r="AK91" s="37"/>
      <c r="AL91" s="37"/>
      <c r="AM91" s="37"/>
      <c r="AN91" s="37"/>
      <c r="AO91" s="38"/>
      <c r="AP91" s="38"/>
      <c r="AQ91" s="37"/>
      <c r="AR91" s="37"/>
      <c r="AS91" s="37"/>
      <c r="AT91" s="38"/>
    </row>
    <row r="92" spans="1:46" ht="12.75" customHeight="1">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679"/>
      <c r="AE92" s="679"/>
      <c r="AF92" s="37"/>
      <c r="AG92" s="37"/>
      <c r="AH92" s="37"/>
      <c r="AI92" s="856"/>
      <c r="AJ92" s="37"/>
      <c r="AK92" s="37"/>
      <c r="AL92" s="37"/>
      <c r="AM92" s="37"/>
      <c r="AN92" s="37"/>
      <c r="AO92" s="38"/>
      <c r="AP92" s="38"/>
      <c r="AQ92" s="37"/>
      <c r="AR92" s="37"/>
      <c r="AS92" s="37"/>
      <c r="AT92" s="38"/>
    </row>
    <row r="93" spans="1:46" ht="12.7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679"/>
      <c r="AE93" s="679"/>
      <c r="AF93" s="37"/>
      <c r="AG93" s="37"/>
      <c r="AH93" s="37"/>
      <c r="AI93" s="856"/>
      <c r="AJ93" s="37"/>
      <c r="AK93" s="37"/>
      <c r="AL93" s="37"/>
      <c r="AM93" s="37"/>
      <c r="AN93" s="37"/>
      <c r="AO93" s="38"/>
      <c r="AP93" s="38"/>
      <c r="AQ93" s="37"/>
      <c r="AR93" s="37"/>
      <c r="AS93" s="37"/>
      <c r="AT93" s="38"/>
    </row>
    <row r="94" spans="1:46" ht="12.7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679"/>
      <c r="AE94" s="679"/>
      <c r="AF94" s="37"/>
      <c r="AG94" s="37"/>
      <c r="AH94" s="37"/>
      <c r="AI94" s="856"/>
      <c r="AJ94" s="37"/>
      <c r="AK94" s="37"/>
      <c r="AL94" s="37"/>
      <c r="AM94" s="37"/>
      <c r="AN94" s="37"/>
      <c r="AO94" s="38"/>
      <c r="AP94" s="38"/>
      <c r="AQ94" s="37"/>
      <c r="AR94" s="37"/>
      <c r="AS94" s="37"/>
      <c r="AT94" s="38"/>
    </row>
    <row r="95" spans="1:46" ht="12.7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679"/>
      <c r="AE95" s="679"/>
      <c r="AF95" s="37"/>
      <c r="AG95" s="37"/>
      <c r="AH95" s="37"/>
      <c r="AI95" s="856"/>
      <c r="AJ95" s="37"/>
      <c r="AK95" s="37"/>
      <c r="AL95" s="37"/>
      <c r="AM95" s="37"/>
      <c r="AN95" s="37"/>
      <c r="AO95" s="38"/>
      <c r="AP95" s="38"/>
      <c r="AQ95" s="37"/>
      <c r="AR95" s="37"/>
      <c r="AS95" s="37"/>
      <c r="AT95" s="38"/>
    </row>
    <row r="96" spans="1:46" ht="12.7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679"/>
      <c r="AE96" s="679"/>
      <c r="AF96" s="37"/>
      <c r="AG96" s="37"/>
      <c r="AH96" s="37"/>
      <c r="AI96" s="856"/>
      <c r="AJ96" s="37"/>
      <c r="AK96" s="37"/>
      <c r="AL96" s="37"/>
      <c r="AM96" s="37"/>
      <c r="AN96" s="37"/>
      <c r="AO96" s="38"/>
      <c r="AP96" s="38"/>
      <c r="AQ96" s="37"/>
      <c r="AR96" s="37"/>
      <c r="AS96" s="37"/>
      <c r="AT96" s="38"/>
    </row>
    <row r="97" spans="1:46" ht="12.7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679"/>
      <c r="AE97" s="679"/>
      <c r="AF97" s="37"/>
      <c r="AG97" s="37"/>
      <c r="AH97" s="37"/>
      <c r="AI97" s="856"/>
      <c r="AJ97" s="37"/>
      <c r="AK97" s="37"/>
      <c r="AL97" s="37"/>
      <c r="AM97" s="37"/>
      <c r="AN97" s="37"/>
      <c r="AO97" s="38"/>
      <c r="AP97" s="38"/>
      <c r="AQ97" s="37"/>
      <c r="AR97" s="37"/>
      <c r="AS97" s="37"/>
      <c r="AT97" s="38"/>
    </row>
    <row r="98" spans="1:46" ht="12.7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679"/>
      <c r="AE98" s="679"/>
      <c r="AF98" s="37"/>
      <c r="AG98" s="37"/>
      <c r="AH98" s="37"/>
      <c r="AI98" s="856"/>
      <c r="AJ98" s="37"/>
      <c r="AK98" s="37"/>
      <c r="AL98" s="37"/>
      <c r="AM98" s="37"/>
      <c r="AN98" s="37"/>
      <c r="AO98" s="38"/>
      <c r="AP98" s="38"/>
      <c r="AQ98" s="37"/>
      <c r="AR98" s="37"/>
      <c r="AS98" s="37"/>
      <c r="AT98" s="38"/>
    </row>
    <row r="99" spans="1:46" ht="12.7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679"/>
      <c r="AE99" s="679"/>
      <c r="AF99" s="37"/>
      <c r="AG99" s="37"/>
      <c r="AH99" s="37"/>
      <c r="AI99" s="856"/>
      <c r="AJ99" s="37"/>
      <c r="AK99" s="37"/>
      <c r="AL99" s="37"/>
      <c r="AM99" s="37"/>
      <c r="AN99" s="37"/>
      <c r="AO99" s="38"/>
      <c r="AP99" s="38"/>
      <c r="AQ99" s="37"/>
      <c r="AR99" s="37"/>
      <c r="AS99" s="37"/>
      <c r="AT99" s="38"/>
    </row>
    <row r="100" spans="1:46" ht="12.7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679"/>
      <c r="AE100" s="679"/>
      <c r="AF100" s="37"/>
      <c r="AG100" s="37"/>
      <c r="AH100" s="37"/>
      <c r="AI100" s="856"/>
      <c r="AJ100" s="37"/>
      <c r="AK100" s="37"/>
      <c r="AL100" s="37"/>
      <c r="AM100" s="37"/>
      <c r="AN100" s="37"/>
      <c r="AO100" s="38"/>
      <c r="AP100" s="38"/>
      <c r="AQ100" s="37"/>
      <c r="AR100" s="37"/>
      <c r="AS100" s="37"/>
      <c r="AT100" s="38"/>
    </row>
    <row r="101" spans="1:46" ht="12.7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679"/>
      <c r="AE101" s="679"/>
      <c r="AF101" s="37"/>
      <c r="AG101" s="37"/>
      <c r="AH101" s="37"/>
      <c r="AI101" s="856"/>
      <c r="AJ101" s="37"/>
      <c r="AK101" s="37"/>
      <c r="AL101" s="37"/>
      <c r="AM101" s="37"/>
      <c r="AN101" s="37"/>
      <c r="AO101" s="38"/>
      <c r="AP101" s="38"/>
      <c r="AQ101" s="37"/>
      <c r="AR101" s="37"/>
      <c r="AS101" s="37"/>
      <c r="AT101" s="38"/>
    </row>
    <row r="102" spans="1:46" ht="12.7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679"/>
      <c r="AE102" s="679"/>
      <c r="AF102" s="37"/>
      <c r="AG102" s="37"/>
      <c r="AH102" s="37"/>
      <c r="AI102" s="856"/>
      <c r="AJ102" s="37"/>
      <c r="AK102" s="37"/>
      <c r="AL102" s="37"/>
      <c r="AM102" s="37"/>
      <c r="AN102" s="37"/>
      <c r="AO102" s="38"/>
      <c r="AP102" s="38"/>
      <c r="AQ102" s="37"/>
      <c r="AR102" s="37"/>
      <c r="AS102" s="37"/>
      <c r="AT102" s="38"/>
    </row>
    <row r="103" spans="1:46" ht="12.7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679"/>
      <c r="AE103" s="679"/>
      <c r="AF103" s="37"/>
      <c r="AG103" s="37"/>
      <c r="AH103" s="37"/>
      <c r="AI103" s="856"/>
      <c r="AJ103" s="37"/>
      <c r="AK103" s="37"/>
      <c r="AL103" s="37"/>
      <c r="AM103" s="37"/>
      <c r="AN103" s="37"/>
      <c r="AO103" s="38"/>
      <c r="AP103" s="38"/>
      <c r="AQ103" s="37"/>
      <c r="AR103" s="37"/>
      <c r="AS103" s="37"/>
      <c r="AT103" s="38"/>
    </row>
    <row r="104" spans="1:46" ht="12.7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679"/>
      <c r="AE104" s="679"/>
      <c r="AF104" s="37"/>
      <c r="AG104" s="37"/>
      <c r="AH104" s="37"/>
      <c r="AI104" s="856"/>
      <c r="AJ104" s="37"/>
      <c r="AK104" s="37"/>
      <c r="AL104" s="37"/>
      <c r="AM104" s="37"/>
      <c r="AN104" s="37"/>
      <c r="AO104" s="38"/>
      <c r="AP104" s="38"/>
      <c r="AQ104" s="37"/>
      <c r="AR104" s="37"/>
      <c r="AS104" s="37"/>
      <c r="AT104" s="38"/>
    </row>
    <row r="105" spans="1:46" ht="12.7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679"/>
      <c r="AE105" s="679"/>
      <c r="AF105" s="37"/>
      <c r="AG105" s="37"/>
      <c r="AH105" s="37"/>
      <c r="AI105" s="856"/>
      <c r="AJ105" s="37"/>
      <c r="AK105" s="37"/>
      <c r="AL105" s="37"/>
      <c r="AM105" s="37"/>
      <c r="AN105" s="37"/>
      <c r="AO105" s="38"/>
      <c r="AP105" s="38"/>
      <c r="AQ105" s="37"/>
      <c r="AR105" s="37"/>
      <c r="AS105" s="37"/>
      <c r="AT105" s="38"/>
    </row>
    <row r="106" spans="1:46" ht="12.7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679"/>
      <c r="AE106" s="679"/>
      <c r="AF106" s="37"/>
      <c r="AG106" s="37"/>
      <c r="AH106" s="37"/>
      <c r="AI106" s="856"/>
      <c r="AJ106" s="37"/>
      <c r="AK106" s="37"/>
      <c r="AL106" s="37"/>
      <c r="AM106" s="37"/>
      <c r="AN106" s="37"/>
      <c r="AO106" s="38"/>
      <c r="AP106" s="38"/>
      <c r="AQ106" s="37"/>
      <c r="AR106" s="37"/>
      <c r="AS106" s="37"/>
      <c r="AT106" s="38"/>
    </row>
    <row r="107" spans="1:46" ht="12.7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679"/>
      <c r="AE107" s="679"/>
      <c r="AF107" s="37"/>
      <c r="AG107" s="37"/>
      <c r="AH107" s="37"/>
      <c r="AI107" s="856"/>
      <c r="AJ107" s="37"/>
      <c r="AK107" s="37"/>
      <c r="AL107" s="37"/>
      <c r="AM107" s="37"/>
      <c r="AN107" s="37"/>
      <c r="AO107" s="38"/>
      <c r="AP107" s="38"/>
      <c r="AQ107" s="37"/>
      <c r="AR107" s="37"/>
      <c r="AS107" s="37"/>
      <c r="AT107" s="38"/>
    </row>
    <row r="108" spans="1:46" ht="12.7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679"/>
      <c r="AE108" s="679"/>
      <c r="AF108" s="37"/>
      <c r="AG108" s="37"/>
      <c r="AH108" s="37"/>
      <c r="AI108" s="856"/>
      <c r="AJ108" s="37"/>
      <c r="AK108" s="37"/>
      <c r="AL108" s="37"/>
      <c r="AM108" s="37"/>
      <c r="AN108" s="37"/>
      <c r="AO108" s="38"/>
      <c r="AP108" s="38"/>
      <c r="AQ108" s="37"/>
      <c r="AR108" s="37"/>
      <c r="AS108" s="37"/>
      <c r="AT108" s="38"/>
    </row>
    <row r="109" spans="1:46" ht="12.7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679"/>
      <c r="AE109" s="679"/>
      <c r="AF109" s="37"/>
      <c r="AG109" s="37"/>
      <c r="AH109" s="37"/>
      <c r="AI109" s="856"/>
      <c r="AJ109" s="37"/>
      <c r="AK109" s="37"/>
      <c r="AL109" s="37"/>
      <c r="AM109" s="37"/>
      <c r="AN109" s="37"/>
      <c r="AO109" s="38"/>
      <c r="AP109" s="38"/>
      <c r="AQ109" s="37"/>
      <c r="AR109" s="37"/>
      <c r="AS109" s="37"/>
      <c r="AT109" s="38"/>
    </row>
    <row r="110" spans="1:46" ht="12.7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679"/>
      <c r="AE110" s="679"/>
      <c r="AF110" s="37"/>
      <c r="AG110" s="37"/>
      <c r="AH110" s="37"/>
      <c r="AI110" s="856"/>
      <c r="AJ110" s="37"/>
      <c r="AK110" s="37"/>
      <c r="AL110" s="37"/>
      <c r="AM110" s="37"/>
      <c r="AN110" s="37"/>
      <c r="AO110" s="38"/>
      <c r="AP110" s="38"/>
      <c r="AQ110" s="37"/>
      <c r="AR110" s="37"/>
      <c r="AS110" s="37"/>
      <c r="AT110" s="38"/>
    </row>
    <row r="111" spans="1:46" ht="12.7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679"/>
      <c r="AE111" s="679"/>
      <c r="AF111" s="37"/>
      <c r="AG111" s="37"/>
      <c r="AH111" s="37"/>
      <c r="AI111" s="856"/>
      <c r="AJ111" s="37"/>
      <c r="AK111" s="37"/>
      <c r="AL111" s="37"/>
      <c r="AM111" s="37"/>
      <c r="AN111" s="37"/>
      <c r="AO111" s="38"/>
      <c r="AP111" s="38"/>
      <c r="AQ111" s="37"/>
      <c r="AR111" s="37"/>
      <c r="AS111" s="37"/>
      <c r="AT111" s="38"/>
    </row>
    <row r="112" spans="1:46" ht="12.7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679"/>
      <c r="AE112" s="679"/>
      <c r="AF112" s="37"/>
      <c r="AG112" s="37"/>
      <c r="AH112" s="37"/>
      <c r="AI112" s="856"/>
      <c r="AJ112" s="37"/>
      <c r="AK112" s="37"/>
      <c r="AL112" s="37"/>
      <c r="AM112" s="37"/>
      <c r="AN112" s="37"/>
      <c r="AO112" s="38"/>
      <c r="AP112" s="38"/>
      <c r="AQ112" s="37"/>
      <c r="AR112" s="37"/>
      <c r="AS112" s="37"/>
      <c r="AT112" s="38"/>
    </row>
    <row r="113" spans="1:46" ht="12.7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679"/>
      <c r="AE113" s="679"/>
      <c r="AF113" s="37"/>
      <c r="AG113" s="37"/>
      <c r="AH113" s="37"/>
      <c r="AI113" s="856"/>
      <c r="AJ113" s="37"/>
      <c r="AK113" s="37"/>
      <c r="AL113" s="37"/>
      <c r="AM113" s="37"/>
      <c r="AN113" s="37"/>
      <c r="AO113" s="38"/>
      <c r="AP113" s="38"/>
      <c r="AQ113" s="37"/>
      <c r="AR113" s="37"/>
      <c r="AS113" s="37"/>
      <c r="AT113" s="38"/>
    </row>
    <row r="114" spans="1:46" ht="12.7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679"/>
      <c r="AE114" s="679"/>
      <c r="AF114" s="37"/>
      <c r="AG114" s="37"/>
      <c r="AH114" s="37"/>
      <c r="AI114" s="856"/>
      <c r="AJ114" s="37"/>
      <c r="AK114" s="37"/>
      <c r="AL114" s="37"/>
      <c r="AM114" s="37"/>
      <c r="AN114" s="37"/>
      <c r="AO114" s="38"/>
      <c r="AP114" s="38"/>
      <c r="AQ114" s="37"/>
      <c r="AR114" s="37"/>
      <c r="AS114" s="37"/>
      <c r="AT114" s="38"/>
    </row>
    <row r="115" spans="1:46" ht="12.7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c r="AD115" s="679"/>
      <c r="AE115" s="679"/>
      <c r="AF115" s="37"/>
      <c r="AG115" s="37"/>
      <c r="AH115" s="37"/>
      <c r="AI115" s="856"/>
      <c r="AJ115" s="37"/>
      <c r="AK115" s="37"/>
      <c r="AL115" s="37"/>
      <c r="AM115" s="37"/>
      <c r="AN115" s="37"/>
      <c r="AO115" s="38"/>
      <c r="AP115" s="38"/>
      <c r="AQ115" s="37"/>
      <c r="AR115" s="37"/>
      <c r="AS115" s="37"/>
      <c r="AT115" s="38"/>
    </row>
    <row r="116" spans="1:46" ht="12.7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679"/>
      <c r="AE116" s="679"/>
      <c r="AF116" s="37"/>
      <c r="AG116" s="37"/>
      <c r="AH116" s="37"/>
      <c r="AI116" s="856"/>
      <c r="AJ116" s="37"/>
      <c r="AK116" s="37"/>
      <c r="AL116" s="37"/>
      <c r="AM116" s="37"/>
      <c r="AN116" s="37"/>
      <c r="AO116" s="38"/>
      <c r="AP116" s="38"/>
      <c r="AQ116" s="37"/>
      <c r="AR116" s="37"/>
      <c r="AS116" s="37"/>
      <c r="AT116" s="38"/>
    </row>
    <row r="117" spans="1:46" ht="12.7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37"/>
      <c r="AD117" s="679"/>
      <c r="AE117" s="679"/>
      <c r="AF117" s="37"/>
      <c r="AG117" s="37"/>
      <c r="AH117" s="37"/>
      <c r="AI117" s="856"/>
      <c r="AJ117" s="37"/>
      <c r="AK117" s="37"/>
      <c r="AL117" s="37"/>
      <c r="AM117" s="37"/>
      <c r="AN117" s="37"/>
      <c r="AO117" s="38"/>
      <c r="AP117" s="38"/>
      <c r="AQ117" s="37"/>
      <c r="AR117" s="37"/>
      <c r="AS117" s="37"/>
      <c r="AT117" s="38"/>
    </row>
    <row r="118" spans="1:46" ht="12.7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c r="AD118" s="679"/>
      <c r="AE118" s="679"/>
      <c r="AF118" s="37"/>
      <c r="AG118" s="37"/>
      <c r="AH118" s="37"/>
      <c r="AI118" s="856"/>
      <c r="AJ118" s="37"/>
      <c r="AK118" s="37"/>
      <c r="AL118" s="37"/>
      <c r="AM118" s="37"/>
      <c r="AN118" s="37"/>
      <c r="AO118" s="38"/>
      <c r="AP118" s="38"/>
      <c r="AQ118" s="37"/>
      <c r="AR118" s="37"/>
      <c r="AS118" s="37"/>
      <c r="AT118" s="38"/>
    </row>
    <row r="119" spans="1:46" ht="12.7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679"/>
      <c r="AE119" s="679"/>
      <c r="AF119" s="37"/>
      <c r="AG119" s="37"/>
      <c r="AH119" s="37"/>
      <c r="AI119" s="856"/>
      <c r="AJ119" s="37"/>
      <c r="AK119" s="37"/>
      <c r="AL119" s="37"/>
      <c r="AM119" s="37"/>
      <c r="AN119" s="37"/>
      <c r="AO119" s="38"/>
      <c r="AP119" s="38"/>
      <c r="AQ119" s="37"/>
      <c r="AR119" s="37"/>
      <c r="AS119" s="37"/>
      <c r="AT119" s="38"/>
    </row>
    <row r="120" spans="1:46" ht="12.7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679"/>
      <c r="AE120" s="679"/>
      <c r="AF120" s="37"/>
      <c r="AG120" s="37"/>
      <c r="AH120" s="37"/>
      <c r="AI120" s="856"/>
      <c r="AJ120" s="37"/>
      <c r="AK120" s="37"/>
      <c r="AL120" s="37"/>
      <c r="AM120" s="37"/>
      <c r="AN120" s="37"/>
      <c r="AO120" s="38"/>
      <c r="AP120" s="38"/>
      <c r="AQ120" s="37"/>
      <c r="AR120" s="37"/>
      <c r="AS120" s="37"/>
      <c r="AT120" s="38"/>
    </row>
    <row r="121" spans="1:46" ht="12.7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37"/>
      <c r="AC121" s="37"/>
      <c r="AD121" s="679"/>
      <c r="AE121" s="679"/>
      <c r="AF121" s="37"/>
      <c r="AG121" s="37"/>
      <c r="AH121" s="37"/>
      <c r="AI121" s="856"/>
      <c r="AJ121" s="37"/>
      <c r="AK121" s="37"/>
      <c r="AL121" s="37"/>
      <c r="AM121" s="37"/>
      <c r="AN121" s="37"/>
      <c r="AO121" s="38"/>
      <c r="AP121" s="38"/>
      <c r="AQ121" s="37"/>
      <c r="AR121" s="37"/>
      <c r="AS121" s="37"/>
      <c r="AT121" s="38"/>
    </row>
    <row r="122" spans="1:46" ht="12.7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37"/>
      <c r="AD122" s="679"/>
      <c r="AE122" s="679"/>
      <c r="AF122" s="37"/>
      <c r="AG122" s="37"/>
      <c r="AH122" s="37"/>
      <c r="AI122" s="856"/>
      <c r="AJ122" s="37"/>
      <c r="AK122" s="37"/>
      <c r="AL122" s="37"/>
      <c r="AM122" s="37"/>
      <c r="AN122" s="37"/>
      <c r="AO122" s="38"/>
      <c r="AP122" s="38"/>
      <c r="AQ122" s="37"/>
      <c r="AR122" s="37"/>
      <c r="AS122" s="37"/>
      <c r="AT122" s="38"/>
    </row>
    <row r="123" spans="1:46" ht="12.7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37"/>
      <c r="AD123" s="679"/>
      <c r="AE123" s="679"/>
      <c r="AF123" s="37"/>
      <c r="AG123" s="37"/>
      <c r="AH123" s="37"/>
      <c r="AI123" s="856"/>
      <c r="AJ123" s="37"/>
      <c r="AK123" s="37"/>
      <c r="AL123" s="37"/>
      <c r="AM123" s="37"/>
      <c r="AN123" s="37"/>
      <c r="AO123" s="38"/>
      <c r="AP123" s="38"/>
      <c r="AQ123" s="37"/>
      <c r="AR123" s="37"/>
      <c r="AS123" s="37"/>
      <c r="AT123" s="38"/>
    </row>
    <row r="124" spans="1:46" ht="12.7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679"/>
      <c r="AE124" s="679"/>
      <c r="AF124" s="37"/>
      <c r="AG124" s="37"/>
      <c r="AH124" s="37"/>
      <c r="AI124" s="856"/>
      <c r="AJ124" s="37"/>
      <c r="AK124" s="37"/>
      <c r="AL124" s="37"/>
      <c r="AM124" s="37"/>
      <c r="AN124" s="37"/>
      <c r="AO124" s="38"/>
      <c r="AP124" s="38"/>
      <c r="AQ124" s="37"/>
      <c r="AR124" s="37"/>
      <c r="AS124" s="37"/>
      <c r="AT124" s="38"/>
    </row>
    <row r="125" spans="1:46" ht="12.7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679"/>
      <c r="AE125" s="679"/>
      <c r="AF125" s="37"/>
      <c r="AG125" s="37"/>
      <c r="AH125" s="37"/>
      <c r="AI125" s="856"/>
      <c r="AJ125" s="37"/>
      <c r="AK125" s="37"/>
      <c r="AL125" s="37"/>
      <c r="AM125" s="37"/>
      <c r="AN125" s="37"/>
      <c r="AO125" s="38"/>
      <c r="AP125" s="38"/>
      <c r="AQ125" s="37"/>
      <c r="AR125" s="37"/>
      <c r="AS125" s="37"/>
      <c r="AT125" s="38"/>
    </row>
    <row r="126" spans="1:46" ht="12.7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c r="AD126" s="679"/>
      <c r="AE126" s="679"/>
      <c r="AF126" s="37"/>
      <c r="AG126" s="37"/>
      <c r="AH126" s="37"/>
      <c r="AI126" s="856"/>
      <c r="AJ126" s="37"/>
      <c r="AK126" s="37"/>
      <c r="AL126" s="37"/>
      <c r="AM126" s="37"/>
      <c r="AN126" s="37"/>
      <c r="AO126" s="38"/>
      <c r="AP126" s="38"/>
      <c r="AQ126" s="37"/>
      <c r="AR126" s="37"/>
      <c r="AS126" s="37"/>
      <c r="AT126" s="38"/>
    </row>
    <row r="127" spans="1:46" ht="12.7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37"/>
      <c r="AD127" s="679"/>
      <c r="AE127" s="679"/>
      <c r="AF127" s="37"/>
      <c r="AG127" s="37"/>
      <c r="AH127" s="37"/>
      <c r="AI127" s="856"/>
      <c r="AJ127" s="37"/>
      <c r="AK127" s="37"/>
      <c r="AL127" s="37"/>
      <c r="AM127" s="37"/>
      <c r="AN127" s="37"/>
      <c r="AO127" s="38"/>
      <c r="AP127" s="38"/>
      <c r="AQ127" s="37"/>
      <c r="AR127" s="37"/>
      <c r="AS127" s="37"/>
      <c r="AT127" s="38"/>
    </row>
    <row r="128" spans="1:46" ht="12.7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679"/>
      <c r="AE128" s="679"/>
      <c r="AF128" s="37"/>
      <c r="AG128" s="37"/>
      <c r="AH128" s="37"/>
      <c r="AI128" s="856"/>
      <c r="AJ128" s="37"/>
      <c r="AK128" s="37"/>
      <c r="AL128" s="37"/>
      <c r="AM128" s="37"/>
      <c r="AN128" s="37"/>
      <c r="AO128" s="38"/>
      <c r="AP128" s="38"/>
      <c r="AQ128" s="37"/>
      <c r="AR128" s="37"/>
      <c r="AS128" s="37"/>
      <c r="AT128" s="38"/>
    </row>
    <row r="129" spans="1:46" ht="12.7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37"/>
      <c r="AD129" s="679"/>
      <c r="AE129" s="679"/>
      <c r="AF129" s="37"/>
      <c r="AG129" s="37"/>
      <c r="AH129" s="37"/>
      <c r="AI129" s="856"/>
      <c r="AJ129" s="37"/>
      <c r="AK129" s="37"/>
      <c r="AL129" s="37"/>
      <c r="AM129" s="37"/>
      <c r="AN129" s="37"/>
      <c r="AO129" s="38"/>
      <c r="AP129" s="38"/>
      <c r="AQ129" s="37"/>
      <c r="AR129" s="37"/>
      <c r="AS129" s="37"/>
      <c r="AT129" s="38"/>
    </row>
    <row r="130" spans="1:46" ht="12.7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37"/>
      <c r="AC130" s="37"/>
      <c r="AD130" s="679"/>
      <c r="AE130" s="679"/>
      <c r="AF130" s="37"/>
      <c r="AG130" s="37"/>
      <c r="AH130" s="37"/>
      <c r="AI130" s="856"/>
      <c r="AJ130" s="37"/>
      <c r="AK130" s="37"/>
      <c r="AL130" s="37"/>
      <c r="AM130" s="37"/>
      <c r="AN130" s="37"/>
      <c r="AO130" s="38"/>
      <c r="AP130" s="38"/>
      <c r="AQ130" s="37"/>
      <c r="AR130" s="37"/>
      <c r="AS130" s="37"/>
      <c r="AT130" s="38"/>
    </row>
    <row r="131" spans="1:46" ht="12.7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c r="AB131" s="37"/>
      <c r="AC131" s="37"/>
      <c r="AD131" s="679"/>
      <c r="AE131" s="679"/>
      <c r="AF131" s="37"/>
      <c r="AG131" s="37"/>
      <c r="AH131" s="37"/>
      <c r="AI131" s="856"/>
      <c r="AJ131" s="37"/>
      <c r="AK131" s="37"/>
      <c r="AL131" s="37"/>
      <c r="AM131" s="37"/>
      <c r="AN131" s="37"/>
      <c r="AO131" s="38"/>
      <c r="AP131" s="38"/>
      <c r="AQ131" s="37"/>
      <c r="AR131" s="37"/>
      <c r="AS131" s="37"/>
      <c r="AT131" s="38"/>
    </row>
    <row r="132" spans="1:46" ht="12.7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679"/>
      <c r="AE132" s="679"/>
      <c r="AF132" s="37"/>
      <c r="AG132" s="37"/>
      <c r="AH132" s="37"/>
      <c r="AI132" s="856"/>
      <c r="AJ132" s="37"/>
      <c r="AK132" s="37"/>
      <c r="AL132" s="37"/>
      <c r="AM132" s="37"/>
      <c r="AN132" s="37"/>
      <c r="AO132" s="38"/>
      <c r="AP132" s="38"/>
      <c r="AQ132" s="37"/>
      <c r="AR132" s="37"/>
      <c r="AS132" s="37"/>
      <c r="AT132" s="38"/>
    </row>
    <row r="133" spans="1:46" ht="12.7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679"/>
      <c r="AE133" s="679"/>
      <c r="AF133" s="37"/>
      <c r="AG133" s="37"/>
      <c r="AH133" s="37"/>
      <c r="AI133" s="856"/>
      <c r="AJ133" s="37"/>
      <c r="AK133" s="37"/>
      <c r="AL133" s="37"/>
      <c r="AM133" s="37"/>
      <c r="AN133" s="37"/>
      <c r="AO133" s="38"/>
      <c r="AP133" s="38"/>
      <c r="AQ133" s="37"/>
      <c r="AR133" s="37"/>
      <c r="AS133" s="37"/>
      <c r="AT133" s="38"/>
    </row>
    <row r="134" spans="1:46" ht="12.7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679"/>
      <c r="AE134" s="679"/>
      <c r="AF134" s="37"/>
      <c r="AG134" s="37"/>
      <c r="AH134" s="37"/>
      <c r="AI134" s="856"/>
      <c r="AJ134" s="37"/>
      <c r="AK134" s="37"/>
      <c r="AL134" s="37"/>
      <c r="AM134" s="37"/>
      <c r="AN134" s="37"/>
      <c r="AO134" s="38"/>
      <c r="AP134" s="38"/>
      <c r="AQ134" s="37"/>
      <c r="AR134" s="37"/>
      <c r="AS134" s="37"/>
      <c r="AT134" s="38"/>
    </row>
    <row r="135" spans="1:46" ht="12.7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679"/>
      <c r="AE135" s="679"/>
      <c r="AF135" s="37"/>
      <c r="AG135" s="37"/>
      <c r="AH135" s="37"/>
      <c r="AI135" s="856"/>
      <c r="AJ135" s="37"/>
      <c r="AK135" s="37"/>
      <c r="AL135" s="37"/>
      <c r="AM135" s="37"/>
      <c r="AN135" s="37"/>
      <c r="AO135" s="38"/>
      <c r="AP135" s="38"/>
      <c r="AQ135" s="37"/>
      <c r="AR135" s="37"/>
      <c r="AS135" s="37"/>
      <c r="AT135" s="38"/>
    </row>
    <row r="136" spans="1:46" ht="12.7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679"/>
      <c r="AE136" s="679"/>
      <c r="AF136" s="37"/>
      <c r="AG136" s="37"/>
      <c r="AH136" s="37"/>
      <c r="AI136" s="856"/>
      <c r="AJ136" s="37"/>
      <c r="AK136" s="37"/>
      <c r="AL136" s="37"/>
      <c r="AM136" s="37"/>
      <c r="AN136" s="37"/>
      <c r="AO136" s="38"/>
      <c r="AP136" s="38"/>
      <c r="AQ136" s="37"/>
      <c r="AR136" s="37"/>
      <c r="AS136" s="37"/>
      <c r="AT136" s="38"/>
    </row>
    <row r="137" spans="1:46" ht="12.7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679"/>
      <c r="AE137" s="679"/>
      <c r="AF137" s="37"/>
      <c r="AG137" s="37"/>
      <c r="AH137" s="37"/>
      <c r="AI137" s="856"/>
      <c r="AJ137" s="37"/>
      <c r="AK137" s="37"/>
      <c r="AL137" s="37"/>
      <c r="AM137" s="37"/>
      <c r="AN137" s="37"/>
      <c r="AO137" s="38"/>
      <c r="AP137" s="38"/>
      <c r="AQ137" s="37"/>
      <c r="AR137" s="37"/>
      <c r="AS137" s="37"/>
      <c r="AT137" s="38"/>
    </row>
    <row r="138" spans="1:46" ht="12.7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679"/>
      <c r="AE138" s="679"/>
      <c r="AF138" s="37"/>
      <c r="AG138" s="37"/>
      <c r="AH138" s="37"/>
      <c r="AI138" s="856"/>
      <c r="AJ138" s="37"/>
      <c r="AK138" s="37"/>
      <c r="AL138" s="37"/>
      <c r="AM138" s="37"/>
      <c r="AN138" s="37"/>
      <c r="AO138" s="38"/>
      <c r="AP138" s="38"/>
      <c r="AQ138" s="37"/>
      <c r="AR138" s="37"/>
      <c r="AS138" s="37"/>
      <c r="AT138" s="38"/>
    </row>
    <row r="139" spans="1:46" ht="12.7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679"/>
      <c r="AE139" s="679"/>
      <c r="AF139" s="37"/>
      <c r="AG139" s="37"/>
      <c r="AH139" s="37"/>
      <c r="AI139" s="856"/>
      <c r="AJ139" s="37"/>
      <c r="AK139" s="37"/>
      <c r="AL139" s="37"/>
      <c r="AM139" s="37"/>
      <c r="AN139" s="37"/>
      <c r="AO139" s="38"/>
      <c r="AP139" s="38"/>
      <c r="AQ139" s="37"/>
      <c r="AR139" s="37"/>
      <c r="AS139" s="37"/>
      <c r="AT139" s="38"/>
    </row>
    <row r="140" spans="1:46" ht="12.7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679"/>
      <c r="AE140" s="679"/>
      <c r="AF140" s="37"/>
      <c r="AG140" s="37"/>
      <c r="AH140" s="37"/>
      <c r="AI140" s="856"/>
      <c r="AJ140" s="37"/>
      <c r="AK140" s="37"/>
      <c r="AL140" s="37"/>
      <c r="AM140" s="37"/>
      <c r="AN140" s="37"/>
      <c r="AO140" s="38"/>
      <c r="AP140" s="38"/>
      <c r="AQ140" s="37"/>
      <c r="AR140" s="37"/>
      <c r="AS140" s="37"/>
      <c r="AT140" s="38"/>
    </row>
    <row r="141" spans="1:46" ht="12.7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679"/>
      <c r="AE141" s="679"/>
      <c r="AF141" s="37"/>
      <c r="AG141" s="37"/>
      <c r="AH141" s="37"/>
      <c r="AI141" s="856"/>
      <c r="AJ141" s="37"/>
      <c r="AK141" s="37"/>
      <c r="AL141" s="37"/>
      <c r="AM141" s="37"/>
      <c r="AN141" s="37"/>
      <c r="AO141" s="38"/>
      <c r="AP141" s="38"/>
      <c r="AQ141" s="37"/>
      <c r="AR141" s="37"/>
      <c r="AS141" s="37"/>
      <c r="AT141" s="38"/>
    </row>
    <row r="142" spans="1:46" ht="12.7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679"/>
      <c r="AE142" s="679"/>
      <c r="AF142" s="37"/>
      <c r="AG142" s="37"/>
      <c r="AH142" s="37"/>
      <c r="AI142" s="856"/>
      <c r="AJ142" s="37"/>
      <c r="AK142" s="37"/>
      <c r="AL142" s="37"/>
      <c r="AM142" s="37"/>
      <c r="AN142" s="37"/>
      <c r="AO142" s="38"/>
      <c r="AP142" s="38"/>
      <c r="AQ142" s="37"/>
      <c r="AR142" s="37"/>
      <c r="AS142" s="37"/>
      <c r="AT142" s="38"/>
    </row>
    <row r="143" spans="1:46" ht="12.7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679"/>
      <c r="AE143" s="679"/>
      <c r="AF143" s="37"/>
      <c r="AG143" s="37"/>
      <c r="AH143" s="37"/>
      <c r="AI143" s="856"/>
      <c r="AJ143" s="37"/>
      <c r="AK143" s="37"/>
      <c r="AL143" s="37"/>
      <c r="AM143" s="37"/>
      <c r="AN143" s="37"/>
      <c r="AO143" s="38"/>
      <c r="AP143" s="38"/>
      <c r="AQ143" s="37"/>
      <c r="AR143" s="37"/>
      <c r="AS143" s="37"/>
      <c r="AT143" s="38"/>
    </row>
    <row r="144" spans="1:46" ht="12.7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679"/>
      <c r="AE144" s="679"/>
      <c r="AF144" s="37"/>
      <c r="AG144" s="37"/>
      <c r="AH144" s="37"/>
      <c r="AI144" s="856"/>
      <c r="AJ144" s="37"/>
      <c r="AK144" s="37"/>
      <c r="AL144" s="37"/>
      <c r="AM144" s="37"/>
      <c r="AN144" s="37"/>
      <c r="AO144" s="38"/>
      <c r="AP144" s="38"/>
      <c r="AQ144" s="37"/>
      <c r="AR144" s="37"/>
      <c r="AS144" s="37"/>
      <c r="AT144" s="38"/>
    </row>
    <row r="145" spans="1:46" ht="12.7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679"/>
      <c r="AE145" s="679"/>
      <c r="AF145" s="37"/>
      <c r="AG145" s="37"/>
      <c r="AH145" s="37"/>
      <c r="AI145" s="856"/>
      <c r="AJ145" s="37"/>
      <c r="AK145" s="37"/>
      <c r="AL145" s="37"/>
      <c r="AM145" s="37"/>
      <c r="AN145" s="37"/>
      <c r="AO145" s="38"/>
      <c r="AP145" s="38"/>
      <c r="AQ145" s="37"/>
      <c r="AR145" s="37"/>
      <c r="AS145" s="37"/>
      <c r="AT145" s="38"/>
    </row>
    <row r="146" spans="1:46" ht="12.7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c r="AD146" s="679"/>
      <c r="AE146" s="679"/>
      <c r="AF146" s="37"/>
      <c r="AG146" s="37"/>
      <c r="AH146" s="37"/>
      <c r="AI146" s="856"/>
      <c r="AJ146" s="37"/>
      <c r="AK146" s="37"/>
      <c r="AL146" s="37"/>
      <c r="AM146" s="37"/>
      <c r="AN146" s="37"/>
      <c r="AO146" s="38"/>
      <c r="AP146" s="38"/>
      <c r="AQ146" s="37"/>
      <c r="AR146" s="37"/>
      <c r="AS146" s="37"/>
      <c r="AT146" s="38"/>
    </row>
    <row r="147" spans="1:46" ht="12.7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c r="AB147" s="37"/>
      <c r="AC147" s="37"/>
      <c r="AD147" s="679"/>
      <c r="AE147" s="679"/>
      <c r="AF147" s="37"/>
      <c r="AG147" s="37"/>
      <c r="AH147" s="37"/>
      <c r="AI147" s="856"/>
      <c r="AJ147" s="37"/>
      <c r="AK147" s="37"/>
      <c r="AL147" s="37"/>
      <c r="AM147" s="37"/>
      <c r="AN147" s="37"/>
      <c r="AO147" s="38"/>
      <c r="AP147" s="38"/>
      <c r="AQ147" s="37"/>
      <c r="AR147" s="37"/>
      <c r="AS147" s="37"/>
      <c r="AT147" s="38"/>
    </row>
    <row r="148" spans="1:46" ht="12.7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37"/>
      <c r="AC148" s="37"/>
      <c r="AD148" s="679"/>
      <c r="AE148" s="679"/>
      <c r="AF148" s="37"/>
      <c r="AG148" s="37"/>
      <c r="AH148" s="37"/>
      <c r="AI148" s="856"/>
      <c r="AJ148" s="37"/>
      <c r="AK148" s="37"/>
      <c r="AL148" s="37"/>
      <c r="AM148" s="37"/>
      <c r="AN148" s="37"/>
      <c r="AO148" s="38"/>
      <c r="AP148" s="38"/>
      <c r="AQ148" s="37"/>
      <c r="AR148" s="37"/>
      <c r="AS148" s="37"/>
      <c r="AT148" s="38"/>
    </row>
    <row r="149" spans="1:46" ht="12.7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679"/>
      <c r="AE149" s="679"/>
      <c r="AF149" s="37"/>
      <c r="AG149" s="37"/>
      <c r="AH149" s="37"/>
      <c r="AI149" s="856"/>
      <c r="AJ149" s="37"/>
      <c r="AK149" s="37"/>
      <c r="AL149" s="37"/>
      <c r="AM149" s="37"/>
      <c r="AN149" s="37"/>
      <c r="AO149" s="38"/>
      <c r="AP149" s="38"/>
      <c r="AQ149" s="37"/>
      <c r="AR149" s="37"/>
      <c r="AS149" s="37"/>
      <c r="AT149" s="38"/>
    </row>
    <row r="150" spans="1:46" ht="12.7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679"/>
      <c r="AE150" s="679"/>
      <c r="AF150" s="37"/>
      <c r="AG150" s="37"/>
      <c r="AH150" s="37"/>
      <c r="AI150" s="856"/>
      <c r="AJ150" s="37"/>
      <c r="AK150" s="37"/>
      <c r="AL150" s="37"/>
      <c r="AM150" s="37"/>
      <c r="AN150" s="37"/>
      <c r="AO150" s="38"/>
      <c r="AP150" s="38"/>
      <c r="AQ150" s="37"/>
      <c r="AR150" s="37"/>
      <c r="AS150" s="37"/>
      <c r="AT150" s="38"/>
    </row>
    <row r="151" spans="1:46" ht="12.7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679"/>
      <c r="AE151" s="679"/>
      <c r="AF151" s="37"/>
      <c r="AG151" s="37"/>
      <c r="AH151" s="37"/>
      <c r="AI151" s="856"/>
      <c r="AJ151" s="37"/>
      <c r="AK151" s="37"/>
      <c r="AL151" s="37"/>
      <c r="AM151" s="37"/>
      <c r="AN151" s="37"/>
      <c r="AO151" s="38"/>
      <c r="AP151" s="38"/>
      <c r="AQ151" s="37"/>
      <c r="AR151" s="37"/>
      <c r="AS151" s="37"/>
      <c r="AT151" s="38"/>
    </row>
    <row r="152" spans="1:46" ht="12.7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679"/>
      <c r="AE152" s="679"/>
      <c r="AF152" s="37"/>
      <c r="AG152" s="37"/>
      <c r="AH152" s="37"/>
      <c r="AI152" s="856"/>
      <c r="AJ152" s="37"/>
      <c r="AK152" s="37"/>
      <c r="AL152" s="37"/>
      <c r="AM152" s="37"/>
      <c r="AN152" s="37"/>
      <c r="AO152" s="38"/>
      <c r="AP152" s="38"/>
      <c r="AQ152" s="37"/>
      <c r="AR152" s="37"/>
      <c r="AS152" s="37"/>
      <c r="AT152" s="38"/>
    </row>
    <row r="153" spans="1:46" ht="12.7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679"/>
      <c r="AE153" s="679"/>
      <c r="AF153" s="37"/>
      <c r="AG153" s="37"/>
      <c r="AH153" s="37"/>
      <c r="AI153" s="856"/>
      <c r="AJ153" s="37"/>
      <c r="AK153" s="37"/>
      <c r="AL153" s="37"/>
      <c r="AM153" s="37"/>
      <c r="AN153" s="37"/>
      <c r="AO153" s="38"/>
      <c r="AP153" s="38"/>
      <c r="AQ153" s="37"/>
      <c r="AR153" s="37"/>
      <c r="AS153" s="37"/>
      <c r="AT153" s="38"/>
    </row>
    <row r="154" spans="1:46" ht="12.7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679"/>
      <c r="AE154" s="679"/>
      <c r="AF154" s="37"/>
      <c r="AG154" s="37"/>
      <c r="AH154" s="37"/>
      <c r="AI154" s="856"/>
      <c r="AJ154" s="37"/>
      <c r="AK154" s="37"/>
      <c r="AL154" s="37"/>
      <c r="AM154" s="37"/>
      <c r="AN154" s="37"/>
      <c r="AO154" s="38"/>
      <c r="AP154" s="38"/>
      <c r="AQ154" s="37"/>
      <c r="AR154" s="37"/>
      <c r="AS154" s="37"/>
      <c r="AT154" s="38"/>
    </row>
    <row r="155" spans="1:46" ht="12.7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c r="AA155" s="37"/>
      <c r="AB155" s="37"/>
      <c r="AC155" s="37"/>
      <c r="AD155" s="679"/>
      <c r="AE155" s="679"/>
      <c r="AF155" s="37"/>
      <c r="AG155" s="37"/>
      <c r="AH155" s="37"/>
      <c r="AI155" s="856"/>
      <c r="AJ155" s="37"/>
      <c r="AK155" s="37"/>
      <c r="AL155" s="37"/>
      <c r="AM155" s="37"/>
      <c r="AN155" s="37"/>
      <c r="AO155" s="38"/>
      <c r="AP155" s="38"/>
      <c r="AQ155" s="37"/>
      <c r="AR155" s="37"/>
      <c r="AS155" s="37"/>
      <c r="AT155" s="38"/>
    </row>
    <row r="156" spans="1:46" ht="12.7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679"/>
      <c r="AE156" s="679"/>
      <c r="AF156" s="37"/>
      <c r="AG156" s="37"/>
      <c r="AH156" s="37"/>
      <c r="AI156" s="856"/>
      <c r="AJ156" s="37"/>
      <c r="AK156" s="37"/>
      <c r="AL156" s="37"/>
      <c r="AM156" s="37"/>
      <c r="AN156" s="37"/>
      <c r="AO156" s="38"/>
      <c r="AP156" s="38"/>
      <c r="AQ156" s="37"/>
      <c r="AR156" s="37"/>
      <c r="AS156" s="37"/>
      <c r="AT156" s="38"/>
    </row>
    <row r="157" spans="1:46" ht="12.7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7"/>
      <c r="AC157" s="37"/>
      <c r="AD157" s="679"/>
      <c r="AE157" s="679"/>
      <c r="AF157" s="37"/>
      <c r="AG157" s="37"/>
      <c r="AH157" s="37"/>
      <c r="AI157" s="856"/>
      <c r="AJ157" s="37"/>
      <c r="AK157" s="37"/>
      <c r="AL157" s="37"/>
      <c r="AM157" s="37"/>
      <c r="AN157" s="37"/>
      <c r="AO157" s="38"/>
      <c r="AP157" s="38"/>
      <c r="AQ157" s="37"/>
      <c r="AR157" s="37"/>
      <c r="AS157" s="37"/>
      <c r="AT157" s="38"/>
    </row>
    <row r="158" spans="1:46" ht="12.7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7"/>
      <c r="AC158" s="37"/>
      <c r="AD158" s="679"/>
      <c r="AE158" s="679"/>
      <c r="AF158" s="37"/>
      <c r="AG158" s="37"/>
      <c r="AH158" s="37"/>
      <c r="AI158" s="856"/>
      <c r="AJ158" s="37"/>
      <c r="AK158" s="37"/>
      <c r="AL158" s="37"/>
      <c r="AM158" s="37"/>
      <c r="AN158" s="37"/>
      <c r="AO158" s="38"/>
      <c r="AP158" s="38"/>
      <c r="AQ158" s="37"/>
      <c r="AR158" s="37"/>
      <c r="AS158" s="37"/>
      <c r="AT158" s="38"/>
    </row>
    <row r="159" spans="1:46" ht="12.7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37"/>
      <c r="AD159" s="679"/>
      <c r="AE159" s="679"/>
      <c r="AF159" s="37"/>
      <c r="AG159" s="37"/>
      <c r="AH159" s="37"/>
      <c r="AI159" s="856"/>
      <c r="AJ159" s="37"/>
      <c r="AK159" s="37"/>
      <c r="AL159" s="37"/>
      <c r="AM159" s="37"/>
      <c r="AN159" s="37"/>
      <c r="AO159" s="38"/>
      <c r="AP159" s="38"/>
      <c r="AQ159" s="37"/>
      <c r="AR159" s="37"/>
      <c r="AS159" s="37"/>
      <c r="AT159" s="38"/>
    </row>
    <row r="160" spans="1:46" ht="12.7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7"/>
      <c r="AC160" s="37"/>
      <c r="AD160" s="679"/>
      <c r="AE160" s="679"/>
      <c r="AF160" s="37"/>
      <c r="AG160" s="37"/>
      <c r="AH160" s="37"/>
      <c r="AI160" s="856"/>
      <c r="AJ160" s="37"/>
      <c r="AK160" s="37"/>
      <c r="AL160" s="37"/>
      <c r="AM160" s="37"/>
      <c r="AN160" s="37"/>
      <c r="AO160" s="38"/>
      <c r="AP160" s="38"/>
      <c r="AQ160" s="37"/>
      <c r="AR160" s="37"/>
      <c r="AS160" s="37"/>
      <c r="AT160" s="38"/>
    </row>
    <row r="161" spans="1:46" ht="12.7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7"/>
      <c r="AC161" s="37"/>
      <c r="AD161" s="679"/>
      <c r="AE161" s="679"/>
      <c r="AF161" s="37"/>
      <c r="AG161" s="37"/>
      <c r="AH161" s="37"/>
      <c r="AI161" s="856"/>
      <c r="AJ161" s="37"/>
      <c r="AK161" s="37"/>
      <c r="AL161" s="37"/>
      <c r="AM161" s="37"/>
      <c r="AN161" s="37"/>
      <c r="AO161" s="38"/>
      <c r="AP161" s="38"/>
      <c r="AQ161" s="37"/>
      <c r="AR161" s="37"/>
      <c r="AS161" s="37"/>
      <c r="AT161" s="38"/>
    </row>
    <row r="162" spans="1:46" ht="12.7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7"/>
      <c r="AC162" s="37"/>
      <c r="AD162" s="679"/>
      <c r="AE162" s="679"/>
      <c r="AF162" s="37"/>
      <c r="AG162" s="37"/>
      <c r="AH162" s="37"/>
      <c r="AI162" s="856"/>
      <c r="AJ162" s="37"/>
      <c r="AK162" s="37"/>
      <c r="AL162" s="37"/>
      <c r="AM162" s="37"/>
      <c r="AN162" s="37"/>
      <c r="AO162" s="38"/>
      <c r="AP162" s="38"/>
      <c r="AQ162" s="37"/>
      <c r="AR162" s="37"/>
      <c r="AS162" s="37"/>
      <c r="AT162" s="38"/>
    </row>
    <row r="163" spans="1:46" ht="12.7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7"/>
      <c r="AC163" s="37"/>
      <c r="AD163" s="679"/>
      <c r="AE163" s="679"/>
      <c r="AF163" s="37"/>
      <c r="AG163" s="37"/>
      <c r="AH163" s="37"/>
      <c r="AI163" s="856"/>
      <c r="AJ163" s="37"/>
      <c r="AK163" s="37"/>
      <c r="AL163" s="37"/>
      <c r="AM163" s="37"/>
      <c r="AN163" s="37"/>
      <c r="AO163" s="38"/>
      <c r="AP163" s="38"/>
      <c r="AQ163" s="37"/>
      <c r="AR163" s="37"/>
      <c r="AS163" s="37"/>
      <c r="AT163" s="38"/>
    </row>
    <row r="164" spans="1:46" ht="12.7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c r="AD164" s="679"/>
      <c r="AE164" s="679"/>
      <c r="AF164" s="37"/>
      <c r="AG164" s="37"/>
      <c r="AH164" s="37"/>
      <c r="AI164" s="856"/>
      <c r="AJ164" s="37"/>
      <c r="AK164" s="37"/>
      <c r="AL164" s="37"/>
      <c r="AM164" s="37"/>
      <c r="AN164" s="37"/>
      <c r="AO164" s="38"/>
      <c r="AP164" s="38"/>
      <c r="AQ164" s="37"/>
      <c r="AR164" s="37"/>
      <c r="AS164" s="37"/>
      <c r="AT164" s="38"/>
    </row>
    <row r="165" spans="1:46" ht="12.7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37"/>
      <c r="AD165" s="679"/>
      <c r="AE165" s="679"/>
      <c r="AF165" s="37"/>
      <c r="AG165" s="37"/>
      <c r="AH165" s="37"/>
      <c r="AI165" s="856"/>
      <c r="AJ165" s="37"/>
      <c r="AK165" s="37"/>
      <c r="AL165" s="37"/>
      <c r="AM165" s="37"/>
      <c r="AN165" s="37"/>
      <c r="AO165" s="38"/>
      <c r="AP165" s="38"/>
      <c r="AQ165" s="37"/>
      <c r="AR165" s="37"/>
      <c r="AS165" s="37"/>
      <c r="AT165" s="38"/>
    </row>
    <row r="166" spans="1:46" ht="12.7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7"/>
      <c r="AC166" s="37"/>
      <c r="AD166" s="679"/>
      <c r="AE166" s="679"/>
      <c r="AF166" s="37"/>
      <c r="AG166" s="37"/>
      <c r="AH166" s="37"/>
      <c r="AI166" s="856"/>
      <c r="AJ166" s="37"/>
      <c r="AK166" s="37"/>
      <c r="AL166" s="37"/>
      <c r="AM166" s="37"/>
      <c r="AN166" s="37"/>
      <c r="AO166" s="38"/>
      <c r="AP166" s="38"/>
      <c r="AQ166" s="37"/>
      <c r="AR166" s="37"/>
      <c r="AS166" s="37"/>
      <c r="AT166" s="38"/>
    </row>
    <row r="167" spans="1:46" ht="12.7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7"/>
      <c r="AC167" s="37"/>
      <c r="AD167" s="679"/>
      <c r="AE167" s="679"/>
      <c r="AF167" s="37"/>
      <c r="AG167" s="37"/>
      <c r="AH167" s="37"/>
      <c r="AI167" s="856"/>
      <c r="AJ167" s="37"/>
      <c r="AK167" s="37"/>
      <c r="AL167" s="37"/>
      <c r="AM167" s="37"/>
      <c r="AN167" s="37"/>
      <c r="AO167" s="38"/>
      <c r="AP167" s="38"/>
      <c r="AQ167" s="37"/>
      <c r="AR167" s="37"/>
      <c r="AS167" s="37"/>
      <c r="AT167" s="38"/>
    </row>
    <row r="168" spans="1:46" ht="12.7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7"/>
      <c r="AC168" s="37"/>
      <c r="AD168" s="679"/>
      <c r="AE168" s="679"/>
      <c r="AF168" s="37"/>
      <c r="AG168" s="37"/>
      <c r="AH168" s="37"/>
      <c r="AI168" s="856"/>
      <c r="AJ168" s="37"/>
      <c r="AK168" s="37"/>
      <c r="AL168" s="37"/>
      <c r="AM168" s="37"/>
      <c r="AN168" s="37"/>
      <c r="AO168" s="38"/>
      <c r="AP168" s="38"/>
      <c r="AQ168" s="37"/>
      <c r="AR168" s="37"/>
      <c r="AS168" s="37"/>
      <c r="AT168" s="38"/>
    </row>
    <row r="169" spans="1:46" ht="12.7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7"/>
      <c r="AC169" s="37"/>
      <c r="AD169" s="679"/>
      <c r="AE169" s="679"/>
      <c r="AF169" s="37"/>
      <c r="AG169" s="37"/>
      <c r="AH169" s="37"/>
      <c r="AI169" s="856"/>
      <c r="AJ169" s="37"/>
      <c r="AK169" s="37"/>
      <c r="AL169" s="37"/>
      <c r="AM169" s="37"/>
      <c r="AN169" s="37"/>
      <c r="AO169" s="38"/>
      <c r="AP169" s="38"/>
      <c r="AQ169" s="37"/>
      <c r="AR169" s="37"/>
      <c r="AS169" s="37"/>
      <c r="AT169" s="38"/>
    </row>
    <row r="170" spans="1:46" ht="12.7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7"/>
      <c r="AC170" s="37"/>
      <c r="AD170" s="679"/>
      <c r="AE170" s="679"/>
      <c r="AF170" s="37"/>
      <c r="AG170" s="37"/>
      <c r="AH170" s="37"/>
      <c r="AI170" s="856"/>
      <c r="AJ170" s="37"/>
      <c r="AK170" s="37"/>
      <c r="AL170" s="37"/>
      <c r="AM170" s="37"/>
      <c r="AN170" s="37"/>
      <c r="AO170" s="38"/>
      <c r="AP170" s="38"/>
      <c r="AQ170" s="37"/>
      <c r="AR170" s="37"/>
      <c r="AS170" s="37"/>
      <c r="AT170" s="38"/>
    </row>
    <row r="171" spans="1:46" ht="12.7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7"/>
      <c r="AC171" s="37"/>
      <c r="AD171" s="679"/>
      <c r="AE171" s="679"/>
      <c r="AF171" s="37"/>
      <c r="AG171" s="37"/>
      <c r="AH171" s="37"/>
      <c r="AI171" s="856"/>
      <c r="AJ171" s="37"/>
      <c r="AK171" s="37"/>
      <c r="AL171" s="37"/>
      <c r="AM171" s="37"/>
      <c r="AN171" s="37"/>
      <c r="AO171" s="38"/>
      <c r="AP171" s="38"/>
      <c r="AQ171" s="37"/>
      <c r="AR171" s="37"/>
      <c r="AS171" s="37"/>
      <c r="AT171" s="38"/>
    </row>
    <row r="172" spans="1:46" ht="12.7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7"/>
      <c r="AC172" s="37"/>
      <c r="AD172" s="679"/>
      <c r="AE172" s="679"/>
      <c r="AF172" s="37"/>
      <c r="AG172" s="37"/>
      <c r="AH172" s="37"/>
      <c r="AI172" s="856"/>
      <c r="AJ172" s="37"/>
      <c r="AK172" s="37"/>
      <c r="AL172" s="37"/>
      <c r="AM172" s="37"/>
      <c r="AN172" s="37"/>
      <c r="AO172" s="38"/>
      <c r="AP172" s="38"/>
      <c r="AQ172" s="37"/>
      <c r="AR172" s="37"/>
      <c r="AS172" s="37"/>
      <c r="AT172" s="38"/>
    </row>
    <row r="173" spans="1:46" ht="12.7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7"/>
      <c r="AC173" s="37"/>
      <c r="AD173" s="679"/>
      <c r="AE173" s="679"/>
      <c r="AF173" s="37"/>
      <c r="AG173" s="37"/>
      <c r="AH173" s="37"/>
      <c r="AI173" s="856"/>
      <c r="AJ173" s="37"/>
      <c r="AK173" s="37"/>
      <c r="AL173" s="37"/>
      <c r="AM173" s="37"/>
      <c r="AN173" s="37"/>
      <c r="AO173" s="38"/>
      <c r="AP173" s="38"/>
      <c r="AQ173" s="37"/>
      <c r="AR173" s="37"/>
      <c r="AS173" s="37"/>
      <c r="AT173" s="38"/>
    </row>
    <row r="174" spans="1:46" ht="12.7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7"/>
      <c r="AC174" s="37"/>
      <c r="AD174" s="679"/>
      <c r="AE174" s="679"/>
      <c r="AF174" s="37"/>
      <c r="AG174" s="37"/>
      <c r="AH174" s="37"/>
      <c r="AI174" s="856"/>
      <c r="AJ174" s="37"/>
      <c r="AK174" s="37"/>
      <c r="AL174" s="37"/>
      <c r="AM174" s="37"/>
      <c r="AN174" s="37"/>
      <c r="AO174" s="38"/>
      <c r="AP174" s="38"/>
      <c r="AQ174" s="37"/>
      <c r="AR174" s="37"/>
      <c r="AS174" s="37"/>
      <c r="AT174" s="38"/>
    </row>
    <row r="175" spans="1:46" ht="12.7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7"/>
      <c r="AC175" s="37"/>
      <c r="AD175" s="679"/>
      <c r="AE175" s="679"/>
      <c r="AF175" s="37"/>
      <c r="AG175" s="37"/>
      <c r="AH175" s="37"/>
      <c r="AI175" s="856"/>
      <c r="AJ175" s="37"/>
      <c r="AK175" s="37"/>
      <c r="AL175" s="37"/>
      <c r="AM175" s="37"/>
      <c r="AN175" s="37"/>
      <c r="AO175" s="38"/>
      <c r="AP175" s="38"/>
      <c r="AQ175" s="37"/>
      <c r="AR175" s="37"/>
      <c r="AS175" s="37"/>
      <c r="AT175" s="38"/>
    </row>
    <row r="176" spans="1:46" ht="12.7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37"/>
      <c r="AD176" s="679"/>
      <c r="AE176" s="679"/>
      <c r="AF176" s="37"/>
      <c r="AG176" s="37"/>
      <c r="AH176" s="37"/>
      <c r="AI176" s="856"/>
      <c r="AJ176" s="37"/>
      <c r="AK176" s="37"/>
      <c r="AL176" s="37"/>
      <c r="AM176" s="37"/>
      <c r="AN176" s="37"/>
      <c r="AO176" s="38"/>
      <c r="AP176" s="38"/>
      <c r="AQ176" s="37"/>
      <c r="AR176" s="37"/>
      <c r="AS176" s="37"/>
      <c r="AT176" s="38"/>
    </row>
    <row r="177" spans="1:46" ht="12.7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7"/>
      <c r="AC177" s="37"/>
      <c r="AD177" s="679"/>
      <c r="AE177" s="679"/>
      <c r="AF177" s="37"/>
      <c r="AG177" s="37"/>
      <c r="AH177" s="37"/>
      <c r="AI177" s="856"/>
      <c r="AJ177" s="37"/>
      <c r="AK177" s="37"/>
      <c r="AL177" s="37"/>
      <c r="AM177" s="37"/>
      <c r="AN177" s="37"/>
      <c r="AO177" s="38"/>
      <c r="AP177" s="38"/>
      <c r="AQ177" s="37"/>
      <c r="AR177" s="37"/>
      <c r="AS177" s="37"/>
      <c r="AT177" s="38"/>
    </row>
    <row r="178" spans="1:46" ht="12.7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37"/>
      <c r="AD178" s="679"/>
      <c r="AE178" s="679"/>
      <c r="AF178" s="37"/>
      <c r="AG178" s="37"/>
      <c r="AH178" s="37"/>
      <c r="AI178" s="856"/>
      <c r="AJ178" s="37"/>
      <c r="AK178" s="37"/>
      <c r="AL178" s="37"/>
      <c r="AM178" s="37"/>
      <c r="AN178" s="37"/>
      <c r="AO178" s="38"/>
      <c r="AP178" s="38"/>
      <c r="AQ178" s="37"/>
      <c r="AR178" s="37"/>
      <c r="AS178" s="37"/>
      <c r="AT178" s="38"/>
    </row>
    <row r="179" spans="1:46" ht="12.7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7"/>
      <c r="AC179" s="37"/>
      <c r="AD179" s="679"/>
      <c r="AE179" s="679"/>
      <c r="AF179" s="37"/>
      <c r="AG179" s="37"/>
      <c r="AH179" s="37"/>
      <c r="AI179" s="856"/>
      <c r="AJ179" s="37"/>
      <c r="AK179" s="37"/>
      <c r="AL179" s="37"/>
      <c r="AM179" s="37"/>
      <c r="AN179" s="37"/>
      <c r="AO179" s="38"/>
      <c r="AP179" s="38"/>
      <c r="AQ179" s="37"/>
      <c r="AR179" s="37"/>
      <c r="AS179" s="37"/>
      <c r="AT179" s="38"/>
    </row>
    <row r="180" spans="1:46" ht="12.7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37"/>
      <c r="AD180" s="679"/>
      <c r="AE180" s="679"/>
      <c r="AF180" s="37"/>
      <c r="AG180" s="37"/>
      <c r="AH180" s="37"/>
      <c r="AI180" s="856"/>
      <c r="AJ180" s="37"/>
      <c r="AK180" s="37"/>
      <c r="AL180" s="37"/>
      <c r="AM180" s="37"/>
      <c r="AN180" s="37"/>
      <c r="AO180" s="38"/>
      <c r="AP180" s="38"/>
      <c r="AQ180" s="37"/>
      <c r="AR180" s="37"/>
      <c r="AS180" s="37"/>
      <c r="AT180" s="38"/>
    </row>
    <row r="181" spans="1:46" ht="12.7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7"/>
      <c r="AC181" s="37"/>
      <c r="AD181" s="679"/>
      <c r="AE181" s="679"/>
      <c r="AF181" s="37"/>
      <c r="AG181" s="37"/>
      <c r="AH181" s="37"/>
      <c r="AI181" s="856"/>
      <c r="AJ181" s="37"/>
      <c r="AK181" s="37"/>
      <c r="AL181" s="37"/>
      <c r="AM181" s="37"/>
      <c r="AN181" s="37"/>
      <c r="AO181" s="38"/>
      <c r="AP181" s="38"/>
      <c r="AQ181" s="37"/>
      <c r="AR181" s="37"/>
      <c r="AS181" s="37"/>
      <c r="AT181" s="38"/>
    </row>
    <row r="182" spans="1:46" ht="12.7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7"/>
      <c r="AC182" s="37"/>
      <c r="AD182" s="679"/>
      <c r="AE182" s="679"/>
      <c r="AF182" s="37"/>
      <c r="AG182" s="37"/>
      <c r="AH182" s="37"/>
      <c r="AI182" s="856"/>
      <c r="AJ182" s="37"/>
      <c r="AK182" s="37"/>
      <c r="AL182" s="37"/>
      <c r="AM182" s="37"/>
      <c r="AN182" s="37"/>
      <c r="AO182" s="38"/>
      <c r="AP182" s="38"/>
      <c r="AQ182" s="37"/>
      <c r="AR182" s="37"/>
      <c r="AS182" s="37"/>
      <c r="AT182" s="38"/>
    </row>
    <row r="183" spans="1:46" ht="12.7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7"/>
      <c r="AC183" s="37"/>
      <c r="AD183" s="679"/>
      <c r="AE183" s="679"/>
      <c r="AF183" s="37"/>
      <c r="AG183" s="37"/>
      <c r="AH183" s="37"/>
      <c r="AI183" s="856"/>
      <c r="AJ183" s="37"/>
      <c r="AK183" s="37"/>
      <c r="AL183" s="37"/>
      <c r="AM183" s="37"/>
      <c r="AN183" s="37"/>
      <c r="AO183" s="38"/>
      <c r="AP183" s="38"/>
      <c r="AQ183" s="37"/>
      <c r="AR183" s="37"/>
      <c r="AS183" s="37"/>
      <c r="AT183" s="38"/>
    </row>
    <row r="184" spans="1:46" ht="12.7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7"/>
      <c r="AC184" s="37"/>
      <c r="AD184" s="679"/>
      <c r="AE184" s="679"/>
      <c r="AF184" s="37"/>
      <c r="AG184" s="37"/>
      <c r="AH184" s="37"/>
      <c r="AI184" s="856"/>
      <c r="AJ184" s="37"/>
      <c r="AK184" s="37"/>
      <c r="AL184" s="37"/>
      <c r="AM184" s="37"/>
      <c r="AN184" s="37"/>
      <c r="AO184" s="38"/>
      <c r="AP184" s="38"/>
      <c r="AQ184" s="37"/>
      <c r="AR184" s="37"/>
      <c r="AS184" s="37"/>
      <c r="AT184" s="38"/>
    </row>
    <row r="185" spans="1:46" ht="12.7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7"/>
      <c r="AC185" s="37"/>
      <c r="AD185" s="679"/>
      <c r="AE185" s="679"/>
      <c r="AF185" s="37"/>
      <c r="AG185" s="37"/>
      <c r="AH185" s="37"/>
      <c r="AI185" s="856"/>
      <c r="AJ185" s="37"/>
      <c r="AK185" s="37"/>
      <c r="AL185" s="37"/>
      <c r="AM185" s="37"/>
      <c r="AN185" s="37"/>
      <c r="AO185" s="38"/>
      <c r="AP185" s="38"/>
      <c r="AQ185" s="37"/>
      <c r="AR185" s="37"/>
      <c r="AS185" s="37"/>
      <c r="AT185" s="38"/>
    </row>
    <row r="186" spans="1:46" ht="12.7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7"/>
      <c r="AC186" s="37"/>
      <c r="AD186" s="679"/>
      <c r="AE186" s="679"/>
      <c r="AF186" s="37"/>
      <c r="AG186" s="37"/>
      <c r="AH186" s="37"/>
      <c r="AI186" s="856"/>
      <c r="AJ186" s="37"/>
      <c r="AK186" s="37"/>
      <c r="AL186" s="37"/>
      <c r="AM186" s="37"/>
      <c r="AN186" s="37"/>
      <c r="AO186" s="38"/>
      <c r="AP186" s="38"/>
      <c r="AQ186" s="37"/>
      <c r="AR186" s="37"/>
      <c r="AS186" s="37"/>
      <c r="AT186" s="38"/>
    </row>
    <row r="187" spans="1:46" ht="12.7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7"/>
      <c r="AC187" s="37"/>
      <c r="AD187" s="679"/>
      <c r="AE187" s="679"/>
      <c r="AF187" s="37"/>
      <c r="AG187" s="37"/>
      <c r="AH187" s="37"/>
      <c r="AI187" s="856"/>
      <c r="AJ187" s="37"/>
      <c r="AK187" s="37"/>
      <c r="AL187" s="37"/>
      <c r="AM187" s="37"/>
      <c r="AN187" s="37"/>
      <c r="AO187" s="38"/>
      <c r="AP187" s="38"/>
      <c r="AQ187" s="37"/>
      <c r="AR187" s="37"/>
      <c r="AS187" s="37"/>
      <c r="AT187" s="38"/>
    </row>
    <row r="188" spans="1:46" ht="12.7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37"/>
      <c r="AD188" s="679"/>
      <c r="AE188" s="679"/>
      <c r="AF188" s="37"/>
      <c r="AG188" s="37"/>
      <c r="AH188" s="37"/>
      <c r="AI188" s="856"/>
      <c r="AJ188" s="37"/>
      <c r="AK188" s="37"/>
      <c r="AL188" s="37"/>
      <c r="AM188" s="37"/>
      <c r="AN188" s="37"/>
      <c r="AO188" s="38"/>
      <c r="AP188" s="38"/>
      <c r="AQ188" s="37"/>
      <c r="AR188" s="37"/>
      <c r="AS188" s="37"/>
      <c r="AT188" s="38"/>
    </row>
    <row r="189" spans="1:46" ht="12.7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7"/>
      <c r="AC189" s="37"/>
      <c r="AD189" s="679"/>
      <c r="AE189" s="679"/>
      <c r="AF189" s="37"/>
      <c r="AG189" s="37"/>
      <c r="AH189" s="37"/>
      <c r="AI189" s="856"/>
      <c r="AJ189" s="37"/>
      <c r="AK189" s="37"/>
      <c r="AL189" s="37"/>
      <c r="AM189" s="37"/>
      <c r="AN189" s="37"/>
      <c r="AO189" s="38"/>
      <c r="AP189" s="38"/>
      <c r="AQ189" s="37"/>
      <c r="AR189" s="37"/>
      <c r="AS189" s="37"/>
      <c r="AT189" s="38"/>
    </row>
    <row r="190" spans="1:46" ht="12.7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7"/>
      <c r="AC190" s="37"/>
      <c r="AD190" s="679"/>
      <c r="AE190" s="679"/>
      <c r="AF190" s="37"/>
      <c r="AG190" s="37"/>
      <c r="AH190" s="37"/>
      <c r="AI190" s="856"/>
      <c r="AJ190" s="37"/>
      <c r="AK190" s="37"/>
      <c r="AL190" s="37"/>
      <c r="AM190" s="37"/>
      <c r="AN190" s="37"/>
      <c r="AO190" s="38"/>
      <c r="AP190" s="38"/>
      <c r="AQ190" s="37"/>
      <c r="AR190" s="37"/>
      <c r="AS190" s="37"/>
      <c r="AT190" s="38"/>
    </row>
    <row r="191" spans="1:46" ht="12.7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7"/>
      <c r="AC191" s="37"/>
      <c r="AD191" s="679"/>
      <c r="AE191" s="679"/>
      <c r="AF191" s="37"/>
      <c r="AG191" s="37"/>
      <c r="AH191" s="37"/>
      <c r="AI191" s="856"/>
      <c r="AJ191" s="37"/>
      <c r="AK191" s="37"/>
      <c r="AL191" s="37"/>
      <c r="AM191" s="37"/>
      <c r="AN191" s="37"/>
      <c r="AO191" s="38"/>
      <c r="AP191" s="38"/>
      <c r="AQ191" s="37"/>
      <c r="AR191" s="37"/>
      <c r="AS191" s="37"/>
      <c r="AT191" s="38"/>
    </row>
    <row r="192" spans="1:46" ht="12.7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37"/>
      <c r="AC192" s="37"/>
      <c r="AD192" s="679"/>
      <c r="AE192" s="679"/>
      <c r="AF192" s="37"/>
      <c r="AG192" s="37"/>
      <c r="AH192" s="37"/>
      <c r="AI192" s="856"/>
      <c r="AJ192" s="37"/>
      <c r="AK192" s="37"/>
      <c r="AL192" s="37"/>
      <c r="AM192" s="37"/>
      <c r="AN192" s="37"/>
      <c r="AO192" s="38"/>
      <c r="AP192" s="38"/>
      <c r="AQ192" s="37"/>
      <c r="AR192" s="37"/>
      <c r="AS192" s="37"/>
      <c r="AT192" s="38"/>
    </row>
    <row r="193" spans="1:46" ht="12.7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37"/>
      <c r="AC193" s="37"/>
      <c r="AD193" s="679"/>
      <c r="AE193" s="679"/>
      <c r="AF193" s="37"/>
      <c r="AG193" s="37"/>
      <c r="AH193" s="37"/>
      <c r="AI193" s="856"/>
      <c r="AJ193" s="37"/>
      <c r="AK193" s="37"/>
      <c r="AL193" s="37"/>
      <c r="AM193" s="37"/>
      <c r="AN193" s="37"/>
      <c r="AO193" s="38"/>
      <c r="AP193" s="38"/>
      <c r="AQ193" s="37"/>
      <c r="AR193" s="37"/>
      <c r="AS193" s="37"/>
      <c r="AT193" s="38"/>
    </row>
    <row r="194" spans="1:46" ht="12.7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37"/>
      <c r="AC194" s="37"/>
      <c r="AD194" s="679"/>
      <c r="AE194" s="679"/>
      <c r="AF194" s="37"/>
      <c r="AG194" s="37"/>
      <c r="AH194" s="37"/>
      <c r="AI194" s="856"/>
      <c r="AJ194" s="37"/>
      <c r="AK194" s="37"/>
      <c r="AL194" s="37"/>
      <c r="AM194" s="37"/>
      <c r="AN194" s="37"/>
      <c r="AO194" s="38"/>
      <c r="AP194" s="38"/>
      <c r="AQ194" s="37"/>
      <c r="AR194" s="37"/>
      <c r="AS194" s="37"/>
      <c r="AT194" s="38"/>
    </row>
    <row r="195" spans="1:46" ht="12.7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37"/>
      <c r="AC195" s="37"/>
      <c r="AD195" s="679"/>
      <c r="AE195" s="679"/>
      <c r="AF195" s="37"/>
      <c r="AG195" s="37"/>
      <c r="AH195" s="37"/>
      <c r="AI195" s="856"/>
      <c r="AJ195" s="37"/>
      <c r="AK195" s="37"/>
      <c r="AL195" s="37"/>
      <c r="AM195" s="37"/>
      <c r="AN195" s="37"/>
      <c r="AO195" s="38"/>
      <c r="AP195" s="38"/>
      <c r="AQ195" s="37"/>
      <c r="AR195" s="37"/>
      <c r="AS195" s="37"/>
      <c r="AT195" s="38"/>
    </row>
    <row r="196" spans="1:46" ht="12.7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37"/>
      <c r="AC196" s="37"/>
      <c r="AD196" s="679"/>
      <c r="AE196" s="679"/>
      <c r="AF196" s="37"/>
      <c r="AG196" s="37"/>
      <c r="AH196" s="37"/>
      <c r="AI196" s="856"/>
      <c r="AJ196" s="37"/>
      <c r="AK196" s="37"/>
      <c r="AL196" s="37"/>
      <c r="AM196" s="37"/>
      <c r="AN196" s="37"/>
      <c r="AO196" s="38"/>
      <c r="AP196" s="38"/>
      <c r="AQ196" s="37"/>
      <c r="AR196" s="37"/>
      <c r="AS196" s="37"/>
      <c r="AT196" s="38"/>
    </row>
    <row r="197" spans="1:46" ht="12.7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37"/>
      <c r="AC197" s="37"/>
      <c r="AD197" s="679"/>
      <c r="AE197" s="679"/>
      <c r="AF197" s="37"/>
      <c r="AG197" s="37"/>
      <c r="AH197" s="37"/>
      <c r="AI197" s="856"/>
      <c r="AJ197" s="37"/>
      <c r="AK197" s="37"/>
      <c r="AL197" s="37"/>
      <c r="AM197" s="37"/>
      <c r="AN197" s="37"/>
      <c r="AO197" s="38"/>
      <c r="AP197" s="38"/>
      <c r="AQ197" s="37"/>
      <c r="AR197" s="37"/>
      <c r="AS197" s="37"/>
      <c r="AT197" s="38"/>
    </row>
    <row r="198" spans="1:46" ht="12.7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37"/>
      <c r="AC198" s="37"/>
      <c r="AD198" s="679"/>
      <c r="AE198" s="679"/>
      <c r="AF198" s="37"/>
      <c r="AG198" s="37"/>
      <c r="AH198" s="37"/>
      <c r="AI198" s="856"/>
      <c r="AJ198" s="37"/>
      <c r="AK198" s="37"/>
      <c r="AL198" s="37"/>
      <c r="AM198" s="37"/>
      <c r="AN198" s="37"/>
      <c r="AO198" s="38"/>
      <c r="AP198" s="38"/>
      <c r="AQ198" s="37"/>
      <c r="AR198" s="37"/>
      <c r="AS198" s="37"/>
      <c r="AT198" s="38"/>
    </row>
    <row r="199" spans="1:46" ht="12.7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37"/>
      <c r="AC199" s="37"/>
      <c r="AD199" s="679"/>
      <c r="AE199" s="679"/>
      <c r="AF199" s="37"/>
      <c r="AG199" s="37"/>
      <c r="AH199" s="37"/>
      <c r="AI199" s="856"/>
      <c r="AJ199" s="37"/>
      <c r="AK199" s="37"/>
      <c r="AL199" s="37"/>
      <c r="AM199" s="37"/>
      <c r="AN199" s="37"/>
      <c r="AO199" s="38"/>
      <c r="AP199" s="38"/>
      <c r="AQ199" s="37"/>
      <c r="AR199" s="37"/>
      <c r="AS199" s="37"/>
      <c r="AT199" s="38"/>
    </row>
    <row r="200" spans="1:46" ht="12.7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37"/>
      <c r="AC200" s="37"/>
      <c r="AD200" s="679"/>
      <c r="AE200" s="679"/>
      <c r="AF200" s="37"/>
      <c r="AG200" s="37"/>
      <c r="AH200" s="37"/>
      <c r="AI200" s="856"/>
      <c r="AJ200" s="37"/>
      <c r="AK200" s="37"/>
      <c r="AL200" s="37"/>
      <c r="AM200" s="37"/>
      <c r="AN200" s="37"/>
      <c r="AO200" s="38"/>
      <c r="AP200" s="38"/>
      <c r="AQ200" s="37"/>
      <c r="AR200" s="37"/>
      <c r="AS200" s="37"/>
      <c r="AT200" s="38"/>
    </row>
    <row r="201" spans="1:46" ht="12.7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37"/>
      <c r="AC201" s="37"/>
      <c r="AD201" s="679"/>
      <c r="AE201" s="679"/>
      <c r="AF201" s="37"/>
      <c r="AG201" s="37"/>
      <c r="AH201" s="37"/>
      <c r="AI201" s="856"/>
      <c r="AJ201" s="37"/>
      <c r="AK201" s="37"/>
      <c r="AL201" s="37"/>
      <c r="AM201" s="37"/>
      <c r="AN201" s="37"/>
      <c r="AO201" s="38"/>
      <c r="AP201" s="38"/>
      <c r="AQ201" s="37"/>
      <c r="AR201" s="37"/>
      <c r="AS201" s="37"/>
      <c r="AT201" s="38"/>
    </row>
    <row r="202" spans="1:46" ht="12.7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37"/>
      <c r="AC202" s="37"/>
      <c r="AD202" s="679"/>
      <c r="AE202" s="679"/>
      <c r="AF202" s="37"/>
      <c r="AG202" s="37"/>
      <c r="AH202" s="37"/>
      <c r="AI202" s="856"/>
      <c r="AJ202" s="37"/>
      <c r="AK202" s="37"/>
      <c r="AL202" s="37"/>
      <c r="AM202" s="37"/>
      <c r="AN202" s="37"/>
      <c r="AO202" s="38"/>
      <c r="AP202" s="38"/>
      <c r="AQ202" s="37"/>
      <c r="AR202" s="37"/>
      <c r="AS202" s="37"/>
      <c r="AT202" s="38"/>
    </row>
    <row r="203" spans="1:46" ht="12.7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37"/>
      <c r="AC203" s="37"/>
      <c r="AD203" s="679"/>
      <c r="AE203" s="679"/>
      <c r="AF203" s="37"/>
      <c r="AG203" s="37"/>
      <c r="AH203" s="37"/>
      <c r="AI203" s="856"/>
      <c r="AJ203" s="37"/>
      <c r="AK203" s="37"/>
      <c r="AL203" s="37"/>
      <c r="AM203" s="37"/>
      <c r="AN203" s="37"/>
      <c r="AO203" s="38"/>
      <c r="AP203" s="38"/>
      <c r="AQ203" s="37"/>
      <c r="AR203" s="37"/>
      <c r="AS203" s="37"/>
      <c r="AT203" s="38"/>
    </row>
    <row r="204" spans="1:46" ht="12.7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37"/>
      <c r="AC204" s="37"/>
      <c r="AD204" s="679"/>
      <c r="AE204" s="679"/>
      <c r="AF204" s="37"/>
      <c r="AG204" s="37"/>
      <c r="AH204" s="37"/>
      <c r="AI204" s="856"/>
      <c r="AJ204" s="37"/>
      <c r="AK204" s="37"/>
      <c r="AL204" s="37"/>
      <c r="AM204" s="37"/>
      <c r="AN204" s="37"/>
      <c r="AO204" s="38"/>
      <c r="AP204" s="38"/>
      <c r="AQ204" s="37"/>
      <c r="AR204" s="37"/>
      <c r="AS204" s="37"/>
      <c r="AT204" s="38"/>
    </row>
    <row r="205" spans="1:46" ht="12.7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37"/>
      <c r="AC205" s="37"/>
      <c r="AD205" s="679"/>
      <c r="AE205" s="679"/>
      <c r="AF205" s="37"/>
      <c r="AG205" s="37"/>
      <c r="AH205" s="37"/>
      <c r="AI205" s="856"/>
      <c r="AJ205" s="37"/>
      <c r="AK205" s="37"/>
      <c r="AL205" s="37"/>
      <c r="AM205" s="37"/>
      <c r="AN205" s="37"/>
      <c r="AO205" s="38"/>
      <c r="AP205" s="38"/>
      <c r="AQ205" s="37"/>
      <c r="AR205" s="37"/>
      <c r="AS205" s="37"/>
      <c r="AT205" s="38"/>
    </row>
    <row r="206" spans="1:46" ht="12.7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37"/>
      <c r="AC206" s="37"/>
      <c r="AD206" s="679"/>
      <c r="AE206" s="679"/>
      <c r="AF206" s="37"/>
      <c r="AG206" s="37"/>
      <c r="AH206" s="37"/>
      <c r="AI206" s="856"/>
      <c r="AJ206" s="37"/>
      <c r="AK206" s="37"/>
      <c r="AL206" s="37"/>
      <c r="AM206" s="37"/>
      <c r="AN206" s="37"/>
      <c r="AO206" s="38"/>
      <c r="AP206" s="38"/>
      <c r="AQ206" s="37"/>
      <c r="AR206" s="37"/>
      <c r="AS206" s="37"/>
      <c r="AT206" s="38"/>
    </row>
    <row r="207" spans="1:46" ht="12.7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37"/>
      <c r="AC207" s="37"/>
      <c r="AD207" s="679"/>
      <c r="AE207" s="679"/>
      <c r="AF207" s="37"/>
      <c r="AG207" s="37"/>
      <c r="AH207" s="37"/>
      <c r="AI207" s="856"/>
      <c r="AJ207" s="37"/>
      <c r="AK207" s="37"/>
      <c r="AL207" s="37"/>
      <c r="AM207" s="37"/>
      <c r="AN207" s="37"/>
      <c r="AO207" s="38"/>
      <c r="AP207" s="38"/>
      <c r="AQ207" s="37"/>
      <c r="AR207" s="37"/>
      <c r="AS207" s="37"/>
      <c r="AT207" s="38"/>
    </row>
    <row r="208" spans="1:46" ht="12.7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37"/>
      <c r="AC208" s="37"/>
      <c r="AD208" s="679"/>
      <c r="AE208" s="679"/>
      <c r="AF208" s="37"/>
      <c r="AG208" s="37"/>
      <c r="AH208" s="37"/>
      <c r="AI208" s="856"/>
      <c r="AJ208" s="37"/>
      <c r="AK208" s="37"/>
      <c r="AL208" s="37"/>
      <c r="AM208" s="37"/>
      <c r="AN208" s="37"/>
      <c r="AO208" s="38"/>
      <c r="AP208" s="38"/>
      <c r="AQ208" s="37"/>
      <c r="AR208" s="37"/>
      <c r="AS208" s="37"/>
      <c r="AT208" s="38"/>
    </row>
    <row r="209" spans="1:46" ht="12.7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37"/>
      <c r="AC209" s="37"/>
      <c r="AD209" s="679"/>
      <c r="AE209" s="679"/>
      <c r="AF209" s="37"/>
      <c r="AG209" s="37"/>
      <c r="AH209" s="37"/>
      <c r="AI209" s="856"/>
      <c r="AJ209" s="37"/>
      <c r="AK209" s="37"/>
      <c r="AL209" s="37"/>
      <c r="AM209" s="37"/>
      <c r="AN209" s="37"/>
      <c r="AO209" s="38"/>
      <c r="AP209" s="38"/>
      <c r="AQ209" s="37"/>
      <c r="AR209" s="37"/>
      <c r="AS209" s="37"/>
      <c r="AT209" s="38"/>
    </row>
    <row r="210" spans="1:46" ht="12.7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37"/>
      <c r="AC210" s="37"/>
      <c r="AD210" s="679"/>
      <c r="AE210" s="679"/>
      <c r="AF210" s="37"/>
      <c r="AG210" s="37"/>
      <c r="AH210" s="37"/>
      <c r="AI210" s="856"/>
      <c r="AJ210" s="37"/>
      <c r="AK210" s="37"/>
      <c r="AL210" s="37"/>
      <c r="AM210" s="37"/>
      <c r="AN210" s="37"/>
      <c r="AO210" s="38"/>
      <c r="AP210" s="38"/>
      <c r="AQ210" s="37"/>
      <c r="AR210" s="37"/>
      <c r="AS210" s="37"/>
      <c r="AT210" s="38"/>
    </row>
    <row r="211" spans="1:46" ht="12.7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37"/>
      <c r="AC211" s="37"/>
      <c r="AD211" s="679"/>
      <c r="AE211" s="679"/>
      <c r="AF211" s="37"/>
      <c r="AG211" s="37"/>
      <c r="AH211" s="37"/>
      <c r="AI211" s="856"/>
      <c r="AJ211" s="37"/>
      <c r="AK211" s="37"/>
      <c r="AL211" s="37"/>
      <c r="AM211" s="37"/>
      <c r="AN211" s="37"/>
      <c r="AO211" s="38"/>
      <c r="AP211" s="38"/>
      <c r="AQ211" s="37"/>
      <c r="AR211" s="37"/>
      <c r="AS211" s="37"/>
      <c r="AT211" s="38"/>
    </row>
    <row r="212" spans="1:46" ht="12.7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37"/>
      <c r="AC212" s="37"/>
      <c r="AD212" s="679"/>
      <c r="AE212" s="679"/>
      <c r="AF212" s="37"/>
      <c r="AG212" s="37"/>
      <c r="AH212" s="37"/>
      <c r="AI212" s="856"/>
      <c r="AJ212" s="37"/>
      <c r="AK212" s="37"/>
      <c r="AL212" s="37"/>
      <c r="AM212" s="37"/>
      <c r="AN212" s="37"/>
      <c r="AO212" s="38"/>
      <c r="AP212" s="38"/>
      <c r="AQ212" s="37"/>
      <c r="AR212" s="37"/>
      <c r="AS212" s="37"/>
      <c r="AT212" s="38"/>
    </row>
    <row r="213" spans="1:46" ht="12.75"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37"/>
      <c r="AC213" s="37"/>
      <c r="AD213" s="679"/>
      <c r="AE213" s="679"/>
      <c r="AF213" s="37"/>
      <c r="AG213" s="37"/>
      <c r="AH213" s="37"/>
      <c r="AI213" s="856"/>
      <c r="AJ213" s="37"/>
      <c r="AK213" s="37"/>
      <c r="AL213" s="37"/>
      <c r="AM213" s="37"/>
      <c r="AN213" s="37"/>
      <c r="AO213" s="38"/>
      <c r="AP213" s="38"/>
      <c r="AQ213" s="37"/>
      <c r="AR213" s="37"/>
      <c r="AS213" s="37"/>
      <c r="AT213" s="38"/>
    </row>
    <row r="214" spans="1:46" ht="12.75"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37"/>
      <c r="AC214" s="37"/>
      <c r="AD214" s="679"/>
      <c r="AE214" s="679"/>
      <c r="AF214" s="37"/>
      <c r="AG214" s="37"/>
      <c r="AH214" s="37"/>
      <c r="AI214" s="856"/>
      <c r="AJ214" s="37"/>
      <c r="AK214" s="37"/>
      <c r="AL214" s="37"/>
      <c r="AM214" s="37"/>
      <c r="AN214" s="37"/>
      <c r="AO214" s="38"/>
      <c r="AP214" s="38"/>
      <c r="AQ214" s="37"/>
      <c r="AR214" s="37"/>
      <c r="AS214" s="37"/>
      <c r="AT214" s="38"/>
    </row>
    <row r="215" spans="1:46" ht="12.75"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37"/>
      <c r="AC215" s="37"/>
      <c r="AD215" s="679"/>
      <c r="AE215" s="679"/>
      <c r="AF215" s="37"/>
      <c r="AG215" s="37"/>
      <c r="AH215" s="37"/>
      <c r="AI215" s="856"/>
      <c r="AJ215" s="37"/>
      <c r="AK215" s="37"/>
      <c r="AL215" s="37"/>
      <c r="AM215" s="37"/>
      <c r="AN215" s="37"/>
      <c r="AO215" s="38"/>
      <c r="AP215" s="38"/>
      <c r="AQ215" s="37"/>
      <c r="AR215" s="37"/>
      <c r="AS215" s="37"/>
      <c r="AT215" s="38"/>
    </row>
    <row r="216" spans="1:46" ht="12.75"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37"/>
      <c r="AC216" s="37"/>
      <c r="AD216" s="679"/>
      <c r="AE216" s="679"/>
      <c r="AF216" s="37"/>
      <c r="AG216" s="37"/>
      <c r="AH216" s="37"/>
      <c r="AI216" s="856"/>
      <c r="AJ216" s="37"/>
      <c r="AK216" s="37"/>
      <c r="AL216" s="37"/>
      <c r="AM216" s="37"/>
      <c r="AN216" s="37"/>
      <c r="AO216" s="38"/>
      <c r="AP216" s="38"/>
      <c r="AQ216" s="37"/>
      <c r="AR216" s="37"/>
      <c r="AS216" s="37"/>
      <c r="AT216" s="38"/>
    </row>
    <row r="217" spans="1:46" ht="12.75"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37"/>
      <c r="AC217" s="37"/>
      <c r="AD217" s="679"/>
      <c r="AE217" s="679"/>
      <c r="AF217" s="37"/>
      <c r="AG217" s="37"/>
      <c r="AH217" s="37"/>
      <c r="AI217" s="856"/>
      <c r="AJ217" s="37"/>
      <c r="AK217" s="37"/>
      <c r="AL217" s="37"/>
      <c r="AM217" s="37"/>
      <c r="AN217" s="37"/>
      <c r="AO217" s="38"/>
      <c r="AP217" s="38"/>
      <c r="AQ217" s="37"/>
      <c r="AR217" s="37"/>
      <c r="AS217" s="37"/>
      <c r="AT217" s="38"/>
    </row>
    <row r="218" spans="1:46" ht="12.75"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37"/>
      <c r="AC218" s="37"/>
      <c r="AD218" s="679"/>
      <c r="AE218" s="679"/>
      <c r="AF218" s="37"/>
      <c r="AG218" s="37"/>
      <c r="AH218" s="37"/>
      <c r="AI218" s="856"/>
      <c r="AJ218" s="37"/>
      <c r="AK218" s="37"/>
      <c r="AL218" s="37"/>
      <c r="AM218" s="37"/>
      <c r="AN218" s="37"/>
      <c r="AO218" s="38"/>
      <c r="AP218" s="38"/>
      <c r="AQ218" s="37"/>
      <c r="AR218" s="37"/>
      <c r="AS218" s="37"/>
      <c r="AT218" s="38"/>
    </row>
    <row r="219" spans="1:46" ht="12.75"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37"/>
      <c r="AC219" s="37"/>
      <c r="AD219" s="679"/>
      <c r="AE219" s="679"/>
      <c r="AF219" s="37"/>
      <c r="AG219" s="37"/>
      <c r="AH219" s="37"/>
      <c r="AI219" s="856"/>
      <c r="AJ219" s="37"/>
      <c r="AK219" s="37"/>
      <c r="AL219" s="37"/>
      <c r="AM219" s="37"/>
      <c r="AN219" s="37"/>
      <c r="AO219" s="38"/>
      <c r="AP219" s="38"/>
      <c r="AQ219" s="37"/>
      <c r="AR219" s="37"/>
      <c r="AS219" s="37"/>
      <c r="AT219" s="38"/>
    </row>
    <row r="220" spans="1:46" ht="12.75"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37"/>
      <c r="AC220" s="37"/>
      <c r="AD220" s="679"/>
      <c r="AE220" s="679"/>
      <c r="AF220" s="37"/>
      <c r="AG220" s="37"/>
      <c r="AH220" s="37"/>
      <c r="AI220" s="856"/>
      <c r="AJ220" s="37"/>
      <c r="AK220" s="37"/>
      <c r="AL220" s="37"/>
      <c r="AM220" s="37"/>
      <c r="AN220" s="37"/>
      <c r="AO220" s="38"/>
      <c r="AP220" s="38"/>
      <c r="AQ220" s="37"/>
      <c r="AR220" s="37"/>
      <c r="AS220" s="37"/>
      <c r="AT220" s="38"/>
    </row>
    <row r="221" spans="1:46" ht="12.75"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37"/>
      <c r="AC221" s="37"/>
      <c r="AD221" s="679"/>
      <c r="AE221" s="679"/>
      <c r="AF221" s="37"/>
      <c r="AG221" s="37"/>
      <c r="AH221" s="37"/>
      <c r="AI221" s="856"/>
      <c r="AJ221" s="37"/>
      <c r="AK221" s="37"/>
      <c r="AL221" s="37"/>
      <c r="AM221" s="37"/>
      <c r="AN221" s="37"/>
      <c r="AO221" s="38"/>
      <c r="AP221" s="38"/>
      <c r="AQ221" s="37"/>
      <c r="AR221" s="37"/>
      <c r="AS221" s="37"/>
      <c r="AT221" s="38"/>
    </row>
    <row r="222" spans="1:46" ht="12.75"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37"/>
      <c r="AC222" s="37"/>
      <c r="AD222" s="679"/>
      <c r="AE222" s="679"/>
      <c r="AF222" s="37"/>
      <c r="AG222" s="37"/>
      <c r="AH222" s="37"/>
      <c r="AI222" s="856"/>
      <c r="AJ222" s="37"/>
      <c r="AK222" s="37"/>
      <c r="AL222" s="37"/>
      <c r="AM222" s="37"/>
      <c r="AN222" s="37"/>
      <c r="AO222" s="38"/>
      <c r="AP222" s="38"/>
      <c r="AQ222" s="37"/>
      <c r="AR222" s="37"/>
      <c r="AS222" s="37"/>
      <c r="AT222" s="38"/>
    </row>
    <row r="223" spans="1:46" ht="12.75"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37"/>
      <c r="AC223" s="37"/>
      <c r="AD223" s="679"/>
      <c r="AE223" s="679"/>
      <c r="AF223" s="37"/>
      <c r="AG223" s="37"/>
      <c r="AH223" s="37"/>
      <c r="AI223" s="856"/>
      <c r="AJ223" s="37"/>
      <c r="AK223" s="37"/>
      <c r="AL223" s="37"/>
      <c r="AM223" s="37"/>
      <c r="AN223" s="37"/>
      <c r="AO223" s="38"/>
      <c r="AP223" s="38"/>
      <c r="AQ223" s="37"/>
      <c r="AR223" s="37"/>
      <c r="AS223" s="37"/>
      <c r="AT223" s="38"/>
    </row>
    <row r="224" spans="1:46" ht="12.75"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37"/>
      <c r="AC224" s="37"/>
      <c r="AD224" s="679"/>
      <c r="AE224" s="679"/>
      <c r="AF224" s="37"/>
      <c r="AG224" s="37"/>
      <c r="AH224" s="37"/>
      <c r="AI224" s="856"/>
      <c r="AJ224" s="37"/>
      <c r="AK224" s="37"/>
      <c r="AL224" s="37"/>
      <c r="AM224" s="37"/>
      <c r="AN224" s="37"/>
      <c r="AO224" s="38"/>
      <c r="AP224" s="38"/>
      <c r="AQ224" s="37"/>
      <c r="AR224" s="37"/>
      <c r="AS224" s="37"/>
      <c r="AT224" s="38"/>
    </row>
    <row r="225" spans="1:46" ht="12.75"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37"/>
      <c r="AC225" s="37"/>
      <c r="AD225" s="679"/>
      <c r="AE225" s="679"/>
      <c r="AF225" s="37"/>
      <c r="AG225" s="37"/>
      <c r="AH225" s="37"/>
      <c r="AI225" s="856"/>
      <c r="AJ225" s="37"/>
      <c r="AK225" s="37"/>
      <c r="AL225" s="37"/>
      <c r="AM225" s="37"/>
      <c r="AN225" s="37"/>
      <c r="AO225" s="38"/>
      <c r="AP225" s="38"/>
      <c r="AQ225" s="37"/>
      <c r="AR225" s="37"/>
      <c r="AS225" s="37"/>
      <c r="AT225" s="38"/>
    </row>
    <row r="226" spans="1:46" ht="12.75"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37"/>
      <c r="AC226" s="37"/>
      <c r="AD226" s="679"/>
      <c r="AE226" s="679"/>
      <c r="AF226" s="37"/>
      <c r="AG226" s="37"/>
      <c r="AH226" s="37"/>
      <c r="AI226" s="856"/>
      <c r="AJ226" s="37"/>
      <c r="AK226" s="37"/>
      <c r="AL226" s="37"/>
      <c r="AM226" s="37"/>
      <c r="AN226" s="37"/>
      <c r="AO226" s="38"/>
      <c r="AP226" s="38"/>
      <c r="AQ226" s="37"/>
      <c r="AR226" s="37"/>
      <c r="AS226" s="37"/>
      <c r="AT226" s="38"/>
    </row>
    <row r="227" spans="1:46" ht="12.75"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37"/>
      <c r="AC227" s="37"/>
      <c r="AD227" s="679"/>
      <c r="AE227" s="679"/>
      <c r="AF227" s="37"/>
      <c r="AG227" s="37"/>
      <c r="AH227" s="37"/>
      <c r="AI227" s="856"/>
      <c r="AJ227" s="37"/>
      <c r="AK227" s="37"/>
      <c r="AL227" s="37"/>
      <c r="AM227" s="37"/>
      <c r="AN227" s="37"/>
      <c r="AO227" s="38"/>
      <c r="AP227" s="38"/>
      <c r="AQ227" s="37"/>
      <c r="AR227" s="37"/>
      <c r="AS227" s="37"/>
      <c r="AT227" s="38"/>
    </row>
    <row r="228" spans="1:46" ht="12.75"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37"/>
      <c r="AC228" s="37"/>
      <c r="AD228" s="679"/>
      <c r="AE228" s="679"/>
      <c r="AF228" s="37"/>
      <c r="AG228" s="37"/>
      <c r="AH228" s="37"/>
      <c r="AI228" s="856"/>
      <c r="AJ228" s="37"/>
      <c r="AK228" s="37"/>
      <c r="AL228" s="37"/>
      <c r="AM228" s="37"/>
      <c r="AN228" s="37"/>
      <c r="AO228" s="38"/>
      <c r="AP228" s="38"/>
      <c r="AQ228" s="37"/>
      <c r="AR228" s="37"/>
      <c r="AS228" s="37"/>
      <c r="AT228" s="38"/>
    </row>
    <row r="229" spans="1:46" ht="12.75"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37"/>
      <c r="AC229" s="37"/>
      <c r="AD229" s="679"/>
      <c r="AE229" s="679"/>
      <c r="AF229" s="37"/>
      <c r="AG229" s="37"/>
      <c r="AH229" s="37"/>
      <c r="AI229" s="856"/>
      <c r="AJ229" s="37"/>
      <c r="AK229" s="37"/>
      <c r="AL229" s="37"/>
      <c r="AM229" s="37"/>
      <c r="AN229" s="37"/>
      <c r="AO229" s="38"/>
      <c r="AP229" s="38"/>
      <c r="AQ229" s="37"/>
      <c r="AR229" s="37"/>
      <c r="AS229" s="37"/>
      <c r="AT229" s="38"/>
    </row>
    <row r="230" spans="1:46" ht="12.75"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37"/>
      <c r="AC230" s="37"/>
      <c r="AD230" s="679"/>
      <c r="AE230" s="679"/>
      <c r="AF230" s="37"/>
      <c r="AG230" s="37"/>
      <c r="AH230" s="37"/>
      <c r="AI230" s="856"/>
      <c r="AJ230" s="37"/>
      <c r="AK230" s="37"/>
      <c r="AL230" s="37"/>
      <c r="AM230" s="37"/>
      <c r="AN230" s="37"/>
      <c r="AO230" s="38"/>
      <c r="AP230" s="38"/>
      <c r="AQ230" s="37"/>
      <c r="AR230" s="37"/>
      <c r="AS230" s="37"/>
      <c r="AT230" s="38"/>
    </row>
    <row r="231" spans="1:46" ht="12.75"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37"/>
      <c r="AC231" s="37"/>
      <c r="AD231" s="679"/>
      <c r="AE231" s="679"/>
      <c r="AF231" s="37"/>
      <c r="AG231" s="37"/>
      <c r="AH231" s="37"/>
      <c r="AI231" s="856"/>
      <c r="AJ231" s="37"/>
      <c r="AK231" s="37"/>
      <c r="AL231" s="37"/>
      <c r="AM231" s="37"/>
      <c r="AN231" s="37"/>
      <c r="AO231" s="38"/>
      <c r="AP231" s="38"/>
      <c r="AQ231" s="37"/>
      <c r="AR231" s="37"/>
      <c r="AS231" s="37"/>
      <c r="AT231" s="38"/>
    </row>
    <row r="232" spans="1:46" ht="12.75"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37"/>
      <c r="AC232" s="37"/>
      <c r="AD232" s="679"/>
      <c r="AE232" s="679"/>
      <c r="AF232" s="37"/>
      <c r="AG232" s="37"/>
      <c r="AH232" s="37"/>
      <c r="AI232" s="856"/>
      <c r="AJ232" s="37"/>
      <c r="AK232" s="37"/>
      <c r="AL232" s="37"/>
      <c r="AM232" s="37"/>
      <c r="AN232" s="37"/>
      <c r="AO232" s="38"/>
      <c r="AP232" s="38"/>
      <c r="AQ232" s="37"/>
      <c r="AR232" s="37"/>
      <c r="AS232" s="37"/>
      <c r="AT232" s="38"/>
    </row>
    <row r="233" spans="1:46" ht="12.75"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37"/>
      <c r="AC233" s="37"/>
      <c r="AD233" s="679"/>
      <c r="AE233" s="679"/>
      <c r="AF233" s="37"/>
      <c r="AG233" s="37"/>
      <c r="AH233" s="37"/>
      <c r="AI233" s="856"/>
      <c r="AJ233" s="37"/>
      <c r="AK233" s="37"/>
      <c r="AL233" s="37"/>
      <c r="AM233" s="37"/>
      <c r="AN233" s="37"/>
      <c r="AO233" s="38"/>
      <c r="AP233" s="38"/>
      <c r="AQ233" s="37"/>
      <c r="AR233" s="37"/>
      <c r="AS233" s="37"/>
      <c r="AT233" s="38"/>
    </row>
    <row r="234" spans="1:46" ht="12.75"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37"/>
      <c r="AC234" s="37"/>
      <c r="AD234" s="679"/>
      <c r="AE234" s="679"/>
      <c r="AF234" s="37"/>
      <c r="AG234" s="37"/>
      <c r="AH234" s="37"/>
      <c r="AI234" s="856"/>
      <c r="AJ234" s="37"/>
      <c r="AK234" s="37"/>
      <c r="AL234" s="37"/>
      <c r="AM234" s="37"/>
      <c r="AN234" s="37"/>
      <c r="AO234" s="38"/>
      <c r="AP234" s="38"/>
      <c r="AQ234" s="37"/>
      <c r="AR234" s="37"/>
      <c r="AS234" s="37"/>
      <c r="AT234" s="38"/>
    </row>
    <row r="235" spans="1:46" ht="12.75"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37"/>
      <c r="AC235" s="37"/>
      <c r="AD235" s="679"/>
      <c r="AE235" s="679"/>
      <c r="AF235" s="37"/>
      <c r="AG235" s="37"/>
      <c r="AH235" s="37"/>
      <c r="AI235" s="856"/>
      <c r="AJ235" s="37"/>
      <c r="AK235" s="37"/>
      <c r="AL235" s="37"/>
      <c r="AM235" s="37"/>
      <c r="AN235" s="37"/>
      <c r="AO235" s="38"/>
      <c r="AP235" s="38"/>
      <c r="AQ235" s="37"/>
      <c r="AR235" s="37"/>
      <c r="AS235" s="37"/>
      <c r="AT235" s="38"/>
    </row>
    <row r="236" spans="1:46" ht="12.75"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37"/>
      <c r="AC236" s="37"/>
      <c r="AD236" s="679"/>
      <c r="AE236" s="679"/>
      <c r="AF236" s="37"/>
      <c r="AG236" s="37"/>
      <c r="AH236" s="37"/>
      <c r="AI236" s="856"/>
      <c r="AJ236" s="37"/>
      <c r="AK236" s="37"/>
      <c r="AL236" s="37"/>
      <c r="AM236" s="37"/>
      <c r="AN236" s="37"/>
      <c r="AO236" s="38"/>
      <c r="AP236" s="38"/>
      <c r="AQ236" s="37"/>
      <c r="AR236" s="37"/>
      <c r="AS236" s="37"/>
      <c r="AT236" s="38"/>
    </row>
    <row r="237" spans="1:46" ht="12.75"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c r="AA237" s="37"/>
      <c r="AB237" s="37"/>
      <c r="AC237" s="37"/>
      <c r="AD237" s="679"/>
      <c r="AE237" s="679"/>
      <c r="AF237" s="37"/>
      <c r="AG237" s="37"/>
      <c r="AH237" s="37"/>
      <c r="AI237" s="856"/>
      <c r="AJ237" s="37"/>
      <c r="AK237" s="37"/>
      <c r="AL237" s="37"/>
      <c r="AM237" s="37"/>
      <c r="AN237" s="37"/>
      <c r="AO237" s="38"/>
      <c r="AP237" s="38"/>
      <c r="AQ237" s="37"/>
      <c r="AR237" s="37"/>
      <c r="AS237" s="37"/>
      <c r="AT237" s="38"/>
    </row>
    <row r="238" spans="1:46" ht="12.75"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c r="AA238" s="37"/>
      <c r="AB238" s="37"/>
      <c r="AC238" s="37"/>
      <c r="AD238" s="679"/>
      <c r="AE238" s="679"/>
      <c r="AF238" s="37"/>
      <c r="AG238" s="37"/>
      <c r="AH238" s="37"/>
      <c r="AI238" s="856"/>
      <c r="AJ238" s="37"/>
      <c r="AK238" s="37"/>
      <c r="AL238" s="37"/>
      <c r="AM238" s="37"/>
      <c r="AN238" s="37"/>
      <c r="AO238" s="38"/>
      <c r="AP238" s="38"/>
      <c r="AQ238" s="37"/>
      <c r="AR238" s="37"/>
      <c r="AS238" s="37"/>
      <c r="AT238" s="38"/>
    </row>
    <row r="239" spans="1:46" ht="12.75"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c r="AA239" s="37"/>
      <c r="AB239" s="37"/>
      <c r="AC239" s="37"/>
      <c r="AD239" s="679"/>
      <c r="AE239" s="679"/>
      <c r="AF239" s="37"/>
      <c r="AG239" s="37"/>
      <c r="AH239" s="37"/>
      <c r="AI239" s="856"/>
      <c r="AJ239" s="37"/>
      <c r="AK239" s="37"/>
      <c r="AL239" s="37"/>
      <c r="AM239" s="37"/>
      <c r="AN239" s="37"/>
      <c r="AO239" s="38"/>
      <c r="AP239" s="38"/>
      <c r="AQ239" s="37"/>
      <c r="AR239" s="37"/>
      <c r="AS239" s="37"/>
      <c r="AT239" s="38"/>
    </row>
    <row r="240" spans="1:46" ht="12.75"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c r="AA240" s="37"/>
      <c r="AB240" s="37"/>
      <c r="AC240" s="37"/>
      <c r="AD240" s="679"/>
      <c r="AE240" s="679"/>
      <c r="AF240" s="37"/>
      <c r="AG240" s="37"/>
      <c r="AH240" s="37"/>
      <c r="AI240" s="856"/>
      <c r="AJ240" s="37"/>
      <c r="AK240" s="37"/>
      <c r="AL240" s="37"/>
      <c r="AM240" s="37"/>
      <c r="AN240" s="37"/>
      <c r="AO240" s="38"/>
      <c r="AP240" s="38"/>
      <c r="AQ240" s="37"/>
      <c r="AR240" s="37"/>
      <c r="AS240" s="37"/>
      <c r="AT240" s="38"/>
    </row>
    <row r="241" spans="1:46" ht="12.75"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c r="AA241" s="37"/>
      <c r="AB241" s="37"/>
      <c r="AC241" s="37"/>
      <c r="AD241" s="679"/>
      <c r="AE241" s="679"/>
      <c r="AF241" s="37"/>
      <c r="AG241" s="37"/>
      <c r="AH241" s="37"/>
      <c r="AI241" s="856"/>
      <c r="AJ241" s="37"/>
      <c r="AK241" s="37"/>
      <c r="AL241" s="37"/>
      <c r="AM241" s="37"/>
      <c r="AN241" s="37"/>
      <c r="AO241" s="38"/>
      <c r="AP241" s="38"/>
      <c r="AQ241" s="37"/>
      <c r="AR241" s="37"/>
      <c r="AS241" s="37"/>
      <c r="AT241" s="38"/>
    </row>
    <row r="242" spans="1:46" ht="12.75"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c r="AA242" s="37"/>
      <c r="AB242" s="37"/>
      <c r="AC242" s="37"/>
      <c r="AD242" s="679"/>
      <c r="AE242" s="679"/>
      <c r="AF242" s="37"/>
      <c r="AG242" s="37"/>
      <c r="AH242" s="37"/>
      <c r="AI242" s="856"/>
      <c r="AJ242" s="37"/>
      <c r="AK242" s="37"/>
      <c r="AL242" s="37"/>
      <c r="AM242" s="37"/>
      <c r="AN242" s="37"/>
      <c r="AO242" s="38"/>
      <c r="AP242" s="38"/>
      <c r="AQ242" s="37"/>
      <c r="AR242" s="37"/>
      <c r="AS242" s="37"/>
      <c r="AT242" s="38"/>
    </row>
    <row r="243" spans="1:46" ht="12.75"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c r="AA243" s="37"/>
      <c r="AB243" s="37"/>
      <c r="AC243" s="37"/>
      <c r="AD243" s="679"/>
      <c r="AE243" s="679"/>
      <c r="AF243" s="37"/>
      <c r="AG243" s="37"/>
      <c r="AH243" s="37"/>
      <c r="AI243" s="856"/>
      <c r="AJ243" s="37"/>
      <c r="AK243" s="37"/>
      <c r="AL243" s="37"/>
      <c r="AM243" s="37"/>
      <c r="AN243" s="37"/>
      <c r="AO243" s="38"/>
      <c r="AP243" s="38"/>
      <c r="AQ243" s="37"/>
      <c r="AR243" s="37"/>
      <c r="AS243" s="37"/>
      <c r="AT243" s="38"/>
    </row>
    <row r="244" spans="1:46" ht="12.75"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c r="AA244" s="37"/>
      <c r="AB244" s="37"/>
      <c r="AC244" s="37"/>
      <c r="AD244" s="679"/>
      <c r="AE244" s="679"/>
      <c r="AF244" s="37"/>
      <c r="AG244" s="37"/>
      <c r="AH244" s="37"/>
      <c r="AI244" s="856"/>
      <c r="AJ244" s="37"/>
      <c r="AK244" s="37"/>
      <c r="AL244" s="37"/>
      <c r="AM244" s="37"/>
      <c r="AN244" s="37"/>
      <c r="AO244" s="38"/>
      <c r="AP244" s="38"/>
      <c r="AQ244" s="37"/>
      <c r="AR244" s="37"/>
      <c r="AS244" s="37"/>
      <c r="AT244" s="38"/>
    </row>
    <row r="245" spans="1:46" ht="12.75"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c r="AA245" s="37"/>
      <c r="AB245" s="37"/>
      <c r="AC245" s="37"/>
      <c r="AD245" s="679"/>
      <c r="AE245" s="679"/>
      <c r="AF245" s="37"/>
      <c r="AG245" s="37"/>
      <c r="AH245" s="37"/>
      <c r="AI245" s="856"/>
      <c r="AJ245" s="37"/>
      <c r="AK245" s="37"/>
      <c r="AL245" s="37"/>
      <c r="AM245" s="37"/>
      <c r="AN245" s="37"/>
      <c r="AO245" s="38"/>
      <c r="AP245" s="38"/>
      <c r="AQ245" s="37"/>
      <c r="AR245" s="37"/>
      <c r="AS245" s="37"/>
      <c r="AT245" s="38"/>
    </row>
    <row r="246" spans="1:46" ht="12.75"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c r="AA246" s="37"/>
      <c r="AB246" s="37"/>
      <c r="AC246" s="37"/>
      <c r="AD246" s="679"/>
      <c r="AE246" s="679"/>
      <c r="AF246" s="37"/>
      <c r="AG246" s="37"/>
      <c r="AH246" s="37"/>
      <c r="AI246" s="856"/>
      <c r="AJ246" s="37"/>
      <c r="AK246" s="37"/>
      <c r="AL246" s="37"/>
      <c r="AM246" s="37"/>
      <c r="AN246" s="37"/>
      <c r="AO246" s="38"/>
      <c r="AP246" s="38"/>
      <c r="AQ246" s="37"/>
      <c r="AR246" s="37"/>
      <c r="AS246" s="37"/>
      <c r="AT246" s="38"/>
    </row>
    <row r="247" spans="1:46" ht="12.75"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c r="AA247" s="37"/>
      <c r="AB247" s="37"/>
      <c r="AC247" s="37"/>
      <c r="AD247" s="679"/>
      <c r="AE247" s="679"/>
      <c r="AF247" s="37"/>
      <c r="AG247" s="37"/>
      <c r="AH247" s="37"/>
      <c r="AI247" s="856"/>
      <c r="AJ247" s="37"/>
      <c r="AK247" s="37"/>
      <c r="AL247" s="37"/>
      <c r="AM247" s="37"/>
      <c r="AN247" s="37"/>
      <c r="AO247" s="38"/>
      <c r="AP247" s="38"/>
      <c r="AQ247" s="37"/>
      <c r="AR247" s="37"/>
      <c r="AS247" s="37"/>
      <c r="AT247" s="38"/>
    </row>
    <row r="248" spans="1:46" ht="12.75"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c r="AA248" s="37"/>
      <c r="AB248" s="37"/>
      <c r="AC248" s="37"/>
      <c r="AD248" s="679"/>
      <c r="AE248" s="679"/>
      <c r="AF248" s="37"/>
      <c r="AG248" s="37"/>
      <c r="AH248" s="37"/>
      <c r="AI248" s="856"/>
      <c r="AJ248" s="37"/>
      <c r="AK248" s="37"/>
      <c r="AL248" s="37"/>
      <c r="AM248" s="37"/>
      <c r="AN248" s="37"/>
      <c r="AO248" s="38"/>
      <c r="AP248" s="38"/>
      <c r="AQ248" s="37"/>
      <c r="AR248" s="37"/>
      <c r="AS248" s="37"/>
      <c r="AT248" s="38"/>
    </row>
    <row r="249" spans="1:46" ht="12.75"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c r="AA249" s="37"/>
      <c r="AB249" s="37"/>
      <c r="AC249" s="37"/>
      <c r="AD249" s="679"/>
      <c r="AE249" s="679"/>
      <c r="AF249" s="37"/>
      <c r="AG249" s="37"/>
      <c r="AH249" s="37"/>
      <c r="AI249" s="856"/>
      <c r="AJ249" s="37"/>
      <c r="AK249" s="37"/>
      <c r="AL249" s="37"/>
      <c r="AM249" s="37"/>
      <c r="AN249" s="37"/>
      <c r="AO249" s="38"/>
      <c r="AP249" s="38"/>
      <c r="AQ249" s="37"/>
      <c r="AR249" s="37"/>
      <c r="AS249" s="37"/>
      <c r="AT249" s="38"/>
    </row>
    <row r="250" spans="1:46" ht="12.75"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c r="AA250" s="37"/>
      <c r="AB250" s="37"/>
      <c r="AC250" s="37"/>
      <c r="AD250" s="679"/>
      <c r="AE250" s="679"/>
      <c r="AF250" s="37"/>
      <c r="AG250" s="37"/>
      <c r="AH250" s="37"/>
      <c r="AI250" s="856"/>
      <c r="AJ250" s="37"/>
      <c r="AK250" s="37"/>
      <c r="AL250" s="37"/>
      <c r="AM250" s="37"/>
      <c r="AN250" s="37"/>
      <c r="AO250" s="38"/>
      <c r="AP250" s="38"/>
      <c r="AQ250" s="37"/>
      <c r="AR250" s="37"/>
      <c r="AS250" s="37"/>
      <c r="AT250" s="38"/>
    </row>
    <row r="251" spans="1:46" ht="12.75"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c r="AA251" s="37"/>
      <c r="AB251" s="37"/>
      <c r="AC251" s="37"/>
      <c r="AD251" s="679"/>
      <c r="AE251" s="679"/>
      <c r="AF251" s="37"/>
      <c r="AG251" s="37"/>
      <c r="AH251" s="37"/>
      <c r="AI251" s="856"/>
      <c r="AJ251" s="37"/>
      <c r="AK251" s="37"/>
      <c r="AL251" s="37"/>
      <c r="AM251" s="37"/>
      <c r="AN251" s="37"/>
      <c r="AO251" s="38"/>
      <c r="AP251" s="38"/>
      <c r="AQ251" s="37"/>
      <c r="AR251" s="37"/>
      <c r="AS251" s="37"/>
      <c r="AT251" s="38"/>
    </row>
    <row r="252" spans="1:46" ht="12.75"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c r="AA252" s="37"/>
      <c r="AB252" s="37"/>
      <c r="AC252" s="37"/>
      <c r="AD252" s="679"/>
      <c r="AE252" s="679"/>
      <c r="AF252" s="37"/>
      <c r="AG252" s="37"/>
      <c r="AH252" s="37"/>
      <c r="AI252" s="856"/>
      <c r="AJ252" s="37"/>
      <c r="AK252" s="37"/>
      <c r="AL252" s="37"/>
      <c r="AM252" s="37"/>
      <c r="AN252" s="37"/>
      <c r="AO252" s="38"/>
      <c r="AP252" s="38"/>
      <c r="AQ252" s="37"/>
      <c r="AR252" s="37"/>
      <c r="AS252" s="37"/>
      <c r="AT252" s="38"/>
    </row>
    <row r="253" spans="1:46" ht="12.75"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c r="AA253" s="37"/>
      <c r="AB253" s="37"/>
      <c r="AC253" s="37"/>
      <c r="AD253" s="679"/>
      <c r="AE253" s="679"/>
      <c r="AF253" s="37"/>
      <c r="AG253" s="37"/>
      <c r="AH253" s="37"/>
      <c r="AI253" s="856"/>
      <c r="AJ253" s="37"/>
      <c r="AK253" s="37"/>
      <c r="AL253" s="37"/>
      <c r="AM253" s="37"/>
      <c r="AN253" s="37"/>
      <c r="AO253" s="38"/>
      <c r="AP253" s="38"/>
      <c r="AQ253" s="37"/>
      <c r="AR253" s="37"/>
      <c r="AS253" s="37"/>
      <c r="AT253" s="38"/>
    </row>
    <row r="254" spans="1:46" ht="12.75"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c r="AA254" s="37"/>
      <c r="AB254" s="37"/>
      <c r="AC254" s="37"/>
      <c r="AD254" s="679"/>
      <c r="AE254" s="679"/>
      <c r="AF254" s="37"/>
      <c r="AG254" s="37"/>
      <c r="AH254" s="37"/>
      <c r="AI254" s="856"/>
      <c r="AJ254" s="37"/>
      <c r="AK254" s="37"/>
      <c r="AL254" s="37"/>
      <c r="AM254" s="37"/>
      <c r="AN254" s="37"/>
      <c r="AO254" s="38"/>
      <c r="AP254" s="38"/>
      <c r="AQ254" s="37"/>
      <c r="AR254" s="37"/>
      <c r="AS254" s="37"/>
      <c r="AT254" s="38"/>
    </row>
    <row r="255" spans="1:46" ht="12.75"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c r="AA255" s="37"/>
      <c r="AB255" s="37"/>
      <c r="AC255" s="37"/>
      <c r="AD255" s="679"/>
      <c r="AE255" s="679"/>
      <c r="AF255" s="37"/>
      <c r="AG255" s="37"/>
      <c r="AH255" s="37"/>
      <c r="AI255" s="856"/>
      <c r="AJ255" s="37"/>
      <c r="AK255" s="37"/>
      <c r="AL255" s="37"/>
      <c r="AM255" s="37"/>
      <c r="AN255" s="37"/>
      <c r="AO255" s="38"/>
      <c r="AP255" s="38"/>
      <c r="AQ255" s="37"/>
      <c r="AR255" s="37"/>
      <c r="AS255" s="37"/>
      <c r="AT255" s="38"/>
    </row>
    <row r="256" spans="1:46" ht="12.75"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c r="AA256" s="37"/>
      <c r="AB256" s="37"/>
      <c r="AC256" s="37"/>
      <c r="AD256" s="679"/>
      <c r="AE256" s="679"/>
      <c r="AF256" s="37"/>
      <c r="AG256" s="37"/>
      <c r="AH256" s="37"/>
      <c r="AI256" s="856"/>
      <c r="AJ256" s="37"/>
      <c r="AK256" s="37"/>
      <c r="AL256" s="37"/>
      <c r="AM256" s="37"/>
      <c r="AN256" s="37"/>
      <c r="AO256" s="38"/>
      <c r="AP256" s="38"/>
      <c r="AQ256" s="37"/>
      <c r="AR256" s="37"/>
      <c r="AS256" s="37"/>
      <c r="AT256" s="38"/>
    </row>
    <row r="257" spans="1:46" ht="12.75"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c r="AA257" s="37"/>
      <c r="AB257" s="37"/>
      <c r="AC257" s="37"/>
      <c r="AD257" s="679"/>
      <c r="AE257" s="679"/>
      <c r="AF257" s="37"/>
      <c r="AG257" s="37"/>
      <c r="AH257" s="37"/>
      <c r="AI257" s="856"/>
      <c r="AJ257" s="37"/>
      <c r="AK257" s="37"/>
      <c r="AL257" s="37"/>
      <c r="AM257" s="37"/>
      <c r="AN257" s="37"/>
      <c r="AO257" s="38"/>
      <c r="AP257" s="38"/>
      <c r="AQ257" s="37"/>
      <c r="AR257" s="37"/>
      <c r="AS257" s="37"/>
      <c r="AT257" s="38"/>
    </row>
    <row r="258" spans="1:46" ht="12.75"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c r="AA258" s="37"/>
      <c r="AB258" s="37"/>
      <c r="AC258" s="37"/>
      <c r="AD258" s="679"/>
      <c r="AE258" s="679"/>
      <c r="AF258" s="37"/>
      <c r="AG258" s="37"/>
      <c r="AH258" s="37"/>
      <c r="AI258" s="856"/>
      <c r="AJ258" s="37"/>
      <c r="AK258" s="37"/>
      <c r="AL258" s="37"/>
      <c r="AM258" s="37"/>
      <c r="AN258" s="37"/>
      <c r="AO258" s="38"/>
      <c r="AP258" s="38"/>
      <c r="AQ258" s="37"/>
      <c r="AR258" s="37"/>
      <c r="AS258" s="37"/>
      <c r="AT258" s="38"/>
    </row>
    <row r="259" spans="1:46" ht="12.75"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c r="AA259" s="37"/>
      <c r="AB259" s="37"/>
      <c r="AC259" s="37"/>
      <c r="AD259" s="679"/>
      <c r="AE259" s="679"/>
      <c r="AF259" s="37"/>
      <c r="AG259" s="37"/>
      <c r="AH259" s="37"/>
      <c r="AI259" s="856"/>
      <c r="AJ259" s="37"/>
      <c r="AK259" s="37"/>
      <c r="AL259" s="37"/>
      <c r="AM259" s="37"/>
      <c r="AN259" s="37"/>
      <c r="AO259" s="38"/>
      <c r="AP259" s="38"/>
      <c r="AQ259" s="37"/>
      <c r="AR259" s="37"/>
      <c r="AS259" s="37"/>
      <c r="AT259" s="38"/>
    </row>
    <row r="260" spans="1:46" ht="12.75"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c r="AA260" s="37"/>
      <c r="AB260" s="37"/>
      <c r="AC260" s="37"/>
      <c r="AD260" s="679"/>
      <c r="AE260" s="679"/>
      <c r="AF260" s="37"/>
      <c r="AG260" s="37"/>
      <c r="AH260" s="37"/>
      <c r="AI260" s="856"/>
      <c r="AJ260" s="37"/>
      <c r="AK260" s="37"/>
      <c r="AL260" s="37"/>
      <c r="AM260" s="37"/>
      <c r="AN260" s="37"/>
      <c r="AO260" s="38"/>
      <c r="AP260" s="38"/>
      <c r="AQ260" s="37"/>
      <c r="AR260" s="37"/>
      <c r="AS260" s="37"/>
      <c r="AT260" s="38"/>
    </row>
    <row r="261" spans="1:46" ht="12.75"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c r="AA261" s="37"/>
      <c r="AB261" s="37"/>
      <c r="AC261" s="37"/>
      <c r="AD261" s="679"/>
      <c r="AE261" s="679"/>
      <c r="AF261" s="37"/>
      <c r="AG261" s="37"/>
      <c r="AH261" s="37"/>
      <c r="AI261" s="856"/>
      <c r="AJ261" s="37"/>
      <c r="AK261" s="37"/>
      <c r="AL261" s="37"/>
      <c r="AM261" s="37"/>
      <c r="AN261" s="37"/>
      <c r="AO261" s="38"/>
      <c r="AP261" s="38"/>
      <c r="AQ261" s="37"/>
      <c r="AR261" s="37"/>
      <c r="AS261" s="37"/>
      <c r="AT261" s="38"/>
    </row>
    <row r="262" spans="1:46" ht="12.75"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c r="AA262" s="37"/>
      <c r="AB262" s="37"/>
      <c r="AC262" s="37"/>
      <c r="AD262" s="679"/>
      <c r="AE262" s="679"/>
      <c r="AF262" s="37"/>
      <c r="AG262" s="37"/>
      <c r="AH262" s="37"/>
      <c r="AI262" s="856"/>
      <c r="AJ262" s="37"/>
      <c r="AK262" s="37"/>
      <c r="AL262" s="37"/>
      <c r="AM262" s="37"/>
      <c r="AN262" s="37"/>
      <c r="AO262" s="38"/>
      <c r="AP262" s="38"/>
      <c r="AQ262" s="37"/>
      <c r="AR262" s="37"/>
      <c r="AS262" s="37"/>
      <c r="AT262" s="38"/>
    </row>
    <row r="263" spans="1:46" ht="12.75"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c r="AA263" s="37"/>
      <c r="AB263" s="37"/>
      <c r="AC263" s="37"/>
      <c r="AD263" s="679"/>
      <c r="AE263" s="679"/>
      <c r="AF263" s="37"/>
      <c r="AG263" s="37"/>
      <c r="AH263" s="37"/>
      <c r="AI263" s="856"/>
      <c r="AJ263" s="37"/>
      <c r="AK263" s="37"/>
      <c r="AL263" s="37"/>
      <c r="AM263" s="37"/>
      <c r="AN263" s="37"/>
      <c r="AO263" s="38"/>
      <c r="AP263" s="38"/>
      <c r="AQ263" s="37"/>
      <c r="AR263" s="37"/>
      <c r="AS263" s="37"/>
      <c r="AT263" s="38"/>
    </row>
    <row r="264" spans="1:46" ht="12.75"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c r="AA264" s="37"/>
      <c r="AB264" s="37"/>
      <c r="AC264" s="37"/>
      <c r="AD264" s="679"/>
      <c r="AE264" s="679"/>
      <c r="AF264" s="37"/>
      <c r="AG264" s="37"/>
      <c r="AH264" s="37"/>
      <c r="AI264" s="856"/>
      <c r="AJ264" s="37"/>
      <c r="AK264" s="37"/>
      <c r="AL264" s="37"/>
      <c r="AM264" s="37"/>
      <c r="AN264" s="37"/>
      <c r="AO264" s="38"/>
      <c r="AP264" s="38"/>
      <c r="AQ264" s="37"/>
      <c r="AR264" s="37"/>
      <c r="AS264" s="37"/>
      <c r="AT264" s="38"/>
    </row>
    <row r="265" spans="1:46" ht="12.75"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c r="AA265" s="37"/>
      <c r="AB265" s="37"/>
      <c r="AC265" s="37"/>
      <c r="AD265" s="679"/>
      <c r="AE265" s="679"/>
      <c r="AF265" s="37"/>
      <c r="AG265" s="37"/>
      <c r="AH265" s="37"/>
      <c r="AI265" s="856"/>
      <c r="AJ265" s="37"/>
      <c r="AK265" s="37"/>
      <c r="AL265" s="37"/>
      <c r="AM265" s="37"/>
      <c r="AN265" s="37"/>
      <c r="AO265" s="38"/>
      <c r="AP265" s="38"/>
      <c r="AQ265" s="37"/>
      <c r="AR265" s="37"/>
      <c r="AS265" s="37"/>
      <c r="AT265" s="38"/>
    </row>
    <row r="266" spans="1:46" ht="12.75"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c r="AA266" s="37"/>
      <c r="AB266" s="37"/>
      <c r="AC266" s="37"/>
      <c r="AD266" s="679"/>
      <c r="AE266" s="679"/>
      <c r="AF266" s="37"/>
      <c r="AG266" s="37"/>
      <c r="AH266" s="37"/>
      <c r="AI266" s="856"/>
      <c r="AJ266" s="37"/>
      <c r="AK266" s="37"/>
      <c r="AL266" s="37"/>
      <c r="AM266" s="37"/>
      <c r="AN266" s="37"/>
      <c r="AO266" s="38"/>
      <c r="AP266" s="38"/>
      <c r="AQ266" s="37"/>
      <c r="AR266" s="37"/>
      <c r="AS266" s="37"/>
      <c r="AT266" s="38"/>
    </row>
    <row r="267" spans="1:46" ht="12.75"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c r="AA267" s="37"/>
      <c r="AB267" s="37"/>
      <c r="AC267" s="37"/>
      <c r="AD267" s="679"/>
      <c r="AE267" s="679"/>
      <c r="AF267" s="37"/>
      <c r="AG267" s="37"/>
      <c r="AH267" s="37"/>
      <c r="AI267" s="856"/>
      <c r="AJ267" s="37"/>
      <c r="AK267" s="37"/>
      <c r="AL267" s="37"/>
      <c r="AM267" s="37"/>
      <c r="AN267" s="37"/>
      <c r="AO267" s="38"/>
      <c r="AP267" s="38"/>
      <c r="AQ267" s="37"/>
      <c r="AR267" s="37"/>
      <c r="AS267" s="37"/>
      <c r="AT267" s="38"/>
    </row>
    <row r="268" spans="1:46" ht="12.75"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c r="AA268" s="37"/>
      <c r="AB268" s="37"/>
      <c r="AC268" s="37"/>
      <c r="AD268" s="679"/>
      <c r="AE268" s="679"/>
      <c r="AF268" s="37"/>
      <c r="AG268" s="37"/>
      <c r="AH268" s="37"/>
      <c r="AI268" s="856"/>
      <c r="AJ268" s="37"/>
      <c r="AK268" s="37"/>
      <c r="AL268" s="37"/>
      <c r="AM268" s="37"/>
      <c r="AN268" s="37"/>
      <c r="AO268" s="38"/>
      <c r="AP268" s="38"/>
      <c r="AQ268" s="37"/>
      <c r="AR268" s="37"/>
      <c r="AS268" s="37"/>
      <c r="AT268" s="38"/>
    </row>
    <row r="269" spans="1:46" ht="12.75"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c r="AA269" s="37"/>
      <c r="AB269" s="37"/>
      <c r="AC269" s="37"/>
      <c r="AD269" s="679"/>
      <c r="AE269" s="679"/>
      <c r="AF269" s="37"/>
      <c r="AG269" s="37"/>
      <c r="AH269" s="37"/>
      <c r="AI269" s="856"/>
      <c r="AJ269" s="37"/>
      <c r="AK269" s="37"/>
      <c r="AL269" s="37"/>
      <c r="AM269" s="37"/>
      <c r="AN269" s="37"/>
      <c r="AO269" s="38"/>
      <c r="AP269" s="38"/>
      <c r="AQ269" s="37"/>
      <c r="AR269" s="37"/>
      <c r="AS269" s="37"/>
      <c r="AT269" s="38"/>
    </row>
    <row r="270" spans="1:46" ht="12.75"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c r="AA270" s="37"/>
      <c r="AB270" s="37"/>
      <c r="AC270" s="37"/>
      <c r="AD270" s="679"/>
      <c r="AE270" s="679"/>
      <c r="AF270" s="37"/>
      <c r="AG270" s="37"/>
      <c r="AH270" s="37"/>
      <c r="AI270" s="856"/>
      <c r="AJ270" s="37"/>
      <c r="AK270" s="37"/>
      <c r="AL270" s="37"/>
      <c r="AM270" s="37"/>
      <c r="AN270" s="37"/>
      <c r="AO270" s="38"/>
      <c r="AP270" s="38"/>
      <c r="AQ270" s="37"/>
      <c r="AR270" s="37"/>
      <c r="AS270" s="37"/>
      <c r="AT270" s="38"/>
    </row>
    <row r="271" spans="1:46" ht="12.75"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c r="AA271" s="37"/>
      <c r="AB271" s="37"/>
      <c r="AC271" s="37"/>
      <c r="AD271" s="679"/>
      <c r="AE271" s="679"/>
      <c r="AF271" s="37"/>
      <c r="AG271" s="37"/>
      <c r="AH271" s="37"/>
      <c r="AI271" s="856"/>
      <c r="AJ271" s="37"/>
      <c r="AK271" s="37"/>
      <c r="AL271" s="37"/>
      <c r="AM271" s="37"/>
      <c r="AN271" s="37"/>
      <c r="AO271" s="38"/>
      <c r="AP271" s="38"/>
      <c r="AQ271" s="37"/>
      <c r="AR271" s="37"/>
      <c r="AS271" s="37"/>
      <c r="AT271" s="38"/>
    </row>
    <row r="272" spans="1:46" ht="12.75"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c r="AA272" s="37"/>
      <c r="AB272" s="37"/>
      <c r="AC272" s="37"/>
      <c r="AD272" s="679"/>
      <c r="AE272" s="679"/>
      <c r="AF272" s="37"/>
      <c r="AG272" s="37"/>
      <c r="AH272" s="37"/>
      <c r="AI272" s="856"/>
      <c r="AJ272" s="37"/>
      <c r="AK272" s="37"/>
      <c r="AL272" s="37"/>
      <c r="AM272" s="37"/>
      <c r="AN272" s="37"/>
      <c r="AO272" s="38"/>
      <c r="AP272" s="38"/>
      <c r="AQ272" s="37"/>
      <c r="AR272" s="37"/>
      <c r="AS272" s="37"/>
      <c r="AT272" s="38"/>
    </row>
    <row r="273" spans="1:46" ht="12.75"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B273" s="37"/>
      <c r="AC273" s="37"/>
      <c r="AD273" s="679"/>
      <c r="AE273" s="679"/>
      <c r="AF273" s="37"/>
      <c r="AG273" s="37"/>
      <c r="AH273" s="37"/>
      <c r="AI273" s="856"/>
      <c r="AJ273" s="37"/>
      <c r="AK273" s="37"/>
      <c r="AL273" s="37"/>
      <c r="AM273" s="37"/>
      <c r="AN273" s="37"/>
      <c r="AO273" s="38"/>
      <c r="AP273" s="38"/>
      <c r="AQ273" s="37"/>
      <c r="AR273" s="37"/>
      <c r="AS273" s="37"/>
      <c r="AT273" s="38"/>
    </row>
    <row r="274" spans="1:46" ht="12.75"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c r="AA274" s="37"/>
      <c r="AB274" s="37"/>
      <c r="AC274" s="37"/>
      <c r="AD274" s="679"/>
      <c r="AE274" s="679"/>
      <c r="AF274" s="37"/>
      <c r="AG274" s="37"/>
      <c r="AH274" s="37"/>
      <c r="AI274" s="856"/>
      <c r="AJ274" s="37"/>
      <c r="AK274" s="37"/>
      <c r="AL274" s="37"/>
      <c r="AM274" s="37"/>
      <c r="AN274" s="37"/>
      <c r="AO274" s="38"/>
      <c r="AP274" s="38"/>
      <c r="AQ274" s="37"/>
      <c r="AR274" s="37"/>
      <c r="AS274" s="37"/>
      <c r="AT274" s="38"/>
    </row>
    <row r="275" spans="1:46" ht="12.75"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c r="AA275" s="37"/>
      <c r="AB275" s="37"/>
      <c r="AC275" s="37"/>
      <c r="AD275" s="679"/>
      <c r="AE275" s="679"/>
      <c r="AF275" s="37"/>
      <c r="AG275" s="37"/>
      <c r="AH275" s="37"/>
      <c r="AI275" s="856"/>
      <c r="AJ275" s="37"/>
      <c r="AK275" s="37"/>
      <c r="AL275" s="37"/>
      <c r="AM275" s="37"/>
      <c r="AN275" s="37"/>
      <c r="AO275" s="38"/>
      <c r="AP275" s="38"/>
      <c r="AQ275" s="37"/>
      <c r="AR275" s="37"/>
      <c r="AS275" s="37"/>
      <c r="AT275" s="38"/>
    </row>
    <row r="276" spans="1:46" ht="12.75"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c r="AA276" s="37"/>
      <c r="AB276" s="37"/>
      <c r="AC276" s="37"/>
      <c r="AD276" s="679"/>
      <c r="AE276" s="679"/>
      <c r="AF276" s="37"/>
      <c r="AG276" s="37"/>
      <c r="AH276" s="37"/>
      <c r="AI276" s="856"/>
      <c r="AJ276" s="37"/>
      <c r="AK276" s="37"/>
      <c r="AL276" s="37"/>
      <c r="AM276" s="37"/>
      <c r="AN276" s="37"/>
      <c r="AO276" s="38"/>
      <c r="AP276" s="38"/>
      <c r="AQ276" s="37"/>
      <c r="AR276" s="37"/>
      <c r="AS276" s="37"/>
      <c r="AT276" s="38"/>
    </row>
    <row r="277" spans="1:46" ht="12.75"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c r="AA277" s="37"/>
      <c r="AB277" s="37"/>
      <c r="AC277" s="37"/>
      <c r="AD277" s="679"/>
      <c r="AE277" s="679"/>
      <c r="AF277" s="37"/>
      <c r="AG277" s="37"/>
      <c r="AH277" s="37"/>
      <c r="AI277" s="856"/>
      <c r="AJ277" s="37"/>
      <c r="AK277" s="37"/>
      <c r="AL277" s="37"/>
      <c r="AM277" s="37"/>
      <c r="AN277" s="37"/>
      <c r="AO277" s="38"/>
      <c r="AP277" s="38"/>
      <c r="AQ277" s="37"/>
      <c r="AR277" s="37"/>
      <c r="AS277" s="37"/>
      <c r="AT277" s="38"/>
    </row>
    <row r="278" spans="1:46" ht="12.75"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c r="AA278" s="37"/>
      <c r="AB278" s="37"/>
      <c r="AC278" s="37"/>
      <c r="AD278" s="679"/>
      <c r="AE278" s="679"/>
      <c r="AF278" s="37"/>
      <c r="AG278" s="37"/>
      <c r="AH278" s="37"/>
      <c r="AI278" s="856"/>
      <c r="AJ278" s="37"/>
      <c r="AK278" s="37"/>
      <c r="AL278" s="37"/>
      <c r="AM278" s="37"/>
      <c r="AN278" s="37"/>
      <c r="AO278" s="38"/>
      <c r="AP278" s="38"/>
      <c r="AQ278" s="37"/>
      <c r="AR278" s="37"/>
      <c r="AS278" s="37"/>
      <c r="AT278" s="38"/>
    </row>
    <row r="279" spans="1:46" ht="12.75"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c r="AA279" s="37"/>
      <c r="AB279" s="37"/>
      <c r="AC279" s="37"/>
      <c r="AD279" s="679"/>
      <c r="AE279" s="679"/>
      <c r="AF279" s="37"/>
      <c r="AG279" s="37"/>
      <c r="AH279" s="37"/>
      <c r="AI279" s="856"/>
      <c r="AJ279" s="37"/>
      <c r="AK279" s="37"/>
      <c r="AL279" s="37"/>
      <c r="AM279" s="37"/>
      <c r="AN279" s="37"/>
      <c r="AO279" s="38"/>
      <c r="AP279" s="38"/>
      <c r="AQ279" s="37"/>
      <c r="AR279" s="37"/>
      <c r="AS279" s="37"/>
      <c r="AT279" s="38"/>
    </row>
    <row r="280" spans="1:46" ht="12.75"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c r="AA280" s="37"/>
      <c r="AB280" s="37"/>
      <c r="AC280" s="37"/>
      <c r="AD280" s="679"/>
      <c r="AE280" s="679"/>
      <c r="AF280" s="37"/>
      <c r="AG280" s="37"/>
      <c r="AH280" s="37"/>
      <c r="AI280" s="856"/>
      <c r="AJ280" s="37"/>
      <c r="AK280" s="37"/>
      <c r="AL280" s="37"/>
      <c r="AM280" s="37"/>
      <c r="AN280" s="37"/>
      <c r="AO280" s="38"/>
      <c r="AP280" s="38"/>
      <c r="AQ280" s="37"/>
      <c r="AR280" s="37"/>
      <c r="AS280" s="37"/>
      <c r="AT280" s="38"/>
    </row>
    <row r="281" spans="1:46" ht="12.75"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c r="AA281" s="37"/>
      <c r="AB281" s="37"/>
      <c r="AC281" s="37"/>
      <c r="AD281" s="679"/>
      <c r="AE281" s="679"/>
      <c r="AF281" s="37"/>
      <c r="AG281" s="37"/>
      <c r="AH281" s="37"/>
      <c r="AI281" s="856"/>
      <c r="AJ281" s="37"/>
      <c r="AK281" s="37"/>
      <c r="AL281" s="37"/>
      <c r="AM281" s="37"/>
      <c r="AN281" s="37"/>
      <c r="AO281" s="38"/>
      <c r="AP281" s="38"/>
      <c r="AQ281" s="37"/>
      <c r="AR281" s="37"/>
      <c r="AS281" s="37"/>
      <c r="AT281" s="38"/>
    </row>
    <row r="282" spans="1:46" ht="12.75"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c r="AA282" s="37"/>
      <c r="AB282" s="37"/>
      <c r="AC282" s="37"/>
      <c r="AD282" s="679"/>
      <c r="AE282" s="679"/>
      <c r="AF282" s="37"/>
      <c r="AG282" s="37"/>
      <c r="AH282" s="37"/>
      <c r="AI282" s="856"/>
      <c r="AJ282" s="37"/>
      <c r="AK282" s="37"/>
      <c r="AL282" s="37"/>
      <c r="AM282" s="37"/>
      <c r="AN282" s="37"/>
      <c r="AO282" s="38"/>
      <c r="AP282" s="38"/>
      <c r="AQ282" s="37"/>
      <c r="AR282" s="37"/>
      <c r="AS282" s="37"/>
      <c r="AT282" s="38"/>
    </row>
    <row r="283" spans="1:46" ht="12.75"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37"/>
      <c r="AD283" s="679"/>
      <c r="AE283" s="679"/>
      <c r="AF283" s="37"/>
      <c r="AG283" s="37"/>
      <c r="AH283" s="37"/>
      <c r="AI283" s="856"/>
      <c r="AJ283" s="37"/>
      <c r="AK283" s="37"/>
      <c r="AL283" s="37"/>
      <c r="AM283" s="37"/>
      <c r="AN283" s="37"/>
      <c r="AO283" s="38"/>
      <c r="AP283" s="38"/>
      <c r="AQ283" s="37"/>
      <c r="AR283" s="37"/>
      <c r="AS283" s="37"/>
      <c r="AT283" s="38"/>
    </row>
    <row r="284" spans="1:46" ht="12.75"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679"/>
      <c r="AE284" s="679"/>
      <c r="AF284" s="37"/>
      <c r="AG284" s="37"/>
      <c r="AH284" s="37"/>
      <c r="AI284" s="856"/>
      <c r="AJ284" s="37"/>
      <c r="AK284" s="37"/>
      <c r="AL284" s="37"/>
      <c r="AM284" s="37"/>
      <c r="AN284" s="37"/>
      <c r="AO284" s="38"/>
      <c r="AP284" s="38"/>
      <c r="AQ284" s="37"/>
      <c r="AR284" s="37"/>
      <c r="AS284" s="37"/>
      <c r="AT284" s="38"/>
    </row>
    <row r="285" spans="1:46" ht="12.75"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37"/>
      <c r="AC285" s="37"/>
      <c r="AD285" s="679"/>
      <c r="AE285" s="679"/>
      <c r="AF285" s="37"/>
      <c r="AG285" s="37"/>
      <c r="AH285" s="37"/>
      <c r="AI285" s="856"/>
      <c r="AJ285" s="37"/>
      <c r="AK285" s="37"/>
      <c r="AL285" s="37"/>
      <c r="AM285" s="37"/>
      <c r="AN285" s="37"/>
      <c r="AO285" s="38"/>
      <c r="AP285" s="38"/>
      <c r="AQ285" s="37"/>
      <c r="AR285" s="37"/>
      <c r="AS285" s="37"/>
      <c r="AT285" s="38"/>
    </row>
    <row r="286" spans="1:46" ht="12.75"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c r="AA286" s="37"/>
      <c r="AB286" s="37"/>
      <c r="AC286" s="37"/>
      <c r="AD286" s="679"/>
      <c r="AE286" s="679"/>
      <c r="AF286" s="37"/>
      <c r="AG286" s="37"/>
      <c r="AH286" s="37"/>
      <c r="AI286" s="856"/>
      <c r="AJ286" s="37"/>
      <c r="AK286" s="37"/>
      <c r="AL286" s="37"/>
      <c r="AM286" s="37"/>
      <c r="AN286" s="37"/>
      <c r="AO286" s="38"/>
      <c r="AP286" s="38"/>
      <c r="AQ286" s="37"/>
      <c r="AR286" s="37"/>
      <c r="AS286" s="37"/>
      <c r="AT286" s="38"/>
    </row>
    <row r="287" spans="1:46" ht="12.75"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37"/>
      <c r="AC287" s="37"/>
      <c r="AD287" s="679"/>
      <c r="AE287" s="679"/>
      <c r="AF287" s="37"/>
      <c r="AG287" s="37"/>
      <c r="AH287" s="37"/>
      <c r="AI287" s="856"/>
      <c r="AJ287" s="37"/>
      <c r="AK287" s="37"/>
      <c r="AL287" s="37"/>
      <c r="AM287" s="37"/>
      <c r="AN287" s="37"/>
      <c r="AO287" s="38"/>
      <c r="AP287" s="38"/>
      <c r="AQ287" s="37"/>
      <c r="AR287" s="37"/>
      <c r="AS287" s="37"/>
      <c r="AT287" s="38"/>
    </row>
    <row r="288" spans="1:46" ht="12.75"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37"/>
      <c r="AC288" s="37"/>
      <c r="AD288" s="679"/>
      <c r="AE288" s="679"/>
      <c r="AF288" s="37"/>
      <c r="AG288" s="37"/>
      <c r="AH288" s="37"/>
      <c r="AI288" s="856"/>
      <c r="AJ288" s="37"/>
      <c r="AK288" s="37"/>
      <c r="AL288" s="37"/>
      <c r="AM288" s="37"/>
      <c r="AN288" s="37"/>
      <c r="AO288" s="38"/>
      <c r="AP288" s="38"/>
      <c r="AQ288" s="37"/>
      <c r="AR288" s="37"/>
      <c r="AS288" s="37"/>
      <c r="AT288" s="38"/>
    </row>
    <row r="289" spans="1:46" ht="12.75"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c r="AA289" s="37"/>
      <c r="AB289" s="37"/>
      <c r="AC289" s="37"/>
      <c r="AD289" s="679"/>
      <c r="AE289" s="679"/>
      <c r="AF289" s="37"/>
      <c r="AG289" s="37"/>
      <c r="AH289" s="37"/>
      <c r="AI289" s="856"/>
      <c r="AJ289" s="37"/>
      <c r="AK289" s="37"/>
      <c r="AL289" s="37"/>
      <c r="AM289" s="37"/>
      <c r="AN289" s="37"/>
      <c r="AO289" s="38"/>
      <c r="AP289" s="38"/>
      <c r="AQ289" s="37"/>
      <c r="AR289" s="37"/>
      <c r="AS289" s="37"/>
      <c r="AT289" s="38"/>
    </row>
    <row r="290" spans="1:46" ht="12.75"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c r="AA290" s="37"/>
      <c r="AB290" s="37"/>
      <c r="AC290" s="37"/>
      <c r="AD290" s="679"/>
      <c r="AE290" s="679"/>
      <c r="AF290" s="37"/>
      <c r="AG290" s="37"/>
      <c r="AH290" s="37"/>
      <c r="AI290" s="856"/>
      <c r="AJ290" s="37"/>
      <c r="AK290" s="37"/>
      <c r="AL290" s="37"/>
      <c r="AM290" s="37"/>
      <c r="AN290" s="37"/>
      <c r="AO290" s="38"/>
      <c r="AP290" s="38"/>
      <c r="AQ290" s="37"/>
      <c r="AR290" s="37"/>
      <c r="AS290" s="37"/>
      <c r="AT290" s="38"/>
    </row>
    <row r="291" spans="1:46" ht="12.75"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c r="AA291" s="37"/>
      <c r="AB291" s="37"/>
      <c r="AC291" s="37"/>
      <c r="AD291" s="679"/>
      <c r="AE291" s="679"/>
      <c r="AF291" s="37"/>
      <c r="AG291" s="37"/>
      <c r="AH291" s="37"/>
      <c r="AI291" s="856"/>
      <c r="AJ291" s="37"/>
      <c r="AK291" s="37"/>
      <c r="AL291" s="37"/>
      <c r="AM291" s="37"/>
      <c r="AN291" s="37"/>
      <c r="AO291" s="38"/>
      <c r="AP291" s="38"/>
      <c r="AQ291" s="37"/>
      <c r="AR291" s="37"/>
      <c r="AS291" s="37"/>
      <c r="AT291" s="38"/>
    </row>
    <row r="292" spans="1:46" ht="12.75"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c r="AA292" s="37"/>
      <c r="AB292" s="37"/>
      <c r="AC292" s="37"/>
      <c r="AD292" s="679"/>
      <c r="AE292" s="679"/>
      <c r="AF292" s="37"/>
      <c r="AG292" s="37"/>
      <c r="AH292" s="37"/>
      <c r="AI292" s="856"/>
      <c r="AJ292" s="37"/>
      <c r="AK292" s="37"/>
      <c r="AL292" s="37"/>
      <c r="AM292" s="37"/>
      <c r="AN292" s="37"/>
      <c r="AO292" s="38"/>
      <c r="AP292" s="38"/>
      <c r="AQ292" s="37"/>
      <c r="AR292" s="37"/>
      <c r="AS292" s="37"/>
      <c r="AT292" s="38"/>
    </row>
    <row r="293" spans="1:46" ht="12.75"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c r="AA293" s="37"/>
      <c r="AB293" s="37"/>
      <c r="AC293" s="37"/>
      <c r="AD293" s="679"/>
      <c r="AE293" s="679"/>
      <c r="AF293" s="37"/>
      <c r="AG293" s="37"/>
      <c r="AH293" s="37"/>
      <c r="AI293" s="856"/>
      <c r="AJ293" s="37"/>
      <c r="AK293" s="37"/>
      <c r="AL293" s="37"/>
      <c r="AM293" s="37"/>
      <c r="AN293" s="37"/>
      <c r="AO293" s="38"/>
      <c r="AP293" s="38"/>
      <c r="AQ293" s="37"/>
      <c r="AR293" s="37"/>
      <c r="AS293" s="37"/>
      <c r="AT293" s="38"/>
    </row>
    <row r="294" spans="1:46" ht="12.75"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c r="AA294" s="37"/>
      <c r="AB294" s="37"/>
      <c r="AC294" s="37"/>
      <c r="AD294" s="679"/>
      <c r="AE294" s="679"/>
      <c r="AF294" s="37"/>
      <c r="AG294" s="37"/>
      <c r="AH294" s="37"/>
      <c r="AI294" s="856"/>
      <c r="AJ294" s="37"/>
      <c r="AK294" s="37"/>
      <c r="AL294" s="37"/>
      <c r="AM294" s="37"/>
      <c r="AN294" s="37"/>
      <c r="AO294" s="38"/>
      <c r="AP294" s="38"/>
      <c r="AQ294" s="37"/>
      <c r="AR294" s="37"/>
      <c r="AS294" s="37"/>
      <c r="AT294" s="38"/>
    </row>
    <row r="295" spans="1:46" ht="12.75"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c r="AA295" s="37"/>
      <c r="AB295" s="37"/>
      <c r="AC295" s="37"/>
      <c r="AD295" s="679"/>
      <c r="AE295" s="679"/>
      <c r="AF295" s="37"/>
      <c r="AG295" s="37"/>
      <c r="AH295" s="37"/>
      <c r="AI295" s="856"/>
      <c r="AJ295" s="37"/>
      <c r="AK295" s="37"/>
      <c r="AL295" s="37"/>
      <c r="AM295" s="37"/>
      <c r="AN295" s="37"/>
      <c r="AO295" s="38"/>
      <c r="AP295" s="38"/>
      <c r="AQ295" s="37"/>
      <c r="AR295" s="37"/>
      <c r="AS295" s="37"/>
      <c r="AT295" s="38"/>
    </row>
    <row r="296" spans="1:46" ht="12.75"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c r="AA296" s="37"/>
      <c r="AB296" s="37"/>
      <c r="AC296" s="37"/>
      <c r="AD296" s="679"/>
      <c r="AE296" s="679"/>
      <c r="AF296" s="37"/>
      <c r="AG296" s="37"/>
      <c r="AH296" s="37"/>
      <c r="AI296" s="856"/>
      <c r="AJ296" s="37"/>
      <c r="AK296" s="37"/>
      <c r="AL296" s="37"/>
      <c r="AM296" s="37"/>
      <c r="AN296" s="37"/>
      <c r="AO296" s="38"/>
      <c r="AP296" s="38"/>
      <c r="AQ296" s="37"/>
      <c r="AR296" s="37"/>
      <c r="AS296" s="37"/>
      <c r="AT296" s="38"/>
    </row>
    <row r="297" spans="1:46" ht="12.75"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c r="AA297" s="37"/>
      <c r="AB297" s="37"/>
      <c r="AC297" s="37"/>
      <c r="AD297" s="679"/>
      <c r="AE297" s="679"/>
      <c r="AF297" s="37"/>
      <c r="AG297" s="37"/>
      <c r="AH297" s="37"/>
      <c r="AI297" s="856"/>
      <c r="AJ297" s="37"/>
      <c r="AK297" s="37"/>
      <c r="AL297" s="37"/>
      <c r="AM297" s="37"/>
      <c r="AN297" s="37"/>
      <c r="AO297" s="38"/>
      <c r="AP297" s="38"/>
      <c r="AQ297" s="37"/>
      <c r="AR297" s="37"/>
      <c r="AS297" s="37"/>
      <c r="AT297" s="38"/>
    </row>
    <row r="298" spans="1:46" ht="12.75"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c r="AA298" s="37"/>
      <c r="AB298" s="37"/>
      <c r="AC298" s="37"/>
      <c r="AD298" s="679"/>
      <c r="AE298" s="679"/>
      <c r="AF298" s="37"/>
      <c r="AG298" s="37"/>
      <c r="AH298" s="37"/>
      <c r="AI298" s="856"/>
      <c r="AJ298" s="37"/>
      <c r="AK298" s="37"/>
      <c r="AL298" s="37"/>
      <c r="AM298" s="37"/>
      <c r="AN298" s="37"/>
      <c r="AO298" s="38"/>
      <c r="AP298" s="38"/>
      <c r="AQ298" s="37"/>
      <c r="AR298" s="37"/>
      <c r="AS298" s="37"/>
      <c r="AT298" s="38"/>
    </row>
    <row r="299" spans="1:46" ht="12.75"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c r="AA299" s="37"/>
      <c r="AB299" s="37"/>
      <c r="AC299" s="37"/>
      <c r="AD299" s="679"/>
      <c r="AE299" s="679"/>
      <c r="AF299" s="37"/>
      <c r="AG299" s="37"/>
      <c r="AH299" s="37"/>
      <c r="AI299" s="856"/>
      <c r="AJ299" s="37"/>
      <c r="AK299" s="37"/>
      <c r="AL299" s="37"/>
      <c r="AM299" s="37"/>
      <c r="AN299" s="37"/>
      <c r="AO299" s="38"/>
      <c r="AP299" s="38"/>
      <c r="AQ299" s="37"/>
      <c r="AR299" s="37"/>
      <c r="AS299" s="37"/>
      <c r="AT299" s="38"/>
    </row>
    <row r="300" spans="1:46" ht="12.75"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c r="AA300" s="37"/>
      <c r="AB300" s="37"/>
      <c r="AC300" s="37"/>
      <c r="AD300" s="679"/>
      <c r="AE300" s="679"/>
      <c r="AF300" s="37"/>
      <c r="AG300" s="37"/>
      <c r="AH300" s="37"/>
      <c r="AI300" s="856"/>
      <c r="AJ300" s="37"/>
      <c r="AK300" s="37"/>
      <c r="AL300" s="37"/>
      <c r="AM300" s="37"/>
      <c r="AN300" s="37"/>
      <c r="AO300" s="38"/>
      <c r="AP300" s="38"/>
      <c r="AQ300" s="37"/>
      <c r="AR300" s="37"/>
      <c r="AS300" s="37"/>
      <c r="AT300" s="38"/>
    </row>
    <row r="301" spans="1:46" ht="12.75"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c r="AA301" s="37"/>
      <c r="AB301" s="37"/>
      <c r="AC301" s="37"/>
      <c r="AD301" s="679"/>
      <c r="AE301" s="679"/>
      <c r="AF301" s="37"/>
      <c r="AG301" s="37"/>
      <c r="AH301" s="37"/>
      <c r="AI301" s="856"/>
      <c r="AJ301" s="37"/>
      <c r="AK301" s="37"/>
      <c r="AL301" s="37"/>
      <c r="AM301" s="37"/>
      <c r="AN301" s="37"/>
      <c r="AO301" s="38"/>
      <c r="AP301" s="38"/>
      <c r="AQ301" s="37"/>
      <c r="AR301" s="37"/>
      <c r="AS301" s="37"/>
      <c r="AT301" s="38"/>
    </row>
    <row r="302" spans="1:46" ht="12.75"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c r="AB302" s="37"/>
      <c r="AC302" s="37"/>
      <c r="AD302" s="679"/>
      <c r="AE302" s="679"/>
      <c r="AF302" s="37"/>
      <c r="AG302" s="37"/>
      <c r="AH302" s="37"/>
      <c r="AI302" s="856"/>
      <c r="AJ302" s="37"/>
      <c r="AK302" s="37"/>
      <c r="AL302" s="37"/>
      <c r="AM302" s="37"/>
      <c r="AN302" s="37"/>
      <c r="AO302" s="38"/>
      <c r="AP302" s="38"/>
      <c r="AQ302" s="37"/>
      <c r="AR302" s="37"/>
      <c r="AS302" s="37"/>
      <c r="AT302" s="38"/>
    </row>
    <row r="303" spans="1:46" ht="12.75"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c r="AA303" s="37"/>
      <c r="AB303" s="37"/>
      <c r="AC303" s="37"/>
      <c r="AD303" s="679"/>
      <c r="AE303" s="679"/>
      <c r="AF303" s="37"/>
      <c r="AG303" s="37"/>
      <c r="AH303" s="37"/>
      <c r="AI303" s="856"/>
      <c r="AJ303" s="37"/>
      <c r="AK303" s="37"/>
      <c r="AL303" s="37"/>
      <c r="AM303" s="37"/>
      <c r="AN303" s="37"/>
      <c r="AO303" s="38"/>
      <c r="AP303" s="38"/>
      <c r="AQ303" s="37"/>
      <c r="AR303" s="37"/>
      <c r="AS303" s="37"/>
      <c r="AT303" s="38"/>
    </row>
    <row r="304" spans="1:46" ht="12.75"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c r="AA304" s="37"/>
      <c r="AB304" s="37"/>
      <c r="AC304" s="37"/>
      <c r="AD304" s="679"/>
      <c r="AE304" s="679"/>
      <c r="AF304" s="37"/>
      <c r="AG304" s="37"/>
      <c r="AH304" s="37"/>
      <c r="AI304" s="856"/>
      <c r="AJ304" s="37"/>
      <c r="AK304" s="37"/>
      <c r="AL304" s="37"/>
      <c r="AM304" s="37"/>
      <c r="AN304" s="37"/>
      <c r="AO304" s="38"/>
      <c r="AP304" s="38"/>
      <c r="AQ304" s="37"/>
      <c r="AR304" s="37"/>
      <c r="AS304" s="37"/>
      <c r="AT304" s="38"/>
    </row>
    <row r="305" spans="1:46" ht="12.75"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c r="AA305" s="37"/>
      <c r="AB305" s="37"/>
      <c r="AC305" s="37"/>
      <c r="AD305" s="679"/>
      <c r="AE305" s="679"/>
      <c r="AF305" s="37"/>
      <c r="AG305" s="37"/>
      <c r="AH305" s="37"/>
      <c r="AI305" s="856"/>
      <c r="AJ305" s="37"/>
      <c r="AK305" s="37"/>
      <c r="AL305" s="37"/>
      <c r="AM305" s="37"/>
      <c r="AN305" s="37"/>
      <c r="AO305" s="38"/>
      <c r="AP305" s="38"/>
      <c r="AQ305" s="37"/>
      <c r="AR305" s="37"/>
      <c r="AS305" s="37"/>
      <c r="AT305" s="38"/>
    </row>
    <row r="306" spans="1:46" ht="12.75"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c r="AA306" s="37"/>
      <c r="AB306" s="37"/>
      <c r="AC306" s="37"/>
      <c r="AD306" s="679"/>
      <c r="AE306" s="679"/>
      <c r="AF306" s="37"/>
      <c r="AG306" s="37"/>
      <c r="AH306" s="37"/>
      <c r="AI306" s="856"/>
      <c r="AJ306" s="37"/>
      <c r="AK306" s="37"/>
      <c r="AL306" s="37"/>
      <c r="AM306" s="37"/>
      <c r="AN306" s="37"/>
      <c r="AO306" s="38"/>
      <c r="AP306" s="38"/>
      <c r="AQ306" s="37"/>
      <c r="AR306" s="37"/>
      <c r="AS306" s="37"/>
      <c r="AT306" s="38"/>
    </row>
    <row r="307" spans="1:46" ht="12.75"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c r="AA307" s="37"/>
      <c r="AB307" s="37"/>
      <c r="AC307" s="37"/>
      <c r="AD307" s="679"/>
      <c r="AE307" s="679"/>
      <c r="AF307" s="37"/>
      <c r="AG307" s="37"/>
      <c r="AH307" s="37"/>
      <c r="AI307" s="856"/>
      <c r="AJ307" s="37"/>
      <c r="AK307" s="37"/>
      <c r="AL307" s="37"/>
      <c r="AM307" s="37"/>
      <c r="AN307" s="37"/>
      <c r="AO307" s="38"/>
      <c r="AP307" s="38"/>
      <c r="AQ307" s="37"/>
      <c r="AR307" s="37"/>
      <c r="AS307" s="37"/>
      <c r="AT307" s="38"/>
    </row>
    <row r="308" spans="1:46" ht="12.75"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c r="AA308" s="37"/>
      <c r="AB308" s="37"/>
      <c r="AC308" s="37"/>
      <c r="AD308" s="679"/>
      <c r="AE308" s="679"/>
      <c r="AF308" s="37"/>
      <c r="AG308" s="37"/>
      <c r="AH308" s="37"/>
      <c r="AI308" s="856"/>
      <c r="AJ308" s="37"/>
      <c r="AK308" s="37"/>
      <c r="AL308" s="37"/>
      <c r="AM308" s="37"/>
      <c r="AN308" s="37"/>
      <c r="AO308" s="38"/>
      <c r="AP308" s="38"/>
      <c r="AQ308" s="37"/>
      <c r="AR308" s="37"/>
      <c r="AS308" s="37"/>
      <c r="AT308" s="38"/>
    </row>
    <row r="309" spans="1:46" ht="12.75"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c r="AA309" s="37"/>
      <c r="AB309" s="37"/>
      <c r="AC309" s="37"/>
      <c r="AD309" s="679"/>
      <c r="AE309" s="679"/>
      <c r="AF309" s="37"/>
      <c r="AG309" s="37"/>
      <c r="AH309" s="37"/>
      <c r="AI309" s="856"/>
      <c r="AJ309" s="37"/>
      <c r="AK309" s="37"/>
      <c r="AL309" s="37"/>
      <c r="AM309" s="37"/>
      <c r="AN309" s="37"/>
      <c r="AO309" s="38"/>
      <c r="AP309" s="38"/>
      <c r="AQ309" s="37"/>
      <c r="AR309" s="37"/>
      <c r="AS309" s="37"/>
      <c r="AT309" s="38"/>
    </row>
    <row r="310" spans="1:46" ht="12.75"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c r="AA310" s="37"/>
      <c r="AB310" s="37"/>
      <c r="AC310" s="37"/>
      <c r="AD310" s="679"/>
      <c r="AE310" s="679"/>
      <c r="AF310" s="37"/>
      <c r="AG310" s="37"/>
      <c r="AH310" s="37"/>
      <c r="AI310" s="856"/>
      <c r="AJ310" s="37"/>
      <c r="AK310" s="37"/>
      <c r="AL310" s="37"/>
      <c r="AM310" s="37"/>
      <c r="AN310" s="37"/>
      <c r="AO310" s="38"/>
      <c r="AP310" s="38"/>
      <c r="AQ310" s="37"/>
      <c r="AR310" s="37"/>
      <c r="AS310" s="37"/>
      <c r="AT310" s="38"/>
    </row>
    <row r="311" spans="1:46" ht="12.75"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c r="AA311" s="37"/>
      <c r="AB311" s="37"/>
      <c r="AC311" s="37"/>
      <c r="AD311" s="679"/>
      <c r="AE311" s="679"/>
      <c r="AF311" s="37"/>
      <c r="AG311" s="37"/>
      <c r="AH311" s="37"/>
      <c r="AI311" s="856"/>
      <c r="AJ311" s="37"/>
      <c r="AK311" s="37"/>
      <c r="AL311" s="37"/>
      <c r="AM311" s="37"/>
      <c r="AN311" s="37"/>
      <c r="AO311" s="38"/>
      <c r="AP311" s="38"/>
      <c r="AQ311" s="37"/>
      <c r="AR311" s="37"/>
      <c r="AS311" s="37"/>
      <c r="AT311" s="38"/>
    </row>
    <row r="312" spans="1:46" ht="12.75"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c r="AA312" s="37"/>
      <c r="AB312" s="37"/>
      <c r="AC312" s="37"/>
      <c r="AD312" s="679"/>
      <c r="AE312" s="679"/>
      <c r="AF312" s="37"/>
      <c r="AG312" s="37"/>
      <c r="AH312" s="37"/>
      <c r="AI312" s="856"/>
      <c r="AJ312" s="37"/>
      <c r="AK312" s="37"/>
      <c r="AL312" s="37"/>
      <c r="AM312" s="37"/>
      <c r="AN312" s="37"/>
      <c r="AO312" s="38"/>
      <c r="AP312" s="38"/>
      <c r="AQ312" s="37"/>
      <c r="AR312" s="37"/>
      <c r="AS312" s="37"/>
      <c r="AT312" s="38"/>
    </row>
    <row r="313" spans="1:46" ht="12.75"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c r="AA313" s="37"/>
      <c r="AB313" s="37"/>
      <c r="AC313" s="37"/>
      <c r="AD313" s="679"/>
      <c r="AE313" s="679"/>
      <c r="AF313" s="37"/>
      <c r="AG313" s="37"/>
      <c r="AH313" s="37"/>
      <c r="AI313" s="856"/>
      <c r="AJ313" s="37"/>
      <c r="AK313" s="37"/>
      <c r="AL313" s="37"/>
      <c r="AM313" s="37"/>
      <c r="AN313" s="37"/>
      <c r="AO313" s="38"/>
      <c r="AP313" s="38"/>
      <c r="AQ313" s="37"/>
      <c r="AR313" s="37"/>
      <c r="AS313" s="37"/>
      <c r="AT313" s="38"/>
    </row>
    <row r="314" spans="1:46" ht="12.75"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c r="AA314" s="37"/>
      <c r="AB314" s="37"/>
      <c r="AC314" s="37"/>
      <c r="AD314" s="679"/>
      <c r="AE314" s="679"/>
      <c r="AF314" s="37"/>
      <c r="AG314" s="37"/>
      <c r="AH314" s="37"/>
      <c r="AI314" s="856"/>
      <c r="AJ314" s="37"/>
      <c r="AK314" s="37"/>
      <c r="AL314" s="37"/>
      <c r="AM314" s="37"/>
      <c r="AN314" s="37"/>
      <c r="AO314" s="38"/>
      <c r="AP314" s="38"/>
      <c r="AQ314" s="37"/>
      <c r="AR314" s="37"/>
      <c r="AS314" s="37"/>
      <c r="AT314" s="38"/>
    </row>
    <row r="315" spans="1:46" ht="12.75"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c r="AA315" s="37"/>
      <c r="AB315" s="37"/>
      <c r="AC315" s="37"/>
      <c r="AD315" s="679"/>
      <c r="AE315" s="679"/>
      <c r="AF315" s="37"/>
      <c r="AG315" s="37"/>
      <c r="AH315" s="37"/>
      <c r="AI315" s="856"/>
      <c r="AJ315" s="37"/>
      <c r="AK315" s="37"/>
      <c r="AL315" s="37"/>
      <c r="AM315" s="37"/>
      <c r="AN315" s="37"/>
      <c r="AO315" s="38"/>
      <c r="AP315" s="38"/>
      <c r="AQ315" s="37"/>
      <c r="AR315" s="37"/>
      <c r="AS315" s="37"/>
      <c r="AT315" s="38"/>
    </row>
    <row r="316" spans="1:46" ht="12.75"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c r="AA316" s="37"/>
      <c r="AB316" s="37"/>
      <c r="AC316" s="37"/>
      <c r="AD316" s="679"/>
      <c r="AE316" s="679"/>
      <c r="AF316" s="37"/>
      <c r="AG316" s="37"/>
      <c r="AH316" s="37"/>
      <c r="AI316" s="856"/>
      <c r="AJ316" s="37"/>
      <c r="AK316" s="37"/>
      <c r="AL316" s="37"/>
      <c r="AM316" s="37"/>
      <c r="AN316" s="37"/>
      <c r="AO316" s="38"/>
      <c r="AP316" s="38"/>
      <c r="AQ316" s="37"/>
      <c r="AR316" s="37"/>
      <c r="AS316" s="37"/>
      <c r="AT316" s="38"/>
    </row>
    <row r="317" spans="1:46" ht="12.75"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c r="AA317" s="37"/>
      <c r="AB317" s="37"/>
      <c r="AC317" s="37"/>
      <c r="AD317" s="679"/>
      <c r="AE317" s="679"/>
      <c r="AF317" s="37"/>
      <c r="AG317" s="37"/>
      <c r="AH317" s="37"/>
      <c r="AI317" s="856"/>
      <c r="AJ317" s="37"/>
      <c r="AK317" s="37"/>
      <c r="AL317" s="37"/>
      <c r="AM317" s="37"/>
      <c r="AN317" s="37"/>
      <c r="AO317" s="38"/>
      <c r="AP317" s="38"/>
      <c r="AQ317" s="37"/>
      <c r="AR317" s="37"/>
      <c r="AS317" s="37"/>
      <c r="AT317" s="38"/>
    </row>
    <row r="318" spans="1:46" ht="12.75"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c r="AA318" s="37"/>
      <c r="AB318" s="37"/>
      <c r="AC318" s="37"/>
      <c r="AD318" s="679"/>
      <c r="AE318" s="679"/>
      <c r="AF318" s="37"/>
      <c r="AG318" s="37"/>
      <c r="AH318" s="37"/>
      <c r="AI318" s="856"/>
      <c r="AJ318" s="37"/>
      <c r="AK318" s="37"/>
      <c r="AL318" s="37"/>
      <c r="AM318" s="37"/>
      <c r="AN318" s="37"/>
      <c r="AO318" s="38"/>
      <c r="AP318" s="38"/>
      <c r="AQ318" s="37"/>
      <c r="AR318" s="37"/>
      <c r="AS318" s="37"/>
      <c r="AT318" s="38"/>
    </row>
    <row r="319" spans="1:46" ht="12.75"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c r="AA319" s="37"/>
      <c r="AB319" s="37"/>
      <c r="AC319" s="37"/>
      <c r="AD319" s="679"/>
      <c r="AE319" s="679"/>
      <c r="AF319" s="37"/>
      <c r="AG319" s="37"/>
      <c r="AH319" s="37"/>
      <c r="AI319" s="856"/>
      <c r="AJ319" s="37"/>
      <c r="AK319" s="37"/>
      <c r="AL319" s="37"/>
      <c r="AM319" s="37"/>
      <c r="AN319" s="37"/>
      <c r="AO319" s="38"/>
      <c r="AP319" s="38"/>
      <c r="AQ319" s="37"/>
      <c r="AR319" s="37"/>
      <c r="AS319" s="37"/>
      <c r="AT319" s="38"/>
    </row>
    <row r="320" spans="1:46" ht="12.75"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c r="AA320" s="37"/>
      <c r="AB320" s="37"/>
      <c r="AC320" s="37"/>
      <c r="AD320" s="679"/>
      <c r="AE320" s="679"/>
      <c r="AF320" s="37"/>
      <c r="AG320" s="37"/>
      <c r="AH320" s="37"/>
      <c r="AI320" s="856"/>
      <c r="AJ320" s="37"/>
      <c r="AK320" s="37"/>
      <c r="AL320" s="37"/>
      <c r="AM320" s="37"/>
      <c r="AN320" s="37"/>
      <c r="AO320" s="38"/>
      <c r="AP320" s="38"/>
      <c r="AQ320" s="37"/>
      <c r="AR320" s="37"/>
      <c r="AS320" s="37"/>
      <c r="AT320" s="38"/>
    </row>
    <row r="321" spans="1:46" ht="12.75"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c r="AA321" s="37"/>
      <c r="AB321" s="37"/>
      <c r="AC321" s="37"/>
      <c r="AD321" s="679"/>
      <c r="AE321" s="679"/>
      <c r="AF321" s="37"/>
      <c r="AG321" s="37"/>
      <c r="AH321" s="37"/>
      <c r="AI321" s="856"/>
      <c r="AJ321" s="37"/>
      <c r="AK321" s="37"/>
      <c r="AL321" s="37"/>
      <c r="AM321" s="37"/>
      <c r="AN321" s="37"/>
      <c r="AO321" s="38"/>
      <c r="AP321" s="38"/>
      <c r="AQ321" s="37"/>
      <c r="AR321" s="37"/>
      <c r="AS321" s="37"/>
      <c r="AT321" s="38"/>
    </row>
    <row r="322" spans="1:46" ht="12.75"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c r="AA322" s="37"/>
      <c r="AB322" s="37"/>
      <c r="AC322" s="37"/>
      <c r="AD322" s="679"/>
      <c r="AE322" s="679"/>
      <c r="AF322" s="37"/>
      <c r="AG322" s="37"/>
      <c r="AH322" s="37"/>
      <c r="AI322" s="856"/>
      <c r="AJ322" s="37"/>
      <c r="AK322" s="37"/>
      <c r="AL322" s="37"/>
      <c r="AM322" s="37"/>
      <c r="AN322" s="37"/>
      <c r="AO322" s="38"/>
      <c r="AP322" s="38"/>
      <c r="AQ322" s="37"/>
      <c r="AR322" s="37"/>
      <c r="AS322" s="37"/>
      <c r="AT322" s="38"/>
    </row>
    <row r="323" spans="1:46" ht="12.75"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c r="AA323" s="37"/>
      <c r="AB323" s="37"/>
      <c r="AC323" s="37"/>
      <c r="AD323" s="679"/>
      <c r="AE323" s="679"/>
      <c r="AF323" s="37"/>
      <c r="AG323" s="37"/>
      <c r="AH323" s="37"/>
      <c r="AI323" s="856"/>
      <c r="AJ323" s="37"/>
      <c r="AK323" s="37"/>
      <c r="AL323" s="37"/>
      <c r="AM323" s="37"/>
      <c r="AN323" s="37"/>
      <c r="AO323" s="38"/>
      <c r="AP323" s="38"/>
      <c r="AQ323" s="37"/>
      <c r="AR323" s="37"/>
      <c r="AS323" s="37"/>
      <c r="AT323" s="38"/>
    </row>
    <row r="324" spans="1:46" ht="12.75"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c r="AA324" s="37"/>
      <c r="AB324" s="37"/>
      <c r="AC324" s="37"/>
      <c r="AD324" s="679"/>
      <c r="AE324" s="679"/>
      <c r="AF324" s="37"/>
      <c r="AG324" s="37"/>
      <c r="AH324" s="37"/>
      <c r="AI324" s="856"/>
      <c r="AJ324" s="37"/>
      <c r="AK324" s="37"/>
      <c r="AL324" s="37"/>
      <c r="AM324" s="37"/>
      <c r="AN324" s="37"/>
      <c r="AO324" s="38"/>
      <c r="AP324" s="38"/>
      <c r="AQ324" s="37"/>
      <c r="AR324" s="37"/>
      <c r="AS324" s="37"/>
      <c r="AT324" s="38"/>
    </row>
    <row r="325" spans="1:46" ht="12.75"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c r="AA325" s="37"/>
      <c r="AB325" s="37"/>
      <c r="AC325" s="37"/>
      <c r="AD325" s="679"/>
      <c r="AE325" s="679"/>
      <c r="AF325" s="37"/>
      <c r="AG325" s="37"/>
      <c r="AH325" s="37"/>
      <c r="AI325" s="856"/>
      <c r="AJ325" s="37"/>
      <c r="AK325" s="37"/>
      <c r="AL325" s="37"/>
      <c r="AM325" s="37"/>
      <c r="AN325" s="37"/>
      <c r="AO325" s="38"/>
      <c r="AP325" s="38"/>
      <c r="AQ325" s="37"/>
      <c r="AR325" s="37"/>
      <c r="AS325" s="37"/>
      <c r="AT325" s="38"/>
    </row>
    <row r="326" spans="1:46" ht="12.75"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c r="AA326" s="37"/>
      <c r="AB326" s="37"/>
      <c r="AC326" s="37"/>
      <c r="AD326" s="679"/>
      <c r="AE326" s="679"/>
      <c r="AF326" s="37"/>
      <c r="AG326" s="37"/>
      <c r="AH326" s="37"/>
      <c r="AI326" s="856"/>
      <c r="AJ326" s="37"/>
      <c r="AK326" s="37"/>
      <c r="AL326" s="37"/>
      <c r="AM326" s="37"/>
      <c r="AN326" s="37"/>
      <c r="AO326" s="38"/>
      <c r="AP326" s="38"/>
      <c r="AQ326" s="37"/>
      <c r="AR326" s="37"/>
      <c r="AS326" s="37"/>
      <c r="AT326" s="38"/>
    </row>
    <row r="327" spans="1:46" ht="12.75"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c r="AA327" s="37"/>
      <c r="AB327" s="37"/>
      <c r="AC327" s="37"/>
      <c r="AD327" s="679"/>
      <c r="AE327" s="679"/>
      <c r="AF327" s="37"/>
      <c r="AG327" s="37"/>
      <c r="AH327" s="37"/>
      <c r="AI327" s="856"/>
      <c r="AJ327" s="37"/>
      <c r="AK327" s="37"/>
      <c r="AL327" s="37"/>
      <c r="AM327" s="37"/>
      <c r="AN327" s="37"/>
      <c r="AO327" s="38"/>
      <c r="AP327" s="38"/>
      <c r="AQ327" s="37"/>
      <c r="AR327" s="37"/>
      <c r="AS327" s="37"/>
      <c r="AT327" s="38"/>
    </row>
    <row r="328" spans="1:46" ht="12.75"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c r="AA328" s="37"/>
      <c r="AB328" s="37"/>
      <c r="AC328" s="37"/>
      <c r="AD328" s="679"/>
      <c r="AE328" s="679"/>
      <c r="AF328" s="37"/>
      <c r="AG328" s="37"/>
      <c r="AH328" s="37"/>
      <c r="AI328" s="856"/>
      <c r="AJ328" s="37"/>
      <c r="AK328" s="37"/>
      <c r="AL328" s="37"/>
      <c r="AM328" s="37"/>
      <c r="AN328" s="37"/>
      <c r="AO328" s="38"/>
      <c r="AP328" s="38"/>
      <c r="AQ328" s="37"/>
      <c r="AR328" s="37"/>
      <c r="AS328" s="37"/>
      <c r="AT328" s="38"/>
    </row>
    <row r="329" spans="1:46" ht="12.75"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c r="AA329" s="37"/>
      <c r="AB329" s="37"/>
      <c r="AC329" s="37"/>
      <c r="AD329" s="679"/>
      <c r="AE329" s="679"/>
      <c r="AF329" s="37"/>
      <c r="AG329" s="37"/>
      <c r="AH329" s="37"/>
      <c r="AI329" s="856"/>
      <c r="AJ329" s="37"/>
      <c r="AK329" s="37"/>
      <c r="AL329" s="37"/>
      <c r="AM329" s="37"/>
      <c r="AN329" s="37"/>
      <c r="AO329" s="38"/>
      <c r="AP329" s="38"/>
      <c r="AQ329" s="37"/>
      <c r="AR329" s="37"/>
      <c r="AS329" s="37"/>
      <c r="AT329" s="38"/>
    </row>
    <row r="330" spans="1:46" ht="12.75"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c r="AA330" s="37"/>
      <c r="AB330" s="37"/>
      <c r="AC330" s="37"/>
      <c r="AD330" s="679"/>
      <c r="AE330" s="679"/>
      <c r="AF330" s="37"/>
      <c r="AG330" s="37"/>
      <c r="AH330" s="37"/>
      <c r="AI330" s="856"/>
      <c r="AJ330" s="37"/>
      <c r="AK330" s="37"/>
      <c r="AL330" s="37"/>
      <c r="AM330" s="37"/>
      <c r="AN330" s="37"/>
      <c r="AO330" s="38"/>
      <c r="AP330" s="38"/>
      <c r="AQ330" s="37"/>
      <c r="AR330" s="37"/>
      <c r="AS330" s="37"/>
      <c r="AT330" s="38"/>
    </row>
    <row r="331" spans="1:46" ht="12.75"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c r="AA331" s="37"/>
      <c r="AB331" s="37"/>
      <c r="AC331" s="37"/>
      <c r="AD331" s="679"/>
      <c r="AE331" s="679"/>
      <c r="AF331" s="37"/>
      <c r="AG331" s="37"/>
      <c r="AH331" s="37"/>
      <c r="AI331" s="856"/>
      <c r="AJ331" s="37"/>
      <c r="AK331" s="37"/>
      <c r="AL331" s="37"/>
      <c r="AM331" s="37"/>
      <c r="AN331" s="37"/>
      <c r="AO331" s="38"/>
      <c r="AP331" s="38"/>
      <c r="AQ331" s="37"/>
      <c r="AR331" s="37"/>
      <c r="AS331" s="37"/>
      <c r="AT331" s="38"/>
    </row>
    <row r="332" spans="1:46" ht="12.75"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c r="AA332" s="37"/>
      <c r="AB332" s="37"/>
      <c r="AC332" s="37"/>
      <c r="AD332" s="679"/>
      <c r="AE332" s="679"/>
      <c r="AF332" s="37"/>
      <c r="AG332" s="37"/>
      <c r="AH332" s="37"/>
      <c r="AI332" s="856"/>
      <c r="AJ332" s="37"/>
      <c r="AK332" s="37"/>
      <c r="AL332" s="37"/>
      <c r="AM332" s="37"/>
      <c r="AN332" s="37"/>
      <c r="AO332" s="38"/>
      <c r="AP332" s="38"/>
      <c r="AQ332" s="37"/>
      <c r="AR332" s="37"/>
      <c r="AS332" s="37"/>
      <c r="AT332" s="38"/>
    </row>
    <row r="333" spans="1:46" ht="12.75"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c r="AA333" s="37"/>
      <c r="AB333" s="37"/>
      <c r="AC333" s="37"/>
      <c r="AD333" s="679"/>
      <c r="AE333" s="679"/>
      <c r="AF333" s="37"/>
      <c r="AG333" s="37"/>
      <c r="AH333" s="37"/>
      <c r="AI333" s="856"/>
      <c r="AJ333" s="37"/>
      <c r="AK333" s="37"/>
      <c r="AL333" s="37"/>
      <c r="AM333" s="37"/>
      <c r="AN333" s="37"/>
      <c r="AO333" s="38"/>
      <c r="AP333" s="38"/>
      <c r="AQ333" s="37"/>
      <c r="AR333" s="37"/>
      <c r="AS333" s="37"/>
      <c r="AT333" s="38"/>
    </row>
    <row r="334" spans="1:46" ht="12.75"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c r="AA334" s="37"/>
      <c r="AB334" s="37"/>
      <c r="AC334" s="37"/>
      <c r="AD334" s="679"/>
      <c r="AE334" s="679"/>
      <c r="AF334" s="37"/>
      <c r="AG334" s="37"/>
      <c r="AH334" s="37"/>
      <c r="AI334" s="856"/>
      <c r="AJ334" s="37"/>
      <c r="AK334" s="37"/>
      <c r="AL334" s="37"/>
      <c r="AM334" s="37"/>
      <c r="AN334" s="37"/>
      <c r="AO334" s="38"/>
      <c r="AP334" s="38"/>
      <c r="AQ334" s="37"/>
      <c r="AR334" s="37"/>
      <c r="AS334" s="37"/>
      <c r="AT334" s="38"/>
    </row>
    <row r="335" spans="1:46" ht="12.75"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c r="AA335" s="37"/>
      <c r="AB335" s="37"/>
      <c r="AC335" s="37"/>
      <c r="AD335" s="679"/>
      <c r="AE335" s="679"/>
      <c r="AF335" s="37"/>
      <c r="AG335" s="37"/>
      <c r="AH335" s="37"/>
      <c r="AI335" s="856"/>
      <c r="AJ335" s="37"/>
      <c r="AK335" s="37"/>
      <c r="AL335" s="37"/>
      <c r="AM335" s="37"/>
      <c r="AN335" s="37"/>
      <c r="AO335" s="38"/>
      <c r="AP335" s="38"/>
      <c r="AQ335" s="37"/>
      <c r="AR335" s="37"/>
      <c r="AS335" s="37"/>
      <c r="AT335" s="38"/>
    </row>
    <row r="336" spans="1:46" ht="12.75"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c r="AA336" s="37"/>
      <c r="AB336" s="37"/>
      <c r="AC336" s="37"/>
      <c r="AD336" s="679"/>
      <c r="AE336" s="679"/>
      <c r="AF336" s="37"/>
      <c r="AG336" s="37"/>
      <c r="AH336" s="37"/>
      <c r="AI336" s="856"/>
      <c r="AJ336" s="37"/>
      <c r="AK336" s="37"/>
      <c r="AL336" s="37"/>
      <c r="AM336" s="37"/>
      <c r="AN336" s="37"/>
      <c r="AO336" s="38"/>
      <c r="AP336" s="38"/>
      <c r="AQ336" s="37"/>
      <c r="AR336" s="37"/>
      <c r="AS336" s="37"/>
      <c r="AT336" s="38"/>
    </row>
    <row r="337" spans="1:46" ht="12.75"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c r="AA337" s="37"/>
      <c r="AB337" s="37"/>
      <c r="AC337" s="37"/>
      <c r="AD337" s="679"/>
      <c r="AE337" s="679"/>
      <c r="AF337" s="37"/>
      <c r="AG337" s="37"/>
      <c r="AH337" s="37"/>
      <c r="AI337" s="856"/>
      <c r="AJ337" s="37"/>
      <c r="AK337" s="37"/>
      <c r="AL337" s="37"/>
      <c r="AM337" s="37"/>
      <c r="AN337" s="37"/>
      <c r="AO337" s="38"/>
      <c r="AP337" s="38"/>
      <c r="AQ337" s="37"/>
      <c r="AR337" s="37"/>
      <c r="AS337" s="37"/>
      <c r="AT337" s="38"/>
    </row>
    <row r="338" spans="1:46" ht="12.75"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c r="AA338" s="37"/>
      <c r="AB338" s="37"/>
      <c r="AC338" s="37"/>
      <c r="AD338" s="679"/>
      <c r="AE338" s="679"/>
      <c r="AF338" s="37"/>
      <c r="AG338" s="37"/>
      <c r="AH338" s="37"/>
      <c r="AI338" s="856"/>
      <c r="AJ338" s="37"/>
      <c r="AK338" s="37"/>
      <c r="AL338" s="37"/>
      <c r="AM338" s="37"/>
      <c r="AN338" s="37"/>
      <c r="AO338" s="38"/>
      <c r="AP338" s="38"/>
      <c r="AQ338" s="37"/>
      <c r="AR338" s="37"/>
      <c r="AS338" s="37"/>
      <c r="AT338" s="38"/>
    </row>
    <row r="339" spans="1:46" ht="12.75"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c r="AA339" s="37"/>
      <c r="AB339" s="37"/>
      <c r="AC339" s="37"/>
      <c r="AD339" s="679"/>
      <c r="AE339" s="679"/>
      <c r="AF339" s="37"/>
      <c r="AG339" s="37"/>
      <c r="AH339" s="37"/>
      <c r="AI339" s="856"/>
      <c r="AJ339" s="37"/>
      <c r="AK339" s="37"/>
      <c r="AL339" s="37"/>
      <c r="AM339" s="37"/>
      <c r="AN339" s="37"/>
      <c r="AO339" s="38"/>
      <c r="AP339" s="38"/>
      <c r="AQ339" s="37"/>
      <c r="AR339" s="37"/>
      <c r="AS339" s="37"/>
      <c r="AT339" s="38"/>
    </row>
    <row r="340" spans="1:46" ht="12.75"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c r="AA340" s="37"/>
      <c r="AB340" s="37"/>
      <c r="AC340" s="37"/>
      <c r="AD340" s="679"/>
      <c r="AE340" s="679"/>
      <c r="AF340" s="37"/>
      <c r="AG340" s="37"/>
      <c r="AH340" s="37"/>
      <c r="AI340" s="856"/>
      <c r="AJ340" s="37"/>
      <c r="AK340" s="37"/>
      <c r="AL340" s="37"/>
      <c r="AM340" s="37"/>
      <c r="AN340" s="37"/>
      <c r="AO340" s="38"/>
      <c r="AP340" s="38"/>
      <c r="AQ340" s="37"/>
      <c r="AR340" s="37"/>
      <c r="AS340" s="37"/>
      <c r="AT340" s="38"/>
    </row>
    <row r="341" spans="1:46" ht="12.75"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c r="AA341" s="37"/>
      <c r="AB341" s="37"/>
      <c r="AC341" s="37"/>
      <c r="AD341" s="679"/>
      <c r="AE341" s="679"/>
      <c r="AF341" s="37"/>
      <c r="AG341" s="37"/>
      <c r="AH341" s="37"/>
      <c r="AI341" s="856"/>
      <c r="AJ341" s="37"/>
      <c r="AK341" s="37"/>
      <c r="AL341" s="37"/>
      <c r="AM341" s="37"/>
      <c r="AN341" s="37"/>
      <c r="AO341" s="38"/>
      <c r="AP341" s="38"/>
      <c r="AQ341" s="37"/>
      <c r="AR341" s="37"/>
      <c r="AS341" s="37"/>
      <c r="AT341" s="38"/>
    </row>
    <row r="342" spans="1:46" ht="12.75"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c r="AA342" s="37"/>
      <c r="AB342" s="37"/>
      <c r="AC342" s="37"/>
      <c r="AD342" s="679"/>
      <c r="AE342" s="679"/>
      <c r="AF342" s="37"/>
      <c r="AG342" s="37"/>
      <c r="AH342" s="37"/>
      <c r="AI342" s="856"/>
      <c r="AJ342" s="37"/>
      <c r="AK342" s="37"/>
      <c r="AL342" s="37"/>
      <c r="AM342" s="37"/>
      <c r="AN342" s="37"/>
      <c r="AO342" s="38"/>
      <c r="AP342" s="38"/>
      <c r="AQ342" s="37"/>
      <c r="AR342" s="37"/>
      <c r="AS342" s="37"/>
      <c r="AT342" s="38"/>
    </row>
    <row r="343" spans="1:46" ht="12.75"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c r="AA343" s="37"/>
      <c r="AB343" s="37"/>
      <c r="AC343" s="37"/>
      <c r="AD343" s="679"/>
      <c r="AE343" s="679"/>
      <c r="AF343" s="37"/>
      <c r="AG343" s="37"/>
      <c r="AH343" s="37"/>
      <c r="AI343" s="856"/>
      <c r="AJ343" s="37"/>
      <c r="AK343" s="37"/>
      <c r="AL343" s="37"/>
      <c r="AM343" s="37"/>
      <c r="AN343" s="37"/>
      <c r="AO343" s="38"/>
      <c r="AP343" s="38"/>
      <c r="AQ343" s="37"/>
      <c r="AR343" s="37"/>
      <c r="AS343" s="37"/>
      <c r="AT343" s="38"/>
    </row>
    <row r="344" spans="1:46" ht="12.75"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c r="AA344" s="37"/>
      <c r="AB344" s="37"/>
      <c r="AC344" s="37"/>
      <c r="AD344" s="679"/>
      <c r="AE344" s="679"/>
      <c r="AF344" s="37"/>
      <c r="AG344" s="37"/>
      <c r="AH344" s="37"/>
      <c r="AI344" s="856"/>
      <c r="AJ344" s="37"/>
      <c r="AK344" s="37"/>
      <c r="AL344" s="37"/>
      <c r="AM344" s="37"/>
      <c r="AN344" s="37"/>
      <c r="AO344" s="38"/>
      <c r="AP344" s="38"/>
      <c r="AQ344" s="37"/>
      <c r="AR344" s="37"/>
      <c r="AS344" s="37"/>
      <c r="AT344" s="38"/>
    </row>
    <row r="345" spans="1:46" ht="12.75"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c r="AA345" s="37"/>
      <c r="AB345" s="37"/>
      <c r="AC345" s="37"/>
      <c r="AD345" s="679"/>
      <c r="AE345" s="679"/>
      <c r="AF345" s="37"/>
      <c r="AG345" s="37"/>
      <c r="AH345" s="37"/>
      <c r="AI345" s="856"/>
      <c r="AJ345" s="37"/>
      <c r="AK345" s="37"/>
      <c r="AL345" s="37"/>
      <c r="AM345" s="37"/>
      <c r="AN345" s="37"/>
      <c r="AO345" s="38"/>
      <c r="AP345" s="38"/>
      <c r="AQ345" s="37"/>
      <c r="AR345" s="37"/>
      <c r="AS345" s="37"/>
      <c r="AT345" s="38"/>
    </row>
    <row r="346" spans="1:46" ht="12.75"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37"/>
      <c r="AC346" s="37"/>
      <c r="AD346" s="679"/>
      <c r="AE346" s="679"/>
      <c r="AF346" s="37"/>
      <c r="AG346" s="37"/>
      <c r="AH346" s="37"/>
      <c r="AI346" s="856"/>
      <c r="AJ346" s="37"/>
      <c r="AK346" s="37"/>
      <c r="AL346" s="37"/>
      <c r="AM346" s="37"/>
      <c r="AN346" s="37"/>
      <c r="AO346" s="38"/>
      <c r="AP346" s="38"/>
      <c r="AQ346" s="37"/>
      <c r="AR346" s="37"/>
      <c r="AS346" s="37"/>
      <c r="AT346" s="38"/>
    </row>
    <row r="347" spans="1:46" ht="12.75"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c r="AA347" s="37"/>
      <c r="AB347" s="37"/>
      <c r="AC347" s="37"/>
      <c r="AD347" s="679"/>
      <c r="AE347" s="679"/>
      <c r="AF347" s="37"/>
      <c r="AG347" s="37"/>
      <c r="AH347" s="37"/>
      <c r="AI347" s="856"/>
      <c r="AJ347" s="37"/>
      <c r="AK347" s="37"/>
      <c r="AL347" s="37"/>
      <c r="AM347" s="37"/>
      <c r="AN347" s="37"/>
      <c r="AO347" s="38"/>
      <c r="AP347" s="38"/>
      <c r="AQ347" s="37"/>
      <c r="AR347" s="37"/>
      <c r="AS347" s="37"/>
      <c r="AT347" s="38"/>
    </row>
    <row r="348" spans="1:46" ht="12.75"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c r="AA348" s="37"/>
      <c r="AB348" s="37"/>
      <c r="AC348" s="37"/>
      <c r="AD348" s="679"/>
      <c r="AE348" s="679"/>
      <c r="AF348" s="37"/>
      <c r="AG348" s="37"/>
      <c r="AH348" s="37"/>
      <c r="AI348" s="856"/>
      <c r="AJ348" s="37"/>
      <c r="AK348" s="37"/>
      <c r="AL348" s="37"/>
      <c r="AM348" s="37"/>
      <c r="AN348" s="37"/>
      <c r="AO348" s="38"/>
      <c r="AP348" s="38"/>
      <c r="AQ348" s="37"/>
      <c r="AR348" s="37"/>
      <c r="AS348" s="37"/>
      <c r="AT348" s="38"/>
    </row>
    <row r="349" spans="1:46" ht="12.75"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c r="AA349" s="37"/>
      <c r="AB349" s="37"/>
      <c r="AC349" s="37"/>
      <c r="AD349" s="679"/>
      <c r="AE349" s="679"/>
      <c r="AF349" s="37"/>
      <c r="AG349" s="37"/>
      <c r="AH349" s="37"/>
      <c r="AI349" s="856"/>
      <c r="AJ349" s="37"/>
      <c r="AK349" s="37"/>
      <c r="AL349" s="37"/>
      <c r="AM349" s="37"/>
      <c r="AN349" s="37"/>
      <c r="AO349" s="38"/>
      <c r="AP349" s="38"/>
      <c r="AQ349" s="37"/>
      <c r="AR349" s="37"/>
      <c r="AS349" s="37"/>
      <c r="AT349" s="38"/>
    </row>
    <row r="350" spans="1:46" ht="12.75"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c r="AA350" s="37"/>
      <c r="AB350" s="37"/>
      <c r="AC350" s="37"/>
      <c r="AD350" s="679"/>
      <c r="AE350" s="679"/>
      <c r="AF350" s="37"/>
      <c r="AG350" s="37"/>
      <c r="AH350" s="37"/>
      <c r="AI350" s="856"/>
      <c r="AJ350" s="37"/>
      <c r="AK350" s="37"/>
      <c r="AL350" s="37"/>
      <c r="AM350" s="37"/>
      <c r="AN350" s="37"/>
      <c r="AO350" s="38"/>
      <c r="AP350" s="38"/>
      <c r="AQ350" s="37"/>
      <c r="AR350" s="37"/>
      <c r="AS350" s="37"/>
      <c r="AT350" s="38"/>
    </row>
    <row r="351" spans="1:46" ht="12.75"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c r="AA351" s="37"/>
      <c r="AB351" s="37"/>
      <c r="AC351" s="37"/>
      <c r="AD351" s="679"/>
      <c r="AE351" s="679"/>
      <c r="AF351" s="37"/>
      <c r="AG351" s="37"/>
      <c r="AH351" s="37"/>
      <c r="AI351" s="856"/>
      <c r="AJ351" s="37"/>
      <c r="AK351" s="37"/>
      <c r="AL351" s="37"/>
      <c r="AM351" s="37"/>
      <c r="AN351" s="37"/>
      <c r="AO351" s="38"/>
      <c r="AP351" s="38"/>
      <c r="AQ351" s="37"/>
      <c r="AR351" s="37"/>
      <c r="AS351" s="37"/>
      <c r="AT351" s="38"/>
    </row>
    <row r="352" spans="1:46" ht="12.75"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c r="AA352" s="37"/>
      <c r="AB352" s="37"/>
      <c r="AC352" s="37"/>
      <c r="AD352" s="679"/>
      <c r="AE352" s="679"/>
      <c r="AF352" s="37"/>
      <c r="AG352" s="37"/>
      <c r="AH352" s="37"/>
      <c r="AI352" s="856"/>
      <c r="AJ352" s="37"/>
      <c r="AK352" s="37"/>
      <c r="AL352" s="37"/>
      <c r="AM352" s="37"/>
      <c r="AN352" s="37"/>
      <c r="AO352" s="38"/>
      <c r="AP352" s="38"/>
      <c r="AQ352" s="37"/>
      <c r="AR352" s="37"/>
      <c r="AS352" s="37"/>
      <c r="AT352" s="38"/>
    </row>
    <row r="353" spans="1:46" ht="12.75"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c r="AA353" s="37"/>
      <c r="AB353" s="37"/>
      <c r="AC353" s="37"/>
      <c r="AD353" s="679"/>
      <c r="AE353" s="679"/>
      <c r="AF353" s="37"/>
      <c r="AG353" s="37"/>
      <c r="AH353" s="37"/>
      <c r="AI353" s="856"/>
      <c r="AJ353" s="37"/>
      <c r="AK353" s="37"/>
      <c r="AL353" s="37"/>
      <c r="AM353" s="37"/>
      <c r="AN353" s="37"/>
      <c r="AO353" s="38"/>
      <c r="AP353" s="38"/>
      <c r="AQ353" s="37"/>
      <c r="AR353" s="37"/>
      <c r="AS353" s="37"/>
      <c r="AT353" s="38"/>
    </row>
    <row r="354" spans="1:46" ht="12.75"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c r="AA354" s="37"/>
      <c r="AB354" s="37"/>
      <c r="AC354" s="37"/>
      <c r="AD354" s="679"/>
      <c r="AE354" s="679"/>
      <c r="AF354" s="37"/>
      <c r="AG354" s="37"/>
      <c r="AH354" s="37"/>
      <c r="AI354" s="856"/>
      <c r="AJ354" s="37"/>
      <c r="AK354" s="37"/>
      <c r="AL354" s="37"/>
      <c r="AM354" s="37"/>
      <c r="AN354" s="37"/>
      <c r="AO354" s="38"/>
      <c r="AP354" s="38"/>
      <c r="AQ354" s="37"/>
      <c r="AR354" s="37"/>
      <c r="AS354" s="37"/>
      <c r="AT354" s="38"/>
    </row>
    <row r="355" spans="1:46" ht="12.75"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c r="AA355" s="37"/>
      <c r="AB355" s="37"/>
      <c r="AC355" s="37"/>
      <c r="AD355" s="679"/>
      <c r="AE355" s="679"/>
      <c r="AF355" s="37"/>
      <c r="AG355" s="37"/>
      <c r="AH355" s="37"/>
      <c r="AI355" s="856"/>
      <c r="AJ355" s="37"/>
      <c r="AK355" s="37"/>
      <c r="AL355" s="37"/>
      <c r="AM355" s="37"/>
      <c r="AN355" s="37"/>
      <c r="AO355" s="38"/>
      <c r="AP355" s="38"/>
      <c r="AQ355" s="37"/>
      <c r="AR355" s="37"/>
      <c r="AS355" s="37"/>
      <c r="AT355" s="38"/>
    </row>
    <row r="356" spans="1:46" ht="12.75"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c r="AA356" s="37"/>
      <c r="AB356" s="37"/>
      <c r="AC356" s="37"/>
      <c r="AD356" s="679"/>
      <c r="AE356" s="679"/>
      <c r="AF356" s="37"/>
      <c r="AG356" s="37"/>
      <c r="AH356" s="37"/>
      <c r="AI356" s="856"/>
      <c r="AJ356" s="37"/>
      <c r="AK356" s="37"/>
      <c r="AL356" s="37"/>
      <c r="AM356" s="37"/>
      <c r="AN356" s="37"/>
      <c r="AO356" s="38"/>
      <c r="AP356" s="38"/>
      <c r="AQ356" s="37"/>
      <c r="AR356" s="37"/>
      <c r="AS356" s="37"/>
      <c r="AT356" s="38"/>
    </row>
    <row r="357" spans="1:46" ht="12.75"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c r="AA357" s="37"/>
      <c r="AB357" s="37"/>
      <c r="AC357" s="37"/>
      <c r="AD357" s="679"/>
      <c r="AE357" s="679"/>
      <c r="AF357" s="37"/>
      <c r="AG357" s="37"/>
      <c r="AH357" s="37"/>
      <c r="AI357" s="856"/>
      <c r="AJ357" s="37"/>
      <c r="AK357" s="37"/>
      <c r="AL357" s="37"/>
      <c r="AM357" s="37"/>
      <c r="AN357" s="37"/>
      <c r="AO357" s="38"/>
      <c r="AP357" s="38"/>
      <c r="AQ357" s="37"/>
      <c r="AR357" s="37"/>
      <c r="AS357" s="37"/>
      <c r="AT357" s="38"/>
    </row>
    <row r="358" spans="1:46" ht="12.75"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c r="AA358" s="37"/>
      <c r="AB358" s="37"/>
      <c r="AC358" s="37"/>
      <c r="AD358" s="679"/>
      <c r="AE358" s="679"/>
      <c r="AF358" s="37"/>
      <c r="AG358" s="37"/>
      <c r="AH358" s="37"/>
      <c r="AI358" s="856"/>
      <c r="AJ358" s="37"/>
      <c r="AK358" s="37"/>
      <c r="AL358" s="37"/>
      <c r="AM358" s="37"/>
      <c r="AN358" s="37"/>
      <c r="AO358" s="38"/>
      <c r="AP358" s="38"/>
      <c r="AQ358" s="37"/>
      <c r="AR358" s="37"/>
      <c r="AS358" s="37"/>
      <c r="AT358" s="38"/>
    </row>
    <row r="359" spans="1:46" ht="12.75"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c r="AA359" s="37"/>
      <c r="AB359" s="37"/>
      <c r="AC359" s="37"/>
      <c r="AD359" s="679"/>
      <c r="AE359" s="679"/>
      <c r="AF359" s="37"/>
      <c r="AG359" s="37"/>
      <c r="AH359" s="37"/>
      <c r="AI359" s="856"/>
      <c r="AJ359" s="37"/>
      <c r="AK359" s="37"/>
      <c r="AL359" s="37"/>
      <c r="AM359" s="37"/>
      <c r="AN359" s="37"/>
      <c r="AO359" s="38"/>
      <c r="AP359" s="38"/>
      <c r="AQ359" s="37"/>
      <c r="AR359" s="37"/>
      <c r="AS359" s="37"/>
      <c r="AT359" s="38"/>
    </row>
    <row r="360" spans="1:46" ht="12.75"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c r="AA360" s="37"/>
      <c r="AB360" s="37"/>
      <c r="AC360" s="37"/>
      <c r="AD360" s="679"/>
      <c r="AE360" s="679"/>
      <c r="AF360" s="37"/>
      <c r="AG360" s="37"/>
      <c r="AH360" s="37"/>
      <c r="AI360" s="856"/>
      <c r="AJ360" s="37"/>
      <c r="AK360" s="37"/>
      <c r="AL360" s="37"/>
      <c r="AM360" s="37"/>
      <c r="AN360" s="37"/>
      <c r="AO360" s="38"/>
      <c r="AP360" s="38"/>
      <c r="AQ360" s="37"/>
      <c r="AR360" s="37"/>
      <c r="AS360" s="37"/>
      <c r="AT360" s="38"/>
    </row>
    <row r="361" spans="1:46" ht="12.75"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c r="AA361" s="37"/>
      <c r="AB361" s="37"/>
      <c r="AC361" s="37"/>
      <c r="AD361" s="679"/>
      <c r="AE361" s="679"/>
      <c r="AF361" s="37"/>
      <c r="AG361" s="37"/>
      <c r="AH361" s="37"/>
      <c r="AI361" s="856"/>
      <c r="AJ361" s="37"/>
      <c r="AK361" s="37"/>
      <c r="AL361" s="37"/>
      <c r="AM361" s="37"/>
      <c r="AN361" s="37"/>
      <c r="AO361" s="38"/>
      <c r="AP361" s="38"/>
      <c r="AQ361" s="37"/>
      <c r="AR361" s="37"/>
      <c r="AS361" s="37"/>
      <c r="AT361" s="38"/>
    </row>
    <row r="362" spans="1:46" ht="12.75"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c r="AA362" s="37"/>
      <c r="AB362" s="37"/>
      <c r="AC362" s="37"/>
      <c r="AD362" s="679"/>
      <c r="AE362" s="679"/>
      <c r="AF362" s="37"/>
      <c r="AG362" s="37"/>
      <c r="AH362" s="37"/>
      <c r="AI362" s="856"/>
      <c r="AJ362" s="37"/>
      <c r="AK362" s="37"/>
      <c r="AL362" s="37"/>
      <c r="AM362" s="37"/>
      <c r="AN362" s="37"/>
      <c r="AO362" s="38"/>
      <c r="AP362" s="38"/>
      <c r="AQ362" s="37"/>
      <c r="AR362" s="37"/>
      <c r="AS362" s="37"/>
      <c r="AT362" s="38"/>
    </row>
    <row r="363" spans="1:46" ht="12.75"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c r="AB363" s="37"/>
      <c r="AC363" s="37"/>
      <c r="AD363" s="679"/>
      <c r="AE363" s="679"/>
      <c r="AF363" s="37"/>
      <c r="AG363" s="37"/>
      <c r="AH363" s="37"/>
      <c r="AI363" s="856"/>
      <c r="AJ363" s="37"/>
      <c r="AK363" s="37"/>
      <c r="AL363" s="37"/>
      <c r="AM363" s="37"/>
      <c r="AN363" s="37"/>
      <c r="AO363" s="38"/>
      <c r="AP363" s="38"/>
      <c r="AQ363" s="37"/>
      <c r="AR363" s="37"/>
      <c r="AS363" s="37"/>
      <c r="AT363" s="38"/>
    </row>
    <row r="364" spans="1:46" ht="12.75"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c r="AA364" s="37"/>
      <c r="AB364" s="37"/>
      <c r="AC364" s="37"/>
      <c r="AD364" s="679"/>
      <c r="AE364" s="679"/>
      <c r="AF364" s="37"/>
      <c r="AG364" s="37"/>
      <c r="AH364" s="37"/>
      <c r="AI364" s="856"/>
      <c r="AJ364" s="37"/>
      <c r="AK364" s="37"/>
      <c r="AL364" s="37"/>
      <c r="AM364" s="37"/>
      <c r="AN364" s="37"/>
      <c r="AO364" s="38"/>
      <c r="AP364" s="38"/>
      <c r="AQ364" s="37"/>
      <c r="AR364" s="37"/>
      <c r="AS364" s="37"/>
      <c r="AT364" s="38"/>
    </row>
    <row r="365" spans="1:46" ht="12.75"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c r="AA365" s="37"/>
      <c r="AB365" s="37"/>
      <c r="AC365" s="37"/>
      <c r="AD365" s="679"/>
      <c r="AE365" s="679"/>
      <c r="AF365" s="37"/>
      <c r="AG365" s="37"/>
      <c r="AH365" s="37"/>
      <c r="AI365" s="856"/>
      <c r="AJ365" s="37"/>
      <c r="AK365" s="37"/>
      <c r="AL365" s="37"/>
      <c r="AM365" s="37"/>
      <c r="AN365" s="37"/>
      <c r="AO365" s="38"/>
      <c r="AP365" s="38"/>
      <c r="AQ365" s="37"/>
      <c r="AR365" s="37"/>
      <c r="AS365" s="37"/>
      <c r="AT365" s="38"/>
    </row>
    <row r="366" spans="1:46" ht="12.75"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c r="AA366" s="37"/>
      <c r="AB366" s="37"/>
      <c r="AC366" s="37"/>
      <c r="AD366" s="679"/>
      <c r="AE366" s="679"/>
      <c r="AF366" s="37"/>
      <c r="AG366" s="37"/>
      <c r="AH366" s="37"/>
      <c r="AI366" s="856"/>
      <c r="AJ366" s="37"/>
      <c r="AK366" s="37"/>
      <c r="AL366" s="37"/>
      <c r="AM366" s="37"/>
      <c r="AN366" s="37"/>
      <c r="AO366" s="38"/>
      <c r="AP366" s="38"/>
      <c r="AQ366" s="37"/>
      <c r="AR366" s="37"/>
      <c r="AS366" s="37"/>
      <c r="AT366" s="38"/>
    </row>
    <row r="367" spans="1:46" ht="12.75"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c r="AA367" s="37"/>
      <c r="AB367" s="37"/>
      <c r="AC367" s="37"/>
      <c r="AD367" s="679"/>
      <c r="AE367" s="679"/>
      <c r="AF367" s="37"/>
      <c r="AG367" s="37"/>
      <c r="AH367" s="37"/>
      <c r="AI367" s="856"/>
      <c r="AJ367" s="37"/>
      <c r="AK367" s="37"/>
      <c r="AL367" s="37"/>
      <c r="AM367" s="37"/>
      <c r="AN367" s="37"/>
      <c r="AO367" s="38"/>
      <c r="AP367" s="38"/>
      <c r="AQ367" s="37"/>
      <c r="AR367" s="37"/>
      <c r="AS367" s="37"/>
      <c r="AT367" s="38"/>
    </row>
    <row r="368" spans="1:46" ht="12.75"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c r="AA368" s="37"/>
      <c r="AB368" s="37"/>
      <c r="AC368" s="37"/>
      <c r="AD368" s="679"/>
      <c r="AE368" s="679"/>
      <c r="AF368" s="37"/>
      <c r="AG368" s="37"/>
      <c r="AH368" s="37"/>
      <c r="AI368" s="856"/>
      <c r="AJ368" s="37"/>
      <c r="AK368" s="37"/>
      <c r="AL368" s="37"/>
      <c r="AM368" s="37"/>
      <c r="AN368" s="37"/>
      <c r="AO368" s="38"/>
      <c r="AP368" s="38"/>
      <c r="AQ368" s="37"/>
      <c r="AR368" s="37"/>
      <c r="AS368" s="37"/>
      <c r="AT368" s="38"/>
    </row>
    <row r="369" spans="1:46" ht="12.75"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c r="AA369" s="37"/>
      <c r="AB369" s="37"/>
      <c r="AC369" s="37"/>
      <c r="AD369" s="679"/>
      <c r="AE369" s="679"/>
      <c r="AF369" s="37"/>
      <c r="AG369" s="37"/>
      <c r="AH369" s="37"/>
      <c r="AI369" s="856"/>
      <c r="AJ369" s="37"/>
      <c r="AK369" s="37"/>
      <c r="AL369" s="37"/>
      <c r="AM369" s="37"/>
      <c r="AN369" s="37"/>
      <c r="AO369" s="38"/>
      <c r="AP369" s="38"/>
      <c r="AQ369" s="37"/>
      <c r="AR369" s="37"/>
      <c r="AS369" s="37"/>
      <c r="AT369" s="38"/>
    </row>
    <row r="370" spans="1:46" ht="12.75"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c r="AA370" s="37"/>
      <c r="AB370" s="37"/>
      <c r="AC370" s="37"/>
      <c r="AD370" s="679"/>
      <c r="AE370" s="679"/>
      <c r="AF370" s="37"/>
      <c r="AG370" s="37"/>
      <c r="AH370" s="37"/>
      <c r="AI370" s="856"/>
      <c r="AJ370" s="37"/>
      <c r="AK370" s="37"/>
      <c r="AL370" s="37"/>
      <c r="AM370" s="37"/>
      <c r="AN370" s="37"/>
      <c r="AO370" s="38"/>
      <c r="AP370" s="38"/>
      <c r="AQ370" s="37"/>
      <c r="AR370" s="37"/>
      <c r="AS370" s="37"/>
      <c r="AT370" s="38"/>
    </row>
    <row r="371" spans="1:46" ht="12.75"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c r="AA371" s="37"/>
      <c r="AB371" s="37"/>
      <c r="AC371" s="37"/>
      <c r="AD371" s="679"/>
      <c r="AE371" s="679"/>
      <c r="AF371" s="37"/>
      <c r="AG371" s="37"/>
      <c r="AH371" s="37"/>
      <c r="AI371" s="856"/>
      <c r="AJ371" s="37"/>
      <c r="AK371" s="37"/>
      <c r="AL371" s="37"/>
      <c r="AM371" s="37"/>
      <c r="AN371" s="37"/>
      <c r="AO371" s="38"/>
      <c r="AP371" s="38"/>
      <c r="AQ371" s="37"/>
      <c r="AR371" s="37"/>
      <c r="AS371" s="37"/>
      <c r="AT371" s="38"/>
    </row>
    <row r="372" spans="1:46" ht="12.75"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c r="AA372" s="37"/>
      <c r="AB372" s="37"/>
      <c r="AC372" s="37"/>
      <c r="AD372" s="679"/>
      <c r="AE372" s="679"/>
      <c r="AF372" s="37"/>
      <c r="AG372" s="37"/>
      <c r="AH372" s="37"/>
      <c r="AI372" s="856"/>
      <c r="AJ372" s="37"/>
      <c r="AK372" s="37"/>
      <c r="AL372" s="37"/>
      <c r="AM372" s="37"/>
      <c r="AN372" s="37"/>
      <c r="AO372" s="38"/>
      <c r="AP372" s="38"/>
      <c r="AQ372" s="37"/>
      <c r="AR372" s="37"/>
      <c r="AS372" s="37"/>
      <c r="AT372" s="38"/>
    </row>
    <row r="373" spans="1:46" ht="12.75"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c r="AA373" s="37"/>
      <c r="AB373" s="37"/>
      <c r="AC373" s="37"/>
      <c r="AD373" s="679"/>
      <c r="AE373" s="679"/>
      <c r="AF373" s="37"/>
      <c r="AG373" s="37"/>
      <c r="AH373" s="37"/>
      <c r="AI373" s="856"/>
      <c r="AJ373" s="37"/>
      <c r="AK373" s="37"/>
      <c r="AL373" s="37"/>
      <c r="AM373" s="37"/>
      <c r="AN373" s="37"/>
      <c r="AO373" s="38"/>
      <c r="AP373" s="38"/>
      <c r="AQ373" s="37"/>
      <c r="AR373" s="37"/>
      <c r="AS373" s="37"/>
      <c r="AT373" s="38"/>
    </row>
    <row r="374" spans="1:46" ht="12.75"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c r="AA374" s="37"/>
      <c r="AB374" s="37"/>
      <c r="AC374" s="37"/>
      <c r="AD374" s="679"/>
      <c r="AE374" s="679"/>
      <c r="AF374" s="37"/>
      <c r="AG374" s="37"/>
      <c r="AH374" s="37"/>
      <c r="AI374" s="856"/>
      <c r="AJ374" s="37"/>
      <c r="AK374" s="37"/>
      <c r="AL374" s="37"/>
      <c r="AM374" s="37"/>
      <c r="AN374" s="37"/>
      <c r="AO374" s="38"/>
      <c r="AP374" s="38"/>
      <c r="AQ374" s="37"/>
      <c r="AR374" s="37"/>
      <c r="AS374" s="37"/>
      <c r="AT374" s="38"/>
    </row>
    <row r="375" spans="1:46" ht="12.75"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c r="AA375" s="37"/>
      <c r="AB375" s="37"/>
      <c r="AC375" s="37"/>
      <c r="AD375" s="679"/>
      <c r="AE375" s="679"/>
      <c r="AF375" s="37"/>
      <c r="AG375" s="37"/>
      <c r="AH375" s="37"/>
      <c r="AI375" s="856"/>
      <c r="AJ375" s="37"/>
      <c r="AK375" s="37"/>
      <c r="AL375" s="37"/>
      <c r="AM375" s="37"/>
      <c r="AN375" s="37"/>
      <c r="AO375" s="38"/>
      <c r="AP375" s="38"/>
      <c r="AQ375" s="37"/>
      <c r="AR375" s="37"/>
      <c r="AS375" s="37"/>
      <c r="AT375" s="38"/>
    </row>
    <row r="376" spans="1:46" ht="12.75"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c r="AA376" s="37"/>
      <c r="AB376" s="37"/>
      <c r="AC376" s="37"/>
      <c r="AD376" s="679"/>
      <c r="AE376" s="679"/>
      <c r="AF376" s="37"/>
      <c r="AG376" s="37"/>
      <c r="AH376" s="37"/>
      <c r="AI376" s="856"/>
      <c r="AJ376" s="37"/>
      <c r="AK376" s="37"/>
      <c r="AL376" s="37"/>
      <c r="AM376" s="37"/>
      <c r="AN376" s="37"/>
      <c r="AO376" s="38"/>
      <c r="AP376" s="38"/>
      <c r="AQ376" s="37"/>
      <c r="AR376" s="37"/>
      <c r="AS376" s="37"/>
      <c r="AT376" s="38"/>
    </row>
    <row r="377" spans="1:46" ht="12.75"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c r="AA377" s="37"/>
      <c r="AB377" s="37"/>
      <c r="AC377" s="37"/>
      <c r="AD377" s="679"/>
      <c r="AE377" s="679"/>
      <c r="AF377" s="37"/>
      <c r="AG377" s="37"/>
      <c r="AH377" s="37"/>
      <c r="AI377" s="856"/>
      <c r="AJ377" s="37"/>
      <c r="AK377" s="37"/>
      <c r="AL377" s="37"/>
      <c r="AM377" s="37"/>
      <c r="AN377" s="37"/>
      <c r="AO377" s="38"/>
      <c r="AP377" s="38"/>
      <c r="AQ377" s="37"/>
      <c r="AR377" s="37"/>
      <c r="AS377" s="37"/>
      <c r="AT377" s="38"/>
    </row>
    <row r="378" spans="1:46" ht="12.75"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c r="AA378" s="37"/>
      <c r="AB378" s="37"/>
      <c r="AC378" s="37"/>
      <c r="AD378" s="679"/>
      <c r="AE378" s="679"/>
      <c r="AF378" s="37"/>
      <c r="AG378" s="37"/>
      <c r="AH378" s="37"/>
      <c r="AI378" s="856"/>
      <c r="AJ378" s="37"/>
      <c r="AK378" s="37"/>
      <c r="AL378" s="37"/>
      <c r="AM378" s="37"/>
      <c r="AN378" s="37"/>
      <c r="AO378" s="38"/>
      <c r="AP378" s="38"/>
      <c r="AQ378" s="37"/>
      <c r="AR378" s="37"/>
      <c r="AS378" s="37"/>
      <c r="AT378" s="38"/>
    </row>
    <row r="379" spans="1:46" ht="12.75"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c r="AA379" s="37"/>
      <c r="AB379" s="37"/>
      <c r="AC379" s="37"/>
      <c r="AD379" s="679"/>
      <c r="AE379" s="679"/>
      <c r="AF379" s="37"/>
      <c r="AG379" s="37"/>
      <c r="AH379" s="37"/>
      <c r="AI379" s="856"/>
      <c r="AJ379" s="37"/>
      <c r="AK379" s="37"/>
      <c r="AL379" s="37"/>
      <c r="AM379" s="37"/>
      <c r="AN379" s="37"/>
      <c r="AO379" s="38"/>
      <c r="AP379" s="38"/>
      <c r="AQ379" s="37"/>
      <c r="AR379" s="37"/>
      <c r="AS379" s="37"/>
      <c r="AT379" s="38"/>
    </row>
    <row r="380" spans="1:46" ht="12.75"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c r="AA380" s="37"/>
      <c r="AB380" s="37"/>
      <c r="AC380" s="37"/>
      <c r="AD380" s="679"/>
      <c r="AE380" s="679"/>
      <c r="AF380" s="37"/>
      <c r="AG380" s="37"/>
      <c r="AH380" s="37"/>
      <c r="AI380" s="856"/>
      <c r="AJ380" s="37"/>
      <c r="AK380" s="37"/>
      <c r="AL380" s="37"/>
      <c r="AM380" s="37"/>
      <c r="AN380" s="37"/>
      <c r="AO380" s="38"/>
      <c r="AP380" s="38"/>
      <c r="AQ380" s="37"/>
      <c r="AR380" s="37"/>
      <c r="AS380" s="37"/>
      <c r="AT380" s="38"/>
    </row>
    <row r="381" spans="1:46" ht="12.75"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c r="AA381" s="37"/>
      <c r="AB381" s="37"/>
      <c r="AC381" s="37"/>
      <c r="AD381" s="679"/>
      <c r="AE381" s="679"/>
      <c r="AF381" s="37"/>
      <c r="AG381" s="37"/>
      <c r="AH381" s="37"/>
      <c r="AI381" s="856"/>
      <c r="AJ381" s="37"/>
      <c r="AK381" s="37"/>
      <c r="AL381" s="37"/>
      <c r="AM381" s="37"/>
      <c r="AN381" s="37"/>
      <c r="AO381" s="38"/>
      <c r="AP381" s="38"/>
      <c r="AQ381" s="37"/>
      <c r="AR381" s="37"/>
      <c r="AS381" s="37"/>
      <c r="AT381" s="38"/>
    </row>
    <row r="382" spans="1:46" ht="12.75"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c r="AA382" s="37"/>
      <c r="AB382" s="37"/>
      <c r="AC382" s="37"/>
      <c r="AD382" s="679"/>
      <c r="AE382" s="679"/>
      <c r="AF382" s="37"/>
      <c r="AG382" s="37"/>
      <c r="AH382" s="37"/>
      <c r="AI382" s="856"/>
      <c r="AJ382" s="37"/>
      <c r="AK382" s="37"/>
      <c r="AL382" s="37"/>
      <c r="AM382" s="37"/>
      <c r="AN382" s="37"/>
      <c r="AO382" s="38"/>
      <c r="AP382" s="38"/>
      <c r="AQ382" s="37"/>
      <c r="AR382" s="37"/>
      <c r="AS382" s="37"/>
      <c r="AT382" s="38"/>
    </row>
    <row r="383" spans="1:46" ht="12.75"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c r="AA383" s="37"/>
      <c r="AB383" s="37"/>
      <c r="AC383" s="37"/>
      <c r="AD383" s="679"/>
      <c r="AE383" s="679"/>
      <c r="AF383" s="37"/>
      <c r="AG383" s="37"/>
      <c r="AH383" s="37"/>
      <c r="AI383" s="856"/>
      <c r="AJ383" s="37"/>
      <c r="AK383" s="37"/>
      <c r="AL383" s="37"/>
      <c r="AM383" s="37"/>
      <c r="AN383" s="37"/>
      <c r="AO383" s="38"/>
      <c r="AP383" s="38"/>
      <c r="AQ383" s="37"/>
      <c r="AR383" s="37"/>
      <c r="AS383" s="37"/>
      <c r="AT383" s="38"/>
    </row>
    <row r="384" spans="1:46" ht="12.75"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c r="AA384" s="37"/>
      <c r="AB384" s="37"/>
      <c r="AC384" s="37"/>
      <c r="AD384" s="679"/>
      <c r="AE384" s="679"/>
      <c r="AF384" s="37"/>
      <c r="AG384" s="37"/>
      <c r="AH384" s="37"/>
      <c r="AI384" s="856"/>
      <c r="AJ384" s="37"/>
      <c r="AK384" s="37"/>
      <c r="AL384" s="37"/>
      <c r="AM384" s="37"/>
      <c r="AN384" s="37"/>
      <c r="AO384" s="38"/>
      <c r="AP384" s="38"/>
      <c r="AQ384" s="37"/>
      <c r="AR384" s="37"/>
      <c r="AS384" s="37"/>
      <c r="AT384" s="38"/>
    </row>
    <row r="385" spans="1:46" ht="12.75"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c r="AA385" s="37"/>
      <c r="AB385" s="37"/>
      <c r="AC385" s="37"/>
      <c r="AD385" s="679"/>
      <c r="AE385" s="679"/>
      <c r="AF385" s="37"/>
      <c r="AG385" s="37"/>
      <c r="AH385" s="37"/>
      <c r="AI385" s="856"/>
      <c r="AJ385" s="37"/>
      <c r="AK385" s="37"/>
      <c r="AL385" s="37"/>
      <c r="AM385" s="37"/>
      <c r="AN385" s="37"/>
      <c r="AO385" s="38"/>
      <c r="AP385" s="38"/>
      <c r="AQ385" s="37"/>
      <c r="AR385" s="37"/>
      <c r="AS385" s="37"/>
      <c r="AT385" s="38"/>
    </row>
    <row r="386" spans="1:46" ht="12.75"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c r="AA386" s="37"/>
      <c r="AB386" s="37"/>
      <c r="AC386" s="37"/>
      <c r="AD386" s="679"/>
      <c r="AE386" s="679"/>
      <c r="AF386" s="37"/>
      <c r="AG386" s="37"/>
      <c r="AH386" s="37"/>
      <c r="AI386" s="856"/>
      <c r="AJ386" s="37"/>
      <c r="AK386" s="37"/>
      <c r="AL386" s="37"/>
      <c r="AM386" s="37"/>
      <c r="AN386" s="37"/>
      <c r="AO386" s="38"/>
      <c r="AP386" s="38"/>
      <c r="AQ386" s="37"/>
      <c r="AR386" s="37"/>
      <c r="AS386" s="37"/>
      <c r="AT386" s="38"/>
    </row>
    <row r="387" spans="1:46" ht="12.75"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c r="AA387" s="37"/>
      <c r="AB387" s="37"/>
      <c r="AC387" s="37"/>
      <c r="AD387" s="679"/>
      <c r="AE387" s="679"/>
      <c r="AF387" s="37"/>
      <c r="AG387" s="37"/>
      <c r="AH387" s="37"/>
      <c r="AI387" s="856"/>
      <c r="AJ387" s="37"/>
      <c r="AK387" s="37"/>
      <c r="AL387" s="37"/>
      <c r="AM387" s="37"/>
      <c r="AN387" s="37"/>
      <c r="AO387" s="38"/>
      <c r="AP387" s="38"/>
      <c r="AQ387" s="37"/>
      <c r="AR387" s="37"/>
      <c r="AS387" s="37"/>
      <c r="AT387" s="38"/>
    </row>
    <row r="388" spans="1:46" ht="12.75"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c r="AA388" s="37"/>
      <c r="AB388" s="37"/>
      <c r="AC388" s="37"/>
      <c r="AD388" s="679"/>
      <c r="AE388" s="679"/>
      <c r="AF388" s="37"/>
      <c r="AG388" s="37"/>
      <c r="AH388" s="37"/>
      <c r="AI388" s="856"/>
      <c r="AJ388" s="37"/>
      <c r="AK388" s="37"/>
      <c r="AL388" s="37"/>
      <c r="AM388" s="37"/>
      <c r="AN388" s="37"/>
      <c r="AO388" s="38"/>
      <c r="AP388" s="38"/>
      <c r="AQ388" s="37"/>
      <c r="AR388" s="37"/>
      <c r="AS388" s="37"/>
      <c r="AT388" s="38"/>
    </row>
    <row r="389" spans="1:46" ht="12.75"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c r="AA389" s="37"/>
      <c r="AB389" s="37"/>
      <c r="AC389" s="37"/>
      <c r="AD389" s="679"/>
      <c r="AE389" s="679"/>
      <c r="AF389" s="37"/>
      <c r="AG389" s="37"/>
      <c r="AH389" s="37"/>
      <c r="AI389" s="856"/>
      <c r="AJ389" s="37"/>
      <c r="AK389" s="37"/>
      <c r="AL389" s="37"/>
      <c r="AM389" s="37"/>
      <c r="AN389" s="37"/>
      <c r="AO389" s="38"/>
      <c r="AP389" s="38"/>
      <c r="AQ389" s="37"/>
      <c r="AR389" s="37"/>
      <c r="AS389" s="37"/>
      <c r="AT389" s="38"/>
    </row>
    <row r="390" spans="1:46" ht="12.75"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c r="AA390" s="37"/>
      <c r="AB390" s="37"/>
      <c r="AC390" s="37"/>
      <c r="AD390" s="679"/>
      <c r="AE390" s="679"/>
      <c r="AF390" s="37"/>
      <c r="AG390" s="37"/>
      <c r="AH390" s="37"/>
      <c r="AI390" s="856"/>
      <c r="AJ390" s="37"/>
      <c r="AK390" s="37"/>
      <c r="AL390" s="37"/>
      <c r="AM390" s="37"/>
      <c r="AN390" s="37"/>
      <c r="AO390" s="38"/>
      <c r="AP390" s="38"/>
      <c r="AQ390" s="37"/>
      <c r="AR390" s="37"/>
      <c r="AS390" s="37"/>
      <c r="AT390" s="38"/>
    </row>
    <row r="391" spans="1:46" ht="12.75"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c r="AA391" s="37"/>
      <c r="AB391" s="37"/>
      <c r="AC391" s="37"/>
      <c r="AD391" s="679"/>
      <c r="AE391" s="679"/>
      <c r="AF391" s="37"/>
      <c r="AG391" s="37"/>
      <c r="AH391" s="37"/>
      <c r="AI391" s="856"/>
      <c r="AJ391" s="37"/>
      <c r="AK391" s="37"/>
      <c r="AL391" s="37"/>
      <c r="AM391" s="37"/>
      <c r="AN391" s="37"/>
      <c r="AO391" s="38"/>
      <c r="AP391" s="38"/>
      <c r="AQ391" s="37"/>
      <c r="AR391" s="37"/>
      <c r="AS391" s="37"/>
      <c r="AT391" s="38"/>
    </row>
    <row r="392" spans="1:46" ht="12.75"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c r="AA392" s="37"/>
      <c r="AB392" s="37"/>
      <c r="AC392" s="37"/>
      <c r="AD392" s="679"/>
      <c r="AE392" s="679"/>
      <c r="AF392" s="37"/>
      <c r="AG392" s="37"/>
      <c r="AH392" s="37"/>
      <c r="AI392" s="856"/>
      <c r="AJ392" s="37"/>
      <c r="AK392" s="37"/>
      <c r="AL392" s="37"/>
      <c r="AM392" s="37"/>
      <c r="AN392" s="37"/>
      <c r="AO392" s="38"/>
      <c r="AP392" s="38"/>
      <c r="AQ392" s="37"/>
      <c r="AR392" s="37"/>
      <c r="AS392" s="37"/>
      <c r="AT392" s="38"/>
    </row>
    <row r="393" spans="1:46" ht="12.75"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c r="AA393" s="37"/>
      <c r="AB393" s="37"/>
      <c r="AC393" s="37"/>
      <c r="AD393" s="679"/>
      <c r="AE393" s="679"/>
      <c r="AF393" s="37"/>
      <c r="AG393" s="37"/>
      <c r="AH393" s="37"/>
      <c r="AI393" s="856"/>
      <c r="AJ393" s="37"/>
      <c r="AK393" s="37"/>
      <c r="AL393" s="37"/>
      <c r="AM393" s="37"/>
      <c r="AN393" s="37"/>
      <c r="AO393" s="38"/>
      <c r="AP393" s="38"/>
      <c r="AQ393" s="37"/>
      <c r="AR393" s="37"/>
      <c r="AS393" s="37"/>
      <c r="AT393" s="38"/>
    </row>
    <row r="394" spans="1:46" ht="12.75"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c r="AA394" s="37"/>
      <c r="AB394" s="37"/>
      <c r="AC394" s="37"/>
      <c r="AD394" s="679"/>
      <c r="AE394" s="679"/>
      <c r="AF394" s="37"/>
      <c r="AG394" s="37"/>
      <c r="AH394" s="37"/>
      <c r="AI394" s="856"/>
      <c r="AJ394" s="37"/>
      <c r="AK394" s="37"/>
      <c r="AL394" s="37"/>
      <c r="AM394" s="37"/>
      <c r="AN394" s="37"/>
      <c r="AO394" s="38"/>
      <c r="AP394" s="38"/>
      <c r="AQ394" s="37"/>
      <c r="AR394" s="37"/>
      <c r="AS394" s="37"/>
      <c r="AT394" s="38"/>
    </row>
    <row r="395" spans="1:46" ht="12.75"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c r="AA395" s="37"/>
      <c r="AB395" s="37"/>
      <c r="AC395" s="37"/>
      <c r="AD395" s="679"/>
      <c r="AE395" s="679"/>
      <c r="AF395" s="37"/>
      <c r="AG395" s="37"/>
      <c r="AH395" s="37"/>
      <c r="AI395" s="856"/>
      <c r="AJ395" s="37"/>
      <c r="AK395" s="37"/>
      <c r="AL395" s="37"/>
      <c r="AM395" s="37"/>
      <c r="AN395" s="37"/>
      <c r="AO395" s="38"/>
      <c r="AP395" s="38"/>
      <c r="AQ395" s="37"/>
      <c r="AR395" s="37"/>
      <c r="AS395" s="37"/>
      <c r="AT395" s="38"/>
    </row>
    <row r="396" spans="1:46" ht="12.75"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c r="AA396" s="37"/>
      <c r="AB396" s="37"/>
      <c r="AC396" s="37"/>
      <c r="AD396" s="679"/>
      <c r="AE396" s="679"/>
      <c r="AF396" s="37"/>
      <c r="AG396" s="37"/>
      <c r="AH396" s="37"/>
      <c r="AI396" s="856"/>
      <c r="AJ396" s="37"/>
      <c r="AK396" s="37"/>
      <c r="AL396" s="37"/>
      <c r="AM396" s="37"/>
      <c r="AN396" s="37"/>
      <c r="AO396" s="38"/>
      <c r="AP396" s="38"/>
      <c r="AQ396" s="37"/>
      <c r="AR396" s="37"/>
      <c r="AS396" s="37"/>
      <c r="AT396" s="38"/>
    </row>
    <row r="397" spans="1:46" ht="12.75"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c r="AA397" s="37"/>
      <c r="AB397" s="37"/>
      <c r="AC397" s="37"/>
      <c r="AD397" s="679"/>
      <c r="AE397" s="679"/>
      <c r="AF397" s="37"/>
      <c r="AG397" s="37"/>
      <c r="AH397" s="37"/>
      <c r="AI397" s="856"/>
      <c r="AJ397" s="37"/>
      <c r="AK397" s="37"/>
      <c r="AL397" s="37"/>
      <c r="AM397" s="37"/>
      <c r="AN397" s="37"/>
      <c r="AO397" s="38"/>
      <c r="AP397" s="38"/>
      <c r="AQ397" s="37"/>
      <c r="AR397" s="37"/>
      <c r="AS397" s="37"/>
      <c r="AT397" s="38"/>
    </row>
    <row r="398" spans="1:46" ht="12.75"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c r="AA398" s="37"/>
      <c r="AB398" s="37"/>
      <c r="AC398" s="37"/>
      <c r="AD398" s="679"/>
      <c r="AE398" s="679"/>
      <c r="AF398" s="37"/>
      <c r="AG398" s="37"/>
      <c r="AH398" s="37"/>
      <c r="AI398" s="856"/>
      <c r="AJ398" s="37"/>
      <c r="AK398" s="37"/>
      <c r="AL398" s="37"/>
      <c r="AM398" s="37"/>
      <c r="AN398" s="37"/>
      <c r="AO398" s="38"/>
      <c r="AP398" s="38"/>
      <c r="AQ398" s="37"/>
      <c r="AR398" s="37"/>
      <c r="AS398" s="37"/>
      <c r="AT398" s="38"/>
    </row>
    <row r="399" spans="1:46" ht="12.75"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c r="AA399" s="37"/>
      <c r="AB399" s="37"/>
      <c r="AC399" s="37"/>
      <c r="AD399" s="679"/>
      <c r="AE399" s="679"/>
      <c r="AF399" s="37"/>
      <c r="AG399" s="37"/>
      <c r="AH399" s="37"/>
      <c r="AI399" s="856"/>
      <c r="AJ399" s="37"/>
      <c r="AK399" s="37"/>
      <c r="AL399" s="37"/>
      <c r="AM399" s="37"/>
      <c r="AN399" s="37"/>
      <c r="AO399" s="38"/>
      <c r="AP399" s="38"/>
      <c r="AQ399" s="37"/>
      <c r="AR399" s="37"/>
      <c r="AS399" s="37"/>
      <c r="AT399" s="38"/>
    </row>
    <row r="400" spans="1:46" ht="12.75"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c r="AA400" s="37"/>
      <c r="AB400" s="37"/>
      <c r="AC400" s="37"/>
      <c r="AD400" s="679"/>
      <c r="AE400" s="679"/>
      <c r="AF400" s="37"/>
      <c r="AG400" s="37"/>
      <c r="AH400" s="37"/>
      <c r="AI400" s="856"/>
      <c r="AJ400" s="37"/>
      <c r="AK400" s="37"/>
      <c r="AL400" s="37"/>
      <c r="AM400" s="37"/>
      <c r="AN400" s="37"/>
      <c r="AO400" s="38"/>
      <c r="AP400" s="38"/>
      <c r="AQ400" s="37"/>
      <c r="AR400" s="37"/>
      <c r="AS400" s="37"/>
      <c r="AT400" s="38"/>
    </row>
    <row r="401" spans="1:46" ht="12.75"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c r="AA401" s="37"/>
      <c r="AB401" s="37"/>
      <c r="AC401" s="37"/>
      <c r="AD401" s="679"/>
      <c r="AE401" s="679"/>
      <c r="AF401" s="37"/>
      <c r="AG401" s="37"/>
      <c r="AH401" s="37"/>
      <c r="AI401" s="856"/>
      <c r="AJ401" s="37"/>
      <c r="AK401" s="37"/>
      <c r="AL401" s="37"/>
      <c r="AM401" s="37"/>
      <c r="AN401" s="37"/>
      <c r="AO401" s="38"/>
      <c r="AP401" s="38"/>
      <c r="AQ401" s="37"/>
      <c r="AR401" s="37"/>
      <c r="AS401" s="37"/>
      <c r="AT401" s="38"/>
    </row>
    <row r="402" spans="1:46" ht="12.75"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c r="AA402" s="37"/>
      <c r="AB402" s="37"/>
      <c r="AC402" s="37"/>
      <c r="AD402" s="679"/>
      <c r="AE402" s="679"/>
      <c r="AF402" s="37"/>
      <c r="AG402" s="37"/>
      <c r="AH402" s="37"/>
      <c r="AI402" s="856"/>
      <c r="AJ402" s="37"/>
      <c r="AK402" s="37"/>
      <c r="AL402" s="37"/>
      <c r="AM402" s="37"/>
      <c r="AN402" s="37"/>
      <c r="AO402" s="38"/>
      <c r="AP402" s="38"/>
      <c r="AQ402" s="37"/>
      <c r="AR402" s="37"/>
      <c r="AS402" s="37"/>
      <c r="AT402" s="38"/>
    </row>
    <row r="403" spans="1:46" ht="12.75"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c r="AA403" s="37"/>
      <c r="AB403" s="37"/>
      <c r="AC403" s="37"/>
      <c r="AD403" s="679"/>
      <c r="AE403" s="679"/>
      <c r="AF403" s="37"/>
      <c r="AG403" s="37"/>
      <c r="AH403" s="37"/>
      <c r="AI403" s="856"/>
      <c r="AJ403" s="37"/>
      <c r="AK403" s="37"/>
      <c r="AL403" s="37"/>
      <c r="AM403" s="37"/>
      <c r="AN403" s="37"/>
      <c r="AO403" s="38"/>
      <c r="AP403" s="38"/>
      <c r="AQ403" s="37"/>
      <c r="AR403" s="37"/>
      <c r="AS403" s="37"/>
      <c r="AT403" s="38"/>
    </row>
    <row r="404" spans="1:46" ht="12.75"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c r="AA404" s="37"/>
      <c r="AB404" s="37"/>
      <c r="AC404" s="37"/>
      <c r="AD404" s="679"/>
      <c r="AE404" s="679"/>
      <c r="AF404" s="37"/>
      <c r="AG404" s="37"/>
      <c r="AH404" s="37"/>
      <c r="AI404" s="856"/>
      <c r="AJ404" s="37"/>
      <c r="AK404" s="37"/>
      <c r="AL404" s="37"/>
      <c r="AM404" s="37"/>
      <c r="AN404" s="37"/>
      <c r="AO404" s="38"/>
      <c r="AP404" s="38"/>
      <c r="AQ404" s="37"/>
      <c r="AR404" s="37"/>
      <c r="AS404" s="37"/>
      <c r="AT404" s="38"/>
    </row>
    <row r="405" spans="1:46" ht="12.75"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c r="AA405" s="37"/>
      <c r="AB405" s="37"/>
      <c r="AC405" s="37"/>
      <c r="AD405" s="679"/>
      <c r="AE405" s="679"/>
      <c r="AF405" s="37"/>
      <c r="AG405" s="37"/>
      <c r="AH405" s="37"/>
      <c r="AI405" s="856"/>
      <c r="AJ405" s="37"/>
      <c r="AK405" s="37"/>
      <c r="AL405" s="37"/>
      <c r="AM405" s="37"/>
      <c r="AN405" s="37"/>
      <c r="AO405" s="38"/>
      <c r="AP405" s="38"/>
      <c r="AQ405" s="37"/>
      <c r="AR405" s="37"/>
      <c r="AS405" s="37"/>
      <c r="AT405" s="38"/>
    </row>
    <row r="406" spans="1:46" ht="12.75"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c r="AA406" s="37"/>
      <c r="AB406" s="37"/>
      <c r="AC406" s="37"/>
      <c r="AD406" s="679"/>
      <c r="AE406" s="679"/>
      <c r="AF406" s="37"/>
      <c r="AG406" s="37"/>
      <c r="AH406" s="37"/>
      <c r="AI406" s="856"/>
      <c r="AJ406" s="37"/>
      <c r="AK406" s="37"/>
      <c r="AL406" s="37"/>
      <c r="AM406" s="37"/>
      <c r="AN406" s="37"/>
      <c r="AO406" s="38"/>
      <c r="AP406" s="38"/>
      <c r="AQ406" s="37"/>
      <c r="AR406" s="37"/>
      <c r="AS406" s="37"/>
      <c r="AT406" s="38"/>
    </row>
    <row r="407" spans="1:46" ht="12.75"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c r="AA407" s="37"/>
      <c r="AB407" s="37"/>
      <c r="AC407" s="37"/>
      <c r="AD407" s="679"/>
      <c r="AE407" s="679"/>
      <c r="AF407" s="37"/>
      <c r="AG407" s="37"/>
      <c r="AH407" s="37"/>
      <c r="AI407" s="856"/>
      <c r="AJ407" s="37"/>
      <c r="AK407" s="37"/>
      <c r="AL407" s="37"/>
      <c r="AM407" s="37"/>
      <c r="AN407" s="37"/>
      <c r="AO407" s="38"/>
      <c r="AP407" s="38"/>
      <c r="AQ407" s="37"/>
      <c r="AR407" s="37"/>
      <c r="AS407" s="37"/>
      <c r="AT407" s="38"/>
    </row>
    <row r="408" spans="1:46" ht="12.75"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c r="AA408" s="37"/>
      <c r="AB408" s="37"/>
      <c r="AC408" s="37"/>
      <c r="AD408" s="679"/>
      <c r="AE408" s="679"/>
      <c r="AF408" s="37"/>
      <c r="AG408" s="37"/>
      <c r="AH408" s="37"/>
      <c r="AI408" s="856"/>
      <c r="AJ408" s="37"/>
      <c r="AK408" s="37"/>
      <c r="AL408" s="37"/>
      <c r="AM408" s="37"/>
      <c r="AN408" s="37"/>
      <c r="AO408" s="38"/>
      <c r="AP408" s="38"/>
      <c r="AQ408" s="37"/>
      <c r="AR408" s="37"/>
      <c r="AS408" s="37"/>
      <c r="AT408" s="38"/>
    </row>
    <row r="409" spans="1:46" ht="12.75"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c r="AA409" s="37"/>
      <c r="AB409" s="37"/>
      <c r="AC409" s="37"/>
      <c r="AD409" s="679"/>
      <c r="AE409" s="679"/>
      <c r="AF409" s="37"/>
      <c r="AG409" s="37"/>
      <c r="AH409" s="37"/>
      <c r="AI409" s="856"/>
      <c r="AJ409" s="37"/>
      <c r="AK409" s="37"/>
      <c r="AL409" s="37"/>
      <c r="AM409" s="37"/>
      <c r="AN409" s="37"/>
      <c r="AO409" s="38"/>
      <c r="AP409" s="38"/>
      <c r="AQ409" s="37"/>
      <c r="AR409" s="37"/>
      <c r="AS409" s="37"/>
      <c r="AT409" s="38"/>
    </row>
    <row r="410" spans="1:46" ht="12.75"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c r="AA410" s="37"/>
      <c r="AB410" s="37"/>
      <c r="AC410" s="37"/>
      <c r="AD410" s="679"/>
      <c r="AE410" s="679"/>
      <c r="AF410" s="37"/>
      <c r="AG410" s="37"/>
      <c r="AH410" s="37"/>
      <c r="AI410" s="856"/>
      <c r="AJ410" s="37"/>
      <c r="AK410" s="37"/>
      <c r="AL410" s="37"/>
      <c r="AM410" s="37"/>
      <c r="AN410" s="37"/>
      <c r="AO410" s="38"/>
      <c r="AP410" s="38"/>
      <c r="AQ410" s="37"/>
      <c r="AR410" s="37"/>
      <c r="AS410" s="37"/>
      <c r="AT410" s="38"/>
    </row>
    <row r="411" spans="1:46" ht="12.75"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c r="AA411" s="37"/>
      <c r="AB411" s="37"/>
      <c r="AC411" s="37"/>
      <c r="AD411" s="679"/>
      <c r="AE411" s="679"/>
      <c r="AF411" s="37"/>
      <c r="AG411" s="37"/>
      <c r="AH411" s="37"/>
      <c r="AI411" s="856"/>
      <c r="AJ411" s="37"/>
      <c r="AK411" s="37"/>
      <c r="AL411" s="37"/>
      <c r="AM411" s="37"/>
      <c r="AN411" s="37"/>
      <c r="AO411" s="38"/>
      <c r="AP411" s="38"/>
      <c r="AQ411" s="37"/>
      <c r="AR411" s="37"/>
      <c r="AS411" s="37"/>
      <c r="AT411" s="38"/>
    </row>
    <row r="412" spans="1:46" ht="12.75"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c r="AA412" s="37"/>
      <c r="AB412" s="37"/>
      <c r="AC412" s="37"/>
      <c r="AD412" s="679"/>
      <c r="AE412" s="679"/>
      <c r="AF412" s="37"/>
      <c r="AG412" s="37"/>
      <c r="AH412" s="37"/>
      <c r="AI412" s="856"/>
      <c r="AJ412" s="37"/>
      <c r="AK412" s="37"/>
      <c r="AL412" s="37"/>
      <c r="AM412" s="37"/>
      <c r="AN412" s="37"/>
      <c r="AO412" s="38"/>
      <c r="AP412" s="38"/>
      <c r="AQ412" s="37"/>
      <c r="AR412" s="37"/>
      <c r="AS412" s="37"/>
      <c r="AT412" s="38"/>
    </row>
    <row r="413" spans="1:46" ht="12.75"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c r="AA413" s="37"/>
      <c r="AB413" s="37"/>
      <c r="AC413" s="37"/>
      <c r="AD413" s="679"/>
      <c r="AE413" s="679"/>
      <c r="AF413" s="37"/>
      <c r="AG413" s="37"/>
      <c r="AH413" s="37"/>
      <c r="AI413" s="856"/>
      <c r="AJ413" s="37"/>
      <c r="AK413" s="37"/>
      <c r="AL413" s="37"/>
      <c r="AM413" s="37"/>
      <c r="AN413" s="37"/>
      <c r="AO413" s="38"/>
      <c r="AP413" s="38"/>
      <c r="AQ413" s="37"/>
      <c r="AR413" s="37"/>
      <c r="AS413" s="37"/>
      <c r="AT413" s="38"/>
    </row>
    <row r="414" spans="1:46" ht="12.75"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c r="AA414" s="37"/>
      <c r="AB414" s="37"/>
      <c r="AC414" s="37"/>
      <c r="AD414" s="679"/>
      <c r="AE414" s="679"/>
      <c r="AF414" s="37"/>
      <c r="AG414" s="37"/>
      <c r="AH414" s="37"/>
      <c r="AI414" s="856"/>
      <c r="AJ414" s="37"/>
      <c r="AK414" s="37"/>
      <c r="AL414" s="37"/>
      <c r="AM414" s="37"/>
      <c r="AN414" s="37"/>
      <c r="AO414" s="38"/>
      <c r="AP414" s="38"/>
      <c r="AQ414" s="37"/>
      <c r="AR414" s="37"/>
      <c r="AS414" s="37"/>
      <c r="AT414" s="38"/>
    </row>
    <row r="415" spans="1:46" ht="12.75"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c r="AA415" s="37"/>
      <c r="AB415" s="37"/>
      <c r="AC415" s="37"/>
      <c r="AD415" s="679"/>
      <c r="AE415" s="679"/>
      <c r="AF415" s="37"/>
      <c r="AG415" s="37"/>
      <c r="AH415" s="37"/>
      <c r="AI415" s="856"/>
      <c r="AJ415" s="37"/>
      <c r="AK415" s="37"/>
      <c r="AL415" s="37"/>
      <c r="AM415" s="37"/>
      <c r="AN415" s="37"/>
      <c r="AO415" s="38"/>
      <c r="AP415" s="38"/>
      <c r="AQ415" s="37"/>
      <c r="AR415" s="37"/>
      <c r="AS415" s="37"/>
      <c r="AT415" s="38"/>
    </row>
    <row r="416" spans="1:46" ht="12.75"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c r="AA416" s="37"/>
      <c r="AB416" s="37"/>
      <c r="AC416" s="37"/>
      <c r="AD416" s="679"/>
      <c r="AE416" s="679"/>
      <c r="AF416" s="37"/>
      <c r="AG416" s="37"/>
      <c r="AH416" s="37"/>
      <c r="AI416" s="856"/>
      <c r="AJ416" s="37"/>
      <c r="AK416" s="37"/>
      <c r="AL416" s="37"/>
      <c r="AM416" s="37"/>
      <c r="AN416" s="37"/>
      <c r="AO416" s="38"/>
      <c r="AP416" s="38"/>
      <c r="AQ416" s="37"/>
      <c r="AR416" s="37"/>
      <c r="AS416" s="37"/>
      <c r="AT416" s="38"/>
    </row>
    <row r="417" spans="1:46" ht="12.75"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c r="AA417" s="37"/>
      <c r="AB417" s="37"/>
      <c r="AC417" s="37"/>
      <c r="AD417" s="679"/>
      <c r="AE417" s="679"/>
      <c r="AF417" s="37"/>
      <c r="AG417" s="37"/>
      <c r="AH417" s="37"/>
      <c r="AI417" s="856"/>
      <c r="AJ417" s="37"/>
      <c r="AK417" s="37"/>
      <c r="AL417" s="37"/>
      <c r="AM417" s="37"/>
      <c r="AN417" s="37"/>
      <c r="AO417" s="38"/>
      <c r="AP417" s="38"/>
      <c r="AQ417" s="37"/>
      <c r="AR417" s="37"/>
      <c r="AS417" s="37"/>
      <c r="AT417" s="38"/>
    </row>
    <row r="418" spans="1:46" ht="12.75"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c r="AA418" s="37"/>
      <c r="AB418" s="37"/>
      <c r="AC418" s="37"/>
      <c r="AD418" s="679"/>
      <c r="AE418" s="679"/>
      <c r="AF418" s="37"/>
      <c r="AG418" s="37"/>
      <c r="AH418" s="37"/>
      <c r="AI418" s="856"/>
      <c r="AJ418" s="37"/>
      <c r="AK418" s="37"/>
      <c r="AL418" s="37"/>
      <c r="AM418" s="37"/>
      <c r="AN418" s="37"/>
      <c r="AO418" s="38"/>
      <c r="AP418" s="38"/>
      <c r="AQ418" s="37"/>
      <c r="AR418" s="37"/>
      <c r="AS418" s="37"/>
      <c r="AT418" s="38"/>
    </row>
    <row r="419" spans="1:46" ht="12.75"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c r="AA419" s="37"/>
      <c r="AB419" s="37"/>
      <c r="AC419" s="37"/>
      <c r="AD419" s="679"/>
      <c r="AE419" s="679"/>
      <c r="AF419" s="37"/>
      <c r="AG419" s="37"/>
      <c r="AH419" s="37"/>
      <c r="AI419" s="856"/>
      <c r="AJ419" s="37"/>
      <c r="AK419" s="37"/>
      <c r="AL419" s="37"/>
      <c r="AM419" s="37"/>
      <c r="AN419" s="37"/>
      <c r="AO419" s="38"/>
      <c r="AP419" s="38"/>
      <c r="AQ419" s="37"/>
      <c r="AR419" s="37"/>
      <c r="AS419" s="37"/>
      <c r="AT419" s="38"/>
    </row>
    <row r="420" spans="1:46" ht="12.75"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c r="AA420" s="37"/>
      <c r="AB420" s="37"/>
      <c r="AC420" s="37"/>
      <c r="AD420" s="679"/>
      <c r="AE420" s="679"/>
      <c r="AF420" s="37"/>
      <c r="AG420" s="37"/>
      <c r="AH420" s="37"/>
      <c r="AI420" s="856"/>
      <c r="AJ420" s="37"/>
      <c r="AK420" s="37"/>
      <c r="AL420" s="37"/>
      <c r="AM420" s="37"/>
      <c r="AN420" s="37"/>
      <c r="AO420" s="38"/>
      <c r="AP420" s="38"/>
      <c r="AQ420" s="37"/>
      <c r="AR420" s="37"/>
      <c r="AS420" s="37"/>
      <c r="AT420" s="38"/>
    </row>
    <row r="421" spans="1:46" ht="12.75"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c r="AA421" s="37"/>
      <c r="AB421" s="37"/>
      <c r="AC421" s="37"/>
      <c r="AD421" s="679"/>
      <c r="AE421" s="679"/>
      <c r="AF421" s="37"/>
      <c r="AG421" s="37"/>
      <c r="AH421" s="37"/>
      <c r="AI421" s="856"/>
      <c r="AJ421" s="37"/>
      <c r="AK421" s="37"/>
      <c r="AL421" s="37"/>
      <c r="AM421" s="37"/>
      <c r="AN421" s="37"/>
      <c r="AO421" s="38"/>
      <c r="AP421" s="38"/>
      <c r="AQ421" s="37"/>
      <c r="AR421" s="37"/>
      <c r="AS421" s="37"/>
      <c r="AT421" s="38"/>
    </row>
    <row r="422" spans="1:46" ht="12.75"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c r="AA422" s="37"/>
      <c r="AB422" s="37"/>
      <c r="AC422" s="37"/>
      <c r="AD422" s="679"/>
      <c r="AE422" s="679"/>
      <c r="AF422" s="37"/>
      <c r="AG422" s="37"/>
      <c r="AH422" s="37"/>
      <c r="AI422" s="856"/>
      <c r="AJ422" s="37"/>
      <c r="AK422" s="37"/>
      <c r="AL422" s="37"/>
      <c r="AM422" s="37"/>
      <c r="AN422" s="37"/>
      <c r="AO422" s="38"/>
      <c r="AP422" s="38"/>
      <c r="AQ422" s="37"/>
      <c r="AR422" s="37"/>
      <c r="AS422" s="37"/>
      <c r="AT422" s="38"/>
    </row>
    <row r="423" spans="1:46" ht="12.75"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c r="AA423" s="37"/>
      <c r="AB423" s="37"/>
      <c r="AC423" s="37"/>
      <c r="AD423" s="679"/>
      <c r="AE423" s="679"/>
      <c r="AF423" s="37"/>
      <c r="AG423" s="37"/>
      <c r="AH423" s="37"/>
      <c r="AI423" s="856"/>
      <c r="AJ423" s="37"/>
      <c r="AK423" s="37"/>
      <c r="AL423" s="37"/>
      <c r="AM423" s="37"/>
      <c r="AN423" s="37"/>
      <c r="AO423" s="38"/>
      <c r="AP423" s="38"/>
      <c r="AQ423" s="37"/>
      <c r="AR423" s="37"/>
      <c r="AS423" s="37"/>
      <c r="AT423" s="38"/>
    </row>
    <row r="424" spans="1:46" ht="12.75"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c r="AA424" s="37"/>
      <c r="AB424" s="37"/>
      <c r="AC424" s="37"/>
      <c r="AD424" s="679"/>
      <c r="AE424" s="679"/>
      <c r="AF424" s="37"/>
      <c r="AG424" s="37"/>
      <c r="AH424" s="37"/>
      <c r="AI424" s="856"/>
      <c r="AJ424" s="37"/>
      <c r="AK424" s="37"/>
      <c r="AL424" s="37"/>
      <c r="AM424" s="37"/>
      <c r="AN424" s="37"/>
      <c r="AO424" s="38"/>
      <c r="AP424" s="38"/>
      <c r="AQ424" s="37"/>
      <c r="AR424" s="37"/>
      <c r="AS424" s="37"/>
      <c r="AT424" s="38"/>
    </row>
    <row r="425" spans="1:46" ht="12.75"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c r="AA425" s="37"/>
      <c r="AB425" s="37"/>
      <c r="AC425" s="37"/>
      <c r="AD425" s="679"/>
      <c r="AE425" s="679"/>
      <c r="AF425" s="37"/>
      <c r="AG425" s="37"/>
      <c r="AH425" s="37"/>
      <c r="AI425" s="856"/>
      <c r="AJ425" s="37"/>
      <c r="AK425" s="37"/>
      <c r="AL425" s="37"/>
      <c r="AM425" s="37"/>
      <c r="AN425" s="37"/>
      <c r="AO425" s="38"/>
      <c r="AP425" s="38"/>
      <c r="AQ425" s="37"/>
      <c r="AR425" s="37"/>
      <c r="AS425" s="37"/>
      <c r="AT425" s="38"/>
    </row>
    <row r="426" spans="1:46" ht="12.75"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c r="AA426" s="37"/>
      <c r="AB426" s="37"/>
      <c r="AC426" s="37"/>
      <c r="AD426" s="679"/>
      <c r="AE426" s="679"/>
      <c r="AF426" s="37"/>
      <c r="AG426" s="37"/>
      <c r="AH426" s="37"/>
      <c r="AI426" s="856"/>
      <c r="AJ426" s="37"/>
      <c r="AK426" s="37"/>
      <c r="AL426" s="37"/>
      <c r="AM426" s="37"/>
      <c r="AN426" s="37"/>
      <c r="AO426" s="38"/>
      <c r="AP426" s="38"/>
      <c r="AQ426" s="37"/>
      <c r="AR426" s="37"/>
      <c r="AS426" s="37"/>
      <c r="AT426" s="38"/>
    </row>
    <row r="427" spans="1:46" ht="12.75"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c r="AA427" s="37"/>
      <c r="AB427" s="37"/>
      <c r="AC427" s="37"/>
      <c r="AD427" s="679"/>
      <c r="AE427" s="679"/>
      <c r="AF427" s="37"/>
      <c r="AG427" s="37"/>
      <c r="AH427" s="37"/>
      <c r="AI427" s="856"/>
      <c r="AJ427" s="37"/>
      <c r="AK427" s="37"/>
      <c r="AL427" s="37"/>
      <c r="AM427" s="37"/>
      <c r="AN427" s="37"/>
      <c r="AO427" s="38"/>
      <c r="AP427" s="38"/>
      <c r="AQ427" s="37"/>
      <c r="AR427" s="37"/>
      <c r="AS427" s="37"/>
      <c r="AT427" s="38"/>
    </row>
    <row r="428" spans="1:46" ht="12.75"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c r="AA428" s="37"/>
      <c r="AB428" s="37"/>
      <c r="AC428" s="37"/>
      <c r="AD428" s="679"/>
      <c r="AE428" s="679"/>
      <c r="AF428" s="37"/>
      <c r="AG428" s="37"/>
      <c r="AH428" s="37"/>
      <c r="AI428" s="856"/>
      <c r="AJ428" s="37"/>
      <c r="AK428" s="37"/>
      <c r="AL428" s="37"/>
      <c r="AM428" s="37"/>
      <c r="AN428" s="37"/>
      <c r="AO428" s="38"/>
      <c r="AP428" s="38"/>
      <c r="AQ428" s="37"/>
      <c r="AR428" s="37"/>
      <c r="AS428" s="37"/>
      <c r="AT428" s="38"/>
    </row>
    <row r="429" spans="1:46" ht="12.75"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c r="AA429" s="37"/>
      <c r="AB429" s="37"/>
      <c r="AC429" s="37"/>
      <c r="AD429" s="679"/>
      <c r="AE429" s="679"/>
      <c r="AF429" s="37"/>
      <c r="AG429" s="37"/>
      <c r="AH429" s="37"/>
      <c r="AI429" s="856"/>
      <c r="AJ429" s="37"/>
      <c r="AK429" s="37"/>
      <c r="AL429" s="37"/>
      <c r="AM429" s="37"/>
      <c r="AN429" s="37"/>
      <c r="AO429" s="38"/>
      <c r="AP429" s="38"/>
      <c r="AQ429" s="37"/>
      <c r="AR429" s="37"/>
      <c r="AS429" s="37"/>
      <c r="AT429" s="38"/>
    </row>
    <row r="430" spans="1:46" ht="12.75"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c r="AA430" s="37"/>
      <c r="AB430" s="37"/>
      <c r="AC430" s="37"/>
      <c r="AD430" s="679"/>
      <c r="AE430" s="679"/>
      <c r="AF430" s="37"/>
      <c r="AG430" s="37"/>
      <c r="AH430" s="37"/>
      <c r="AI430" s="856"/>
      <c r="AJ430" s="37"/>
      <c r="AK430" s="37"/>
      <c r="AL430" s="37"/>
      <c r="AM430" s="37"/>
      <c r="AN430" s="37"/>
      <c r="AO430" s="38"/>
      <c r="AP430" s="38"/>
      <c r="AQ430" s="37"/>
      <c r="AR430" s="37"/>
      <c r="AS430" s="37"/>
      <c r="AT430" s="38"/>
    </row>
    <row r="431" spans="1:46" ht="12.75"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c r="AA431" s="37"/>
      <c r="AB431" s="37"/>
      <c r="AC431" s="37"/>
      <c r="AD431" s="679"/>
      <c r="AE431" s="679"/>
      <c r="AF431" s="37"/>
      <c r="AG431" s="37"/>
      <c r="AH431" s="37"/>
      <c r="AI431" s="856"/>
      <c r="AJ431" s="37"/>
      <c r="AK431" s="37"/>
      <c r="AL431" s="37"/>
      <c r="AM431" s="37"/>
      <c r="AN431" s="37"/>
      <c r="AO431" s="38"/>
      <c r="AP431" s="38"/>
      <c r="AQ431" s="37"/>
      <c r="AR431" s="37"/>
      <c r="AS431" s="37"/>
      <c r="AT431" s="38"/>
    </row>
    <row r="432" spans="1:46" ht="12.75"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c r="AA432" s="37"/>
      <c r="AB432" s="37"/>
      <c r="AC432" s="37"/>
      <c r="AD432" s="679"/>
      <c r="AE432" s="679"/>
      <c r="AF432" s="37"/>
      <c r="AG432" s="37"/>
      <c r="AH432" s="37"/>
      <c r="AI432" s="856"/>
      <c r="AJ432" s="37"/>
      <c r="AK432" s="37"/>
      <c r="AL432" s="37"/>
      <c r="AM432" s="37"/>
      <c r="AN432" s="37"/>
      <c r="AO432" s="38"/>
      <c r="AP432" s="38"/>
      <c r="AQ432" s="37"/>
      <c r="AR432" s="37"/>
      <c r="AS432" s="37"/>
      <c r="AT432" s="38"/>
    </row>
    <row r="433" spans="1:46" ht="12.75"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c r="AA433" s="37"/>
      <c r="AB433" s="37"/>
      <c r="AC433" s="37"/>
      <c r="AD433" s="679"/>
      <c r="AE433" s="679"/>
      <c r="AF433" s="37"/>
      <c r="AG433" s="37"/>
      <c r="AH433" s="37"/>
      <c r="AI433" s="856"/>
      <c r="AJ433" s="37"/>
      <c r="AK433" s="37"/>
      <c r="AL433" s="37"/>
      <c r="AM433" s="37"/>
      <c r="AN433" s="37"/>
      <c r="AO433" s="38"/>
      <c r="AP433" s="38"/>
      <c r="AQ433" s="37"/>
      <c r="AR433" s="37"/>
      <c r="AS433" s="37"/>
      <c r="AT433" s="38"/>
    </row>
    <row r="434" spans="1:46" ht="12.75"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c r="AA434" s="37"/>
      <c r="AB434" s="37"/>
      <c r="AC434" s="37"/>
      <c r="AD434" s="679"/>
      <c r="AE434" s="679"/>
      <c r="AF434" s="37"/>
      <c r="AG434" s="37"/>
      <c r="AH434" s="37"/>
      <c r="AI434" s="856"/>
      <c r="AJ434" s="37"/>
      <c r="AK434" s="37"/>
      <c r="AL434" s="37"/>
      <c r="AM434" s="37"/>
      <c r="AN434" s="37"/>
      <c r="AO434" s="38"/>
      <c r="AP434" s="38"/>
      <c r="AQ434" s="37"/>
      <c r="AR434" s="37"/>
      <c r="AS434" s="37"/>
      <c r="AT434" s="38"/>
    </row>
    <row r="435" spans="1:46" ht="12.75"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c r="AA435" s="37"/>
      <c r="AB435" s="37"/>
      <c r="AC435" s="37"/>
      <c r="AD435" s="679"/>
      <c r="AE435" s="679"/>
      <c r="AF435" s="37"/>
      <c r="AG435" s="37"/>
      <c r="AH435" s="37"/>
      <c r="AI435" s="856"/>
      <c r="AJ435" s="37"/>
      <c r="AK435" s="37"/>
      <c r="AL435" s="37"/>
      <c r="AM435" s="37"/>
      <c r="AN435" s="37"/>
      <c r="AO435" s="38"/>
      <c r="AP435" s="38"/>
      <c r="AQ435" s="37"/>
      <c r="AR435" s="37"/>
      <c r="AS435" s="37"/>
      <c r="AT435" s="38"/>
    </row>
    <row r="436" spans="1:46" ht="12.75"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c r="AA436" s="37"/>
      <c r="AB436" s="37"/>
      <c r="AC436" s="37"/>
      <c r="AD436" s="679"/>
      <c r="AE436" s="679"/>
      <c r="AF436" s="37"/>
      <c r="AG436" s="37"/>
      <c r="AH436" s="37"/>
      <c r="AI436" s="856"/>
      <c r="AJ436" s="37"/>
      <c r="AK436" s="37"/>
      <c r="AL436" s="37"/>
      <c r="AM436" s="37"/>
      <c r="AN436" s="37"/>
      <c r="AO436" s="38"/>
      <c r="AP436" s="38"/>
      <c r="AQ436" s="37"/>
      <c r="AR436" s="37"/>
      <c r="AS436" s="37"/>
      <c r="AT436" s="38"/>
    </row>
    <row r="437" spans="1:46" ht="12.75"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c r="AA437" s="37"/>
      <c r="AB437" s="37"/>
      <c r="AC437" s="37"/>
      <c r="AD437" s="679"/>
      <c r="AE437" s="679"/>
      <c r="AF437" s="37"/>
      <c r="AG437" s="37"/>
      <c r="AH437" s="37"/>
      <c r="AI437" s="856"/>
      <c r="AJ437" s="37"/>
      <c r="AK437" s="37"/>
      <c r="AL437" s="37"/>
      <c r="AM437" s="37"/>
      <c r="AN437" s="37"/>
      <c r="AO437" s="38"/>
      <c r="AP437" s="38"/>
      <c r="AQ437" s="37"/>
      <c r="AR437" s="37"/>
      <c r="AS437" s="37"/>
      <c r="AT437" s="38"/>
    </row>
    <row r="438" spans="1:46" ht="12.75"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c r="AA438" s="37"/>
      <c r="AB438" s="37"/>
      <c r="AC438" s="37"/>
      <c r="AD438" s="679"/>
      <c r="AE438" s="679"/>
      <c r="AF438" s="37"/>
      <c r="AG438" s="37"/>
      <c r="AH438" s="37"/>
      <c r="AI438" s="856"/>
      <c r="AJ438" s="37"/>
      <c r="AK438" s="37"/>
      <c r="AL438" s="37"/>
      <c r="AM438" s="37"/>
      <c r="AN438" s="37"/>
      <c r="AO438" s="38"/>
      <c r="AP438" s="38"/>
      <c r="AQ438" s="37"/>
      <c r="AR438" s="37"/>
      <c r="AS438" s="37"/>
      <c r="AT438" s="38"/>
    </row>
    <row r="439" spans="1:46" ht="12.75"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c r="AA439" s="37"/>
      <c r="AB439" s="37"/>
      <c r="AC439" s="37"/>
      <c r="AD439" s="679"/>
      <c r="AE439" s="679"/>
      <c r="AF439" s="37"/>
      <c r="AG439" s="37"/>
      <c r="AH439" s="37"/>
      <c r="AI439" s="856"/>
      <c r="AJ439" s="37"/>
      <c r="AK439" s="37"/>
      <c r="AL439" s="37"/>
      <c r="AM439" s="37"/>
      <c r="AN439" s="37"/>
      <c r="AO439" s="38"/>
      <c r="AP439" s="38"/>
      <c r="AQ439" s="37"/>
      <c r="AR439" s="37"/>
      <c r="AS439" s="37"/>
      <c r="AT439" s="38"/>
    </row>
    <row r="440" spans="1:46" ht="12.75"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c r="AA440" s="37"/>
      <c r="AB440" s="37"/>
      <c r="AC440" s="37"/>
      <c r="AD440" s="679"/>
      <c r="AE440" s="679"/>
      <c r="AF440" s="37"/>
      <c r="AG440" s="37"/>
      <c r="AH440" s="37"/>
      <c r="AI440" s="856"/>
      <c r="AJ440" s="37"/>
      <c r="AK440" s="37"/>
      <c r="AL440" s="37"/>
      <c r="AM440" s="37"/>
      <c r="AN440" s="37"/>
      <c r="AO440" s="38"/>
      <c r="AP440" s="38"/>
      <c r="AQ440" s="37"/>
      <c r="AR440" s="37"/>
      <c r="AS440" s="37"/>
      <c r="AT440" s="38"/>
    </row>
    <row r="441" spans="1:46" ht="12.75"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c r="AA441" s="37"/>
      <c r="AB441" s="37"/>
      <c r="AC441" s="37"/>
      <c r="AD441" s="679"/>
      <c r="AE441" s="679"/>
      <c r="AF441" s="37"/>
      <c r="AG441" s="37"/>
      <c r="AH441" s="37"/>
      <c r="AI441" s="856"/>
      <c r="AJ441" s="37"/>
      <c r="AK441" s="37"/>
      <c r="AL441" s="37"/>
      <c r="AM441" s="37"/>
      <c r="AN441" s="37"/>
      <c r="AO441" s="38"/>
      <c r="AP441" s="38"/>
      <c r="AQ441" s="37"/>
      <c r="AR441" s="37"/>
      <c r="AS441" s="37"/>
      <c r="AT441" s="38"/>
    </row>
    <row r="442" spans="1:46" ht="12.75"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c r="AA442" s="37"/>
      <c r="AB442" s="37"/>
      <c r="AC442" s="37"/>
      <c r="AD442" s="679"/>
      <c r="AE442" s="679"/>
      <c r="AF442" s="37"/>
      <c r="AG442" s="37"/>
      <c r="AH442" s="37"/>
      <c r="AI442" s="856"/>
      <c r="AJ442" s="37"/>
      <c r="AK442" s="37"/>
      <c r="AL442" s="37"/>
      <c r="AM442" s="37"/>
      <c r="AN442" s="37"/>
      <c r="AO442" s="38"/>
      <c r="AP442" s="38"/>
      <c r="AQ442" s="37"/>
      <c r="AR442" s="37"/>
      <c r="AS442" s="37"/>
      <c r="AT442" s="38"/>
    </row>
    <row r="443" spans="1:46" ht="12.75"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c r="AA443" s="37"/>
      <c r="AB443" s="37"/>
      <c r="AC443" s="37"/>
      <c r="AD443" s="679"/>
      <c r="AE443" s="679"/>
      <c r="AF443" s="37"/>
      <c r="AG443" s="37"/>
      <c r="AH443" s="37"/>
      <c r="AI443" s="856"/>
      <c r="AJ443" s="37"/>
      <c r="AK443" s="37"/>
      <c r="AL443" s="37"/>
      <c r="AM443" s="37"/>
      <c r="AN443" s="37"/>
      <c r="AO443" s="38"/>
      <c r="AP443" s="38"/>
      <c r="AQ443" s="37"/>
      <c r="AR443" s="37"/>
      <c r="AS443" s="37"/>
      <c r="AT443" s="38"/>
    </row>
    <row r="444" spans="1:46" ht="12.75"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c r="AA444" s="37"/>
      <c r="AB444" s="37"/>
      <c r="AC444" s="37"/>
      <c r="AD444" s="679"/>
      <c r="AE444" s="679"/>
      <c r="AF444" s="37"/>
      <c r="AG444" s="37"/>
      <c r="AH444" s="37"/>
      <c r="AI444" s="856"/>
      <c r="AJ444" s="37"/>
      <c r="AK444" s="37"/>
      <c r="AL444" s="37"/>
      <c r="AM444" s="37"/>
      <c r="AN444" s="37"/>
      <c r="AO444" s="38"/>
      <c r="AP444" s="38"/>
      <c r="AQ444" s="37"/>
      <c r="AR444" s="37"/>
      <c r="AS444" s="37"/>
      <c r="AT444" s="38"/>
    </row>
    <row r="445" spans="1:46" ht="12.75"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c r="AA445" s="37"/>
      <c r="AB445" s="37"/>
      <c r="AC445" s="37"/>
      <c r="AD445" s="679"/>
      <c r="AE445" s="679"/>
      <c r="AF445" s="37"/>
      <c r="AG445" s="37"/>
      <c r="AH445" s="37"/>
      <c r="AI445" s="856"/>
      <c r="AJ445" s="37"/>
      <c r="AK445" s="37"/>
      <c r="AL445" s="37"/>
      <c r="AM445" s="37"/>
      <c r="AN445" s="37"/>
      <c r="AO445" s="38"/>
      <c r="AP445" s="38"/>
      <c r="AQ445" s="37"/>
      <c r="AR445" s="37"/>
      <c r="AS445" s="37"/>
      <c r="AT445" s="38"/>
    </row>
    <row r="446" spans="1:46" ht="12.75"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c r="AA446" s="37"/>
      <c r="AB446" s="37"/>
      <c r="AC446" s="37"/>
      <c r="AD446" s="679"/>
      <c r="AE446" s="679"/>
      <c r="AF446" s="37"/>
      <c r="AG446" s="37"/>
      <c r="AH446" s="37"/>
      <c r="AI446" s="856"/>
      <c r="AJ446" s="37"/>
      <c r="AK446" s="37"/>
      <c r="AL446" s="37"/>
      <c r="AM446" s="37"/>
      <c r="AN446" s="37"/>
      <c r="AO446" s="38"/>
      <c r="AP446" s="38"/>
      <c r="AQ446" s="37"/>
      <c r="AR446" s="37"/>
      <c r="AS446" s="37"/>
      <c r="AT446" s="38"/>
    </row>
    <row r="447" spans="1:46" ht="12.75"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c r="AA447" s="37"/>
      <c r="AB447" s="37"/>
      <c r="AC447" s="37"/>
      <c r="AD447" s="679"/>
      <c r="AE447" s="679"/>
      <c r="AF447" s="37"/>
      <c r="AG447" s="37"/>
      <c r="AH447" s="37"/>
      <c r="AI447" s="856"/>
      <c r="AJ447" s="37"/>
      <c r="AK447" s="37"/>
      <c r="AL447" s="37"/>
      <c r="AM447" s="37"/>
      <c r="AN447" s="37"/>
      <c r="AO447" s="38"/>
      <c r="AP447" s="38"/>
      <c r="AQ447" s="37"/>
      <c r="AR447" s="37"/>
      <c r="AS447" s="37"/>
      <c r="AT447" s="38"/>
    </row>
    <row r="448" spans="1:46" ht="12.75"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c r="AA448" s="37"/>
      <c r="AB448" s="37"/>
      <c r="AC448" s="37"/>
      <c r="AD448" s="679"/>
      <c r="AE448" s="679"/>
      <c r="AF448" s="37"/>
      <c r="AG448" s="37"/>
      <c r="AH448" s="37"/>
      <c r="AI448" s="856"/>
      <c r="AJ448" s="37"/>
      <c r="AK448" s="37"/>
      <c r="AL448" s="37"/>
      <c r="AM448" s="37"/>
      <c r="AN448" s="37"/>
      <c r="AO448" s="38"/>
      <c r="AP448" s="38"/>
      <c r="AQ448" s="37"/>
      <c r="AR448" s="37"/>
      <c r="AS448" s="37"/>
      <c r="AT448" s="38"/>
    </row>
    <row r="449" spans="1:46" ht="12.75"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c r="AA449" s="37"/>
      <c r="AB449" s="37"/>
      <c r="AC449" s="37"/>
      <c r="AD449" s="679"/>
      <c r="AE449" s="679"/>
      <c r="AF449" s="37"/>
      <c r="AG449" s="37"/>
      <c r="AH449" s="37"/>
      <c r="AI449" s="856"/>
      <c r="AJ449" s="37"/>
      <c r="AK449" s="37"/>
      <c r="AL449" s="37"/>
      <c r="AM449" s="37"/>
      <c r="AN449" s="37"/>
      <c r="AO449" s="38"/>
      <c r="AP449" s="38"/>
      <c r="AQ449" s="37"/>
      <c r="AR449" s="37"/>
      <c r="AS449" s="37"/>
      <c r="AT449" s="38"/>
    </row>
    <row r="450" spans="1:46" ht="12.75"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c r="AA450" s="37"/>
      <c r="AB450" s="37"/>
      <c r="AC450" s="37"/>
      <c r="AD450" s="679"/>
      <c r="AE450" s="679"/>
      <c r="AF450" s="37"/>
      <c r="AG450" s="37"/>
      <c r="AH450" s="37"/>
      <c r="AI450" s="856"/>
      <c r="AJ450" s="37"/>
      <c r="AK450" s="37"/>
      <c r="AL450" s="37"/>
      <c r="AM450" s="37"/>
      <c r="AN450" s="37"/>
      <c r="AO450" s="38"/>
      <c r="AP450" s="38"/>
      <c r="AQ450" s="37"/>
      <c r="AR450" s="37"/>
      <c r="AS450" s="37"/>
      <c r="AT450" s="38"/>
    </row>
    <row r="451" spans="1:46" ht="12.75"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c r="AB451" s="37"/>
      <c r="AC451" s="37"/>
      <c r="AD451" s="679"/>
      <c r="AE451" s="679"/>
      <c r="AF451" s="37"/>
      <c r="AG451" s="37"/>
      <c r="AH451" s="37"/>
      <c r="AI451" s="856"/>
      <c r="AJ451" s="37"/>
      <c r="AK451" s="37"/>
      <c r="AL451" s="37"/>
      <c r="AM451" s="37"/>
      <c r="AN451" s="37"/>
      <c r="AO451" s="38"/>
      <c r="AP451" s="38"/>
      <c r="AQ451" s="37"/>
      <c r="AR451" s="37"/>
      <c r="AS451" s="37"/>
      <c r="AT451" s="38"/>
    </row>
    <row r="452" spans="1:46" ht="12.75"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c r="AA452" s="37"/>
      <c r="AB452" s="37"/>
      <c r="AC452" s="37"/>
      <c r="AD452" s="679"/>
      <c r="AE452" s="679"/>
      <c r="AF452" s="37"/>
      <c r="AG452" s="37"/>
      <c r="AH452" s="37"/>
      <c r="AI452" s="856"/>
      <c r="AJ452" s="37"/>
      <c r="AK452" s="37"/>
      <c r="AL452" s="37"/>
      <c r="AM452" s="37"/>
      <c r="AN452" s="37"/>
      <c r="AO452" s="38"/>
      <c r="AP452" s="38"/>
      <c r="AQ452" s="37"/>
      <c r="AR452" s="37"/>
      <c r="AS452" s="37"/>
      <c r="AT452" s="38"/>
    </row>
    <row r="453" spans="1:46" ht="12.75"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c r="AA453" s="37"/>
      <c r="AB453" s="37"/>
      <c r="AC453" s="37"/>
      <c r="AD453" s="679"/>
      <c r="AE453" s="679"/>
      <c r="AF453" s="37"/>
      <c r="AG453" s="37"/>
      <c r="AH453" s="37"/>
      <c r="AI453" s="856"/>
      <c r="AJ453" s="37"/>
      <c r="AK453" s="37"/>
      <c r="AL453" s="37"/>
      <c r="AM453" s="37"/>
      <c r="AN453" s="37"/>
      <c r="AO453" s="38"/>
      <c r="AP453" s="38"/>
      <c r="AQ453" s="37"/>
      <c r="AR453" s="37"/>
      <c r="AS453" s="37"/>
      <c r="AT453" s="38"/>
    </row>
    <row r="454" spans="1:46" ht="12.75"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c r="AA454" s="37"/>
      <c r="AB454" s="37"/>
      <c r="AC454" s="37"/>
      <c r="AD454" s="679"/>
      <c r="AE454" s="679"/>
      <c r="AF454" s="37"/>
      <c r="AG454" s="37"/>
      <c r="AH454" s="37"/>
      <c r="AI454" s="856"/>
      <c r="AJ454" s="37"/>
      <c r="AK454" s="37"/>
      <c r="AL454" s="37"/>
      <c r="AM454" s="37"/>
      <c r="AN454" s="37"/>
      <c r="AO454" s="38"/>
      <c r="AP454" s="38"/>
      <c r="AQ454" s="37"/>
      <c r="AR454" s="37"/>
      <c r="AS454" s="37"/>
      <c r="AT454" s="38"/>
    </row>
    <row r="455" spans="1:46" ht="12.75"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c r="AA455" s="37"/>
      <c r="AB455" s="37"/>
      <c r="AC455" s="37"/>
      <c r="AD455" s="679"/>
      <c r="AE455" s="679"/>
      <c r="AF455" s="37"/>
      <c r="AG455" s="37"/>
      <c r="AH455" s="37"/>
      <c r="AI455" s="856"/>
      <c r="AJ455" s="37"/>
      <c r="AK455" s="37"/>
      <c r="AL455" s="37"/>
      <c r="AM455" s="37"/>
      <c r="AN455" s="37"/>
      <c r="AO455" s="38"/>
      <c r="AP455" s="38"/>
      <c r="AQ455" s="37"/>
      <c r="AR455" s="37"/>
      <c r="AS455" s="37"/>
      <c r="AT455" s="38"/>
    </row>
    <row r="456" spans="1:46" ht="12.75"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c r="AA456" s="37"/>
      <c r="AB456" s="37"/>
      <c r="AC456" s="37"/>
      <c r="AD456" s="679"/>
      <c r="AE456" s="679"/>
      <c r="AF456" s="37"/>
      <c r="AG456" s="37"/>
      <c r="AH456" s="37"/>
      <c r="AI456" s="856"/>
      <c r="AJ456" s="37"/>
      <c r="AK456" s="37"/>
      <c r="AL456" s="37"/>
      <c r="AM456" s="37"/>
      <c r="AN456" s="37"/>
      <c r="AO456" s="38"/>
      <c r="AP456" s="38"/>
      <c r="AQ456" s="37"/>
      <c r="AR456" s="37"/>
      <c r="AS456" s="37"/>
      <c r="AT456" s="38"/>
    </row>
    <row r="457" spans="1:46" ht="12.75"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c r="AA457" s="37"/>
      <c r="AB457" s="37"/>
      <c r="AC457" s="37"/>
      <c r="AD457" s="679"/>
      <c r="AE457" s="679"/>
      <c r="AF457" s="37"/>
      <c r="AG457" s="37"/>
      <c r="AH457" s="37"/>
      <c r="AI457" s="856"/>
      <c r="AJ457" s="37"/>
      <c r="AK457" s="37"/>
      <c r="AL457" s="37"/>
      <c r="AM457" s="37"/>
      <c r="AN457" s="37"/>
      <c r="AO457" s="38"/>
      <c r="AP457" s="38"/>
      <c r="AQ457" s="37"/>
      <c r="AR457" s="37"/>
      <c r="AS457" s="37"/>
      <c r="AT457" s="38"/>
    </row>
    <row r="458" spans="1:46" ht="12.75"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c r="AA458" s="37"/>
      <c r="AB458" s="37"/>
      <c r="AC458" s="37"/>
      <c r="AD458" s="679"/>
      <c r="AE458" s="679"/>
      <c r="AF458" s="37"/>
      <c r="AG458" s="37"/>
      <c r="AH458" s="37"/>
      <c r="AI458" s="856"/>
      <c r="AJ458" s="37"/>
      <c r="AK458" s="37"/>
      <c r="AL458" s="37"/>
      <c r="AM458" s="37"/>
      <c r="AN458" s="37"/>
      <c r="AO458" s="38"/>
      <c r="AP458" s="38"/>
      <c r="AQ458" s="37"/>
      <c r="AR458" s="37"/>
      <c r="AS458" s="37"/>
      <c r="AT458" s="38"/>
    </row>
    <row r="459" spans="1:46" ht="12.75"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c r="AA459" s="37"/>
      <c r="AB459" s="37"/>
      <c r="AC459" s="37"/>
      <c r="AD459" s="679"/>
      <c r="AE459" s="679"/>
      <c r="AF459" s="37"/>
      <c r="AG459" s="37"/>
      <c r="AH459" s="37"/>
      <c r="AI459" s="856"/>
      <c r="AJ459" s="37"/>
      <c r="AK459" s="37"/>
      <c r="AL459" s="37"/>
      <c r="AM459" s="37"/>
      <c r="AN459" s="37"/>
      <c r="AO459" s="38"/>
      <c r="AP459" s="38"/>
      <c r="AQ459" s="37"/>
      <c r="AR459" s="37"/>
      <c r="AS459" s="37"/>
      <c r="AT459" s="38"/>
    </row>
    <row r="460" spans="1:46" ht="12.75"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c r="AA460" s="37"/>
      <c r="AB460" s="37"/>
      <c r="AC460" s="37"/>
      <c r="AD460" s="679"/>
      <c r="AE460" s="679"/>
      <c r="AF460" s="37"/>
      <c r="AG460" s="37"/>
      <c r="AH460" s="37"/>
      <c r="AI460" s="856"/>
      <c r="AJ460" s="37"/>
      <c r="AK460" s="37"/>
      <c r="AL460" s="37"/>
      <c r="AM460" s="37"/>
      <c r="AN460" s="37"/>
      <c r="AO460" s="38"/>
      <c r="AP460" s="38"/>
      <c r="AQ460" s="37"/>
      <c r="AR460" s="37"/>
      <c r="AS460" s="37"/>
      <c r="AT460" s="38"/>
    </row>
    <row r="461" spans="1:46" ht="12.75"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c r="AA461" s="37"/>
      <c r="AB461" s="37"/>
      <c r="AC461" s="37"/>
      <c r="AD461" s="679"/>
      <c r="AE461" s="679"/>
      <c r="AF461" s="37"/>
      <c r="AG461" s="37"/>
      <c r="AH461" s="37"/>
      <c r="AI461" s="856"/>
      <c r="AJ461" s="37"/>
      <c r="AK461" s="37"/>
      <c r="AL461" s="37"/>
      <c r="AM461" s="37"/>
      <c r="AN461" s="37"/>
      <c r="AO461" s="38"/>
      <c r="AP461" s="38"/>
      <c r="AQ461" s="37"/>
      <c r="AR461" s="37"/>
      <c r="AS461" s="37"/>
      <c r="AT461" s="38"/>
    </row>
    <row r="462" spans="1:46" ht="12.75"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c r="AA462" s="37"/>
      <c r="AB462" s="37"/>
      <c r="AC462" s="37"/>
      <c r="AD462" s="679"/>
      <c r="AE462" s="679"/>
      <c r="AF462" s="37"/>
      <c r="AG462" s="37"/>
      <c r="AH462" s="37"/>
      <c r="AI462" s="856"/>
      <c r="AJ462" s="37"/>
      <c r="AK462" s="37"/>
      <c r="AL462" s="37"/>
      <c r="AM462" s="37"/>
      <c r="AN462" s="37"/>
      <c r="AO462" s="38"/>
      <c r="AP462" s="38"/>
      <c r="AQ462" s="37"/>
      <c r="AR462" s="37"/>
      <c r="AS462" s="37"/>
      <c r="AT462" s="38"/>
    </row>
    <row r="463" spans="1:46" ht="12.75"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c r="AA463" s="37"/>
      <c r="AB463" s="37"/>
      <c r="AC463" s="37"/>
      <c r="AD463" s="679"/>
      <c r="AE463" s="679"/>
      <c r="AF463" s="37"/>
      <c r="AG463" s="37"/>
      <c r="AH463" s="37"/>
      <c r="AI463" s="856"/>
      <c r="AJ463" s="37"/>
      <c r="AK463" s="37"/>
      <c r="AL463" s="37"/>
      <c r="AM463" s="37"/>
      <c r="AN463" s="37"/>
      <c r="AO463" s="38"/>
      <c r="AP463" s="38"/>
      <c r="AQ463" s="37"/>
      <c r="AR463" s="37"/>
      <c r="AS463" s="37"/>
      <c r="AT463" s="38"/>
    </row>
    <row r="464" spans="1:46" ht="12.75"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c r="AA464" s="37"/>
      <c r="AB464" s="37"/>
      <c r="AC464" s="37"/>
      <c r="AD464" s="679"/>
      <c r="AE464" s="679"/>
      <c r="AF464" s="37"/>
      <c r="AG464" s="37"/>
      <c r="AH464" s="37"/>
      <c r="AI464" s="856"/>
      <c r="AJ464" s="37"/>
      <c r="AK464" s="37"/>
      <c r="AL464" s="37"/>
      <c r="AM464" s="37"/>
      <c r="AN464" s="37"/>
      <c r="AO464" s="38"/>
      <c r="AP464" s="38"/>
      <c r="AQ464" s="37"/>
      <c r="AR464" s="37"/>
      <c r="AS464" s="37"/>
      <c r="AT464" s="38"/>
    </row>
    <row r="465" spans="1:46" ht="12.75"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c r="AA465" s="37"/>
      <c r="AB465" s="37"/>
      <c r="AC465" s="37"/>
      <c r="AD465" s="679"/>
      <c r="AE465" s="679"/>
      <c r="AF465" s="37"/>
      <c r="AG465" s="37"/>
      <c r="AH465" s="37"/>
      <c r="AI465" s="856"/>
      <c r="AJ465" s="37"/>
      <c r="AK465" s="37"/>
      <c r="AL465" s="37"/>
      <c r="AM465" s="37"/>
      <c r="AN465" s="37"/>
      <c r="AO465" s="38"/>
      <c r="AP465" s="38"/>
      <c r="AQ465" s="37"/>
      <c r="AR465" s="37"/>
      <c r="AS465" s="37"/>
      <c r="AT465" s="38"/>
    </row>
    <row r="466" spans="1:46" ht="12.75"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c r="AA466" s="37"/>
      <c r="AB466" s="37"/>
      <c r="AC466" s="37"/>
      <c r="AD466" s="679"/>
      <c r="AE466" s="679"/>
      <c r="AF466" s="37"/>
      <c r="AG466" s="37"/>
      <c r="AH466" s="37"/>
      <c r="AI466" s="856"/>
      <c r="AJ466" s="37"/>
      <c r="AK466" s="37"/>
      <c r="AL466" s="37"/>
      <c r="AM466" s="37"/>
      <c r="AN466" s="37"/>
      <c r="AO466" s="38"/>
      <c r="AP466" s="38"/>
      <c r="AQ466" s="37"/>
      <c r="AR466" s="37"/>
      <c r="AS466" s="37"/>
      <c r="AT466" s="38"/>
    </row>
    <row r="467" spans="1:46" ht="12.75"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c r="AA467" s="37"/>
      <c r="AB467" s="37"/>
      <c r="AC467" s="37"/>
      <c r="AD467" s="679"/>
      <c r="AE467" s="679"/>
      <c r="AF467" s="37"/>
      <c r="AG467" s="37"/>
      <c r="AH467" s="37"/>
      <c r="AI467" s="856"/>
      <c r="AJ467" s="37"/>
      <c r="AK467" s="37"/>
      <c r="AL467" s="37"/>
      <c r="AM467" s="37"/>
      <c r="AN467" s="37"/>
      <c r="AO467" s="38"/>
      <c r="AP467" s="38"/>
      <c r="AQ467" s="37"/>
      <c r="AR467" s="37"/>
      <c r="AS467" s="37"/>
      <c r="AT467" s="38"/>
    </row>
    <row r="468" spans="1:46" ht="12.75"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c r="AA468" s="37"/>
      <c r="AB468" s="37"/>
      <c r="AC468" s="37"/>
      <c r="AD468" s="679"/>
      <c r="AE468" s="679"/>
      <c r="AF468" s="37"/>
      <c r="AG468" s="37"/>
      <c r="AH468" s="37"/>
      <c r="AI468" s="856"/>
      <c r="AJ468" s="37"/>
      <c r="AK468" s="37"/>
      <c r="AL468" s="37"/>
      <c r="AM468" s="37"/>
      <c r="AN468" s="37"/>
      <c r="AO468" s="38"/>
      <c r="AP468" s="38"/>
      <c r="AQ468" s="37"/>
      <c r="AR468" s="37"/>
      <c r="AS468" s="37"/>
      <c r="AT468" s="38"/>
    </row>
    <row r="469" spans="1:46" ht="12.75"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c r="AA469" s="37"/>
      <c r="AB469" s="37"/>
      <c r="AC469" s="37"/>
      <c r="AD469" s="679"/>
      <c r="AE469" s="679"/>
      <c r="AF469" s="37"/>
      <c r="AG469" s="37"/>
      <c r="AH469" s="37"/>
      <c r="AI469" s="856"/>
      <c r="AJ469" s="37"/>
      <c r="AK469" s="37"/>
      <c r="AL469" s="37"/>
      <c r="AM469" s="37"/>
      <c r="AN469" s="37"/>
      <c r="AO469" s="38"/>
      <c r="AP469" s="38"/>
      <c r="AQ469" s="37"/>
      <c r="AR469" s="37"/>
      <c r="AS469" s="37"/>
      <c r="AT469" s="38"/>
    </row>
    <row r="470" spans="1:46" ht="12.75"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c r="AA470" s="37"/>
      <c r="AB470" s="37"/>
      <c r="AC470" s="37"/>
      <c r="AD470" s="679"/>
      <c r="AE470" s="679"/>
      <c r="AF470" s="37"/>
      <c r="AG470" s="37"/>
      <c r="AH470" s="37"/>
      <c r="AI470" s="856"/>
      <c r="AJ470" s="37"/>
      <c r="AK470" s="37"/>
      <c r="AL470" s="37"/>
      <c r="AM470" s="37"/>
      <c r="AN470" s="37"/>
      <c r="AO470" s="38"/>
      <c r="AP470" s="38"/>
      <c r="AQ470" s="37"/>
      <c r="AR470" s="37"/>
      <c r="AS470" s="37"/>
      <c r="AT470" s="38"/>
    </row>
    <row r="471" spans="1:46" ht="12.75"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c r="AA471" s="37"/>
      <c r="AB471" s="37"/>
      <c r="AC471" s="37"/>
      <c r="AD471" s="679"/>
      <c r="AE471" s="679"/>
      <c r="AF471" s="37"/>
      <c r="AG471" s="37"/>
      <c r="AH471" s="37"/>
      <c r="AI471" s="856"/>
      <c r="AJ471" s="37"/>
      <c r="AK471" s="37"/>
      <c r="AL471" s="37"/>
      <c r="AM471" s="37"/>
      <c r="AN471" s="37"/>
      <c r="AO471" s="38"/>
      <c r="AP471" s="38"/>
      <c r="AQ471" s="37"/>
      <c r="AR471" s="37"/>
      <c r="AS471" s="37"/>
      <c r="AT471" s="38"/>
    </row>
    <row r="472" spans="1:46" ht="12.75"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c r="AB472" s="37"/>
      <c r="AC472" s="37"/>
      <c r="AD472" s="679"/>
      <c r="AE472" s="679"/>
      <c r="AF472" s="37"/>
      <c r="AG472" s="37"/>
      <c r="AH472" s="37"/>
      <c r="AI472" s="856"/>
      <c r="AJ472" s="37"/>
      <c r="AK472" s="37"/>
      <c r="AL472" s="37"/>
      <c r="AM472" s="37"/>
      <c r="AN472" s="37"/>
      <c r="AO472" s="38"/>
      <c r="AP472" s="38"/>
      <c r="AQ472" s="37"/>
      <c r="AR472" s="37"/>
      <c r="AS472" s="37"/>
      <c r="AT472" s="38"/>
    </row>
    <row r="473" spans="1:46" ht="12.75"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c r="AA473" s="37"/>
      <c r="AB473" s="37"/>
      <c r="AC473" s="37"/>
      <c r="AD473" s="679"/>
      <c r="AE473" s="679"/>
      <c r="AF473" s="37"/>
      <c r="AG473" s="37"/>
      <c r="AH473" s="37"/>
      <c r="AI473" s="856"/>
      <c r="AJ473" s="37"/>
      <c r="AK473" s="37"/>
      <c r="AL473" s="37"/>
      <c r="AM473" s="37"/>
      <c r="AN473" s="37"/>
      <c r="AO473" s="38"/>
      <c r="AP473" s="38"/>
      <c r="AQ473" s="37"/>
      <c r="AR473" s="37"/>
      <c r="AS473" s="37"/>
      <c r="AT473" s="38"/>
    </row>
    <row r="474" spans="1:46" ht="12.75"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c r="AA474" s="37"/>
      <c r="AB474" s="37"/>
      <c r="AC474" s="37"/>
      <c r="AD474" s="679"/>
      <c r="AE474" s="679"/>
      <c r="AF474" s="37"/>
      <c r="AG474" s="37"/>
      <c r="AH474" s="37"/>
      <c r="AI474" s="856"/>
      <c r="AJ474" s="37"/>
      <c r="AK474" s="37"/>
      <c r="AL474" s="37"/>
      <c r="AM474" s="37"/>
      <c r="AN474" s="37"/>
      <c r="AO474" s="38"/>
      <c r="AP474" s="38"/>
      <c r="AQ474" s="37"/>
      <c r="AR474" s="37"/>
      <c r="AS474" s="37"/>
      <c r="AT474" s="38"/>
    </row>
    <row r="475" spans="1:46" ht="12.75"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c r="AA475" s="37"/>
      <c r="AB475" s="37"/>
      <c r="AC475" s="37"/>
      <c r="AD475" s="679"/>
      <c r="AE475" s="679"/>
      <c r="AF475" s="37"/>
      <c r="AG475" s="37"/>
      <c r="AH475" s="37"/>
      <c r="AI475" s="856"/>
      <c r="AJ475" s="37"/>
      <c r="AK475" s="37"/>
      <c r="AL475" s="37"/>
      <c r="AM475" s="37"/>
      <c r="AN475" s="37"/>
      <c r="AO475" s="38"/>
      <c r="AP475" s="38"/>
      <c r="AQ475" s="37"/>
      <c r="AR475" s="37"/>
      <c r="AS475" s="37"/>
      <c r="AT475" s="38"/>
    </row>
    <row r="476" spans="1:46" ht="12.75"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c r="AA476" s="37"/>
      <c r="AB476" s="37"/>
      <c r="AC476" s="37"/>
      <c r="AD476" s="679"/>
      <c r="AE476" s="679"/>
      <c r="AF476" s="37"/>
      <c r="AG476" s="37"/>
      <c r="AH476" s="37"/>
      <c r="AI476" s="856"/>
      <c r="AJ476" s="37"/>
      <c r="AK476" s="37"/>
      <c r="AL476" s="37"/>
      <c r="AM476" s="37"/>
      <c r="AN476" s="37"/>
      <c r="AO476" s="38"/>
      <c r="AP476" s="38"/>
      <c r="AQ476" s="37"/>
      <c r="AR476" s="37"/>
      <c r="AS476" s="37"/>
      <c r="AT476" s="38"/>
    </row>
    <row r="477" spans="1:46" ht="12.75"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c r="AA477" s="37"/>
      <c r="AB477" s="37"/>
      <c r="AC477" s="37"/>
      <c r="AD477" s="679"/>
      <c r="AE477" s="679"/>
      <c r="AF477" s="37"/>
      <c r="AG477" s="37"/>
      <c r="AH477" s="37"/>
      <c r="AI477" s="856"/>
      <c r="AJ477" s="37"/>
      <c r="AK477" s="37"/>
      <c r="AL477" s="37"/>
      <c r="AM477" s="37"/>
      <c r="AN477" s="37"/>
      <c r="AO477" s="38"/>
      <c r="AP477" s="38"/>
      <c r="AQ477" s="37"/>
      <c r="AR477" s="37"/>
      <c r="AS477" s="37"/>
      <c r="AT477" s="38"/>
    </row>
    <row r="478" spans="1:46" ht="12.75"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c r="AA478" s="37"/>
      <c r="AB478" s="37"/>
      <c r="AC478" s="37"/>
      <c r="AD478" s="679"/>
      <c r="AE478" s="679"/>
      <c r="AF478" s="37"/>
      <c r="AG478" s="37"/>
      <c r="AH478" s="37"/>
      <c r="AI478" s="856"/>
      <c r="AJ478" s="37"/>
      <c r="AK478" s="37"/>
      <c r="AL478" s="37"/>
      <c r="AM478" s="37"/>
      <c r="AN478" s="37"/>
      <c r="AO478" s="38"/>
      <c r="AP478" s="38"/>
      <c r="AQ478" s="37"/>
      <c r="AR478" s="37"/>
      <c r="AS478" s="37"/>
      <c r="AT478" s="38"/>
    </row>
    <row r="479" spans="1:46" ht="12.75"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c r="AA479" s="37"/>
      <c r="AB479" s="37"/>
      <c r="AC479" s="37"/>
      <c r="AD479" s="679"/>
      <c r="AE479" s="679"/>
      <c r="AF479" s="37"/>
      <c r="AG479" s="37"/>
      <c r="AH479" s="37"/>
      <c r="AI479" s="856"/>
      <c r="AJ479" s="37"/>
      <c r="AK479" s="37"/>
      <c r="AL479" s="37"/>
      <c r="AM479" s="37"/>
      <c r="AN479" s="37"/>
      <c r="AO479" s="38"/>
      <c r="AP479" s="38"/>
      <c r="AQ479" s="37"/>
      <c r="AR479" s="37"/>
      <c r="AS479" s="37"/>
      <c r="AT479" s="38"/>
    </row>
    <row r="480" spans="1:46" ht="12.75"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c r="AA480" s="37"/>
      <c r="AB480" s="37"/>
      <c r="AC480" s="37"/>
      <c r="AD480" s="679"/>
      <c r="AE480" s="679"/>
      <c r="AF480" s="37"/>
      <c r="AG480" s="37"/>
      <c r="AH480" s="37"/>
      <c r="AI480" s="856"/>
      <c r="AJ480" s="37"/>
      <c r="AK480" s="37"/>
      <c r="AL480" s="37"/>
      <c r="AM480" s="37"/>
      <c r="AN480" s="37"/>
      <c r="AO480" s="38"/>
      <c r="AP480" s="38"/>
      <c r="AQ480" s="37"/>
      <c r="AR480" s="37"/>
      <c r="AS480" s="37"/>
      <c r="AT480" s="38"/>
    </row>
    <row r="481" spans="1:46" ht="12.75"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c r="AA481" s="37"/>
      <c r="AB481" s="37"/>
      <c r="AC481" s="37"/>
      <c r="AD481" s="679"/>
      <c r="AE481" s="679"/>
      <c r="AF481" s="37"/>
      <c r="AG481" s="37"/>
      <c r="AH481" s="37"/>
      <c r="AI481" s="856"/>
      <c r="AJ481" s="37"/>
      <c r="AK481" s="37"/>
      <c r="AL481" s="37"/>
      <c r="AM481" s="37"/>
      <c r="AN481" s="37"/>
      <c r="AO481" s="38"/>
      <c r="AP481" s="38"/>
      <c r="AQ481" s="37"/>
      <c r="AR481" s="37"/>
      <c r="AS481" s="37"/>
      <c r="AT481" s="38"/>
    </row>
    <row r="482" spans="1:46" ht="12.75"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c r="AA482" s="37"/>
      <c r="AB482" s="37"/>
      <c r="AC482" s="37"/>
      <c r="AD482" s="679"/>
      <c r="AE482" s="679"/>
      <c r="AF482" s="37"/>
      <c r="AG482" s="37"/>
      <c r="AH482" s="37"/>
      <c r="AI482" s="856"/>
      <c r="AJ482" s="37"/>
      <c r="AK482" s="37"/>
      <c r="AL482" s="37"/>
      <c r="AM482" s="37"/>
      <c r="AN482" s="37"/>
      <c r="AO482" s="38"/>
      <c r="AP482" s="38"/>
      <c r="AQ482" s="37"/>
      <c r="AR482" s="37"/>
      <c r="AS482" s="37"/>
      <c r="AT482" s="38"/>
    </row>
    <row r="483" spans="1:46" ht="12.75"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c r="AA483" s="37"/>
      <c r="AB483" s="37"/>
      <c r="AC483" s="37"/>
      <c r="AD483" s="679"/>
      <c r="AE483" s="679"/>
      <c r="AF483" s="37"/>
      <c r="AG483" s="37"/>
      <c r="AH483" s="37"/>
      <c r="AI483" s="856"/>
      <c r="AJ483" s="37"/>
      <c r="AK483" s="37"/>
      <c r="AL483" s="37"/>
      <c r="AM483" s="37"/>
      <c r="AN483" s="37"/>
      <c r="AO483" s="38"/>
      <c r="AP483" s="38"/>
      <c r="AQ483" s="37"/>
      <c r="AR483" s="37"/>
      <c r="AS483" s="37"/>
      <c r="AT483" s="38"/>
    </row>
    <row r="484" spans="1:46" ht="12.75"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c r="AA484" s="37"/>
      <c r="AB484" s="37"/>
      <c r="AC484" s="37"/>
      <c r="AD484" s="679"/>
      <c r="AE484" s="679"/>
      <c r="AF484" s="37"/>
      <c r="AG484" s="37"/>
      <c r="AH484" s="37"/>
      <c r="AI484" s="856"/>
      <c r="AJ484" s="37"/>
      <c r="AK484" s="37"/>
      <c r="AL484" s="37"/>
      <c r="AM484" s="37"/>
      <c r="AN484" s="37"/>
      <c r="AO484" s="38"/>
      <c r="AP484" s="38"/>
      <c r="AQ484" s="37"/>
      <c r="AR484" s="37"/>
      <c r="AS484" s="37"/>
      <c r="AT484" s="38"/>
    </row>
    <row r="485" spans="1:46" ht="12.75"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c r="AA485" s="37"/>
      <c r="AB485" s="37"/>
      <c r="AC485" s="37"/>
      <c r="AD485" s="679"/>
      <c r="AE485" s="679"/>
      <c r="AF485" s="37"/>
      <c r="AG485" s="37"/>
      <c r="AH485" s="37"/>
      <c r="AI485" s="856"/>
      <c r="AJ485" s="37"/>
      <c r="AK485" s="37"/>
      <c r="AL485" s="37"/>
      <c r="AM485" s="37"/>
      <c r="AN485" s="37"/>
      <c r="AO485" s="38"/>
      <c r="AP485" s="38"/>
      <c r="AQ485" s="37"/>
      <c r="AR485" s="37"/>
      <c r="AS485" s="37"/>
      <c r="AT485" s="38"/>
    </row>
    <row r="486" spans="1:46" ht="12.75"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c r="AA486" s="37"/>
      <c r="AB486" s="37"/>
      <c r="AC486" s="37"/>
      <c r="AD486" s="679"/>
      <c r="AE486" s="679"/>
      <c r="AF486" s="37"/>
      <c r="AG486" s="37"/>
      <c r="AH486" s="37"/>
      <c r="AI486" s="856"/>
      <c r="AJ486" s="37"/>
      <c r="AK486" s="37"/>
      <c r="AL486" s="37"/>
      <c r="AM486" s="37"/>
      <c r="AN486" s="37"/>
      <c r="AO486" s="38"/>
      <c r="AP486" s="38"/>
      <c r="AQ486" s="37"/>
      <c r="AR486" s="37"/>
      <c r="AS486" s="37"/>
      <c r="AT486" s="38"/>
    </row>
    <row r="487" spans="1:46" ht="12.75"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c r="AA487" s="37"/>
      <c r="AB487" s="37"/>
      <c r="AC487" s="37"/>
      <c r="AD487" s="679"/>
      <c r="AE487" s="679"/>
      <c r="AF487" s="37"/>
      <c r="AG487" s="37"/>
      <c r="AH487" s="37"/>
      <c r="AI487" s="856"/>
      <c r="AJ487" s="37"/>
      <c r="AK487" s="37"/>
      <c r="AL487" s="37"/>
      <c r="AM487" s="37"/>
      <c r="AN487" s="37"/>
      <c r="AO487" s="38"/>
      <c r="AP487" s="38"/>
      <c r="AQ487" s="37"/>
      <c r="AR487" s="37"/>
      <c r="AS487" s="37"/>
      <c r="AT487" s="38"/>
    </row>
    <row r="488" spans="1:46" ht="12.75"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c r="AA488" s="37"/>
      <c r="AB488" s="37"/>
      <c r="AC488" s="37"/>
      <c r="AD488" s="679"/>
      <c r="AE488" s="679"/>
      <c r="AF488" s="37"/>
      <c r="AG488" s="37"/>
      <c r="AH488" s="37"/>
      <c r="AI488" s="856"/>
      <c r="AJ488" s="37"/>
      <c r="AK488" s="37"/>
      <c r="AL488" s="37"/>
      <c r="AM488" s="37"/>
      <c r="AN488" s="37"/>
      <c r="AO488" s="38"/>
      <c r="AP488" s="38"/>
      <c r="AQ488" s="37"/>
      <c r="AR488" s="37"/>
      <c r="AS488" s="37"/>
      <c r="AT488" s="38"/>
    </row>
    <row r="489" spans="1:46" ht="12.75"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c r="AA489" s="37"/>
      <c r="AB489" s="37"/>
      <c r="AC489" s="37"/>
      <c r="AD489" s="679"/>
      <c r="AE489" s="679"/>
      <c r="AF489" s="37"/>
      <c r="AG489" s="37"/>
      <c r="AH489" s="37"/>
      <c r="AI489" s="856"/>
      <c r="AJ489" s="37"/>
      <c r="AK489" s="37"/>
      <c r="AL489" s="37"/>
      <c r="AM489" s="37"/>
      <c r="AN489" s="37"/>
      <c r="AO489" s="38"/>
      <c r="AP489" s="38"/>
      <c r="AQ489" s="37"/>
      <c r="AR489" s="37"/>
      <c r="AS489" s="37"/>
      <c r="AT489" s="38"/>
    </row>
    <row r="490" spans="1:46" ht="12.75"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c r="AA490" s="37"/>
      <c r="AB490" s="37"/>
      <c r="AC490" s="37"/>
      <c r="AD490" s="679"/>
      <c r="AE490" s="679"/>
      <c r="AF490" s="37"/>
      <c r="AG490" s="37"/>
      <c r="AH490" s="37"/>
      <c r="AI490" s="856"/>
      <c r="AJ490" s="37"/>
      <c r="AK490" s="37"/>
      <c r="AL490" s="37"/>
      <c r="AM490" s="37"/>
      <c r="AN490" s="37"/>
      <c r="AO490" s="38"/>
      <c r="AP490" s="38"/>
      <c r="AQ490" s="37"/>
      <c r="AR490" s="37"/>
      <c r="AS490" s="37"/>
      <c r="AT490" s="38"/>
    </row>
    <row r="491" spans="1:46" ht="12.75"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c r="AA491" s="37"/>
      <c r="AB491" s="37"/>
      <c r="AC491" s="37"/>
      <c r="AD491" s="679"/>
      <c r="AE491" s="679"/>
      <c r="AF491" s="37"/>
      <c r="AG491" s="37"/>
      <c r="AH491" s="37"/>
      <c r="AI491" s="856"/>
      <c r="AJ491" s="37"/>
      <c r="AK491" s="37"/>
      <c r="AL491" s="37"/>
      <c r="AM491" s="37"/>
      <c r="AN491" s="37"/>
      <c r="AO491" s="38"/>
      <c r="AP491" s="38"/>
      <c r="AQ491" s="37"/>
      <c r="AR491" s="37"/>
      <c r="AS491" s="37"/>
      <c r="AT491" s="38"/>
    </row>
    <row r="492" spans="1:46" ht="12.75"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c r="AA492" s="37"/>
      <c r="AB492" s="37"/>
      <c r="AC492" s="37"/>
      <c r="AD492" s="679"/>
      <c r="AE492" s="679"/>
      <c r="AF492" s="37"/>
      <c r="AG492" s="37"/>
      <c r="AH492" s="37"/>
      <c r="AI492" s="856"/>
      <c r="AJ492" s="37"/>
      <c r="AK492" s="37"/>
      <c r="AL492" s="37"/>
      <c r="AM492" s="37"/>
      <c r="AN492" s="37"/>
      <c r="AO492" s="38"/>
      <c r="AP492" s="38"/>
      <c r="AQ492" s="37"/>
      <c r="AR492" s="37"/>
      <c r="AS492" s="37"/>
      <c r="AT492" s="38"/>
    </row>
    <row r="493" spans="1:46" ht="12.75"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c r="AA493" s="37"/>
      <c r="AB493" s="37"/>
      <c r="AC493" s="37"/>
      <c r="AD493" s="679"/>
      <c r="AE493" s="679"/>
      <c r="AF493" s="37"/>
      <c r="AG493" s="37"/>
      <c r="AH493" s="37"/>
      <c r="AI493" s="856"/>
      <c r="AJ493" s="37"/>
      <c r="AK493" s="37"/>
      <c r="AL493" s="37"/>
      <c r="AM493" s="37"/>
      <c r="AN493" s="37"/>
      <c r="AO493" s="38"/>
      <c r="AP493" s="38"/>
      <c r="AQ493" s="37"/>
      <c r="AR493" s="37"/>
      <c r="AS493" s="37"/>
      <c r="AT493" s="38"/>
    </row>
    <row r="494" spans="1:46" ht="12.75"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c r="AB494" s="37"/>
      <c r="AC494" s="37"/>
      <c r="AD494" s="679"/>
      <c r="AE494" s="679"/>
      <c r="AF494" s="37"/>
      <c r="AG494" s="37"/>
      <c r="AH494" s="37"/>
      <c r="AI494" s="856"/>
      <c r="AJ494" s="37"/>
      <c r="AK494" s="37"/>
      <c r="AL494" s="37"/>
      <c r="AM494" s="37"/>
      <c r="AN494" s="37"/>
      <c r="AO494" s="38"/>
      <c r="AP494" s="38"/>
      <c r="AQ494" s="37"/>
      <c r="AR494" s="37"/>
      <c r="AS494" s="37"/>
      <c r="AT494" s="38"/>
    </row>
    <row r="495" spans="1:46" ht="12.75"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c r="AA495" s="37"/>
      <c r="AB495" s="37"/>
      <c r="AC495" s="37"/>
      <c r="AD495" s="679"/>
      <c r="AE495" s="679"/>
      <c r="AF495" s="37"/>
      <c r="AG495" s="37"/>
      <c r="AH495" s="37"/>
      <c r="AI495" s="856"/>
      <c r="AJ495" s="37"/>
      <c r="AK495" s="37"/>
      <c r="AL495" s="37"/>
      <c r="AM495" s="37"/>
      <c r="AN495" s="37"/>
      <c r="AO495" s="38"/>
      <c r="AP495" s="38"/>
      <c r="AQ495" s="37"/>
      <c r="AR495" s="37"/>
      <c r="AS495" s="37"/>
      <c r="AT495" s="38"/>
    </row>
    <row r="496" spans="1:46" ht="12.75"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c r="AA496" s="37"/>
      <c r="AB496" s="37"/>
      <c r="AC496" s="37"/>
      <c r="AD496" s="679"/>
      <c r="AE496" s="679"/>
      <c r="AF496" s="37"/>
      <c r="AG496" s="37"/>
      <c r="AH496" s="37"/>
      <c r="AI496" s="856"/>
      <c r="AJ496" s="37"/>
      <c r="AK496" s="37"/>
      <c r="AL496" s="37"/>
      <c r="AM496" s="37"/>
      <c r="AN496" s="37"/>
      <c r="AO496" s="38"/>
      <c r="AP496" s="38"/>
      <c r="AQ496" s="37"/>
      <c r="AR496" s="37"/>
      <c r="AS496" s="37"/>
      <c r="AT496" s="38"/>
    </row>
    <row r="497" spans="1:46" ht="12.75"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c r="AA497" s="37"/>
      <c r="AB497" s="37"/>
      <c r="AC497" s="37"/>
      <c r="AD497" s="679"/>
      <c r="AE497" s="679"/>
      <c r="AF497" s="37"/>
      <c r="AG497" s="37"/>
      <c r="AH497" s="37"/>
      <c r="AI497" s="856"/>
      <c r="AJ497" s="37"/>
      <c r="AK497" s="37"/>
      <c r="AL497" s="37"/>
      <c r="AM497" s="37"/>
      <c r="AN497" s="37"/>
      <c r="AO497" s="38"/>
      <c r="AP497" s="38"/>
      <c r="AQ497" s="37"/>
      <c r="AR497" s="37"/>
      <c r="AS497" s="37"/>
      <c r="AT497" s="38"/>
    </row>
    <row r="498" spans="1:46" ht="12.75"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c r="AA498" s="37"/>
      <c r="AB498" s="37"/>
      <c r="AC498" s="37"/>
      <c r="AD498" s="679"/>
      <c r="AE498" s="679"/>
      <c r="AF498" s="37"/>
      <c r="AG498" s="37"/>
      <c r="AH498" s="37"/>
      <c r="AI498" s="856"/>
      <c r="AJ498" s="37"/>
      <c r="AK498" s="37"/>
      <c r="AL498" s="37"/>
      <c r="AM498" s="37"/>
      <c r="AN498" s="37"/>
      <c r="AO498" s="38"/>
      <c r="AP498" s="38"/>
      <c r="AQ498" s="37"/>
      <c r="AR498" s="37"/>
      <c r="AS498" s="37"/>
      <c r="AT498" s="38"/>
    </row>
    <row r="499" spans="1:46" ht="12.75"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c r="AA499" s="37"/>
      <c r="AB499" s="37"/>
      <c r="AC499" s="37"/>
      <c r="AD499" s="679"/>
      <c r="AE499" s="679"/>
      <c r="AF499" s="37"/>
      <c r="AG499" s="37"/>
      <c r="AH499" s="37"/>
      <c r="AI499" s="856"/>
      <c r="AJ499" s="37"/>
      <c r="AK499" s="37"/>
      <c r="AL499" s="37"/>
      <c r="AM499" s="37"/>
      <c r="AN499" s="37"/>
      <c r="AO499" s="38"/>
      <c r="AP499" s="38"/>
      <c r="AQ499" s="37"/>
      <c r="AR499" s="37"/>
      <c r="AS499" s="37"/>
      <c r="AT499" s="38"/>
    </row>
    <row r="500" spans="1:46" ht="12.75"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c r="AA500" s="37"/>
      <c r="AB500" s="37"/>
      <c r="AC500" s="37"/>
      <c r="AD500" s="679"/>
      <c r="AE500" s="679"/>
      <c r="AF500" s="37"/>
      <c r="AG500" s="37"/>
      <c r="AH500" s="37"/>
      <c r="AI500" s="856"/>
      <c r="AJ500" s="37"/>
      <c r="AK500" s="37"/>
      <c r="AL500" s="37"/>
      <c r="AM500" s="37"/>
      <c r="AN500" s="37"/>
      <c r="AO500" s="38"/>
      <c r="AP500" s="38"/>
      <c r="AQ500" s="37"/>
      <c r="AR500" s="37"/>
      <c r="AS500" s="37"/>
      <c r="AT500" s="38"/>
    </row>
    <row r="501" spans="1:46" ht="12.75"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c r="AA501" s="37"/>
      <c r="AB501" s="37"/>
      <c r="AC501" s="37"/>
      <c r="AD501" s="679"/>
      <c r="AE501" s="679"/>
      <c r="AF501" s="37"/>
      <c r="AG501" s="37"/>
      <c r="AH501" s="37"/>
      <c r="AI501" s="856"/>
      <c r="AJ501" s="37"/>
      <c r="AK501" s="37"/>
      <c r="AL501" s="37"/>
      <c r="AM501" s="37"/>
      <c r="AN501" s="37"/>
      <c r="AO501" s="38"/>
      <c r="AP501" s="38"/>
      <c r="AQ501" s="37"/>
      <c r="AR501" s="37"/>
      <c r="AS501" s="37"/>
      <c r="AT501" s="38"/>
    </row>
    <row r="502" spans="1:46" ht="12.75"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c r="AA502" s="37"/>
      <c r="AB502" s="37"/>
      <c r="AC502" s="37"/>
      <c r="AD502" s="679"/>
      <c r="AE502" s="679"/>
      <c r="AF502" s="37"/>
      <c r="AG502" s="37"/>
      <c r="AH502" s="37"/>
      <c r="AI502" s="856"/>
      <c r="AJ502" s="37"/>
      <c r="AK502" s="37"/>
      <c r="AL502" s="37"/>
      <c r="AM502" s="37"/>
      <c r="AN502" s="37"/>
      <c r="AO502" s="38"/>
      <c r="AP502" s="38"/>
      <c r="AQ502" s="37"/>
      <c r="AR502" s="37"/>
      <c r="AS502" s="37"/>
      <c r="AT502" s="38"/>
    </row>
    <row r="503" spans="1:46" ht="12.75"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c r="AA503" s="37"/>
      <c r="AB503" s="37"/>
      <c r="AC503" s="37"/>
      <c r="AD503" s="679"/>
      <c r="AE503" s="679"/>
      <c r="AF503" s="37"/>
      <c r="AG503" s="37"/>
      <c r="AH503" s="37"/>
      <c r="AI503" s="856"/>
      <c r="AJ503" s="37"/>
      <c r="AK503" s="37"/>
      <c r="AL503" s="37"/>
      <c r="AM503" s="37"/>
      <c r="AN503" s="37"/>
      <c r="AO503" s="38"/>
      <c r="AP503" s="38"/>
      <c r="AQ503" s="37"/>
      <c r="AR503" s="37"/>
      <c r="AS503" s="37"/>
      <c r="AT503" s="38"/>
    </row>
    <row r="504" spans="1:46" ht="12.75"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37"/>
      <c r="AC504" s="37"/>
      <c r="AD504" s="679"/>
      <c r="AE504" s="679"/>
      <c r="AF504" s="37"/>
      <c r="AG504" s="37"/>
      <c r="AH504" s="37"/>
      <c r="AI504" s="856"/>
      <c r="AJ504" s="37"/>
      <c r="AK504" s="37"/>
      <c r="AL504" s="37"/>
      <c r="AM504" s="37"/>
      <c r="AN504" s="37"/>
      <c r="AO504" s="38"/>
      <c r="AP504" s="38"/>
      <c r="AQ504" s="37"/>
      <c r="AR504" s="37"/>
      <c r="AS504" s="37"/>
      <c r="AT504" s="38"/>
    </row>
    <row r="505" spans="1:46" ht="12.75"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c r="AA505" s="37"/>
      <c r="AB505" s="37"/>
      <c r="AC505" s="37"/>
      <c r="AD505" s="679"/>
      <c r="AE505" s="679"/>
      <c r="AF505" s="37"/>
      <c r="AG505" s="37"/>
      <c r="AH505" s="37"/>
      <c r="AI505" s="856"/>
      <c r="AJ505" s="37"/>
      <c r="AK505" s="37"/>
      <c r="AL505" s="37"/>
      <c r="AM505" s="37"/>
      <c r="AN505" s="37"/>
      <c r="AO505" s="38"/>
      <c r="AP505" s="38"/>
      <c r="AQ505" s="37"/>
      <c r="AR505" s="37"/>
      <c r="AS505" s="37"/>
      <c r="AT505" s="38"/>
    </row>
    <row r="506" spans="1:46" ht="12.75"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c r="AA506" s="37"/>
      <c r="AB506" s="37"/>
      <c r="AC506" s="37"/>
      <c r="AD506" s="679"/>
      <c r="AE506" s="679"/>
      <c r="AF506" s="37"/>
      <c r="AG506" s="37"/>
      <c r="AH506" s="37"/>
      <c r="AI506" s="856"/>
      <c r="AJ506" s="37"/>
      <c r="AK506" s="37"/>
      <c r="AL506" s="37"/>
      <c r="AM506" s="37"/>
      <c r="AN506" s="37"/>
      <c r="AO506" s="38"/>
      <c r="AP506" s="38"/>
      <c r="AQ506" s="37"/>
      <c r="AR506" s="37"/>
      <c r="AS506" s="37"/>
      <c r="AT506" s="38"/>
    </row>
    <row r="507" spans="1:46" ht="12.75"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c r="AA507" s="37"/>
      <c r="AB507" s="37"/>
      <c r="AC507" s="37"/>
      <c r="AD507" s="679"/>
      <c r="AE507" s="679"/>
      <c r="AF507" s="37"/>
      <c r="AG507" s="37"/>
      <c r="AH507" s="37"/>
      <c r="AI507" s="856"/>
      <c r="AJ507" s="37"/>
      <c r="AK507" s="37"/>
      <c r="AL507" s="37"/>
      <c r="AM507" s="37"/>
      <c r="AN507" s="37"/>
      <c r="AO507" s="38"/>
      <c r="AP507" s="38"/>
      <c r="AQ507" s="37"/>
      <c r="AR507" s="37"/>
      <c r="AS507" s="37"/>
      <c r="AT507" s="38"/>
    </row>
    <row r="508" spans="1:46" ht="12.75"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c r="AA508" s="37"/>
      <c r="AB508" s="37"/>
      <c r="AC508" s="37"/>
      <c r="AD508" s="679"/>
      <c r="AE508" s="679"/>
      <c r="AF508" s="37"/>
      <c r="AG508" s="37"/>
      <c r="AH508" s="37"/>
      <c r="AI508" s="856"/>
      <c r="AJ508" s="37"/>
      <c r="AK508" s="37"/>
      <c r="AL508" s="37"/>
      <c r="AM508" s="37"/>
      <c r="AN508" s="37"/>
      <c r="AO508" s="38"/>
      <c r="AP508" s="38"/>
      <c r="AQ508" s="37"/>
      <c r="AR508" s="37"/>
      <c r="AS508" s="37"/>
      <c r="AT508" s="38"/>
    </row>
    <row r="509" spans="1:46" ht="12.75"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c r="AA509" s="37"/>
      <c r="AB509" s="37"/>
      <c r="AC509" s="37"/>
      <c r="AD509" s="679"/>
      <c r="AE509" s="679"/>
      <c r="AF509" s="37"/>
      <c r="AG509" s="37"/>
      <c r="AH509" s="37"/>
      <c r="AI509" s="856"/>
      <c r="AJ509" s="37"/>
      <c r="AK509" s="37"/>
      <c r="AL509" s="37"/>
      <c r="AM509" s="37"/>
      <c r="AN509" s="37"/>
      <c r="AO509" s="38"/>
      <c r="AP509" s="38"/>
      <c r="AQ509" s="37"/>
      <c r="AR509" s="37"/>
      <c r="AS509" s="37"/>
      <c r="AT509" s="38"/>
    </row>
    <row r="510" spans="1:46" ht="12.75"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c r="AA510" s="37"/>
      <c r="AB510" s="37"/>
      <c r="AC510" s="37"/>
      <c r="AD510" s="679"/>
      <c r="AE510" s="679"/>
      <c r="AF510" s="37"/>
      <c r="AG510" s="37"/>
      <c r="AH510" s="37"/>
      <c r="AI510" s="856"/>
      <c r="AJ510" s="37"/>
      <c r="AK510" s="37"/>
      <c r="AL510" s="37"/>
      <c r="AM510" s="37"/>
      <c r="AN510" s="37"/>
      <c r="AO510" s="38"/>
      <c r="AP510" s="38"/>
      <c r="AQ510" s="37"/>
      <c r="AR510" s="37"/>
      <c r="AS510" s="37"/>
      <c r="AT510" s="38"/>
    </row>
    <row r="511" spans="1:46" ht="12.75"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c r="AA511" s="37"/>
      <c r="AB511" s="37"/>
      <c r="AC511" s="37"/>
      <c r="AD511" s="679"/>
      <c r="AE511" s="679"/>
      <c r="AF511" s="37"/>
      <c r="AG511" s="37"/>
      <c r="AH511" s="37"/>
      <c r="AI511" s="856"/>
      <c r="AJ511" s="37"/>
      <c r="AK511" s="37"/>
      <c r="AL511" s="37"/>
      <c r="AM511" s="37"/>
      <c r="AN511" s="37"/>
      <c r="AO511" s="38"/>
      <c r="AP511" s="38"/>
      <c r="AQ511" s="37"/>
      <c r="AR511" s="37"/>
      <c r="AS511" s="37"/>
      <c r="AT511" s="38"/>
    </row>
    <row r="512" spans="1:46" ht="12.75"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c r="AA512" s="37"/>
      <c r="AB512" s="37"/>
      <c r="AC512" s="37"/>
      <c r="AD512" s="679"/>
      <c r="AE512" s="679"/>
      <c r="AF512" s="37"/>
      <c r="AG512" s="37"/>
      <c r="AH512" s="37"/>
      <c r="AI512" s="856"/>
      <c r="AJ512" s="37"/>
      <c r="AK512" s="37"/>
      <c r="AL512" s="37"/>
      <c r="AM512" s="37"/>
      <c r="AN512" s="37"/>
      <c r="AO512" s="38"/>
      <c r="AP512" s="38"/>
      <c r="AQ512" s="37"/>
      <c r="AR512" s="37"/>
      <c r="AS512" s="37"/>
      <c r="AT512" s="38"/>
    </row>
    <row r="513" spans="1:46" ht="12.75"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c r="AA513" s="37"/>
      <c r="AB513" s="37"/>
      <c r="AC513" s="37"/>
      <c r="AD513" s="679"/>
      <c r="AE513" s="679"/>
      <c r="AF513" s="37"/>
      <c r="AG513" s="37"/>
      <c r="AH513" s="37"/>
      <c r="AI513" s="856"/>
      <c r="AJ513" s="37"/>
      <c r="AK513" s="37"/>
      <c r="AL513" s="37"/>
      <c r="AM513" s="37"/>
      <c r="AN513" s="37"/>
      <c r="AO513" s="38"/>
      <c r="AP513" s="38"/>
      <c r="AQ513" s="37"/>
      <c r="AR513" s="37"/>
      <c r="AS513" s="37"/>
      <c r="AT513" s="38"/>
    </row>
    <row r="514" spans="1:46" ht="12.75"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c r="AA514" s="37"/>
      <c r="AB514" s="37"/>
      <c r="AC514" s="37"/>
      <c r="AD514" s="679"/>
      <c r="AE514" s="679"/>
      <c r="AF514" s="37"/>
      <c r="AG514" s="37"/>
      <c r="AH514" s="37"/>
      <c r="AI514" s="856"/>
      <c r="AJ514" s="37"/>
      <c r="AK514" s="37"/>
      <c r="AL514" s="37"/>
      <c r="AM514" s="37"/>
      <c r="AN514" s="37"/>
      <c r="AO514" s="38"/>
      <c r="AP514" s="38"/>
      <c r="AQ514" s="37"/>
      <c r="AR514" s="37"/>
      <c r="AS514" s="37"/>
      <c r="AT514" s="38"/>
    </row>
    <row r="515" spans="1:46" ht="12.75"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c r="AA515" s="37"/>
      <c r="AB515" s="37"/>
      <c r="AC515" s="37"/>
      <c r="AD515" s="679"/>
      <c r="AE515" s="679"/>
      <c r="AF515" s="37"/>
      <c r="AG515" s="37"/>
      <c r="AH515" s="37"/>
      <c r="AI515" s="856"/>
      <c r="AJ515" s="37"/>
      <c r="AK515" s="37"/>
      <c r="AL515" s="37"/>
      <c r="AM515" s="37"/>
      <c r="AN515" s="37"/>
      <c r="AO515" s="38"/>
      <c r="AP515" s="38"/>
      <c r="AQ515" s="37"/>
      <c r="AR515" s="37"/>
      <c r="AS515" s="37"/>
      <c r="AT515" s="38"/>
    </row>
    <row r="516" spans="1:46" ht="12.75"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c r="AB516" s="37"/>
      <c r="AC516" s="37"/>
      <c r="AD516" s="679"/>
      <c r="AE516" s="679"/>
      <c r="AF516" s="37"/>
      <c r="AG516" s="37"/>
      <c r="AH516" s="37"/>
      <c r="AI516" s="856"/>
      <c r="AJ516" s="37"/>
      <c r="AK516" s="37"/>
      <c r="AL516" s="37"/>
      <c r="AM516" s="37"/>
      <c r="AN516" s="37"/>
      <c r="AO516" s="38"/>
      <c r="AP516" s="38"/>
      <c r="AQ516" s="37"/>
      <c r="AR516" s="37"/>
      <c r="AS516" s="37"/>
      <c r="AT516" s="38"/>
    </row>
    <row r="517" spans="1:46" ht="12.75"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c r="AA517" s="37"/>
      <c r="AB517" s="37"/>
      <c r="AC517" s="37"/>
      <c r="AD517" s="679"/>
      <c r="AE517" s="679"/>
      <c r="AF517" s="37"/>
      <c r="AG517" s="37"/>
      <c r="AH517" s="37"/>
      <c r="AI517" s="856"/>
      <c r="AJ517" s="37"/>
      <c r="AK517" s="37"/>
      <c r="AL517" s="37"/>
      <c r="AM517" s="37"/>
      <c r="AN517" s="37"/>
      <c r="AO517" s="38"/>
      <c r="AP517" s="38"/>
      <c r="AQ517" s="37"/>
      <c r="AR517" s="37"/>
      <c r="AS517" s="37"/>
      <c r="AT517" s="38"/>
    </row>
    <row r="518" spans="1:46" ht="12.75"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c r="AA518" s="37"/>
      <c r="AB518" s="37"/>
      <c r="AC518" s="37"/>
      <c r="AD518" s="679"/>
      <c r="AE518" s="679"/>
      <c r="AF518" s="37"/>
      <c r="AG518" s="37"/>
      <c r="AH518" s="37"/>
      <c r="AI518" s="856"/>
      <c r="AJ518" s="37"/>
      <c r="AK518" s="37"/>
      <c r="AL518" s="37"/>
      <c r="AM518" s="37"/>
      <c r="AN518" s="37"/>
      <c r="AO518" s="38"/>
      <c r="AP518" s="38"/>
      <c r="AQ518" s="37"/>
      <c r="AR518" s="37"/>
      <c r="AS518" s="37"/>
      <c r="AT518" s="38"/>
    </row>
    <row r="519" spans="1:46" ht="12.75"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c r="AA519" s="37"/>
      <c r="AB519" s="37"/>
      <c r="AC519" s="37"/>
      <c r="AD519" s="679"/>
      <c r="AE519" s="679"/>
      <c r="AF519" s="37"/>
      <c r="AG519" s="37"/>
      <c r="AH519" s="37"/>
      <c r="AI519" s="856"/>
      <c r="AJ519" s="37"/>
      <c r="AK519" s="37"/>
      <c r="AL519" s="37"/>
      <c r="AM519" s="37"/>
      <c r="AN519" s="37"/>
      <c r="AO519" s="38"/>
      <c r="AP519" s="38"/>
      <c r="AQ519" s="37"/>
      <c r="AR519" s="37"/>
      <c r="AS519" s="37"/>
      <c r="AT519" s="38"/>
    </row>
    <row r="520" spans="1:46" ht="12.75"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c r="AA520" s="37"/>
      <c r="AB520" s="37"/>
      <c r="AC520" s="37"/>
      <c r="AD520" s="679"/>
      <c r="AE520" s="679"/>
      <c r="AF520" s="37"/>
      <c r="AG520" s="37"/>
      <c r="AH520" s="37"/>
      <c r="AI520" s="856"/>
      <c r="AJ520" s="37"/>
      <c r="AK520" s="37"/>
      <c r="AL520" s="37"/>
      <c r="AM520" s="37"/>
      <c r="AN520" s="37"/>
      <c r="AO520" s="38"/>
      <c r="AP520" s="38"/>
      <c r="AQ520" s="37"/>
      <c r="AR520" s="37"/>
      <c r="AS520" s="37"/>
      <c r="AT520" s="38"/>
    </row>
    <row r="521" spans="1:46" ht="12.75"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c r="AA521" s="37"/>
      <c r="AB521" s="37"/>
      <c r="AC521" s="37"/>
      <c r="AD521" s="679"/>
      <c r="AE521" s="679"/>
      <c r="AF521" s="37"/>
      <c r="AG521" s="37"/>
      <c r="AH521" s="37"/>
      <c r="AI521" s="856"/>
      <c r="AJ521" s="37"/>
      <c r="AK521" s="37"/>
      <c r="AL521" s="37"/>
      <c r="AM521" s="37"/>
      <c r="AN521" s="37"/>
      <c r="AO521" s="38"/>
      <c r="AP521" s="38"/>
      <c r="AQ521" s="37"/>
      <c r="AR521" s="37"/>
      <c r="AS521" s="37"/>
      <c r="AT521" s="38"/>
    </row>
    <row r="522" spans="1:46" ht="12.75"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c r="AA522" s="37"/>
      <c r="AB522" s="37"/>
      <c r="AC522" s="37"/>
      <c r="AD522" s="679"/>
      <c r="AE522" s="679"/>
      <c r="AF522" s="37"/>
      <c r="AG522" s="37"/>
      <c r="AH522" s="37"/>
      <c r="AI522" s="856"/>
      <c r="AJ522" s="37"/>
      <c r="AK522" s="37"/>
      <c r="AL522" s="37"/>
      <c r="AM522" s="37"/>
      <c r="AN522" s="37"/>
      <c r="AO522" s="38"/>
      <c r="AP522" s="38"/>
      <c r="AQ522" s="37"/>
      <c r="AR522" s="37"/>
      <c r="AS522" s="37"/>
      <c r="AT522" s="38"/>
    </row>
    <row r="523" spans="1:46" ht="12.75"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c r="AA523" s="37"/>
      <c r="AB523" s="37"/>
      <c r="AC523" s="37"/>
      <c r="AD523" s="679"/>
      <c r="AE523" s="679"/>
      <c r="AF523" s="37"/>
      <c r="AG523" s="37"/>
      <c r="AH523" s="37"/>
      <c r="AI523" s="856"/>
      <c r="AJ523" s="37"/>
      <c r="AK523" s="37"/>
      <c r="AL523" s="37"/>
      <c r="AM523" s="37"/>
      <c r="AN523" s="37"/>
      <c r="AO523" s="38"/>
      <c r="AP523" s="38"/>
      <c r="AQ523" s="37"/>
      <c r="AR523" s="37"/>
      <c r="AS523" s="37"/>
      <c r="AT523" s="38"/>
    </row>
    <row r="524" spans="1:46" ht="12.75"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c r="AA524" s="37"/>
      <c r="AB524" s="37"/>
      <c r="AC524" s="37"/>
      <c r="AD524" s="679"/>
      <c r="AE524" s="679"/>
      <c r="AF524" s="37"/>
      <c r="AG524" s="37"/>
      <c r="AH524" s="37"/>
      <c r="AI524" s="856"/>
      <c r="AJ524" s="37"/>
      <c r="AK524" s="37"/>
      <c r="AL524" s="37"/>
      <c r="AM524" s="37"/>
      <c r="AN524" s="37"/>
      <c r="AO524" s="38"/>
      <c r="AP524" s="38"/>
      <c r="AQ524" s="37"/>
      <c r="AR524" s="37"/>
      <c r="AS524" s="37"/>
      <c r="AT524" s="38"/>
    </row>
    <row r="525" spans="1:46" ht="12.75"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c r="AA525" s="37"/>
      <c r="AB525" s="37"/>
      <c r="AC525" s="37"/>
      <c r="AD525" s="679"/>
      <c r="AE525" s="679"/>
      <c r="AF525" s="37"/>
      <c r="AG525" s="37"/>
      <c r="AH525" s="37"/>
      <c r="AI525" s="856"/>
      <c r="AJ525" s="37"/>
      <c r="AK525" s="37"/>
      <c r="AL525" s="37"/>
      <c r="AM525" s="37"/>
      <c r="AN525" s="37"/>
      <c r="AO525" s="38"/>
      <c r="AP525" s="38"/>
      <c r="AQ525" s="37"/>
      <c r="AR525" s="37"/>
      <c r="AS525" s="37"/>
      <c r="AT525" s="38"/>
    </row>
    <row r="526" spans="1:46" ht="12.75"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c r="AA526" s="37"/>
      <c r="AB526" s="37"/>
      <c r="AC526" s="37"/>
      <c r="AD526" s="679"/>
      <c r="AE526" s="679"/>
      <c r="AF526" s="37"/>
      <c r="AG526" s="37"/>
      <c r="AH526" s="37"/>
      <c r="AI526" s="856"/>
      <c r="AJ526" s="37"/>
      <c r="AK526" s="37"/>
      <c r="AL526" s="37"/>
      <c r="AM526" s="37"/>
      <c r="AN526" s="37"/>
      <c r="AO526" s="38"/>
      <c r="AP526" s="38"/>
      <c r="AQ526" s="37"/>
      <c r="AR526" s="37"/>
      <c r="AS526" s="37"/>
      <c r="AT526" s="38"/>
    </row>
    <row r="527" spans="1:46" ht="12.75"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c r="AA527" s="37"/>
      <c r="AB527" s="37"/>
      <c r="AC527" s="37"/>
      <c r="AD527" s="679"/>
      <c r="AE527" s="679"/>
      <c r="AF527" s="37"/>
      <c r="AG527" s="37"/>
      <c r="AH527" s="37"/>
      <c r="AI527" s="856"/>
      <c r="AJ527" s="37"/>
      <c r="AK527" s="37"/>
      <c r="AL527" s="37"/>
      <c r="AM527" s="37"/>
      <c r="AN527" s="37"/>
      <c r="AO527" s="38"/>
      <c r="AP527" s="38"/>
      <c r="AQ527" s="37"/>
      <c r="AR527" s="37"/>
      <c r="AS527" s="37"/>
      <c r="AT527" s="38"/>
    </row>
    <row r="528" spans="1:46" ht="12.75"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c r="AA528" s="37"/>
      <c r="AB528" s="37"/>
      <c r="AC528" s="37"/>
      <c r="AD528" s="679"/>
      <c r="AE528" s="679"/>
      <c r="AF528" s="37"/>
      <c r="AG528" s="37"/>
      <c r="AH528" s="37"/>
      <c r="AI528" s="856"/>
      <c r="AJ528" s="37"/>
      <c r="AK528" s="37"/>
      <c r="AL528" s="37"/>
      <c r="AM528" s="37"/>
      <c r="AN528" s="37"/>
      <c r="AO528" s="38"/>
      <c r="AP528" s="38"/>
      <c r="AQ528" s="37"/>
      <c r="AR528" s="37"/>
      <c r="AS528" s="37"/>
      <c r="AT528" s="38"/>
    </row>
    <row r="529" spans="1:46" ht="12.75"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c r="AA529" s="37"/>
      <c r="AB529" s="37"/>
      <c r="AC529" s="37"/>
      <c r="AD529" s="679"/>
      <c r="AE529" s="679"/>
      <c r="AF529" s="37"/>
      <c r="AG529" s="37"/>
      <c r="AH529" s="37"/>
      <c r="AI529" s="856"/>
      <c r="AJ529" s="37"/>
      <c r="AK529" s="37"/>
      <c r="AL529" s="37"/>
      <c r="AM529" s="37"/>
      <c r="AN529" s="37"/>
      <c r="AO529" s="38"/>
      <c r="AP529" s="38"/>
      <c r="AQ529" s="37"/>
      <c r="AR529" s="37"/>
      <c r="AS529" s="37"/>
      <c r="AT529" s="38"/>
    </row>
    <row r="530" spans="1:46" ht="12.75"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c r="AA530" s="37"/>
      <c r="AB530" s="37"/>
      <c r="AC530" s="37"/>
      <c r="AD530" s="679"/>
      <c r="AE530" s="679"/>
      <c r="AF530" s="37"/>
      <c r="AG530" s="37"/>
      <c r="AH530" s="37"/>
      <c r="AI530" s="856"/>
      <c r="AJ530" s="37"/>
      <c r="AK530" s="37"/>
      <c r="AL530" s="37"/>
      <c r="AM530" s="37"/>
      <c r="AN530" s="37"/>
      <c r="AO530" s="38"/>
      <c r="AP530" s="38"/>
      <c r="AQ530" s="37"/>
      <c r="AR530" s="37"/>
      <c r="AS530" s="37"/>
      <c r="AT530" s="38"/>
    </row>
    <row r="531" spans="1:46" ht="12.75"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c r="AA531" s="37"/>
      <c r="AB531" s="37"/>
      <c r="AC531" s="37"/>
      <c r="AD531" s="679"/>
      <c r="AE531" s="679"/>
      <c r="AF531" s="37"/>
      <c r="AG531" s="37"/>
      <c r="AH531" s="37"/>
      <c r="AI531" s="856"/>
      <c r="AJ531" s="37"/>
      <c r="AK531" s="37"/>
      <c r="AL531" s="37"/>
      <c r="AM531" s="37"/>
      <c r="AN531" s="37"/>
      <c r="AO531" s="38"/>
      <c r="AP531" s="38"/>
      <c r="AQ531" s="37"/>
      <c r="AR531" s="37"/>
      <c r="AS531" s="37"/>
      <c r="AT531" s="38"/>
    </row>
    <row r="532" spans="1:46" ht="12.75"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c r="AA532" s="37"/>
      <c r="AB532" s="37"/>
      <c r="AC532" s="37"/>
      <c r="AD532" s="679"/>
      <c r="AE532" s="679"/>
      <c r="AF532" s="37"/>
      <c r="AG532" s="37"/>
      <c r="AH532" s="37"/>
      <c r="AI532" s="856"/>
      <c r="AJ532" s="37"/>
      <c r="AK532" s="37"/>
      <c r="AL532" s="37"/>
      <c r="AM532" s="37"/>
      <c r="AN532" s="37"/>
      <c r="AO532" s="38"/>
      <c r="AP532" s="38"/>
      <c r="AQ532" s="37"/>
      <c r="AR532" s="37"/>
      <c r="AS532" s="37"/>
      <c r="AT532" s="38"/>
    </row>
    <row r="533" spans="1:46" ht="12.75"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c r="AA533" s="37"/>
      <c r="AB533" s="37"/>
      <c r="AC533" s="37"/>
      <c r="AD533" s="679"/>
      <c r="AE533" s="679"/>
      <c r="AF533" s="37"/>
      <c r="AG533" s="37"/>
      <c r="AH533" s="37"/>
      <c r="AI533" s="856"/>
      <c r="AJ533" s="37"/>
      <c r="AK533" s="37"/>
      <c r="AL533" s="37"/>
      <c r="AM533" s="37"/>
      <c r="AN533" s="37"/>
      <c r="AO533" s="38"/>
      <c r="AP533" s="38"/>
      <c r="AQ533" s="37"/>
      <c r="AR533" s="37"/>
      <c r="AS533" s="37"/>
      <c r="AT533" s="38"/>
    </row>
    <row r="534" spans="1:46" ht="12.75"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c r="AA534" s="37"/>
      <c r="AB534" s="37"/>
      <c r="AC534" s="37"/>
      <c r="AD534" s="679"/>
      <c r="AE534" s="679"/>
      <c r="AF534" s="37"/>
      <c r="AG534" s="37"/>
      <c r="AH534" s="37"/>
      <c r="AI534" s="856"/>
      <c r="AJ534" s="37"/>
      <c r="AK534" s="37"/>
      <c r="AL534" s="37"/>
      <c r="AM534" s="37"/>
      <c r="AN534" s="37"/>
      <c r="AO534" s="38"/>
      <c r="AP534" s="38"/>
      <c r="AQ534" s="37"/>
      <c r="AR534" s="37"/>
      <c r="AS534" s="37"/>
      <c r="AT534" s="38"/>
    </row>
    <row r="535" spans="1:46" ht="12.75"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c r="AA535" s="37"/>
      <c r="AB535" s="37"/>
      <c r="AC535" s="37"/>
      <c r="AD535" s="679"/>
      <c r="AE535" s="679"/>
      <c r="AF535" s="37"/>
      <c r="AG535" s="37"/>
      <c r="AH535" s="37"/>
      <c r="AI535" s="856"/>
      <c r="AJ535" s="37"/>
      <c r="AK535" s="37"/>
      <c r="AL535" s="37"/>
      <c r="AM535" s="37"/>
      <c r="AN535" s="37"/>
      <c r="AO535" s="38"/>
      <c r="AP535" s="38"/>
      <c r="AQ535" s="37"/>
      <c r="AR535" s="37"/>
      <c r="AS535" s="37"/>
      <c r="AT535" s="38"/>
    </row>
    <row r="536" spans="1:46" ht="12.75"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c r="AA536" s="37"/>
      <c r="AB536" s="37"/>
      <c r="AC536" s="37"/>
      <c r="AD536" s="679"/>
      <c r="AE536" s="679"/>
      <c r="AF536" s="37"/>
      <c r="AG536" s="37"/>
      <c r="AH536" s="37"/>
      <c r="AI536" s="856"/>
      <c r="AJ536" s="37"/>
      <c r="AK536" s="37"/>
      <c r="AL536" s="37"/>
      <c r="AM536" s="37"/>
      <c r="AN536" s="37"/>
      <c r="AO536" s="38"/>
      <c r="AP536" s="38"/>
      <c r="AQ536" s="37"/>
      <c r="AR536" s="37"/>
      <c r="AS536" s="37"/>
      <c r="AT536" s="38"/>
    </row>
    <row r="537" spans="1:46" ht="12.75"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c r="AA537" s="37"/>
      <c r="AB537" s="37"/>
      <c r="AC537" s="37"/>
      <c r="AD537" s="679"/>
      <c r="AE537" s="679"/>
      <c r="AF537" s="37"/>
      <c r="AG537" s="37"/>
      <c r="AH537" s="37"/>
      <c r="AI537" s="856"/>
      <c r="AJ537" s="37"/>
      <c r="AK537" s="37"/>
      <c r="AL537" s="37"/>
      <c r="AM537" s="37"/>
      <c r="AN537" s="37"/>
      <c r="AO537" s="38"/>
      <c r="AP537" s="38"/>
      <c r="AQ537" s="37"/>
      <c r="AR537" s="37"/>
      <c r="AS537" s="37"/>
      <c r="AT537" s="38"/>
    </row>
    <row r="538" spans="1:46" ht="12.75"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c r="AB538" s="37"/>
      <c r="AC538" s="37"/>
      <c r="AD538" s="679"/>
      <c r="AE538" s="679"/>
      <c r="AF538" s="37"/>
      <c r="AG538" s="37"/>
      <c r="AH538" s="37"/>
      <c r="AI538" s="856"/>
      <c r="AJ538" s="37"/>
      <c r="AK538" s="37"/>
      <c r="AL538" s="37"/>
      <c r="AM538" s="37"/>
      <c r="AN538" s="37"/>
      <c r="AO538" s="38"/>
      <c r="AP538" s="38"/>
      <c r="AQ538" s="37"/>
      <c r="AR538" s="37"/>
      <c r="AS538" s="37"/>
      <c r="AT538" s="38"/>
    </row>
    <row r="539" spans="1:46" ht="12.75"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c r="AA539" s="37"/>
      <c r="AB539" s="37"/>
      <c r="AC539" s="37"/>
      <c r="AD539" s="679"/>
      <c r="AE539" s="679"/>
      <c r="AF539" s="37"/>
      <c r="AG539" s="37"/>
      <c r="AH539" s="37"/>
      <c r="AI539" s="856"/>
      <c r="AJ539" s="37"/>
      <c r="AK539" s="37"/>
      <c r="AL539" s="37"/>
      <c r="AM539" s="37"/>
      <c r="AN539" s="37"/>
      <c r="AO539" s="38"/>
      <c r="AP539" s="38"/>
      <c r="AQ539" s="37"/>
      <c r="AR539" s="37"/>
      <c r="AS539" s="37"/>
      <c r="AT539" s="38"/>
    </row>
    <row r="540" spans="1:46" ht="12.75"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c r="AB540" s="37"/>
      <c r="AC540" s="37"/>
      <c r="AD540" s="679"/>
      <c r="AE540" s="679"/>
      <c r="AF540" s="37"/>
      <c r="AG540" s="37"/>
      <c r="AH540" s="37"/>
      <c r="AI540" s="856"/>
      <c r="AJ540" s="37"/>
      <c r="AK540" s="37"/>
      <c r="AL540" s="37"/>
      <c r="AM540" s="37"/>
      <c r="AN540" s="37"/>
      <c r="AO540" s="38"/>
      <c r="AP540" s="38"/>
      <c r="AQ540" s="37"/>
      <c r="AR540" s="37"/>
      <c r="AS540" s="37"/>
      <c r="AT540" s="38"/>
    </row>
    <row r="541" spans="1:46" ht="12.75"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c r="AA541" s="37"/>
      <c r="AB541" s="37"/>
      <c r="AC541" s="37"/>
      <c r="AD541" s="679"/>
      <c r="AE541" s="679"/>
      <c r="AF541" s="37"/>
      <c r="AG541" s="37"/>
      <c r="AH541" s="37"/>
      <c r="AI541" s="856"/>
      <c r="AJ541" s="37"/>
      <c r="AK541" s="37"/>
      <c r="AL541" s="37"/>
      <c r="AM541" s="37"/>
      <c r="AN541" s="37"/>
      <c r="AO541" s="38"/>
      <c r="AP541" s="38"/>
      <c r="AQ541" s="37"/>
      <c r="AR541" s="37"/>
      <c r="AS541" s="37"/>
      <c r="AT541" s="38"/>
    </row>
    <row r="542" spans="1:46" ht="12.75"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c r="AA542" s="37"/>
      <c r="AB542" s="37"/>
      <c r="AC542" s="37"/>
      <c r="AD542" s="679"/>
      <c r="AE542" s="679"/>
      <c r="AF542" s="37"/>
      <c r="AG542" s="37"/>
      <c r="AH542" s="37"/>
      <c r="AI542" s="856"/>
      <c r="AJ542" s="37"/>
      <c r="AK542" s="37"/>
      <c r="AL542" s="37"/>
      <c r="AM542" s="37"/>
      <c r="AN542" s="37"/>
      <c r="AO542" s="38"/>
      <c r="AP542" s="38"/>
      <c r="AQ542" s="37"/>
      <c r="AR542" s="37"/>
      <c r="AS542" s="37"/>
      <c r="AT542" s="38"/>
    </row>
    <row r="543" spans="1:46" ht="12.75"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c r="AA543" s="37"/>
      <c r="AB543" s="37"/>
      <c r="AC543" s="37"/>
      <c r="AD543" s="679"/>
      <c r="AE543" s="679"/>
      <c r="AF543" s="37"/>
      <c r="AG543" s="37"/>
      <c r="AH543" s="37"/>
      <c r="AI543" s="856"/>
      <c r="AJ543" s="37"/>
      <c r="AK543" s="37"/>
      <c r="AL543" s="37"/>
      <c r="AM543" s="37"/>
      <c r="AN543" s="37"/>
      <c r="AO543" s="38"/>
      <c r="AP543" s="38"/>
      <c r="AQ543" s="37"/>
      <c r="AR543" s="37"/>
      <c r="AS543" s="37"/>
      <c r="AT543" s="38"/>
    </row>
    <row r="544" spans="1:46" ht="12.75"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c r="AA544" s="37"/>
      <c r="AB544" s="37"/>
      <c r="AC544" s="37"/>
      <c r="AD544" s="679"/>
      <c r="AE544" s="679"/>
      <c r="AF544" s="37"/>
      <c r="AG544" s="37"/>
      <c r="AH544" s="37"/>
      <c r="AI544" s="856"/>
      <c r="AJ544" s="37"/>
      <c r="AK544" s="37"/>
      <c r="AL544" s="37"/>
      <c r="AM544" s="37"/>
      <c r="AN544" s="37"/>
      <c r="AO544" s="38"/>
      <c r="AP544" s="38"/>
      <c r="AQ544" s="37"/>
      <c r="AR544" s="37"/>
      <c r="AS544" s="37"/>
      <c r="AT544" s="38"/>
    </row>
    <row r="545" spans="1:46" ht="12.75"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c r="AA545" s="37"/>
      <c r="AB545" s="37"/>
      <c r="AC545" s="37"/>
      <c r="AD545" s="679"/>
      <c r="AE545" s="679"/>
      <c r="AF545" s="37"/>
      <c r="AG545" s="37"/>
      <c r="AH545" s="37"/>
      <c r="AI545" s="856"/>
      <c r="AJ545" s="37"/>
      <c r="AK545" s="37"/>
      <c r="AL545" s="37"/>
      <c r="AM545" s="37"/>
      <c r="AN545" s="37"/>
      <c r="AO545" s="38"/>
      <c r="AP545" s="38"/>
      <c r="AQ545" s="37"/>
      <c r="AR545" s="37"/>
      <c r="AS545" s="37"/>
      <c r="AT545" s="38"/>
    </row>
    <row r="546" spans="1:46" ht="12.75"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c r="AA546" s="37"/>
      <c r="AB546" s="37"/>
      <c r="AC546" s="37"/>
      <c r="AD546" s="679"/>
      <c r="AE546" s="679"/>
      <c r="AF546" s="37"/>
      <c r="AG546" s="37"/>
      <c r="AH546" s="37"/>
      <c r="AI546" s="856"/>
      <c r="AJ546" s="37"/>
      <c r="AK546" s="37"/>
      <c r="AL546" s="37"/>
      <c r="AM546" s="37"/>
      <c r="AN546" s="37"/>
      <c r="AO546" s="38"/>
      <c r="AP546" s="38"/>
      <c r="AQ546" s="37"/>
      <c r="AR546" s="37"/>
      <c r="AS546" s="37"/>
      <c r="AT546" s="38"/>
    </row>
    <row r="547" spans="1:46" ht="12.75"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c r="AA547" s="37"/>
      <c r="AB547" s="37"/>
      <c r="AC547" s="37"/>
      <c r="AD547" s="679"/>
      <c r="AE547" s="679"/>
      <c r="AF547" s="37"/>
      <c r="AG547" s="37"/>
      <c r="AH547" s="37"/>
      <c r="AI547" s="856"/>
      <c r="AJ547" s="37"/>
      <c r="AK547" s="37"/>
      <c r="AL547" s="37"/>
      <c r="AM547" s="37"/>
      <c r="AN547" s="37"/>
      <c r="AO547" s="38"/>
      <c r="AP547" s="38"/>
      <c r="AQ547" s="37"/>
      <c r="AR547" s="37"/>
      <c r="AS547" s="37"/>
      <c r="AT547" s="38"/>
    </row>
    <row r="548" spans="1:46" ht="12.75"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c r="AA548" s="37"/>
      <c r="AB548" s="37"/>
      <c r="AC548" s="37"/>
      <c r="AD548" s="679"/>
      <c r="AE548" s="679"/>
      <c r="AF548" s="37"/>
      <c r="AG548" s="37"/>
      <c r="AH548" s="37"/>
      <c r="AI548" s="856"/>
      <c r="AJ548" s="37"/>
      <c r="AK548" s="37"/>
      <c r="AL548" s="37"/>
      <c r="AM548" s="37"/>
      <c r="AN548" s="37"/>
      <c r="AO548" s="38"/>
      <c r="AP548" s="38"/>
      <c r="AQ548" s="37"/>
      <c r="AR548" s="37"/>
      <c r="AS548" s="37"/>
      <c r="AT548" s="38"/>
    </row>
    <row r="549" spans="1:46" ht="12.75"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c r="AA549" s="37"/>
      <c r="AB549" s="37"/>
      <c r="AC549" s="37"/>
      <c r="AD549" s="679"/>
      <c r="AE549" s="679"/>
      <c r="AF549" s="37"/>
      <c r="AG549" s="37"/>
      <c r="AH549" s="37"/>
      <c r="AI549" s="856"/>
      <c r="AJ549" s="37"/>
      <c r="AK549" s="37"/>
      <c r="AL549" s="37"/>
      <c r="AM549" s="37"/>
      <c r="AN549" s="37"/>
      <c r="AO549" s="38"/>
      <c r="AP549" s="38"/>
      <c r="AQ549" s="37"/>
      <c r="AR549" s="37"/>
      <c r="AS549" s="37"/>
      <c r="AT549" s="38"/>
    </row>
    <row r="550" spans="1:46" ht="12.75"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c r="AA550" s="37"/>
      <c r="AB550" s="37"/>
      <c r="AC550" s="37"/>
      <c r="AD550" s="679"/>
      <c r="AE550" s="679"/>
      <c r="AF550" s="37"/>
      <c r="AG550" s="37"/>
      <c r="AH550" s="37"/>
      <c r="AI550" s="856"/>
      <c r="AJ550" s="37"/>
      <c r="AK550" s="37"/>
      <c r="AL550" s="37"/>
      <c r="AM550" s="37"/>
      <c r="AN550" s="37"/>
      <c r="AO550" s="38"/>
      <c r="AP550" s="38"/>
      <c r="AQ550" s="37"/>
      <c r="AR550" s="37"/>
      <c r="AS550" s="37"/>
      <c r="AT550" s="38"/>
    </row>
    <row r="551" spans="1:46" ht="12.75"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c r="AA551" s="37"/>
      <c r="AB551" s="37"/>
      <c r="AC551" s="37"/>
      <c r="AD551" s="679"/>
      <c r="AE551" s="679"/>
      <c r="AF551" s="37"/>
      <c r="AG551" s="37"/>
      <c r="AH551" s="37"/>
      <c r="AI551" s="856"/>
      <c r="AJ551" s="37"/>
      <c r="AK551" s="37"/>
      <c r="AL551" s="37"/>
      <c r="AM551" s="37"/>
      <c r="AN551" s="37"/>
      <c r="AO551" s="38"/>
      <c r="AP551" s="38"/>
      <c r="AQ551" s="37"/>
      <c r="AR551" s="37"/>
      <c r="AS551" s="37"/>
      <c r="AT551" s="38"/>
    </row>
    <row r="552" spans="1:46" ht="12.75"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c r="AA552" s="37"/>
      <c r="AB552" s="37"/>
      <c r="AC552" s="37"/>
      <c r="AD552" s="679"/>
      <c r="AE552" s="679"/>
      <c r="AF552" s="37"/>
      <c r="AG552" s="37"/>
      <c r="AH552" s="37"/>
      <c r="AI552" s="856"/>
      <c r="AJ552" s="37"/>
      <c r="AK552" s="37"/>
      <c r="AL552" s="37"/>
      <c r="AM552" s="37"/>
      <c r="AN552" s="37"/>
      <c r="AO552" s="38"/>
      <c r="AP552" s="38"/>
      <c r="AQ552" s="37"/>
      <c r="AR552" s="37"/>
      <c r="AS552" s="37"/>
      <c r="AT552" s="38"/>
    </row>
    <row r="553" spans="1:46" ht="12.75"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c r="AA553" s="37"/>
      <c r="AB553" s="37"/>
      <c r="AC553" s="37"/>
      <c r="AD553" s="679"/>
      <c r="AE553" s="679"/>
      <c r="AF553" s="37"/>
      <c r="AG553" s="37"/>
      <c r="AH553" s="37"/>
      <c r="AI553" s="856"/>
      <c r="AJ553" s="37"/>
      <c r="AK553" s="37"/>
      <c r="AL553" s="37"/>
      <c r="AM553" s="37"/>
      <c r="AN553" s="37"/>
      <c r="AO553" s="38"/>
      <c r="AP553" s="38"/>
      <c r="AQ553" s="37"/>
      <c r="AR553" s="37"/>
      <c r="AS553" s="37"/>
      <c r="AT553" s="38"/>
    </row>
    <row r="554" spans="1:46" ht="12.75"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c r="AA554" s="37"/>
      <c r="AB554" s="37"/>
      <c r="AC554" s="37"/>
      <c r="AD554" s="679"/>
      <c r="AE554" s="679"/>
      <c r="AF554" s="37"/>
      <c r="AG554" s="37"/>
      <c r="AH554" s="37"/>
      <c r="AI554" s="856"/>
      <c r="AJ554" s="37"/>
      <c r="AK554" s="37"/>
      <c r="AL554" s="37"/>
      <c r="AM554" s="37"/>
      <c r="AN554" s="37"/>
      <c r="AO554" s="38"/>
      <c r="AP554" s="38"/>
      <c r="AQ554" s="37"/>
      <c r="AR554" s="37"/>
      <c r="AS554" s="37"/>
      <c r="AT554" s="38"/>
    </row>
    <row r="555" spans="1:46" ht="12.75"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c r="AA555" s="37"/>
      <c r="AB555" s="37"/>
      <c r="AC555" s="37"/>
      <c r="AD555" s="679"/>
      <c r="AE555" s="679"/>
      <c r="AF555" s="37"/>
      <c r="AG555" s="37"/>
      <c r="AH555" s="37"/>
      <c r="AI555" s="856"/>
      <c r="AJ555" s="37"/>
      <c r="AK555" s="37"/>
      <c r="AL555" s="37"/>
      <c r="AM555" s="37"/>
      <c r="AN555" s="37"/>
      <c r="AO555" s="38"/>
      <c r="AP555" s="38"/>
      <c r="AQ555" s="37"/>
      <c r="AR555" s="37"/>
      <c r="AS555" s="37"/>
      <c r="AT555" s="38"/>
    </row>
    <row r="556" spans="1:46" ht="12.75"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c r="AA556" s="37"/>
      <c r="AB556" s="37"/>
      <c r="AC556" s="37"/>
      <c r="AD556" s="679"/>
      <c r="AE556" s="679"/>
      <c r="AF556" s="37"/>
      <c r="AG556" s="37"/>
      <c r="AH556" s="37"/>
      <c r="AI556" s="856"/>
      <c r="AJ556" s="37"/>
      <c r="AK556" s="37"/>
      <c r="AL556" s="37"/>
      <c r="AM556" s="37"/>
      <c r="AN556" s="37"/>
      <c r="AO556" s="38"/>
      <c r="AP556" s="38"/>
      <c r="AQ556" s="37"/>
      <c r="AR556" s="37"/>
      <c r="AS556" s="37"/>
      <c r="AT556" s="38"/>
    </row>
    <row r="557" spans="1:46" ht="12.75"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c r="AA557" s="37"/>
      <c r="AB557" s="37"/>
      <c r="AC557" s="37"/>
      <c r="AD557" s="679"/>
      <c r="AE557" s="679"/>
      <c r="AF557" s="37"/>
      <c r="AG557" s="37"/>
      <c r="AH557" s="37"/>
      <c r="AI557" s="856"/>
      <c r="AJ557" s="37"/>
      <c r="AK557" s="37"/>
      <c r="AL557" s="37"/>
      <c r="AM557" s="37"/>
      <c r="AN557" s="37"/>
      <c r="AO557" s="38"/>
      <c r="AP557" s="38"/>
      <c r="AQ557" s="37"/>
      <c r="AR557" s="37"/>
      <c r="AS557" s="37"/>
      <c r="AT557" s="38"/>
    </row>
    <row r="558" spans="1:46" ht="12.75"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c r="AA558" s="37"/>
      <c r="AB558" s="37"/>
      <c r="AC558" s="37"/>
      <c r="AD558" s="679"/>
      <c r="AE558" s="679"/>
      <c r="AF558" s="37"/>
      <c r="AG558" s="37"/>
      <c r="AH558" s="37"/>
      <c r="AI558" s="856"/>
      <c r="AJ558" s="37"/>
      <c r="AK558" s="37"/>
      <c r="AL558" s="37"/>
      <c r="AM558" s="37"/>
      <c r="AN558" s="37"/>
      <c r="AO558" s="38"/>
      <c r="AP558" s="38"/>
      <c r="AQ558" s="37"/>
      <c r="AR558" s="37"/>
      <c r="AS558" s="37"/>
      <c r="AT558" s="38"/>
    </row>
    <row r="559" spans="1:46" ht="12.75"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c r="AA559" s="37"/>
      <c r="AB559" s="37"/>
      <c r="AC559" s="37"/>
      <c r="AD559" s="679"/>
      <c r="AE559" s="679"/>
      <c r="AF559" s="37"/>
      <c r="AG559" s="37"/>
      <c r="AH559" s="37"/>
      <c r="AI559" s="856"/>
      <c r="AJ559" s="37"/>
      <c r="AK559" s="37"/>
      <c r="AL559" s="37"/>
      <c r="AM559" s="37"/>
      <c r="AN559" s="37"/>
      <c r="AO559" s="38"/>
      <c r="AP559" s="38"/>
      <c r="AQ559" s="37"/>
      <c r="AR559" s="37"/>
      <c r="AS559" s="37"/>
      <c r="AT559" s="38"/>
    </row>
    <row r="560" spans="1:46" ht="12.75"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c r="AA560" s="37"/>
      <c r="AB560" s="37"/>
      <c r="AC560" s="37"/>
      <c r="AD560" s="679"/>
      <c r="AE560" s="679"/>
      <c r="AF560" s="37"/>
      <c r="AG560" s="37"/>
      <c r="AH560" s="37"/>
      <c r="AI560" s="856"/>
      <c r="AJ560" s="37"/>
      <c r="AK560" s="37"/>
      <c r="AL560" s="37"/>
      <c r="AM560" s="37"/>
      <c r="AN560" s="37"/>
      <c r="AO560" s="38"/>
      <c r="AP560" s="38"/>
      <c r="AQ560" s="37"/>
      <c r="AR560" s="37"/>
      <c r="AS560" s="37"/>
      <c r="AT560" s="38"/>
    </row>
    <row r="561" spans="1:46" ht="12.75"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c r="AA561" s="37"/>
      <c r="AB561" s="37"/>
      <c r="AC561" s="37"/>
      <c r="AD561" s="679"/>
      <c r="AE561" s="679"/>
      <c r="AF561" s="37"/>
      <c r="AG561" s="37"/>
      <c r="AH561" s="37"/>
      <c r="AI561" s="856"/>
      <c r="AJ561" s="37"/>
      <c r="AK561" s="37"/>
      <c r="AL561" s="37"/>
      <c r="AM561" s="37"/>
      <c r="AN561" s="37"/>
      <c r="AO561" s="38"/>
      <c r="AP561" s="38"/>
      <c r="AQ561" s="37"/>
      <c r="AR561" s="37"/>
      <c r="AS561" s="37"/>
      <c r="AT561" s="38"/>
    </row>
    <row r="562" spans="1:46" ht="12.75"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c r="AA562" s="37"/>
      <c r="AB562" s="37"/>
      <c r="AC562" s="37"/>
      <c r="AD562" s="679"/>
      <c r="AE562" s="679"/>
      <c r="AF562" s="37"/>
      <c r="AG562" s="37"/>
      <c r="AH562" s="37"/>
      <c r="AI562" s="856"/>
      <c r="AJ562" s="37"/>
      <c r="AK562" s="37"/>
      <c r="AL562" s="37"/>
      <c r="AM562" s="37"/>
      <c r="AN562" s="37"/>
      <c r="AO562" s="38"/>
      <c r="AP562" s="38"/>
      <c r="AQ562" s="37"/>
      <c r="AR562" s="37"/>
      <c r="AS562" s="37"/>
      <c r="AT562" s="38"/>
    </row>
    <row r="563" spans="1:46" ht="12.75"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c r="AA563" s="37"/>
      <c r="AB563" s="37"/>
      <c r="AC563" s="37"/>
      <c r="AD563" s="679"/>
      <c r="AE563" s="679"/>
      <c r="AF563" s="37"/>
      <c r="AG563" s="37"/>
      <c r="AH563" s="37"/>
      <c r="AI563" s="856"/>
      <c r="AJ563" s="37"/>
      <c r="AK563" s="37"/>
      <c r="AL563" s="37"/>
      <c r="AM563" s="37"/>
      <c r="AN563" s="37"/>
      <c r="AO563" s="38"/>
      <c r="AP563" s="38"/>
      <c r="AQ563" s="37"/>
      <c r="AR563" s="37"/>
      <c r="AS563" s="37"/>
      <c r="AT563" s="38"/>
    </row>
    <row r="564" spans="1:46" ht="12.75"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c r="AA564" s="37"/>
      <c r="AB564" s="37"/>
      <c r="AC564" s="37"/>
      <c r="AD564" s="679"/>
      <c r="AE564" s="679"/>
      <c r="AF564" s="37"/>
      <c r="AG564" s="37"/>
      <c r="AH564" s="37"/>
      <c r="AI564" s="856"/>
      <c r="AJ564" s="37"/>
      <c r="AK564" s="37"/>
      <c r="AL564" s="37"/>
      <c r="AM564" s="37"/>
      <c r="AN564" s="37"/>
      <c r="AO564" s="38"/>
      <c r="AP564" s="38"/>
      <c r="AQ564" s="37"/>
      <c r="AR564" s="37"/>
      <c r="AS564" s="37"/>
      <c r="AT564" s="38"/>
    </row>
    <row r="565" spans="1:46" ht="12.75"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c r="AA565" s="37"/>
      <c r="AB565" s="37"/>
      <c r="AC565" s="37"/>
      <c r="AD565" s="679"/>
      <c r="AE565" s="679"/>
      <c r="AF565" s="37"/>
      <c r="AG565" s="37"/>
      <c r="AH565" s="37"/>
      <c r="AI565" s="856"/>
      <c r="AJ565" s="37"/>
      <c r="AK565" s="37"/>
      <c r="AL565" s="37"/>
      <c r="AM565" s="37"/>
      <c r="AN565" s="37"/>
      <c r="AO565" s="38"/>
      <c r="AP565" s="38"/>
      <c r="AQ565" s="37"/>
      <c r="AR565" s="37"/>
      <c r="AS565" s="37"/>
      <c r="AT565" s="38"/>
    </row>
    <row r="566" spans="1:46" ht="12.75"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c r="AA566" s="37"/>
      <c r="AB566" s="37"/>
      <c r="AC566" s="37"/>
      <c r="AD566" s="679"/>
      <c r="AE566" s="679"/>
      <c r="AF566" s="37"/>
      <c r="AG566" s="37"/>
      <c r="AH566" s="37"/>
      <c r="AI566" s="856"/>
      <c r="AJ566" s="37"/>
      <c r="AK566" s="37"/>
      <c r="AL566" s="37"/>
      <c r="AM566" s="37"/>
      <c r="AN566" s="37"/>
      <c r="AO566" s="38"/>
      <c r="AP566" s="38"/>
      <c r="AQ566" s="37"/>
      <c r="AR566" s="37"/>
      <c r="AS566" s="37"/>
      <c r="AT566" s="38"/>
    </row>
    <row r="567" spans="1:46" ht="12.75"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c r="AA567" s="37"/>
      <c r="AB567" s="37"/>
      <c r="AC567" s="37"/>
      <c r="AD567" s="679"/>
      <c r="AE567" s="679"/>
      <c r="AF567" s="37"/>
      <c r="AG567" s="37"/>
      <c r="AH567" s="37"/>
      <c r="AI567" s="856"/>
      <c r="AJ567" s="37"/>
      <c r="AK567" s="37"/>
      <c r="AL567" s="37"/>
      <c r="AM567" s="37"/>
      <c r="AN567" s="37"/>
      <c r="AO567" s="38"/>
      <c r="AP567" s="38"/>
      <c r="AQ567" s="37"/>
      <c r="AR567" s="37"/>
      <c r="AS567" s="37"/>
      <c r="AT567" s="38"/>
    </row>
    <row r="568" spans="1:46" ht="12.75"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c r="AA568" s="37"/>
      <c r="AB568" s="37"/>
      <c r="AC568" s="37"/>
      <c r="AD568" s="679"/>
      <c r="AE568" s="679"/>
      <c r="AF568" s="37"/>
      <c r="AG568" s="37"/>
      <c r="AH568" s="37"/>
      <c r="AI568" s="856"/>
      <c r="AJ568" s="37"/>
      <c r="AK568" s="37"/>
      <c r="AL568" s="37"/>
      <c r="AM568" s="37"/>
      <c r="AN568" s="37"/>
      <c r="AO568" s="38"/>
      <c r="AP568" s="38"/>
      <c r="AQ568" s="37"/>
      <c r="AR568" s="37"/>
      <c r="AS568" s="37"/>
      <c r="AT568" s="38"/>
    </row>
    <row r="569" spans="1:46" ht="12.75"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c r="AA569" s="37"/>
      <c r="AB569" s="37"/>
      <c r="AC569" s="37"/>
      <c r="AD569" s="679"/>
      <c r="AE569" s="679"/>
      <c r="AF569" s="37"/>
      <c r="AG569" s="37"/>
      <c r="AH569" s="37"/>
      <c r="AI569" s="856"/>
      <c r="AJ569" s="37"/>
      <c r="AK569" s="37"/>
      <c r="AL569" s="37"/>
      <c r="AM569" s="37"/>
      <c r="AN569" s="37"/>
      <c r="AO569" s="38"/>
      <c r="AP569" s="38"/>
      <c r="AQ569" s="37"/>
      <c r="AR569" s="37"/>
      <c r="AS569" s="37"/>
      <c r="AT569" s="38"/>
    </row>
    <row r="570" spans="1:46" ht="12.75"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c r="AA570" s="37"/>
      <c r="AB570" s="37"/>
      <c r="AC570" s="37"/>
      <c r="AD570" s="679"/>
      <c r="AE570" s="679"/>
      <c r="AF570" s="37"/>
      <c r="AG570" s="37"/>
      <c r="AH570" s="37"/>
      <c r="AI570" s="856"/>
      <c r="AJ570" s="37"/>
      <c r="AK570" s="37"/>
      <c r="AL570" s="37"/>
      <c r="AM570" s="37"/>
      <c r="AN570" s="37"/>
      <c r="AO570" s="38"/>
      <c r="AP570" s="38"/>
      <c r="AQ570" s="37"/>
      <c r="AR570" s="37"/>
      <c r="AS570" s="37"/>
      <c r="AT570" s="38"/>
    </row>
    <row r="571" spans="1:46" ht="12.75"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c r="AA571" s="37"/>
      <c r="AB571" s="37"/>
      <c r="AC571" s="37"/>
      <c r="AD571" s="679"/>
      <c r="AE571" s="679"/>
      <c r="AF571" s="37"/>
      <c r="AG571" s="37"/>
      <c r="AH571" s="37"/>
      <c r="AI571" s="856"/>
      <c r="AJ571" s="37"/>
      <c r="AK571" s="37"/>
      <c r="AL571" s="37"/>
      <c r="AM571" s="37"/>
      <c r="AN571" s="37"/>
      <c r="AO571" s="38"/>
      <c r="AP571" s="38"/>
      <c r="AQ571" s="37"/>
      <c r="AR571" s="37"/>
      <c r="AS571" s="37"/>
      <c r="AT571" s="38"/>
    </row>
    <row r="572" spans="1:46" ht="12.75"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c r="AA572" s="37"/>
      <c r="AB572" s="37"/>
      <c r="AC572" s="37"/>
      <c r="AD572" s="679"/>
      <c r="AE572" s="679"/>
      <c r="AF572" s="37"/>
      <c r="AG572" s="37"/>
      <c r="AH572" s="37"/>
      <c r="AI572" s="856"/>
      <c r="AJ572" s="37"/>
      <c r="AK572" s="37"/>
      <c r="AL572" s="37"/>
      <c r="AM572" s="37"/>
      <c r="AN572" s="37"/>
      <c r="AO572" s="38"/>
      <c r="AP572" s="38"/>
      <c r="AQ572" s="37"/>
      <c r="AR572" s="37"/>
      <c r="AS572" s="37"/>
      <c r="AT572" s="38"/>
    </row>
    <row r="573" spans="1:46" ht="12.75"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c r="AA573" s="37"/>
      <c r="AB573" s="37"/>
      <c r="AC573" s="37"/>
      <c r="AD573" s="679"/>
      <c r="AE573" s="679"/>
      <c r="AF573" s="37"/>
      <c r="AG573" s="37"/>
      <c r="AH573" s="37"/>
      <c r="AI573" s="856"/>
      <c r="AJ573" s="37"/>
      <c r="AK573" s="37"/>
      <c r="AL573" s="37"/>
      <c r="AM573" s="37"/>
      <c r="AN573" s="37"/>
      <c r="AO573" s="38"/>
      <c r="AP573" s="38"/>
      <c r="AQ573" s="37"/>
      <c r="AR573" s="37"/>
      <c r="AS573" s="37"/>
      <c r="AT573" s="38"/>
    </row>
    <row r="574" spans="1:46" ht="12.75"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c r="AA574" s="37"/>
      <c r="AB574" s="37"/>
      <c r="AC574" s="37"/>
      <c r="AD574" s="679"/>
      <c r="AE574" s="679"/>
      <c r="AF574" s="37"/>
      <c r="AG574" s="37"/>
      <c r="AH574" s="37"/>
      <c r="AI574" s="856"/>
      <c r="AJ574" s="37"/>
      <c r="AK574" s="37"/>
      <c r="AL574" s="37"/>
      <c r="AM574" s="37"/>
      <c r="AN574" s="37"/>
      <c r="AO574" s="38"/>
      <c r="AP574" s="38"/>
      <c r="AQ574" s="37"/>
      <c r="AR574" s="37"/>
      <c r="AS574" s="37"/>
      <c r="AT574" s="38"/>
    </row>
    <row r="575" spans="1:46" ht="12.75"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c r="AA575" s="37"/>
      <c r="AB575" s="37"/>
      <c r="AC575" s="37"/>
      <c r="AD575" s="679"/>
      <c r="AE575" s="679"/>
      <c r="AF575" s="37"/>
      <c r="AG575" s="37"/>
      <c r="AH575" s="37"/>
      <c r="AI575" s="856"/>
      <c r="AJ575" s="37"/>
      <c r="AK575" s="37"/>
      <c r="AL575" s="37"/>
      <c r="AM575" s="37"/>
      <c r="AN575" s="37"/>
      <c r="AO575" s="38"/>
      <c r="AP575" s="38"/>
      <c r="AQ575" s="37"/>
      <c r="AR575" s="37"/>
      <c r="AS575" s="37"/>
      <c r="AT575" s="38"/>
    </row>
    <row r="576" spans="1:46" ht="12.75"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c r="AA576" s="37"/>
      <c r="AB576" s="37"/>
      <c r="AC576" s="37"/>
      <c r="AD576" s="679"/>
      <c r="AE576" s="679"/>
      <c r="AF576" s="37"/>
      <c r="AG576" s="37"/>
      <c r="AH576" s="37"/>
      <c r="AI576" s="856"/>
      <c r="AJ576" s="37"/>
      <c r="AK576" s="37"/>
      <c r="AL576" s="37"/>
      <c r="AM576" s="37"/>
      <c r="AN576" s="37"/>
      <c r="AO576" s="38"/>
      <c r="AP576" s="38"/>
      <c r="AQ576" s="37"/>
      <c r="AR576" s="37"/>
      <c r="AS576" s="37"/>
      <c r="AT576" s="38"/>
    </row>
    <row r="577" spans="1:46" ht="12.75"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c r="AA577" s="37"/>
      <c r="AB577" s="37"/>
      <c r="AC577" s="37"/>
      <c r="AD577" s="679"/>
      <c r="AE577" s="679"/>
      <c r="AF577" s="37"/>
      <c r="AG577" s="37"/>
      <c r="AH577" s="37"/>
      <c r="AI577" s="856"/>
      <c r="AJ577" s="37"/>
      <c r="AK577" s="37"/>
      <c r="AL577" s="37"/>
      <c r="AM577" s="37"/>
      <c r="AN577" s="37"/>
      <c r="AO577" s="38"/>
      <c r="AP577" s="38"/>
      <c r="AQ577" s="37"/>
      <c r="AR577" s="37"/>
      <c r="AS577" s="37"/>
      <c r="AT577" s="38"/>
    </row>
    <row r="578" spans="1:46" ht="12.75"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c r="AA578" s="37"/>
      <c r="AB578" s="37"/>
      <c r="AC578" s="37"/>
      <c r="AD578" s="679"/>
      <c r="AE578" s="679"/>
      <c r="AF578" s="37"/>
      <c r="AG578" s="37"/>
      <c r="AH578" s="37"/>
      <c r="AI578" s="856"/>
      <c r="AJ578" s="37"/>
      <c r="AK578" s="37"/>
      <c r="AL578" s="37"/>
      <c r="AM578" s="37"/>
      <c r="AN578" s="37"/>
      <c r="AO578" s="38"/>
      <c r="AP578" s="38"/>
      <c r="AQ578" s="37"/>
      <c r="AR578" s="37"/>
      <c r="AS578" s="37"/>
      <c r="AT578" s="38"/>
    </row>
    <row r="579" spans="1:46" ht="12.75"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c r="AA579" s="37"/>
      <c r="AB579" s="37"/>
      <c r="AC579" s="37"/>
      <c r="AD579" s="679"/>
      <c r="AE579" s="679"/>
      <c r="AF579" s="37"/>
      <c r="AG579" s="37"/>
      <c r="AH579" s="37"/>
      <c r="AI579" s="856"/>
      <c r="AJ579" s="37"/>
      <c r="AK579" s="37"/>
      <c r="AL579" s="37"/>
      <c r="AM579" s="37"/>
      <c r="AN579" s="37"/>
      <c r="AO579" s="38"/>
      <c r="AP579" s="38"/>
      <c r="AQ579" s="37"/>
      <c r="AR579" s="37"/>
      <c r="AS579" s="37"/>
      <c r="AT579" s="38"/>
    </row>
    <row r="580" spans="1:46" ht="12.75"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c r="AA580" s="37"/>
      <c r="AB580" s="37"/>
      <c r="AC580" s="37"/>
      <c r="AD580" s="679"/>
      <c r="AE580" s="679"/>
      <c r="AF580" s="37"/>
      <c r="AG580" s="37"/>
      <c r="AH580" s="37"/>
      <c r="AI580" s="856"/>
      <c r="AJ580" s="37"/>
      <c r="AK580" s="37"/>
      <c r="AL580" s="37"/>
      <c r="AM580" s="37"/>
      <c r="AN580" s="37"/>
      <c r="AO580" s="38"/>
      <c r="AP580" s="38"/>
      <c r="AQ580" s="37"/>
      <c r="AR580" s="37"/>
      <c r="AS580" s="37"/>
      <c r="AT580" s="38"/>
    </row>
    <row r="581" spans="1:46" ht="12.75"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c r="AB581" s="37"/>
      <c r="AC581" s="37"/>
      <c r="AD581" s="679"/>
      <c r="AE581" s="679"/>
      <c r="AF581" s="37"/>
      <c r="AG581" s="37"/>
      <c r="AH581" s="37"/>
      <c r="AI581" s="856"/>
      <c r="AJ581" s="37"/>
      <c r="AK581" s="37"/>
      <c r="AL581" s="37"/>
      <c r="AM581" s="37"/>
      <c r="AN581" s="37"/>
      <c r="AO581" s="38"/>
      <c r="AP581" s="38"/>
      <c r="AQ581" s="37"/>
      <c r="AR581" s="37"/>
      <c r="AS581" s="37"/>
      <c r="AT581" s="38"/>
    </row>
    <row r="582" spans="1:46" ht="12.75"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c r="AA582" s="37"/>
      <c r="AB582" s="37"/>
      <c r="AC582" s="37"/>
      <c r="AD582" s="679"/>
      <c r="AE582" s="679"/>
      <c r="AF582" s="37"/>
      <c r="AG582" s="37"/>
      <c r="AH582" s="37"/>
      <c r="AI582" s="856"/>
      <c r="AJ582" s="37"/>
      <c r="AK582" s="37"/>
      <c r="AL582" s="37"/>
      <c r="AM582" s="37"/>
      <c r="AN582" s="37"/>
      <c r="AO582" s="38"/>
      <c r="AP582" s="38"/>
      <c r="AQ582" s="37"/>
      <c r="AR582" s="37"/>
      <c r="AS582" s="37"/>
      <c r="AT582" s="38"/>
    </row>
    <row r="583" spans="1:46" ht="12.75"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c r="AB583" s="37"/>
      <c r="AC583" s="37"/>
      <c r="AD583" s="679"/>
      <c r="AE583" s="679"/>
      <c r="AF583" s="37"/>
      <c r="AG583" s="37"/>
      <c r="AH583" s="37"/>
      <c r="AI583" s="856"/>
      <c r="AJ583" s="37"/>
      <c r="AK583" s="37"/>
      <c r="AL583" s="37"/>
      <c r="AM583" s="37"/>
      <c r="AN583" s="37"/>
      <c r="AO583" s="38"/>
      <c r="AP583" s="38"/>
      <c r="AQ583" s="37"/>
      <c r="AR583" s="37"/>
      <c r="AS583" s="37"/>
      <c r="AT583" s="38"/>
    </row>
    <row r="584" spans="1:46" ht="12.75"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c r="AA584" s="37"/>
      <c r="AB584" s="37"/>
      <c r="AC584" s="37"/>
      <c r="AD584" s="679"/>
      <c r="AE584" s="679"/>
      <c r="AF584" s="37"/>
      <c r="AG584" s="37"/>
      <c r="AH584" s="37"/>
      <c r="AI584" s="856"/>
      <c r="AJ584" s="37"/>
      <c r="AK584" s="37"/>
      <c r="AL584" s="37"/>
      <c r="AM584" s="37"/>
      <c r="AN584" s="37"/>
      <c r="AO584" s="38"/>
      <c r="AP584" s="38"/>
      <c r="AQ584" s="37"/>
      <c r="AR584" s="37"/>
      <c r="AS584" s="37"/>
      <c r="AT584" s="38"/>
    </row>
    <row r="585" spans="1:46" ht="12.75"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c r="AA585" s="37"/>
      <c r="AB585" s="37"/>
      <c r="AC585" s="37"/>
      <c r="AD585" s="679"/>
      <c r="AE585" s="679"/>
      <c r="AF585" s="37"/>
      <c r="AG585" s="37"/>
      <c r="AH585" s="37"/>
      <c r="AI585" s="856"/>
      <c r="AJ585" s="37"/>
      <c r="AK585" s="37"/>
      <c r="AL585" s="37"/>
      <c r="AM585" s="37"/>
      <c r="AN585" s="37"/>
      <c r="AO585" s="38"/>
      <c r="AP585" s="38"/>
      <c r="AQ585" s="37"/>
      <c r="AR585" s="37"/>
      <c r="AS585" s="37"/>
      <c r="AT585" s="38"/>
    </row>
    <row r="586" spans="1:46" ht="12.75"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c r="AA586" s="37"/>
      <c r="AB586" s="37"/>
      <c r="AC586" s="37"/>
      <c r="AD586" s="679"/>
      <c r="AE586" s="679"/>
      <c r="AF586" s="37"/>
      <c r="AG586" s="37"/>
      <c r="AH586" s="37"/>
      <c r="AI586" s="856"/>
      <c r="AJ586" s="37"/>
      <c r="AK586" s="37"/>
      <c r="AL586" s="37"/>
      <c r="AM586" s="37"/>
      <c r="AN586" s="37"/>
      <c r="AO586" s="38"/>
      <c r="AP586" s="38"/>
      <c r="AQ586" s="37"/>
      <c r="AR586" s="37"/>
      <c r="AS586" s="37"/>
      <c r="AT586" s="38"/>
    </row>
    <row r="587" spans="1:46" ht="12.75"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c r="AA587" s="37"/>
      <c r="AB587" s="37"/>
      <c r="AC587" s="37"/>
      <c r="AD587" s="679"/>
      <c r="AE587" s="679"/>
      <c r="AF587" s="37"/>
      <c r="AG587" s="37"/>
      <c r="AH587" s="37"/>
      <c r="AI587" s="856"/>
      <c r="AJ587" s="37"/>
      <c r="AK587" s="37"/>
      <c r="AL587" s="37"/>
      <c r="AM587" s="37"/>
      <c r="AN587" s="37"/>
      <c r="AO587" s="38"/>
      <c r="AP587" s="38"/>
      <c r="AQ587" s="37"/>
      <c r="AR587" s="37"/>
      <c r="AS587" s="37"/>
      <c r="AT587" s="38"/>
    </row>
    <row r="588" spans="1:46" ht="12.75"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c r="AA588" s="37"/>
      <c r="AB588" s="37"/>
      <c r="AC588" s="37"/>
      <c r="AD588" s="679"/>
      <c r="AE588" s="679"/>
      <c r="AF588" s="37"/>
      <c r="AG588" s="37"/>
      <c r="AH588" s="37"/>
      <c r="AI588" s="856"/>
      <c r="AJ588" s="37"/>
      <c r="AK588" s="37"/>
      <c r="AL588" s="37"/>
      <c r="AM588" s="37"/>
      <c r="AN588" s="37"/>
      <c r="AO588" s="38"/>
      <c r="AP588" s="38"/>
      <c r="AQ588" s="37"/>
      <c r="AR588" s="37"/>
      <c r="AS588" s="37"/>
      <c r="AT588" s="38"/>
    </row>
    <row r="589" spans="1:46" ht="12.75"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c r="AA589" s="37"/>
      <c r="AB589" s="37"/>
      <c r="AC589" s="37"/>
      <c r="AD589" s="679"/>
      <c r="AE589" s="679"/>
      <c r="AF589" s="37"/>
      <c r="AG589" s="37"/>
      <c r="AH589" s="37"/>
      <c r="AI589" s="856"/>
      <c r="AJ589" s="37"/>
      <c r="AK589" s="37"/>
      <c r="AL589" s="37"/>
      <c r="AM589" s="37"/>
      <c r="AN589" s="37"/>
      <c r="AO589" s="38"/>
      <c r="AP589" s="38"/>
      <c r="AQ589" s="37"/>
      <c r="AR589" s="37"/>
      <c r="AS589" s="37"/>
      <c r="AT589" s="38"/>
    </row>
    <row r="590" spans="1:46" ht="12.75"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c r="AA590" s="37"/>
      <c r="AB590" s="37"/>
      <c r="AC590" s="37"/>
      <c r="AD590" s="679"/>
      <c r="AE590" s="679"/>
      <c r="AF590" s="37"/>
      <c r="AG590" s="37"/>
      <c r="AH590" s="37"/>
      <c r="AI590" s="856"/>
      <c r="AJ590" s="37"/>
      <c r="AK590" s="37"/>
      <c r="AL590" s="37"/>
      <c r="AM590" s="37"/>
      <c r="AN590" s="37"/>
      <c r="AO590" s="38"/>
      <c r="AP590" s="38"/>
      <c r="AQ590" s="37"/>
      <c r="AR590" s="37"/>
      <c r="AS590" s="37"/>
      <c r="AT590" s="38"/>
    </row>
    <row r="591" spans="1:46" ht="12.75"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c r="AA591" s="37"/>
      <c r="AB591" s="37"/>
      <c r="AC591" s="37"/>
      <c r="AD591" s="679"/>
      <c r="AE591" s="679"/>
      <c r="AF591" s="37"/>
      <c r="AG591" s="37"/>
      <c r="AH591" s="37"/>
      <c r="AI591" s="856"/>
      <c r="AJ591" s="37"/>
      <c r="AK591" s="37"/>
      <c r="AL591" s="37"/>
      <c r="AM591" s="37"/>
      <c r="AN591" s="37"/>
      <c r="AO591" s="38"/>
      <c r="AP591" s="38"/>
      <c r="AQ591" s="37"/>
      <c r="AR591" s="37"/>
      <c r="AS591" s="37"/>
      <c r="AT591" s="38"/>
    </row>
    <row r="592" spans="1:46" ht="12.75"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c r="AA592" s="37"/>
      <c r="AB592" s="37"/>
      <c r="AC592" s="37"/>
      <c r="AD592" s="679"/>
      <c r="AE592" s="679"/>
      <c r="AF592" s="37"/>
      <c r="AG592" s="37"/>
      <c r="AH592" s="37"/>
      <c r="AI592" s="856"/>
      <c r="AJ592" s="37"/>
      <c r="AK592" s="37"/>
      <c r="AL592" s="37"/>
      <c r="AM592" s="37"/>
      <c r="AN592" s="37"/>
      <c r="AO592" s="38"/>
      <c r="AP592" s="38"/>
      <c r="AQ592" s="37"/>
      <c r="AR592" s="37"/>
      <c r="AS592" s="37"/>
      <c r="AT592" s="38"/>
    </row>
    <row r="593" spans="1:46" ht="12.75"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c r="AA593" s="37"/>
      <c r="AB593" s="37"/>
      <c r="AC593" s="37"/>
      <c r="AD593" s="679"/>
      <c r="AE593" s="679"/>
      <c r="AF593" s="37"/>
      <c r="AG593" s="37"/>
      <c r="AH593" s="37"/>
      <c r="AI593" s="856"/>
      <c r="AJ593" s="37"/>
      <c r="AK593" s="37"/>
      <c r="AL593" s="37"/>
      <c r="AM593" s="37"/>
      <c r="AN593" s="37"/>
      <c r="AO593" s="38"/>
      <c r="AP593" s="38"/>
      <c r="AQ593" s="37"/>
      <c r="AR593" s="37"/>
      <c r="AS593" s="37"/>
      <c r="AT593" s="38"/>
    </row>
    <row r="594" spans="1:46" ht="12.75"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c r="AA594" s="37"/>
      <c r="AB594" s="37"/>
      <c r="AC594" s="37"/>
      <c r="AD594" s="679"/>
      <c r="AE594" s="679"/>
      <c r="AF594" s="37"/>
      <c r="AG594" s="37"/>
      <c r="AH594" s="37"/>
      <c r="AI594" s="856"/>
      <c r="AJ594" s="37"/>
      <c r="AK594" s="37"/>
      <c r="AL594" s="37"/>
      <c r="AM594" s="37"/>
      <c r="AN594" s="37"/>
      <c r="AO594" s="38"/>
      <c r="AP594" s="38"/>
      <c r="AQ594" s="37"/>
      <c r="AR594" s="37"/>
      <c r="AS594" s="37"/>
      <c r="AT594" s="38"/>
    </row>
    <row r="595" spans="1:46" ht="12.75"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c r="AA595" s="37"/>
      <c r="AB595" s="37"/>
      <c r="AC595" s="37"/>
      <c r="AD595" s="679"/>
      <c r="AE595" s="679"/>
      <c r="AF595" s="37"/>
      <c r="AG595" s="37"/>
      <c r="AH595" s="37"/>
      <c r="AI595" s="856"/>
      <c r="AJ595" s="37"/>
      <c r="AK595" s="37"/>
      <c r="AL595" s="37"/>
      <c r="AM595" s="37"/>
      <c r="AN595" s="37"/>
      <c r="AO595" s="38"/>
      <c r="AP595" s="38"/>
      <c r="AQ595" s="37"/>
      <c r="AR595" s="37"/>
      <c r="AS595" s="37"/>
      <c r="AT595" s="38"/>
    </row>
    <row r="596" spans="1:46" ht="12.75"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c r="AA596" s="37"/>
      <c r="AB596" s="37"/>
      <c r="AC596" s="37"/>
      <c r="AD596" s="679"/>
      <c r="AE596" s="679"/>
      <c r="AF596" s="37"/>
      <c r="AG596" s="37"/>
      <c r="AH596" s="37"/>
      <c r="AI596" s="856"/>
      <c r="AJ596" s="37"/>
      <c r="AK596" s="37"/>
      <c r="AL596" s="37"/>
      <c r="AM596" s="37"/>
      <c r="AN596" s="37"/>
      <c r="AO596" s="38"/>
      <c r="AP596" s="38"/>
      <c r="AQ596" s="37"/>
      <c r="AR596" s="37"/>
      <c r="AS596" s="37"/>
      <c r="AT596" s="38"/>
    </row>
    <row r="597" spans="1:46" ht="12.75"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c r="AA597" s="37"/>
      <c r="AB597" s="37"/>
      <c r="AC597" s="37"/>
      <c r="AD597" s="679"/>
      <c r="AE597" s="679"/>
      <c r="AF597" s="37"/>
      <c r="AG597" s="37"/>
      <c r="AH597" s="37"/>
      <c r="AI597" s="856"/>
      <c r="AJ597" s="37"/>
      <c r="AK597" s="37"/>
      <c r="AL597" s="37"/>
      <c r="AM597" s="37"/>
      <c r="AN597" s="37"/>
      <c r="AO597" s="38"/>
      <c r="AP597" s="38"/>
      <c r="AQ597" s="37"/>
      <c r="AR597" s="37"/>
      <c r="AS597" s="37"/>
      <c r="AT597" s="38"/>
    </row>
    <row r="598" spans="1:46" ht="12.75"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c r="AA598" s="37"/>
      <c r="AB598" s="37"/>
      <c r="AC598" s="37"/>
      <c r="AD598" s="679"/>
      <c r="AE598" s="679"/>
      <c r="AF598" s="37"/>
      <c r="AG598" s="37"/>
      <c r="AH598" s="37"/>
      <c r="AI598" s="856"/>
      <c r="AJ598" s="37"/>
      <c r="AK598" s="37"/>
      <c r="AL598" s="37"/>
      <c r="AM598" s="37"/>
      <c r="AN598" s="37"/>
      <c r="AO598" s="38"/>
      <c r="AP598" s="38"/>
      <c r="AQ598" s="37"/>
      <c r="AR598" s="37"/>
      <c r="AS598" s="37"/>
      <c r="AT598" s="38"/>
    </row>
    <row r="599" spans="1:46" ht="12.75"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c r="AA599" s="37"/>
      <c r="AB599" s="37"/>
      <c r="AC599" s="37"/>
      <c r="AD599" s="679"/>
      <c r="AE599" s="679"/>
      <c r="AF599" s="37"/>
      <c r="AG599" s="37"/>
      <c r="AH599" s="37"/>
      <c r="AI599" s="856"/>
      <c r="AJ599" s="37"/>
      <c r="AK599" s="37"/>
      <c r="AL599" s="37"/>
      <c r="AM599" s="37"/>
      <c r="AN599" s="37"/>
      <c r="AO599" s="38"/>
      <c r="AP599" s="38"/>
      <c r="AQ599" s="37"/>
      <c r="AR599" s="37"/>
      <c r="AS599" s="37"/>
      <c r="AT599" s="38"/>
    </row>
    <row r="600" spans="1:46" ht="12.75"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c r="AA600" s="37"/>
      <c r="AB600" s="37"/>
      <c r="AC600" s="37"/>
      <c r="AD600" s="679"/>
      <c r="AE600" s="679"/>
      <c r="AF600" s="37"/>
      <c r="AG600" s="37"/>
      <c r="AH600" s="37"/>
      <c r="AI600" s="856"/>
      <c r="AJ600" s="37"/>
      <c r="AK600" s="37"/>
      <c r="AL600" s="37"/>
      <c r="AM600" s="37"/>
      <c r="AN600" s="37"/>
      <c r="AO600" s="38"/>
      <c r="AP600" s="38"/>
      <c r="AQ600" s="37"/>
      <c r="AR600" s="37"/>
      <c r="AS600" s="37"/>
      <c r="AT600" s="38"/>
    </row>
    <row r="601" spans="1:46" ht="12.75"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c r="AA601" s="37"/>
      <c r="AB601" s="37"/>
      <c r="AC601" s="37"/>
      <c r="AD601" s="679"/>
      <c r="AE601" s="679"/>
      <c r="AF601" s="37"/>
      <c r="AG601" s="37"/>
      <c r="AH601" s="37"/>
      <c r="AI601" s="856"/>
      <c r="AJ601" s="37"/>
      <c r="AK601" s="37"/>
      <c r="AL601" s="37"/>
      <c r="AM601" s="37"/>
      <c r="AN601" s="37"/>
      <c r="AO601" s="38"/>
      <c r="AP601" s="38"/>
      <c r="AQ601" s="37"/>
      <c r="AR601" s="37"/>
      <c r="AS601" s="37"/>
      <c r="AT601" s="38"/>
    </row>
    <row r="602" spans="1:46" ht="12.75"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c r="AA602" s="37"/>
      <c r="AB602" s="37"/>
      <c r="AC602" s="37"/>
      <c r="AD602" s="679"/>
      <c r="AE602" s="679"/>
      <c r="AF602" s="37"/>
      <c r="AG602" s="37"/>
      <c r="AH602" s="37"/>
      <c r="AI602" s="856"/>
      <c r="AJ602" s="37"/>
      <c r="AK602" s="37"/>
      <c r="AL602" s="37"/>
      <c r="AM602" s="37"/>
      <c r="AN602" s="37"/>
      <c r="AO602" s="38"/>
      <c r="AP602" s="38"/>
      <c r="AQ602" s="37"/>
      <c r="AR602" s="37"/>
      <c r="AS602" s="37"/>
      <c r="AT602" s="38"/>
    </row>
    <row r="603" spans="1:46" ht="12.75"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c r="AA603" s="37"/>
      <c r="AB603" s="37"/>
      <c r="AC603" s="37"/>
      <c r="AD603" s="679"/>
      <c r="AE603" s="679"/>
      <c r="AF603" s="37"/>
      <c r="AG603" s="37"/>
      <c r="AH603" s="37"/>
      <c r="AI603" s="856"/>
      <c r="AJ603" s="37"/>
      <c r="AK603" s="37"/>
      <c r="AL603" s="37"/>
      <c r="AM603" s="37"/>
      <c r="AN603" s="37"/>
      <c r="AO603" s="38"/>
      <c r="AP603" s="38"/>
      <c r="AQ603" s="37"/>
      <c r="AR603" s="37"/>
      <c r="AS603" s="37"/>
      <c r="AT603" s="38"/>
    </row>
    <row r="604" spans="1:46" ht="12.75"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c r="AA604" s="37"/>
      <c r="AB604" s="37"/>
      <c r="AC604" s="37"/>
      <c r="AD604" s="679"/>
      <c r="AE604" s="679"/>
      <c r="AF604" s="37"/>
      <c r="AG604" s="37"/>
      <c r="AH604" s="37"/>
      <c r="AI604" s="856"/>
      <c r="AJ604" s="37"/>
      <c r="AK604" s="37"/>
      <c r="AL604" s="37"/>
      <c r="AM604" s="37"/>
      <c r="AN604" s="37"/>
      <c r="AO604" s="38"/>
      <c r="AP604" s="38"/>
      <c r="AQ604" s="37"/>
      <c r="AR604" s="37"/>
      <c r="AS604" s="37"/>
      <c r="AT604" s="38"/>
    </row>
    <row r="605" spans="1:46" ht="12.75"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c r="AA605" s="37"/>
      <c r="AB605" s="37"/>
      <c r="AC605" s="37"/>
      <c r="AD605" s="679"/>
      <c r="AE605" s="679"/>
      <c r="AF605" s="37"/>
      <c r="AG605" s="37"/>
      <c r="AH605" s="37"/>
      <c r="AI605" s="856"/>
      <c r="AJ605" s="37"/>
      <c r="AK605" s="37"/>
      <c r="AL605" s="37"/>
      <c r="AM605" s="37"/>
      <c r="AN605" s="37"/>
      <c r="AO605" s="38"/>
      <c r="AP605" s="38"/>
      <c r="AQ605" s="37"/>
      <c r="AR605" s="37"/>
      <c r="AS605" s="37"/>
      <c r="AT605" s="38"/>
    </row>
    <row r="606" spans="1:46" ht="12.75"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c r="AA606" s="37"/>
      <c r="AB606" s="37"/>
      <c r="AC606" s="37"/>
      <c r="AD606" s="679"/>
      <c r="AE606" s="679"/>
      <c r="AF606" s="37"/>
      <c r="AG606" s="37"/>
      <c r="AH606" s="37"/>
      <c r="AI606" s="856"/>
      <c r="AJ606" s="37"/>
      <c r="AK606" s="37"/>
      <c r="AL606" s="37"/>
      <c r="AM606" s="37"/>
      <c r="AN606" s="37"/>
      <c r="AO606" s="38"/>
      <c r="AP606" s="38"/>
      <c r="AQ606" s="37"/>
      <c r="AR606" s="37"/>
      <c r="AS606" s="37"/>
      <c r="AT606" s="38"/>
    </row>
    <row r="607" spans="1:46" ht="12.75"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c r="AA607" s="37"/>
      <c r="AB607" s="37"/>
      <c r="AC607" s="37"/>
      <c r="AD607" s="679"/>
      <c r="AE607" s="679"/>
      <c r="AF607" s="37"/>
      <c r="AG607" s="37"/>
      <c r="AH607" s="37"/>
      <c r="AI607" s="856"/>
      <c r="AJ607" s="37"/>
      <c r="AK607" s="37"/>
      <c r="AL607" s="37"/>
      <c r="AM607" s="37"/>
      <c r="AN607" s="37"/>
      <c r="AO607" s="38"/>
      <c r="AP607" s="38"/>
      <c r="AQ607" s="37"/>
      <c r="AR607" s="37"/>
      <c r="AS607" s="37"/>
      <c r="AT607" s="38"/>
    </row>
    <row r="608" spans="1:46" ht="12.75"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c r="AA608" s="37"/>
      <c r="AB608" s="37"/>
      <c r="AC608" s="37"/>
      <c r="AD608" s="679"/>
      <c r="AE608" s="679"/>
      <c r="AF608" s="37"/>
      <c r="AG608" s="37"/>
      <c r="AH608" s="37"/>
      <c r="AI608" s="856"/>
      <c r="AJ608" s="37"/>
      <c r="AK608" s="37"/>
      <c r="AL608" s="37"/>
      <c r="AM608" s="37"/>
      <c r="AN608" s="37"/>
      <c r="AO608" s="38"/>
      <c r="AP608" s="38"/>
      <c r="AQ608" s="37"/>
      <c r="AR608" s="37"/>
      <c r="AS608" s="37"/>
      <c r="AT608" s="38"/>
    </row>
    <row r="609" spans="1:46" ht="12.75"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c r="AA609" s="37"/>
      <c r="AB609" s="37"/>
      <c r="AC609" s="37"/>
      <c r="AD609" s="679"/>
      <c r="AE609" s="679"/>
      <c r="AF609" s="37"/>
      <c r="AG609" s="37"/>
      <c r="AH609" s="37"/>
      <c r="AI609" s="856"/>
      <c r="AJ609" s="37"/>
      <c r="AK609" s="37"/>
      <c r="AL609" s="37"/>
      <c r="AM609" s="37"/>
      <c r="AN609" s="37"/>
      <c r="AO609" s="38"/>
      <c r="AP609" s="38"/>
      <c r="AQ609" s="37"/>
      <c r="AR609" s="37"/>
      <c r="AS609" s="37"/>
      <c r="AT609" s="38"/>
    </row>
    <row r="610" spans="1:46" ht="12.75"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c r="AA610" s="37"/>
      <c r="AB610" s="37"/>
      <c r="AC610" s="37"/>
      <c r="AD610" s="679"/>
      <c r="AE610" s="679"/>
      <c r="AF610" s="37"/>
      <c r="AG610" s="37"/>
      <c r="AH610" s="37"/>
      <c r="AI610" s="856"/>
      <c r="AJ610" s="37"/>
      <c r="AK610" s="37"/>
      <c r="AL610" s="37"/>
      <c r="AM610" s="37"/>
      <c r="AN610" s="37"/>
      <c r="AO610" s="38"/>
      <c r="AP610" s="38"/>
      <c r="AQ610" s="37"/>
      <c r="AR610" s="37"/>
      <c r="AS610" s="37"/>
      <c r="AT610" s="38"/>
    </row>
    <row r="611" spans="1:46" ht="12.75"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c r="AA611" s="37"/>
      <c r="AB611" s="37"/>
      <c r="AC611" s="37"/>
      <c r="AD611" s="679"/>
      <c r="AE611" s="679"/>
      <c r="AF611" s="37"/>
      <c r="AG611" s="37"/>
      <c r="AH611" s="37"/>
      <c r="AI611" s="856"/>
      <c r="AJ611" s="37"/>
      <c r="AK611" s="37"/>
      <c r="AL611" s="37"/>
      <c r="AM611" s="37"/>
      <c r="AN611" s="37"/>
      <c r="AO611" s="38"/>
      <c r="AP611" s="38"/>
      <c r="AQ611" s="37"/>
      <c r="AR611" s="37"/>
      <c r="AS611" s="37"/>
      <c r="AT611" s="38"/>
    </row>
    <row r="612" spans="1:46" ht="12.75"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c r="AA612" s="37"/>
      <c r="AB612" s="37"/>
      <c r="AC612" s="37"/>
      <c r="AD612" s="679"/>
      <c r="AE612" s="679"/>
      <c r="AF612" s="37"/>
      <c r="AG612" s="37"/>
      <c r="AH612" s="37"/>
      <c r="AI612" s="856"/>
      <c r="AJ612" s="37"/>
      <c r="AK612" s="37"/>
      <c r="AL612" s="37"/>
      <c r="AM612" s="37"/>
      <c r="AN612" s="37"/>
      <c r="AO612" s="38"/>
      <c r="AP612" s="38"/>
      <c r="AQ612" s="37"/>
      <c r="AR612" s="37"/>
      <c r="AS612" s="37"/>
      <c r="AT612" s="38"/>
    </row>
    <row r="613" spans="1:46" ht="12.75"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c r="AA613" s="37"/>
      <c r="AB613" s="37"/>
      <c r="AC613" s="37"/>
      <c r="AD613" s="679"/>
      <c r="AE613" s="679"/>
      <c r="AF613" s="37"/>
      <c r="AG613" s="37"/>
      <c r="AH613" s="37"/>
      <c r="AI613" s="856"/>
      <c r="AJ613" s="37"/>
      <c r="AK613" s="37"/>
      <c r="AL613" s="37"/>
      <c r="AM613" s="37"/>
      <c r="AN613" s="37"/>
      <c r="AO613" s="38"/>
      <c r="AP613" s="38"/>
      <c r="AQ613" s="37"/>
      <c r="AR613" s="37"/>
      <c r="AS613" s="37"/>
      <c r="AT613" s="38"/>
    </row>
    <row r="614" spans="1:46" ht="12.75"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c r="AA614" s="37"/>
      <c r="AB614" s="37"/>
      <c r="AC614" s="37"/>
      <c r="AD614" s="679"/>
      <c r="AE614" s="679"/>
      <c r="AF614" s="37"/>
      <c r="AG614" s="37"/>
      <c r="AH614" s="37"/>
      <c r="AI614" s="856"/>
      <c r="AJ614" s="37"/>
      <c r="AK614" s="37"/>
      <c r="AL614" s="37"/>
      <c r="AM614" s="37"/>
      <c r="AN614" s="37"/>
      <c r="AO614" s="38"/>
      <c r="AP614" s="38"/>
      <c r="AQ614" s="37"/>
      <c r="AR614" s="37"/>
      <c r="AS614" s="37"/>
      <c r="AT614" s="38"/>
    </row>
    <row r="615" spans="1:46" ht="12.75"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c r="AA615" s="37"/>
      <c r="AB615" s="37"/>
      <c r="AC615" s="37"/>
      <c r="AD615" s="679"/>
      <c r="AE615" s="679"/>
      <c r="AF615" s="37"/>
      <c r="AG615" s="37"/>
      <c r="AH615" s="37"/>
      <c r="AI615" s="856"/>
      <c r="AJ615" s="37"/>
      <c r="AK615" s="37"/>
      <c r="AL615" s="37"/>
      <c r="AM615" s="37"/>
      <c r="AN615" s="37"/>
      <c r="AO615" s="38"/>
      <c r="AP615" s="38"/>
      <c r="AQ615" s="37"/>
      <c r="AR615" s="37"/>
      <c r="AS615" s="37"/>
      <c r="AT615" s="38"/>
    </row>
    <row r="616" spans="1:46" ht="12.75"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c r="AA616" s="37"/>
      <c r="AB616" s="37"/>
      <c r="AC616" s="37"/>
      <c r="AD616" s="679"/>
      <c r="AE616" s="679"/>
      <c r="AF616" s="37"/>
      <c r="AG616" s="37"/>
      <c r="AH616" s="37"/>
      <c r="AI616" s="856"/>
      <c r="AJ616" s="37"/>
      <c r="AK616" s="37"/>
      <c r="AL616" s="37"/>
      <c r="AM616" s="37"/>
      <c r="AN616" s="37"/>
      <c r="AO616" s="38"/>
      <c r="AP616" s="38"/>
      <c r="AQ616" s="37"/>
      <c r="AR616" s="37"/>
      <c r="AS616" s="37"/>
      <c r="AT616" s="38"/>
    </row>
    <row r="617" spans="1:46" ht="12.75"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c r="AA617" s="37"/>
      <c r="AB617" s="37"/>
      <c r="AC617" s="37"/>
      <c r="AD617" s="679"/>
      <c r="AE617" s="679"/>
      <c r="AF617" s="37"/>
      <c r="AG617" s="37"/>
      <c r="AH617" s="37"/>
      <c r="AI617" s="856"/>
      <c r="AJ617" s="37"/>
      <c r="AK617" s="37"/>
      <c r="AL617" s="37"/>
      <c r="AM617" s="37"/>
      <c r="AN617" s="37"/>
      <c r="AO617" s="38"/>
      <c r="AP617" s="38"/>
      <c r="AQ617" s="37"/>
      <c r="AR617" s="37"/>
      <c r="AS617" s="37"/>
      <c r="AT617" s="38"/>
    </row>
    <row r="618" spans="1:46" ht="12.75"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c r="AA618" s="37"/>
      <c r="AB618" s="37"/>
      <c r="AC618" s="37"/>
      <c r="AD618" s="679"/>
      <c r="AE618" s="679"/>
      <c r="AF618" s="37"/>
      <c r="AG618" s="37"/>
      <c r="AH618" s="37"/>
      <c r="AI618" s="856"/>
      <c r="AJ618" s="37"/>
      <c r="AK618" s="37"/>
      <c r="AL618" s="37"/>
      <c r="AM618" s="37"/>
      <c r="AN618" s="37"/>
      <c r="AO618" s="38"/>
      <c r="AP618" s="38"/>
      <c r="AQ618" s="37"/>
      <c r="AR618" s="37"/>
      <c r="AS618" s="37"/>
      <c r="AT618" s="38"/>
    </row>
    <row r="619" spans="1:46" ht="12.75"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c r="AA619" s="37"/>
      <c r="AB619" s="37"/>
      <c r="AC619" s="37"/>
      <c r="AD619" s="679"/>
      <c r="AE619" s="679"/>
      <c r="AF619" s="37"/>
      <c r="AG619" s="37"/>
      <c r="AH619" s="37"/>
      <c r="AI619" s="856"/>
      <c r="AJ619" s="37"/>
      <c r="AK619" s="37"/>
      <c r="AL619" s="37"/>
      <c r="AM619" s="37"/>
      <c r="AN619" s="37"/>
      <c r="AO619" s="38"/>
      <c r="AP619" s="38"/>
      <c r="AQ619" s="37"/>
      <c r="AR619" s="37"/>
      <c r="AS619" s="37"/>
      <c r="AT619" s="38"/>
    </row>
    <row r="620" spans="1:46" ht="12.75"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c r="AA620" s="37"/>
      <c r="AB620" s="37"/>
      <c r="AC620" s="37"/>
      <c r="AD620" s="679"/>
      <c r="AE620" s="679"/>
      <c r="AF620" s="37"/>
      <c r="AG620" s="37"/>
      <c r="AH620" s="37"/>
      <c r="AI620" s="856"/>
      <c r="AJ620" s="37"/>
      <c r="AK620" s="37"/>
      <c r="AL620" s="37"/>
      <c r="AM620" s="37"/>
      <c r="AN620" s="37"/>
      <c r="AO620" s="38"/>
      <c r="AP620" s="38"/>
      <c r="AQ620" s="37"/>
      <c r="AR620" s="37"/>
      <c r="AS620" s="37"/>
      <c r="AT620" s="38"/>
    </row>
    <row r="621" spans="1:46" ht="12.75"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c r="AA621" s="37"/>
      <c r="AB621" s="37"/>
      <c r="AC621" s="37"/>
      <c r="AD621" s="679"/>
      <c r="AE621" s="679"/>
      <c r="AF621" s="37"/>
      <c r="AG621" s="37"/>
      <c r="AH621" s="37"/>
      <c r="AI621" s="856"/>
      <c r="AJ621" s="37"/>
      <c r="AK621" s="37"/>
      <c r="AL621" s="37"/>
      <c r="AM621" s="37"/>
      <c r="AN621" s="37"/>
      <c r="AO621" s="38"/>
      <c r="AP621" s="38"/>
      <c r="AQ621" s="37"/>
      <c r="AR621" s="37"/>
      <c r="AS621" s="37"/>
      <c r="AT621" s="38"/>
    </row>
    <row r="622" spans="1:46" ht="12.75"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c r="AA622" s="37"/>
      <c r="AB622" s="37"/>
      <c r="AC622" s="37"/>
      <c r="AD622" s="679"/>
      <c r="AE622" s="679"/>
      <c r="AF622" s="37"/>
      <c r="AG622" s="37"/>
      <c r="AH622" s="37"/>
      <c r="AI622" s="856"/>
      <c r="AJ622" s="37"/>
      <c r="AK622" s="37"/>
      <c r="AL622" s="37"/>
      <c r="AM622" s="37"/>
      <c r="AN622" s="37"/>
      <c r="AO622" s="38"/>
      <c r="AP622" s="38"/>
      <c r="AQ622" s="37"/>
      <c r="AR622" s="37"/>
      <c r="AS622" s="37"/>
      <c r="AT622" s="38"/>
    </row>
    <row r="623" spans="1:46" ht="12.75"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c r="AA623" s="37"/>
      <c r="AB623" s="37"/>
      <c r="AC623" s="37"/>
      <c r="AD623" s="679"/>
      <c r="AE623" s="679"/>
      <c r="AF623" s="37"/>
      <c r="AG623" s="37"/>
      <c r="AH623" s="37"/>
      <c r="AI623" s="856"/>
      <c r="AJ623" s="37"/>
      <c r="AK623" s="37"/>
      <c r="AL623" s="37"/>
      <c r="AM623" s="37"/>
      <c r="AN623" s="37"/>
      <c r="AO623" s="38"/>
      <c r="AP623" s="38"/>
      <c r="AQ623" s="37"/>
      <c r="AR623" s="37"/>
      <c r="AS623" s="37"/>
      <c r="AT623" s="38"/>
    </row>
    <row r="624" spans="1:46" ht="12.75"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c r="AA624" s="37"/>
      <c r="AB624" s="37"/>
      <c r="AC624" s="37"/>
      <c r="AD624" s="679"/>
      <c r="AE624" s="679"/>
      <c r="AF624" s="37"/>
      <c r="AG624" s="37"/>
      <c r="AH624" s="37"/>
      <c r="AI624" s="856"/>
      <c r="AJ624" s="37"/>
      <c r="AK624" s="37"/>
      <c r="AL624" s="37"/>
      <c r="AM624" s="37"/>
      <c r="AN624" s="37"/>
      <c r="AO624" s="38"/>
      <c r="AP624" s="38"/>
      <c r="AQ624" s="37"/>
      <c r="AR624" s="37"/>
      <c r="AS624" s="37"/>
      <c r="AT624" s="38"/>
    </row>
    <row r="625" spans="1:46" ht="12.75"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c r="AA625" s="37"/>
      <c r="AB625" s="37"/>
      <c r="AC625" s="37"/>
      <c r="AD625" s="679"/>
      <c r="AE625" s="679"/>
      <c r="AF625" s="37"/>
      <c r="AG625" s="37"/>
      <c r="AH625" s="37"/>
      <c r="AI625" s="856"/>
      <c r="AJ625" s="37"/>
      <c r="AK625" s="37"/>
      <c r="AL625" s="37"/>
      <c r="AM625" s="37"/>
      <c r="AN625" s="37"/>
      <c r="AO625" s="38"/>
      <c r="AP625" s="38"/>
      <c r="AQ625" s="37"/>
      <c r="AR625" s="37"/>
      <c r="AS625" s="37"/>
      <c r="AT625" s="38"/>
    </row>
    <row r="626" spans="1:46" ht="12.75"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c r="AA626" s="37"/>
      <c r="AB626" s="37"/>
      <c r="AC626" s="37"/>
      <c r="AD626" s="679"/>
      <c r="AE626" s="679"/>
      <c r="AF626" s="37"/>
      <c r="AG626" s="37"/>
      <c r="AH626" s="37"/>
      <c r="AI626" s="856"/>
      <c r="AJ626" s="37"/>
      <c r="AK626" s="37"/>
      <c r="AL626" s="37"/>
      <c r="AM626" s="37"/>
      <c r="AN626" s="37"/>
      <c r="AO626" s="38"/>
      <c r="AP626" s="38"/>
      <c r="AQ626" s="37"/>
      <c r="AR626" s="37"/>
      <c r="AS626" s="37"/>
      <c r="AT626" s="38"/>
    </row>
    <row r="627" spans="1:46" ht="12.75"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c r="AA627" s="37"/>
      <c r="AB627" s="37"/>
      <c r="AC627" s="37"/>
      <c r="AD627" s="679"/>
      <c r="AE627" s="679"/>
      <c r="AF627" s="37"/>
      <c r="AG627" s="37"/>
      <c r="AH627" s="37"/>
      <c r="AI627" s="856"/>
      <c r="AJ627" s="37"/>
      <c r="AK627" s="37"/>
      <c r="AL627" s="37"/>
      <c r="AM627" s="37"/>
      <c r="AN627" s="37"/>
      <c r="AO627" s="38"/>
      <c r="AP627" s="38"/>
      <c r="AQ627" s="37"/>
      <c r="AR627" s="37"/>
      <c r="AS627" s="37"/>
      <c r="AT627" s="38"/>
    </row>
    <row r="628" spans="1:46" ht="12.75"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c r="AA628" s="37"/>
      <c r="AB628" s="37"/>
      <c r="AC628" s="37"/>
      <c r="AD628" s="679"/>
      <c r="AE628" s="679"/>
      <c r="AF628" s="37"/>
      <c r="AG628" s="37"/>
      <c r="AH628" s="37"/>
      <c r="AI628" s="856"/>
      <c r="AJ628" s="37"/>
      <c r="AK628" s="37"/>
      <c r="AL628" s="37"/>
      <c r="AM628" s="37"/>
      <c r="AN628" s="37"/>
      <c r="AO628" s="38"/>
      <c r="AP628" s="38"/>
      <c r="AQ628" s="37"/>
      <c r="AR628" s="37"/>
      <c r="AS628" s="37"/>
      <c r="AT628" s="38"/>
    </row>
    <row r="629" spans="1:46" ht="12.75"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c r="AA629" s="37"/>
      <c r="AB629" s="37"/>
      <c r="AC629" s="37"/>
      <c r="AD629" s="679"/>
      <c r="AE629" s="679"/>
      <c r="AF629" s="37"/>
      <c r="AG629" s="37"/>
      <c r="AH629" s="37"/>
      <c r="AI629" s="856"/>
      <c r="AJ629" s="37"/>
      <c r="AK629" s="37"/>
      <c r="AL629" s="37"/>
      <c r="AM629" s="37"/>
      <c r="AN629" s="37"/>
      <c r="AO629" s="38"/>
      <c r="AP629" s="38"/>
      <c r="AQ629" s="37"/>
      <c r="AR629" s="37"/>
      <c r="AS629" s="37"/>
      <c r="AT629" s="38"/>
    </row>
    <row r="630" spans="1:46" ht="12.75"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c r="AA630" s="37"/>
      <c r="AB630" s="37"/>
      <c r="AC630" s="37"/>
      <c r="AD630" s="679"/>
      <c r="AE630" s="679"/>
      <c r="AF630" s="37"/>
      <c r="AG630" s="37"/>
      <c r="AH630" s="37"/>
      <c r="AI630" s="856"/>
      <c r="AJ630" s="37"/>
      <c r="AK630" s="37"/>
      <c r="AL630" s="37"/>
      <c r="AM630" s="37"/>
      <c r="AN630" s="37"/>
      <c r="AO630" s="38"/>
      <c r="AP630" s="38"/>
      <c r="AQ630" s="37"/>
      <c r="AR630" s="37"/>
      <c r="AS630" s="37"/>
      <c r="AT630" s="38"/>
    </row>
    <row r="631" spans="1:46" ht="12.75"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c r="AA631" s="37"/>
      <c r="AB631" s="37"/>
      <c r="AC631" s="37"/>
      <c r="AD631" s="679"/>
      <c r="AE631" s="679"/>
      <c r="AF631" s="37"/>
      <c r="AG631" s="37"/>
      <c r="AH631" s="37"/>
      <c r="AI631" s="856"/>
      <c r="AJ631" s="37"/>
      <c r="AK631" s="37"/>
      <c r="AL631" s="37"/>
      <c r="AM631" s="37"/>
      <c r="AN631" s="37"/>
      <c r="AO631" s="38"/>
      <c r="AP631" s="38"/>
      <c r="AQ631" s="37"/>
      <c r="AR631" s="37"/>
      <c r="AS631" s="37"/>
      <c r="AT631" s="38"/>
    </row>
    <row r="632" spans="1:46" ht="12.75"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c r="AA632" s="37"/>
      <c r="AB632" s="37"/>
      <c r="AC632" s="37"/>
      <c r="AD632" s="679"/>
      <c r="AE632" s="679"/>
      <c r="AF632" s="37"/>
      <c r="AG632" s="37"/>
      <c r="AH632" s="37"/>
      <c r="AI632" s="856"/>
      <c r="AJ632" s="37"/>
      <c r="AK632" s="37"/>
      <c r="AL632" s="37"/>
      <c r="AM632" s="37"/>
      <c r="AN632" s="37"/>
      <c r="AO632" s="38"/>
      <c r="AP632" s="38"/>
      <c r="AQ632" s="37"/>
      <c r="AR632" s="37"/>
      <c r="AS632" s="37"/>
      <c r="AT632" s="38"/>
    </row>
    <row r="633" spans="1:46" ht="12.75"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c r="AA633" s="37"/>
      <c r="AB633" s="37"/>
      <c r="AC633" s="37"/>
      <c r="AD633" s="679"/>
      <c r="AE633" s="679"/>
      <c r="AF633" s="37"/>
      <c r="AG633" s="37"/>
      <c r="AH633" s="37"/>
      <c r="AI633" s="856"/>
      <c r="AJ633" s="37"/>
      <c r="AK633" s="37"/>
      <c r="AL633" s="37"/>
      <c r="AM633" s="37"/>
      <c r="AN633" s="37"/>
      <c r="AO633" s="38"/>
      <c r="AP633" s="38"/>
      <c r="AQ633" s="37"/>
      <c r="AR633" s="37"/>
      <c r="AS633" s="37"/>
      <c r="AT633" s="38"/>
    </row>
    <row r="634" spans="1:46" ht="12.75"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c r="AA634" s="37"/>
      <c r="AB634" s="37"/>
      <c r="AC634" s="37"/>
      <c r="AD634" s="679"/>
      <c r="AE634" s="679"/>
      <c r="AF634" s="37"/>
      <c r="AG634" s="37"/>
      <c r="AH634" s="37"/>
      <c r="AI634" s="856"/>
      <c r="AJ634" s="37"/>
      <c r="AK634" s="37"/>
      <c r="AL634" s="37"/>
      <c r="AM634" s="37"/>
      <c r="AN634" s="37"/>
      <c r="AO634" s="38"/>
      <c r="AP634" s="38"/>
      <c r="AQ634" s="37"/>
      <c r="AR634" s="37"/>
      <c r="AS634" s="37"/>
      <c r="AT634" s="38"/>
    </row>
    <row r="635" spans="1:46" ht="12.75"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c r="AA635" s="37"/>
      <c r="AB635" s="37"/>
      <c r="AC635" s="37"/>
      <c r="AD635" s="679"/>
      <c r="AE635" s="679"/>
      <c r="AF635" s="37"/>
      <c r="AG635" s="37"/>
      <c r="AH635" s="37"/>
      <c r="AI635" s="856"/>
      <c r="AJ635" s="37"/>
      <c r="AK635" s="37"/>
      <c r="AL635" s="37"/>
      <c r="AM635" s="37"/>
      <c r="AN635" s="37"/>
      <c r="AO635" s="38"/>
      <c r="AP635" s="38"/>
      <c r="AQ635" s="37"/>
      <c r="AR635" s="37"/>
      <c r="AS635" s="37"/>
      <c r="AT635" s="38"/>
    </row>
    <row r="636" spans="1:46" ht="12.75"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c r="AA636" s="37"/>
      <c r="AB636" s="37"/>
      <c r="AC636" s="37"/>
      <c r="AD636" s="679"/>
      <c r="AE636" s="679"/>
      <c r="AF636" s="37"/>
      <c r="AG636" s="37"/>
      <c r="AH636" s="37"/>
      <c r="AI636" s="856"/>
      <c r="AJ636" s="37"/>
      <c r="AK636" s="37"/>
      <c r="AL636" s="37"/>
      <c r="AM636" s="37"/>
      <c r="AN636" s="37"/>
      <c r="AO636" s="38"/>
      <c r="AP636" s="38"/>
      <c r="AQ636" s="37"/>
      <c r="AR636" s="37"/>
      <c r="AS636" s="37"/>
      <c r="AT636" s="38"/>
    </row>
    <row r="637" spans="1:46" ht="12.75"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c r="AA637" s="37"/>
      <c r="AB637" s="37"/>
      <c r="AC637" s="37"/>
      <c r="AD637" s="679"/>
      <c r="AE637" s="679"/>
      <c r="AF637" s="37"/>
      <c r="AG637" s="37"/>
      <c r="AH637" s="37"/>
      <c r="AI637" s="856"/>
      <c r="AJ637" s="37"/>
      <c r="AK637" s="37"/>
      <c r="AL637" s="37"/>
      <c r="AM637" s="37"/>
      <c r="AN637" s="37"/>
      <c r="AO637" s="38"/>
      <c r="AP637" s="38"/>
      <c r="AQ637" s="37"/>
      <c r="AR637" s="37"/>
      <c r="AS637" s="37"/>
      <c r="AT637" s="38"/>
    </row>
    <row r="638" spans="1:46" ht="12.75"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c r="AA638" s="37"/>
      <c r="AB638" s="37"/>
      <c r="AC638" s="37"/>
      <c r="AD638" s="679"/>
      <c r="AE638" s="679"/>
      <c r="AF638" s="37"/>
      <c r="AG638" s="37"/>
      <c r="AH638" s="37"/>
      <c r="AI638" s="856"/>
      <c r="AJ638" s="37"/>
      <c r="AK638" s="37"/>
      <c r="AL638" s="37"/>
      <c r="AM638" s="37"/>
      <c r="AN638" s="37"/>
      <c r="AO638" s="38"/>
      <c r="AP638" s="38"/>
      <c r="AQ638" s="37"/>
      <c r="AR638" s="37"/>
      <c r="AS638" s="37"/>
      <c r="AT638" s="38"/>
    </row>
    <row r="639" spans="1:46" ht="12.75"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c r="AA639" s="37"/>
      <c r="AB639" s="37"/>
      <c r="AC639" s="37"/>
      <c r="AD639" s="679"/>
      <c r="AE639" s="679"/>
      <c r="AF639" s="37"/>
      <c r="AG639" s="37"/>
      <c r="AH639" s="37"/>
      <c r="AI639" s="856"/>
      <c r="AJ639" s="37"/>
      <c r="AK639" s="37"/>
      <c r="AL639" s="37"/>
      <c r="AM639" s="37"/>
      <c r="AN639" s="37"/>
      <c r="AO639" s="38"/>
      <c r="AP639" s="38"/>
      <c r="AQ639" s="37"/>
      <c r="AR639" s="37"/>
      <c r="AS639" s="37"/>
      <c r="AT639" s="38"/>
    </row>
    <row r="640" spans="1:46" ht="12.75"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c r="AA640" s="37"/>
      <c r="AB640" s="37"/>
      <c r="AC640" s="37"/>
      <c r="AD640" s="679"/>
      <c r="AE640" s="679"/>
      <c r="AF640" s="37"/>
      <c r="AG640" s="37"/>
      <c r="AH640" s="37"/>
      <c r="AI640" s="856"/>
      <c r="AJ640" s="37"/>
      <c r="AK640" s="37"/>
      <c r="AL640" s="37"/>
      <c r="AM640" s="37"/>
      <c r="AN640" s="37"/>
      <c r="AO640" s="38"/>
      <c r="AP640" s="38"/>
      <c r="AQ640" s="37"/>
      <c r="AR640" s="37"/>
      <c r="AS640" s="37"/>
      <c r="AT640" s="38"/>
    </row>
    <row r="641" spans="1:46" ht="12.75"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c r="AA641" s="37"/>
      <c r="AB641" s="37"/>
      <c r="AC641" s="37"/>
      <c r="AD641" s="679"/>
      <c r="AE641" s="679"/>
      <c r="AF641" s="37"/>
      <c r="AG641" s="37"/>
      <c r="AH641" s="37"/>
      <c r="AI641" s="856"/>
      <c r="AJ641" s="37"/>
      <c r="AK641" s="37"/>
      <c r="AL641" s="37"/>
      <c r="AM641" s="37"/>
      <c r="AN641" s="37"/>
      <c r="AO641" s="38"/>
      <c r="AP641" s="38"/>
      <c r="AQ641" s="37"/>
      <c r="AR641" s="37"/>
      <c r="AS641" s="37"/>
      <c r="AT641" s="38"/>
    </row>
    <row r="642" spans="1:46" ht="12.75"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c r="AA642" s="37"/>
      <c r="AB642" s="37"/>
      <c r="AC642" s="37"/>
      <c r="AD642" s="679"/>
      <c r="AE642" s="679"/>
      <c r="AF642" s="37"/>
      <c r="AG642" s="37"/>
      <c r="AH642" s="37"/>
      <c r="AI642" s="856"/>
      <c r="AJ642" s="37"/>
      <c r="AK642" s="37"/>
      <c r="AL642" s="37"/>
      <c r="AM642" s="37"/>
      <c r="AN642" s="37"/>
      <c r="AO642" s="38"/>
      <c r="AP642" s="38"/>
      <c r="AQ642" s="37"/>
      <c r="AR642" s="37"/>
      <c r="AS642" s="37"/>
      <c r="AT642" s="38"/>
    </row>
    <row r="643" spans="1:46" ht="12.75"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c r="AB643" s="37"/>
      <c r="AC643" s="37"/>
      <c r="AD643" s="679"/>
      <c r="AE643" s="679"/>
      <c r="AF643" s="37"/>
      <c r="AG643" s="37"/>
      <c r="AH643" s="37"/>
      <c r="AI643" s="856"/>
      <c r="AJ643" s="37"/>
      <c r="AK643" s="37"/>
      <c r="AL643" s="37"/>
      <c r="AM643" s="37"/>
      <c r="AN643" s="37"/>
      <c r="AO643" s="38"/>
      <c r="AP643" s="38"/>
      <c r="AQ643" s="37"/>
      <c r="AR643" s="37"/>
      <c r="AS643" s="37"/>
      <c r="AT643" s="38"/>
    </row>
    <row r="644" spans="1:46" ht="12.75"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c r="AA644" s="37"/>
      <c r="AB644" s="37"/>
      <c r="AC644" s="37"/>
      <c r="AD644" s="679"/>
      <c r="AE644" s="679"/>
      <c r="AF644" s="37"/>
      <c r="AG644" s="37"/>
      <c r="AH644" s="37"/>
      <c r="AI644" s="856"/>
      <c r="AJ644" s="37"/>
      <c r="AK644" s="37"/>
      <c r="AL644" s="37"/>
      <c r="AM644" s="37"/>
      <c r="AN644" s="37"/>
      <c r="AO644" s="38"/>
      <c r="AP644" s="38"/>
      <c r="AQ644" s="37"/>
      <c r="AR644" s="37"/>
      <c r="AS644" s="37"/>
      <c r="AT644" s="38"/>
    </row>
    <row r="645" spans="1:46" ht="12.75"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c r="AB645" s="37"/>
      <c r="AC645" s="37"/>
      <c r="AD645" s="679"/>
      <c r="AE645" s="679"/>
      <c r="AF645" s="37"/>
      <c r="AG645" s="37"/>
      <c r="AH645" s="37"/>
      <c r="AI645" s="856"/>
      <c r="AJ645" s="37"/>
      <c r="AK645" s="37"/>
      <c r="AL645" s="37"/>
      <c r="AM645" s="37"/>
      <c r="AN645" s="37"/>
      <c r="AO645" s="38"/>
      <c r="AP645" s="38"/>
      <c r="AQ645" s="37"/>
      <c r="AR645" s="37"/>
      <c r="AS645" s="37"/>
      <c r="AT645" s="38"/>
    </row>
    <row r="646" spans="1:46" ht="12.75"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c r="AA646" s="37"/>
      <c r="AB646" s="37"/>
      <c r="AC646" s="37"/>
      <c r="AD646" s="679"/>
      <c r="AE646" s="679"/>
      <c r="AF646" s="37"/>
      <c r="AG646" s="37"/>
      <c r="AH646" s="37"/>
      <c r="AI646" s="856"/>
      <c r="AJ646" s="37"/>
      <c r="AK646" s="37"/>
      <c r="AL646" s="37"/>
      <c r="AM646" s="37"/>
      <c r="AN646" s="37"/>
      <c r="AO646" s="38"/>
      <c r="AP646" s="38"/>
      <c r="AQ646" s="37"/>
      <c r="AR646" s="37"/>
      <c r="AS646" s="37"/>
      <c r="AT646" s="38"/>
    </row>
    <row r="647" spans="1:46" ht="12.75"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c r="AA647" s="37"/>
      <c r="AB647" s="37"/>
      <c r="AC647" s="37"/>
      <c r="AD647" s="679"/>
      <c r="AE647" s="679"/>
      <c r="AF647" s="37"/>
      <c r="AG647" s="37"/>
      <c r="AH647" s="37"/>
      <c r="AI647" s="856"/>
      <c r="AJ647" s="37"/>
      <c r="AK647" s="37"/>
      <c r="AL647" s="37"/>
      <c r="AM647" s="37"/>
      <c r="AN647" s="37"/>
      <c r="AO647" s="38"/>
      <c r="AP647" s="38"/>
      <c r="AQ647" s="37"/>
      <c r="AR647" s="37"/>
      <c r="AS647" s="37"/>
      <c r="AT647" s="38"/>
    </row>
    <row r="648" spans="1:46" ht="12.75"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c r="AA648" s="37"/>
      <c r="AB648" s="37"/>
      <c r="AC648" s="37"/>
      <c r="AD648" s="679"/>
      <c r="AE648" s="679"/>
      <c r="AF648" s="37"/>
      <c r="AG648" s="37"/>
      <c r="AH648" s="37"/>
      <c r="AI648" s="856"/>
      <c r="AJ648" s="37"/>
      <c r="AK648" s="37"/>
      <c r="AL648" s="37"/>
      <c r="AM648" s="37"/>
      <c r="AN648" s="37"/>
      <c r="AO648" s="38"/>
      <c r="AP648" s="38"/>
      <c r="AQ648" s="37"/>
      <c r="AR648" s="37"/>
      <c r="AS648" s="37"/>
      <c r="AT648" s="38"/>
    </row>
    <row r="649" spans="1:46" ht="12.75"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c r="AA649" s="37"/>
      <c r="AB649" s="37"/>
      <c r="AC649" s="37"/>
      <c r="AD649" s="679"/>
      <c r="AE649" s="679"/>
      <c r="AF649" s="37"/>
      <c r="AG649" s="37"/>
      <c r="AH649" s="37"/>
      <c r="AI649" s="856"/>
      <c r="AJ649" s="37"/>
      <c r="AK649" s="37"/>
      <c r="AL649" s="37"/>
      <c r="AM649" s="37"/>
      <c r="AN649" s="37"/>
      <c r="AO649" s="38"/>
      <c r="AP649" s="38"/>
      <c r="AQ649" s="37"/>
      <c r="AR649" s="37"/>
      <c r="AS649" s="37"/>
      <c r="AT649" s="38"/>
    </row>
    <row r="650" spans="1:46" ht="12.75"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c r="AA650" s="37"/>
      <c r="AB650" s="37"/>
      <c r="AC650" s="37"/>
      <c r="AD650" s="679"/>
      <c r="AE650" s="679"/>
      <c r="AF650" s="37"/>
      <c r="AG650" s="37"/>
      <c r="AH650" s="37"/>
      <c r="AI650" s="856"/>
      <c r="AJ650" s="37"/>
      <c r="AK650" s="37"/>
      <c r="AL650" s="37"/>
      <c r="AM650" s="37"/>
      <c r="AN650" s="37"/>
      <c r="AO650" s="38"/>
      <c r="AP650" s="38"/>
      <c r="AQ650" s="37"/>
      <c r="AR650" s="37"/>
      <c r="AS650" s="37"/>
      <c r="AT650" s="38"/>
    </row>
    <row r="651" spans="1:46" ht="12.75"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c r="AA651" s="37"/>
      <c r="AB651" s="37"/>
      <c r="AC651" s="37"/>
      <c r="AD651" s="679"/>
      <c r="AE651" s="679"/>
      <c r="AF651" s="37"/>
      <c r="AG651" s="37"/>
      <c r="AH651" s="37"/>
      <c r="AI651" s="856"/>
      <c r="AJ651" s="37"/>
      <c r="AK651" s="37"/>
      <c r="AL651" s="37"/>
      <c r="AM651" s="37"/>
      <c r="AN651" s="37"/>
      <c r="AO651" s="38"/>
      <c r="AP651" s="38"/>
      <c r="AQ651" s="37"/>
      <c r="AR651" s="37"/>
      <c r="AS651" s="37"/>
      <c r="AT651" s="38"/>
    </row>
    <row r="652" spans="1:46" ht="12.75"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c r="AA652" s="37"/>
      <c r="AB652" s="37"/>
      <c r="AC652" s="37"/>
      <c r="AD652" s="679"/>
      <c r="AE652" s="679"/>
      <c r="AF652" s="37"/>
      <c r="AG652" s="37"/>
      <c r="AH652" s="37"/>
      <c r="AI652" s="856"/>
      <c r="AJ652" s="37"/>
      <c r="AK652" s="37"/>
      <c r="AL652" s="37"/>
      <c r="AM652" s="37"/>
      <c r="AN652" s="37"/>
      <c r="AO652" s="38"/>
      <c r="AP652" s="38"/>
      <c r="AQ652" s="37"/>
      <c r="AR652" s="37"/>
      <c r="AS652" s="37"/>
      <c r="AT652" s="38"/>
    </row>
    <row r="653" spans="1:46" ht="12.75"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c r="AA653" s="37"/>
      <c r="AB653" s="37"/>
      <c r="AC653" s="37"/>
      <c r="AD653" s="679"/>
      <c r="AE653" s="679"/>
      <c r="AF653" s="37"/>
      <c r="AG653" s="37"/>
      <c r="AH653" s="37"/>
      <c r="AI653" s="856"/>
      <c r="AJ653" s="37"/>
      <c r="AK653" s="37"/>
      <c r="AL653" s="37"/>
      <c r="AM653" s="37"/>
      <c r="AN653" s="37"/>
      <c r="AO653" s="38"/>
      <c r="AP653" s="38"/>
      <c r="AQ653" s="37"/>
      <c r="AR653" s="37"/>
      <c r="AS653" s="37"/>
      <c r="AT653" s="38"/>
    </row>
    <row r="654" spans="1:46" ht="12.75"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c r="AA654" s="37"/>
      <c r="AB654" s="37"/>
      <c r="AC654" s="37"/>
      <c r="AD654" s="679"/>
      <c r="AE654" s="679"/>
      <c r="AF654" s="37"/>
      <c r="AG654" s="37"/>
      <c r="AH654" s="37"/>
      <c r="AI654" s="856"/>
      <c r="AJ654" s="37"/>
      <c r="AK654" s="37"/>
      <c r="AL654" s="37"/>
      <c r="AM654" s="37"/>
      <c r="AN654" s="37"/>
      <c r="AO654" s="38"/>
      <c r="AP654" s="38"/>
      <c r="AQ654" s="37"/>
      <c r="AR654" s="37"/>
      <c r="AS654" s="37"/>
      <c r="AT654" s="38"/>
    </row>
    <row r="655" spans="1:46" ht="12.75"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c r="AA655" s="37"/>
      <c r="AB655" s="37"/>
      <c r="AC655" s="37"/>
      <c r="AD655" s="679"/>
      <c r="AE655" s="679"/>
      <c r="AF655" s="37"/>
      <c r="AG655" s="37"/>
      <c r="AH655" s="37"/>
      <c r="AI655" s="856"/>
      <c r="AJ655" s="37"/>
      <c r="AK655" s="37"/>
      <c r="AL655" s="37"/>
      <c r="AM655" s="37"/>
      <c r="AN655" s="37"/>
      <c r="AO655" s="38"/>
      <c r="AP655" s="38"/>
      <c r="AQ655" s="37"/>
      <c r="AR655" s="37"/>
      <c r="AS655" s="37"/>
      <c r="AT655" s="38"/>
    </row>
    <row r="656" spans="1:46" ht="12.75"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c r="AA656" s="37"/>
      <c r="AB656" s="37"/>
      <c r="AC656" s="37"/>
      <c r="AD656" s="679"/>
      <c r="AE656" s="679"/>
      <c r="AF656" s="37"/>
      <c r="AG656" s="37"/>
      <c r="AH656" s="37"/>
      <c r="AI656" s="856"/>
      <c r="AJ656" s="37"/>
      <c r="AK656" s="37"/>
      <c r="AL656" s="37"/>
      <c r="AM656" s="37"/>
      <c r="AN656" s="37"/>
      <c r="AO656" s="38"/>
      <c r="AP656" s="38"/>
      <c r="AQ656" s="37"/>
      <c r="AR656" s="37"/>
      <c r="AS656" s="37"/>
      <c r="AT656" s="38"/>
    </row>
    <row r="657" spans="1:46" ht="12.75"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c r="AA657" s="37"/>
      <c r="AB657" s="37"/>
      <c r="AC657" s="37"/>
      <c r="AD657" s="679"/>
      <c r="AE657" s="679"/>
      <c r="AF657" s="37"/>
      <c r="AG657" s="37"/>
      <c r="AH657" s="37"/>
      <c r="AI657" s="856"/>
      <c r="AJ657" s="37"/>
      <c r="AK657" s="37"/>
      <c r="AL657" s="37"/>
      <c r="AM657" s="37"/>
      <c r="AN657" s="37"/>
      <c r="AO657" s="38"/>
      <c r="AP657" s="38"/>
      <c r="AQ657" s="37"/>
      <c r="AR657" s="37"/>
      <c r="AS657" s="37"/>
      <c r="AT657" s="38"/>
    </row>
    <row r="658" spans="1:46" ht="12.75"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c r="AA658" s="37"/>
      <c r="AB658" s="37"/>
      <c r="AC658" s="37"/>
      <c r="AD658" s="679"/>
      <c r="AE658" s="679"/>
      <c r="AF658" s="37"/>
      <c r="AG658" s="37"/>
      <c r="AH658" s="37"/>
      <c r="AI658" s="856"/>
      <c r="AJ658" s="37"/>
      <c r="AK658" s="37"/>
      <c r="AL658" s="37"/>
      <c r="AM658" s="37"/>
      <c r="AN658" s="37"/>
      <c r="AO658" s="38"/>
      <c r="AP658" s="38"/>
      <c r="AQ658" s="37"/>
      <c r="AR658" s="37"/>
      <c r="AS658" s="37"/>
      <c r="AT658" s="38"/>
    </row>
    <row r="659" spans="1:46" ht="12.75"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c r="AA659" s="37"/>
      <c r="AB659" s="37"/>
      <c r="AC659" s="37"/>
      <c r="AD659" s="679"/>
      <c r="AE659" s="679"/>
      <c r="AF659" s="37"/>
      <c r="AG659" s="37"/>
      <c r="AH659" s="37"/>
      <c r="AI659" s="856"/>
      <c r="AJ659" s="37"/>
      <c r="AK659" s="37"/>
      <c r="AL659" s="37"/>
      <c r="AM659" s="37"/>
      <c r="AN659" s="37"/>
      <c r="AO659" s="38"/>
      <c r="AP659" s="38"/>
      <c r="AQ659" s="37"/>
      <c r="AR659" s="37"/>
      <c r="AS659" s="37"/>
      <c r="AT659" s="38"/>
    </row>
    <row r="660" spans="1:46" ht="12.75"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c r="AA660" s="37"/>
      <c r="AB660" s="37"/>
      <c r="AC660" s="37"/>
      <c r="AD660" s="679"/>
      <c r="AE660" s="679"/>
      <c r="AF660" s="37"/>
      <c r="AG660" s="37"/>
      <c r="AH660" s="37"/>
      <c r="AI660" s="856"/>
      <c r="AJ660" s="37"/>
      <c r="AK660" s="37"/>
      <c r="AL660" s="37"/>
      <c r="AM660" s="37"/>
      <c r="AN660" s="37"/>
      <c r="AO660" s="38"/>
      <c r="AP660" s="38"/>
      <c r="AQ660" s="37"/>
      <c r="AR660" s="37"/>
      <c r="AS660" s="37"/>
      <c r="AT660" s="38"/>
    </row>
    <row r="661" spans="1:46" ht="12.75"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c r="AA661" s="37"/>
      <c r="AB661" s="37"/>
      <c r="AC661" s="37"/>
      <c r="AD661" s="679"/>
      <c r="AE661" s="679"/>
      <c r="AF661" s="37"/>
      <c r="AG661" s="37"/>
      <c r="AH661" s="37"/>
      <c r="AI661" s="856"/>
      <c r="AJ661" s="37"/>
      <c r="AK661" s="37"/>
      <c r="AL661" s="37"/>
      <c r="AM661" s="37"/>
      <c r="AN661" s="37"/>
      <c r="AO661" s="38"/>
      <c r="AP661" s="38"/>
      <c r="AQ661" s="37"/>
      <c r="AR661" s="37"/>
      <c r="AS661" s="37"/>
      <c r="AT661" s="38"/>
    </row>
    <row r="662" spans="1:46" ht="12.75"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c r="AA662" s="37"/>
      <c r="AB662" s="37"/>
      <c r="AC662" s="37"/>
      <c r="AD662" s="679"/>
      <c r="AE662" s="679"/>
      <c r="AF662" s="37"/>
      <c r="AG662" s="37"/>
      <c r="AH662" s="37"/>
      <c r="AI662" s="856"/>
      <c r="AJ662" s="37"/>
      <c r="AK662" s="37"/>
      <c r="AL662" s="37"/>
      <c r="AM662" s="37"/>
      <c r="AN662" s="37"/>
      <c r="AO662" s="38"/>
      <c r="AP662" s="38"/>
      <c r="AQ662" s="37"/>
      <c r="AR662" s="37"/>
      <c r="AS662" s="37"/>
      <c r="AT662" s="38"/>
    </row>
    <row r="663" spans="1:46" ht="12.75"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c r="AA663" s="37"/>
      <c r="AB663" s="37"/>
      <c r="AC663" s="37"/>
      <c r="AD663" s="679"/>
      <c r="AE663" s="679"/>
      <c r="AF663" s="37"/>
      <c r="AG663" s="37"/>
      <c r="AH663" s="37"/>
      <c r="AI663" s="856"/>
      <c r="AJ663" s="37"/>
      <c r="AK663" s="37"/>
      <c r="AL663" s="37"/>
      <c r="AM663" s="37"/>
      <c r="AN663" s="37"/>
      <c r="AO663" s="38"/>
      <c r="AP663" s="38"/>
      <c r="AQ663" s="37"/>
      <c r="AR663" s="37"/>
      <c r="AS663" s="37"/>
      <c r="AT663" s="38"/>
    </row>
    <row r="664" spans="1:46" ht="12.75"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c r="AA664" s="37"/>
      <c r="AB664" s="37"/>
      <c r="AC664" s="37"/>
      <c r="AD664" s="679"/>
      <c r="AE664" s="679"/>
      <c r="AF664" s="37"/>
      <c r="AG664" s="37"/>
      <c r="AH664" s="37"/>
      <c r="AI664" s="856"/>
      <c r="AJ664" s="37"/>
      <c r="AK664" s="37"/>
      <c r="AL664" s="37"/>
      <c r="AM664" s="37"/>
      <c r="AN664" s="37"/>
      <c r="AO664" s="38"/>
      <c r="AP664" s="38"/>
      <c r="AQ664" s="37"/>
      <c r="AR664" s="37"/>
      <c r="AS664" s="37"/>
      <c r="AT664" s="38"/>
    </row>
    <row r="665" spans="1:46" ht="12.75"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c r="AA665" s="37"/>
      <c r="AB665" s="37"/>
      <c r="AC665" s="37"/>
      <c r="AD665" s="679"/>
      <c r="AE665" s="679"/>
      <c r="AF665" s="37"/>
      <c r="AG665" s="37"/>
      <c r="AH665" s="37"/>
      <c r="AI665" s="856"/>
      <c r="AJ665" s="37"/>
      <c r="AK665" s="37"/>
      <c r="AL665" s="37"/>
      <c r="AM665" s="37"/>
      <c r="AN665" s="37"/>
      <c r="AO665" s="38"/>
      <c r="AP665" s="38"/>
      <c r="AQ665" s="37"/>
      <c r="AR665" s="37"/>
      <c r="AS665" s="37"/>
      <c r="AT665" s="38"/>
    </row>
    <row r="666" spans="1:46" ht="12.75"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c r="AA666" s="37"/>
      <c r="AB666" s="37"/>
      <c r="AC666" s="37"/>
      <c r="AD666" s="679"/>
      <c r="AE666" s="679"/>
      <c r="AF666" s="37"/>
      <c r="AG666" s="37"/>
      <c r="AH666" s="37"/>
      <c r="AI666" s="856"/>
      <c r="AJ666" s="37"/>
      <c r="AK666" s="37"/>
      <c r="AL666" s="37"/>
      <c r="AM666" s="37"/>
      <c r="AN666" s="37"/>
      <c r="AO666" s="38"/>
      <c r="AP666" s="38"/>
      <c r="AQ666" s="37"/>
      <c r="AR666" s="37"/>
      <c r="AS666" s="37"/>
      <c r="AT666" s="38"/>
    </row>
    <row r="667" spans="1:46" ht="12.75"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c r="AA667" s="37"/>
      <c r="AB667" s="37"/>
      <c r="AC667" s="37"/>
      <c r="AD667" s="679"/>
      <c r="AE667" s="679"/>
      <c r="AF667" s="37"/>
      <c r="AG667" s="37"/>
      <c r="AH667" s="37"/>
      <c r="AI667" s="856"/>
      <c r="AJ667" s="37"/>
      <c r="AK667" s="37"/>
      <c r="AL667" s="37"/>
      <c r="AM667" s="37"/>
      <c r="AN667" s="37"/>
      <c r="AO667" s="38"/>
      <c r="AP667" s="38"/>
      <c r="AQ667" s="37"/>
      <c r="AR667" s="37"/>
      <c r="AS667" s="37"/>
      <c r="AT667" s="38"/>
    </row>
    <row r="668" spans="1:46" ht="12.75"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c r="AA668" s="37"/>
      <c r="AB668" s="37"/>
      <c r="AC668" s="37"/>
      <c r="AD668" s="679"/>
      <c r="AE668" s="679"/>
      <c r="AF668" s="37"/>
      <c r="AG668" s="37"/>
      <c r="AH668" s="37"/>
      <c r="AI668" s="856"/>
      <c r="AJ668" s="37"/>
      <c r="AK668" s="37"/>
      <c r="AL668" s="37"/>
      <c r="AM668" s="37"/>
      <c r="AN668" s="37"/>
      <c r="AO668" s="38"/>
      <c r="AP668" s="38"/>
      <c r="AQ668" s="37"/>
      <c r="AR668" s="37"/>
      <c r="AS668" s="37"/>
      <c r="AT668" s="38"/>
    </row>
    <row r="669" spans="1:46" ht="12.75"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c r="AA669" s="37"/>
      <c r="AB669" s="37"/>
      <c r="AC669" s="37"/>
      <c r="AD669" s="679"/>
      <c r="AE669" s="679"/>
      <c r="AF669" s="37"/>
      <c r="AG669" s="37"/>
      <c r="AH669" s="37"/>
      <c r="AI669" s="856"/>
      <c r="AJ669" s="37"/>
      <c r="AK669" s="37"/>
      <c r="AL669" s="37"/>
      <c r="AM669" s="37"/>
      <c r="AN669" s="37"/>
      <c r="AO669" s="38"/>
      <c r="AP669" s="38"/>
      <c r="AQ669" s="37"/>
      <c r="AR669" s="37"/>
      <c r="AS669" s="37"/>
      <c r="AT669" s="38"/>
    </row>
    <row r="670" spans="1:46" ht="12.75"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c r="AA670" s="37"/>
      <c r="AB670" s="37"/>
      <c r="AC670" s="37"/>
      <c r="AD670" s="679"/>
      <c r="AE670" s="679"/>
      <c r="AF670" s="37"/>
      <c r="AG670" s="37"/>
      <c r="AH670" s="37"/>
      <c r="AI670" s="856"/>
      <c r="AJ670" s="37"/>
      <c r="AK670" s="37"/>
      <c r="AL670" s="37"/>
      <c r="AM670" s="37"/>
      <c r="AN670" s="37"/>
      <c r="AO670" s="38"/>
      <c r="AP670" s="38"/>
      <c r="AQ670" s="37"/>
      <c r="AR670" s="37"/>
      <c r="AS670" s="37"/>
      <c r="AT670" s="38"/>
    </row>
    <row r="671" spans="1:46" ht="12.75"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c r="AA671" s="37"/>
      <c r="AB671" s="37"/>
      <c r="AC671" s="37"/>
      <c r="AD671" s="679"/>
      <c r="AE671" s="679"/>
      <c r="AF671" s="37"/>
      <c r="AG671" s="37"/>
      <c r="AH671" s="37"/>
      <c r="AI671" s="856"/>
      <c r="AJ671" s="37"/>
      <c r="AK671" s="37"/>
      <c r="AL671" s="37"/>
      <c r="AM671" s="37"/>
      <c r="AN671" s="37"/>
      <c r="AO671" s="38"/>
      <c r="AP671" s="38"/>
      <c r="AQ671" s="37"/>
      <c r="AR671" s="37"/>
      <c r="AS671" s="37"/>
      <c r="AT671" s="38"/>
    </row>
    <row r="672" spans="1:46" ht="12.75"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c r="AA672" s="37"/>
      <c r="AB672" s="37"/>
      <c r="AC672" s="37"/>
      <c r="AD672" s="679"/>
      <c r="AE672" s="679"/>
      <c r="AF672" s="37"/>
      <c r="AG672" s="37"/>
      <c r="AH672" s="37"/>
      <c r="AI672" s="856"/>
      <c r="AJ672" s="37"/>
      <c r="AK672" s="37"/>
      <c r="AL672" s="37"/>
      <c r="AM672" s="37"/>
      <c r="AN672" s="37"/>
      <c r="AO672" s="38"/>
      <c r="AP672" s="38"/>
      <c r="AQ672" s="37"/>
      <c r="AR672" s="37"/>
      <c r="AS672" s="37"/>
      <c r="AT672" s="38"/>
    </row>
    <row r="673" spans="1:46" ht="12.75"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c r="AA673" s="37"/>
      <c r="AB673" s="37"/>
      <c r="AC673" s="37"/>
      <c r="AD673" s="679"/>
      <c r="AE673" s="679"/>
      <c r="AF673" s="37"/>
      <c r="AG673" s="37"/>
      <c r="AH673" s="37"/>
      <c r="AI673" s="856"/>
      <c r="AJ673" s="37"/>
      <c r="AK673" s="37"/>
      <c r="AL673" s="37"/>
      <c r="AM673" s="37"/>
      <c r="AN673" s="37"/>
      <c r="AO673" s="38"/>
      <c r="AP673" s="38"/>
      <c r="AQ673" s="37"/>
      <c r="AR673" s="37"/>
      <c r="AS673" s="37"/>
      <c r="AT673" s="38"/>
    </row>
    <row r="674" spans="1:46" ht="12.75"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c r="AA674" s="37"/>
      <c r="AB674" s="37"/>
      <c r="AC674" s="37"/>
      <c r="AD674" s="679"/>
      <c r="AE674" s="679"/>
      <c r="AF674" s="37"/>
      <c r="AG674" s="37"/>
      <c r="AH674" s="37"/>
      <c r="AI674" s="856"/>
      <c r="AJ674" s="37"/>
      <c r="AK674" s="37"/>
      <c r="AL674" s="37"/>
      <c r="AM674" s="37"/>
      <c r="AN674" s="37"/>
      <c r="AO674" s="38"/>
      <c r="AP674" s="38"/>
      <c r="AQ674" s="37"/>
      <c r="AR674" s="37"/>
      <c r="AS674" s="37"/>
      <c r="AT674" s="38"/>
    </row>
    <row r="675" spans="1:46" ht="12.75"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c r="AA675" s="37"/>
      <c r="AB675" s="37"/>
      <c r="AC675" s="37"/>
      <c r="AD675" s="679"/>
      <c r="AE675" s="679"/>
      <c r="AF675" s="37"/>
      <c r="AG675" s="37"/>
      <c r="AH675" s="37"/>
      <c r="AI675" s="856"/>
      <c r="AJ675" s="37"/>
      <c r="AK675" s="37"/>
      <c r="AL675" s="37"/>
      <c r="AM675" s="37"/>
      <c r="AN675" s="37"/>
      <c r="AO675" s="38"/>
      <c r="AP675" s="38"/>
      <c r="AQ675" s="37"/>
      <c r="AR675" s="37"/>
      <c r="AS675" s="37"/>
      <c r="AT675" s="38"/>
    </row>
    <row r="676" spans="1:46" ht="12.75"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c r="AA676" s="37"/>
      <c r="AB676" s="37"/>
      <c r="AC676" s="37"/>
      <c r="AD676" s="679"/>
      <c r="AE676" s="679"/>
      <c r="AF676" s="37"/>
      <c r="AG676" s="37"/>
      <c r="AH676" s="37"/>
      <c r="AI676" s="856"/>
      <c r="AJ676" s="37"/>
      <c r="AK676" s="37"/>
      <c r="AL676" s="37"/>
      <c r="AM676" s="37"/>
      <c r="AN676" s="37"/>
      <c r="AO676" s="38"/>
      <c r="AP676" s="38"/>
      <c r="AQ676" s="37"/>
      <c r="AR676" s="37"/>
      <c r="AS676" s="37"/>
      <c r="AT676" s="38"/>
    </row>
    <row r="677" spans="1:46" ht="12.75"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c r="AA677" s="37"/>
      <c r="AB677" s="37"/>
      <c r="AC677" s="37"/>
      <c r="AD677" s="679"/>
      <c r="AE677" s="679"/>
      <c r="AF677" s="37"/>
      <c r="AG677" s="37"/>
      <c r="AH677" s="37"/>
      <c r="AI677" s="856"/>
      <c r="AJ677" s="37"/>
      <c r="AK677" s="37"/>
      <c r="AL677" s="37"/>
      <c r="AM677" s="37"/>
      <c r="AN677" s="37"/>
      <c r="AO677" s="38"/>
      <c r="AP677" s="38"/>
      <c r="AQ677" s="37"/>
      <c r="AR677" s="37"/>
      <c r="AS677" s="37"/>
      <c r="AT677" s="38"/>
    </row>
    <row r="678" spans="1:46" ht="12.75"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c r="AA678" s="37"/>
      <c r="AB678" s="37"/>
      <c r="AC678" s="37"/>
      <c r="AD678" s="679"/>
      <c r="AE678" s="679"/>
      <c r="AF678" s="37"/>
      <c r="AG678" s="37"/>
      <c r="AH678" s="37"/>
      <c r="AI678" s="856"/>
      <c r="AJ678" s="37"/>
      <c r="AK678" s="37"/>
      <c r="AL678" s="37"/>
      <c r="AM678" s="37"/>
      <c r="AN678" s="37"/>
      <c r="AO678" s="38"/>
      <c r="AP678" s="38"/>
      <c r="AQ678" s="37"/>
      <c r="AR678" s="37"/>
      <c r="AS678" s="37"/>
      <c r="AT678" s="38"/>
    </row>
    <row r="679" spans="1:46" ht="12.75"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c r="AA679" s="37"/>
      <c r="AB679" s="37"/>
      <c r="AC679" s="37"/>
      <c r="AD679" s="679"/>
      <c r="AE679" s="679"/>
      <c r="AF679" s="37"/>
      <c r="AG679" s="37"/>
      <c r="AH679" s="37"/>
      <c r="AI679" s="856"/>
      <c r="AJ679" s="37"/>
      <c r="AK679" s="37"/>
      <c r="AL679" s="37"/>
      <c r="AM679" s="37"/>
      <c r="AN679" s="37"/>
      <c r="AO679" s="38"/>
      <c r="AP679" s="38"/>
      <c r="AQ679" s="37"/>
      <c r="AR679" s="37"/>
      <c r="AS679" s="37"/>
      <c r="AT679" s="38"/>
    </row>
    <row r="680" spans="1:46" ht="12.75"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c r="AA680" s="37"/>
      <c r="AB680" s="37"/>
      <c r="AC680" s="37"/>
      <c r="AD680" s="679"/>
      <c r="AE680" s="679"/>
      <c r="AF680" s="37"/>
      <c r="AG680" s="37"/>
      <c r="AH680" s="37"/>
      <c r="AI680" s="856"/>
      <c r="AJ680" s="37"/>
      <c r="AK680" s="37"/>
      <c r="AL680" s="37"/>
      <c r="AM680" s="37"/>
      <c r="AN680" s="37"/>
      <c r="AO680" s="38"/>
      <c r="AP680" s="38"/>
      <c r="AQ680" s="37"/>
      <c r="AR680" s="37"/>
      <c r="AS680" s="37"/>
      <c r="AT680" s="38"/>
    </row>
    <row r="681" spans="1:46" ht="12.75"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c r="AA681" s="37"/>
      <c r="AB681" s="37"/>
      <c r="AC681" s="37"/>
      <c r="AD681" s="679"/>
      <c r="AE681" s="679"/>
      <c r="AF681" s="37"/>
      <c r="AG681" s="37"/>
      <c r="AH681" s="37"/>
      <c r="AI681" s="856"/>
      <c r="AJ681" s="37"/>
      <c r="AK681" s="37"/>
      <c r="AL681" s="37"/>
      <c r="AM681" s="37"/>
      <c r="AN681" s="37"/>
      <c r="AO681" s="38"/>
      <c r="AP681" s="38"/>
      <c r="AQ681" s="37"/>
      <c r="AR681" s="37"/>
      <c r="AS681" s="37"/>
      <c r="AT681" s="38"/>
    </row>
    <row r="682" spans="1:46" ht="12.75"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c r="AA682" s="37"/>
      <c r="AB682" s="37"/>
      <c r="AC682" s="37"/>
      <c r="AD682" s="679"/>
      <c r="AE682" s="679"/>
      <c r="AF682" s="37"/>
      <c r="AG682" s="37"/>
      <c r="AH682" s="37"/>
      <c r="AI682" s="856"/>
      <c r="AJ682" s="37"/>
      <c r="AK682" s="37"/>
      <c r="AL682" s="37"/>
      <c r="AM682" s="37"/>
      <c r="AN682" s="37"/>
      <c r="AO682" s="38"/>
      <c r="AP682" s="38"/>
      <c r="AQ682" s="37"/>
      <c r="AR682" s="37"/>
      <c r="AS682" s="37"/>
      <c r="AT682" s="38"/>
    </row>
    <row r="683" spans="1:46" ht="12.75"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c r="AA683" s="37"/>
      <c r="AB683" s="37"/>
      <c r="AC683" s="37"/>
      <c r="AD683" s="679"/>
      <c r="AE683" s="679"/>
      <c r="AF683" s="37"/>
      <c r="AG683" s="37"/>
      <c r="AH683" s="37"/>
      <c r="AI683" s="856"/>
      <c r="AJ683" s="37"/>
      <c r="AK683" s="37"/>
      <c r="AL683" s="37"/>
      <c r="AM683" s="37"/>
      <c r="AN683" s="37"/>
      <c r="AO683" s="38"/>
      <c r="AP683" s="38"/>
      <c r="AQ683" s="37"/>
      <c r="AR683" s="37"/>
      <c r="AS683" s="37"/>
      <c r="AT683" s="38"/>
    </row>
    <row r="684" spans="1:46" ht="12.75"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c r="AA684" s="37"/>
      <c r="AB684" s="37"/>
      <c r="AC684" s="37"/>
      <c r="AD684" s="679"/>
      <c r="AE684" s="679"/>
      <c r="AF684" s="37"/>
      <c r="AG684" s="37"/>
      <c r="AH684" s="37"/>
      <c r="AI684" s="856"/>
      <c r="AJ684" s="37"/>
      <c r="AK684" s="37"/>
      <c r="AL684" s="37"/>
      <c r="AM684" s="37"/>
      <c r="AN684" s="37"/>
      <c r="AO684" s="38"/>
      <c r="AP684" s="38"/>
      <c r="AQ684" s="37"/>
      <c r="AR684" s="37"/>
      <c r="AS684" s="37"/>
      <c r="AT684" s="38"/>
    </row>
    <row r="685" spans="1:46" ht="12.75"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c r="AA685" s="37"/>
      <c r="AB685" s="37"/>
      <c r="AC685" s="37"/>
      <c r="AD685" s="679"/>
      <c r="AE685" s="679"/>
      <c r="AF685" s="37"/>
      <c r="AG685" s="37"/>
      <c r="AH685" s="37"/>
      <c r="AI685" s="856"/>
      <c r="AJ685" s="37"/>
      <c r="AK685" s="37"/>
      <c r="AL685" s="37"/>
      <c r="AM685" s="37"/>
      <c r="AN685" s="37"/>
      <c r="AO685" s="38"/>
      <c r="AP685" s="38"/>
      <c r="AQ685" s="37"/>
      <c r="AR685" s="37"/>
      <c r="AS685" s="37"/>
      <c r="AT685" s="38"/>
    </row>
    <row r="686" spans="1:46" ht="12.75"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c r="AA686" s="37"/>
      <c r="AB686" s="37"/>
      <c r="AC686" s="37"/>
      <c r="AD686" s="679"/>
      <c r="AE686" s="679"/>
      <c r="AF686" s="37"/>
      <c r="AG686" s="37"/>
      <c r="AH686" s="37"/>
      <c r="AI686" s="856"/>
      <c r="AJ686" s="37"/>
      <c r="AK686" s="37"/>
      <c r="AL686" s="37"/>
      <c r="AM686" s="37"/>
      <c r="AN686" s="37"/>
      <c r="AO686" s="38"/>
      <c r="AP686" s="38"/>
      <c r="AQ686" s="37"/>
      <c r="AR686" s="37"/>
      <c r="AS686" s="37"/>
      <c r="AT686" s="38"/>
    </row>
    <row r="687" spans="1:46" ht="12.75"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c r="AA687" s="37"/>
      <c r="AB687" s="37"/>
      <c r="AC687" s="37"/>
      <c r="AD687" s="679"/>
      <c r="AE687" s="679"/>
      <c r="AF687" s="37"/>
      <c r="AG687" s="37"/>
      <c r="AH687" s="37"/>
      <c r="AI687" s="856"/>
      <c r="AJ687" s="37"/>
      <c r="AK687" s="37"/>
      <c r="AL687" s="37"/>
      <c r="AM687" s="37"/>
      <c r="AN687" s="37"/>
      <c r="AO687" s="38"/>
      <c r="AP687" s="38"/>
      <c r="AQ687" s="37"/>
      <c r="AR687" s="37"/>
      <c r="AS687" s="37"/>
      <c r="AT687" s="38"/>
    </row>
    <row r="688" spans="1:46" ht="12.75"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c r="AA688" s="37"/>
      <c r="AB688" s="37"/>
      <c r="AC688" s="37"/>
      <c r="AD688" s="679"/>
      <c r="AE688" s="679"/>
      <c r="AF688" s="37"/>
      <c r="AG688" s="37"/>
      <c r="AH688" s="37"/>
      <c r="AI688" s="856"/>
      <c r="AJ688" s="37"/>
      <c r="AK688" s="37"/>
      <c r="AL688" s="37"/>
      <c r="AM688" s="37"/>
      <c r="AN688" s="37"/>
      <c r="AO688" s="38"/>
      <c r="AP688" s="38"/>
      <c r="AQ688" s="37"/>
      <c r="AR688" s="37"/>
      <c r="AS688" s="37"/>
      <c r="AT688" s="38"/>
    </row>
    <row r="689" spans="1:46" ht="12.75"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c r="AA689" s="37"/>
      <c r="AB689" s="37"/>
      <c r="AC689" s="37"/>
      <c r="AD689" s="679"/>
      <c r="AE689" s="679"/>
      <c r="AF689" s="37"/>
      <c r="AG689" s="37"/>
      <c r="AH689" s="37"/>
      <c r="AI689" s="856"/>
      <c r="AJ689" s="37"/>
      <c r="AK689" s="37"/>
      <c r="AL689" s="37"/>
      <c r="AM689" s="37"/>
      <c r="AN689" s="37"/>
      <c r="AO689" s="38"/>
      <c r="AP689" s="38"/>
      <c r="AQ689" s="37"/>
      <c r="AR689" s="37"/>
      <c r="AS689" s="37"/>
      <c r="AT689" s="38"/>
    </row>
    <row r="690" spans="1:46" ht="12.75"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c r="AA690" s="37"/>
      <c r="AB690" s="37"/>
      <c r="AC690" s="37"/>
      <c r="AD690" s="679"/>
      <c r="AE690" s="679"/>
      <c r="AF690" s="37"/>
      <c r="AG690" s="37"/>
      <c r="AH690" s="37"/>
      <c r="AI690" s="856"/>
      <c r="AJ690" s="37"/>
      <c r="AK690" s="37"/>
      <c r="AL690" s="37"/>
      <c r="AM690" s="37"/>
      <c r="AN690" s="37"/>
      <c r="AO690" s="38"/>
      <c r="AP690" s="38"/>
      <c r="AQ690" s="37"/>
      <c r="AR690" s="37"/>
      <c r="AS690" s="37"/>
      <c r="AT690" s="38"/>
    </row>
    <row r="691" spans="1:46" ht="12.75"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c r="AA691" s="37"/>
      <c r="AB691" s="37"/>
      <c r="AC691" s="37"/>
      <c r="AD691" s="679"/>
      <c r="AE691" s="679"/>
      <c r="AF691" s="37"/>
      <c r="AG691" s="37"/>
      <c r="AH691" s="37"/>
      <c r="AI691" s="856"/>
      <c r="AJ691" s="37"/>
      <c r="AK691" s="37"/>
      <c r="AL691" s="37"/>
      <c r="AM691" s="37"/>
      <c r="AN691" s="37"/>
      <c r="AO691" s="38"/>
      <c r="AP691" s="38"/>
      <c r="AQ691" s="37"/>
      <c r="AR691" s="37"/>
      <c r="AS691" s="37"/>
      <c r="AT691" s="38"/>
    </row>
    <row r="692" spans="1:46" ht="12.75"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c r="AA692" s="37"/>
      <c r="AB692" s="37"/>
      <c r="AC692" s="37"/>
      <c r="AD692" s="679"/>
      <c r="AE692" s="679"/>
      <c r="AF692" s="37"/>
      <c r="AG692" s="37"/>
      <c r="AH692" s="37"/>
      <c r="AI692" s="856"/>
      <c r="AJ692" s="37"/>
      <c r="AK692" s="37"/>
      <c r="AL692" s="37"/>
      <c r="AM692" s="37"/>
      <c r="AN692" s="37"/>
      <c r="AO692" s="38"/>
      <c r="AP692" s="38"/>
      <c r="AQ692" s="37"/>
      <c r="AR692" s="37"/>
      <c r="AS692" s="37"/>
      <c r="AT692" s="38"/>
    </row>
    <row r="693" spans="1:46" ht="12.75"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c r="AA693" s="37"/>
      <c r="AB693" s="37"/>
      <c r="AC693" s="37"/>
      <c r="AD693" s="679"/>
      <c r="AE693" s="679"/>
      <c r="AF693" s="37"/>
      <c r="AG693" s="37"/>
      <c r="AH693" s="37"/>
      <c r="AI693" s="856"/>
      <c r="AJ693" s="37"/>
      <c r="AK693" s="37"/>
      <c r="AL693" s="37"/>
      <c r="AM693" s="37"/>
      <c r="AN693" s="37"/>
      <c r="AO693" s="38"/>
      <c r="AP693" s="38"/>
      <c r="AQ693" s="37"/>
      <c r="AR693" s="37"/>
      <c r="AS693" s="37"/>
      <c r="AT693" s="38"/>
    </row>
    <row r="694" spans="1:46" ht="12.75"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c r="AA694" s="37"/>
      <c r="AB694" s="37"/>
      <c r="AC694" s="37"/>
      <c r="AD694" s="679"/>
      <c r="AE694" s="679"/>
      <c r="AF694" s="37"/>
      <c r="AG694" s="37"/>
      <c r="AH694" s="37"/>
      <c r="AI694" s="856"/>
      <c r="AJ694" s="37"/>
      <c r="AK694" s="37"/>
      <c r="AL694" s="37"/>
      <c r="AM694" s="37"/>
      <c r="AN694" s="37"/>
      <c r="AO694" s="38"/>
      <c r="AP694" s="38"/>
      <c r="AQ694" s="37"/>
      <c r="AR694" s="37"/>
      <c r="AS694" s="37"/>
      <c r="AT694" s="38"/>
    </row>
    <row r="695" spans="1:46" ht="12.75"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c r="AA695" s="37"/>
      <c r="AB695" s="37"/>
      <c r="AC695" s="37"/>
      <c r="AD695" s="679"/>
      <c r="AE695" s="679"/>
      <c r="AF695" s="37"/>
      <c r="AG695" s="37"/>
      <c r="AH695" s="37"/>
      <c r="AI695" s="856"/>
      <c r="AJ695" s="37"/>
      <c r="AK695" s="37"/>
      <c r="AL695" s="37"/>
      <c r="AM695" s="37"/>
      <c r="AN695" s="37"/>
      <c r="AO695" s="38"/>
      <c r="AP695" s="38"/>
      <c r="AQ695" s="37"/>
      <c r="AR695" s="37"/>
      <c r="AS695" s="37"/>
      <c r="AT695" s="38"/>
    </row>
    <row r="696" spans="1:46" ht="12.75"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c r="AA696" s="37"/>
      <c r="AB696" s="37"/>
      <c r="AC696" s="37"/>
      <c r="AD696" s="679"/>
      <c r="AE696" s="679"/>
      <c r="AF696" s="37"/>
      <c r="AG696" s="37"/>
      <c r="AH696" s="37"/>
      <c r="AI696" s="856"/>
      <c r="AJ696" s="37"/>
      <c r="AK696" s="37"/>
      <c r="AL696" s="37"/>
      <c r="AM696" s="37"/>
      <c r="AN696" s="37"/>
      <c r="AO696" s="38"/>
      <c r="AP696" s="38"/>
      <c r="AQ696" s="37"/>
      <c r="AR696" s="37"/>
      <c r="AS696" s="37"/>
      <c r="AT696" s="38"/>
    </row>
    <row r="697" spans="1:46" ht="12.75"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c r="AA697" s="37"/>
      <c r="AB697" s="37"/>
      <c r="AC697" s="37"/>
      <c r="AD697" s="679"/>
      <c r="AE697" s="679"/>
      <c r="AF697" s="37"/>
      <c r="AG697" s="37"/>
      <c r="AH697" s="37"/>
      <c r="AI697" s="856"/>
      <c r="AJ697" s="37"/>
      <c r="AK697" s="37"/>
      <c r="AL697" s="37"/>
      <c r="AM697" s="37"/>
      <c r="AN697" s="37"/>
      <c r="AO697" s="38"/>
      <c r="AP697" s="38"/>
      <c r="AQ697" s="37"/>
      <c r="AR697" s="37"/>
      <c r="AS697" s="37"/>
      <c r="AT697" s="38"/>
    </row>
    <row r="698" spans="1:46" ht="12.75"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c r="AA698" s="37"/>
      <c r="AB698" s="37"/>
      <c r="AC698" s="37"/>
      <c r="AD698" s="679"/>
      <c r="AE698" s="679"/>
      <c r="AF698" s="37"/>
      <c r="AG698" s="37"/>
      <c r="AH698" s="37"/>
      <c r="AI698" s="856"/>
      <c r="AJ698" s="37"/>
      <c r="AK698" s="37"/>
      <c r="AL698" s="37"/>
      <c r="AM698" s="37"/>
      <c r="AN698" s="37"/>
      <c r="AO698" s="38"/>
      <c r="AP698" s="38"/>
      <c r="AQ698" s="37"/>
      <c r="AR698" s="37"/>
      <c r="AS698" s="37"/>
      <c r="AT698" s="38"/>
    </row>
    <row r="699" spans="1:46" ht="12.75"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c r="AA699" s="37"/>
      <c r="AB699" s="37"/>
      <c r="AC699" s="37"/>
      <c r="AD699" s="679"/>
      <c r="AE699" s="679"/>
      <c r="AF699" s="37"/>
      <c r="AG699" s="37"/>
      <c r="AH699" s="37"/>
      <c r="AI699" s="856"/>
      <c r="AJ699" s="37"/>
      <c r="AK699" s="37"/>
      <c r="AL699" s="37"/>
      <c r="AM699" s="37"/>
      <c r="AN699" s="37"/>
      <c r="AO699" s="38"/>
      <c r="AP699" s="38"/>
      <c r="AQ699" s="37"/>
      <c r="AR699" s="37"/>
      <c r="AS699" s="37"/>
      <c r="AT699" s="38"/>
    </row>
    <row r="700" spans="1:46" ht="12.75"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c r="AA700" s="37"/>
      <c r="AB700" s="37"/>
      <c r="AC700" s="37"/>
      <c r="AD700" s="679"/>
      <c r="AE700" s="679"/>
      <c r="AF700" s="37"/>
      <c r="AG700" s="37"/>
      <c r="AH700" s="37"/>
      <c r="AI700" s="856"/>
      <c r="AJ700" s="37"/>
      <c r="AK700" s="37"/>
      <c r="AL700" s="37"/>
      <c r="AM700" s="37"/>
      <c r="AN700" s="37"/>
      <c r="AO700" s="38"/>
      <c r="AP700" s="38"/>
      <c r="AQ700" s="37"/>
      <c r="AR700" s="37"/>
      <c r="AS700" s="37"/>
      <c r="AT700" s="38"/>
    </row>
    <row r="701" spans="1:46" ht="12.75"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c r="AA701" s="37"/>
      <c r="AB701" s="37"/>
      <c r="AC701" s="37"/>
      <c r="AD701" s="679"/>
      <c r="AE701" s="679"/>
      <c r="AF701" s="37"/>
      <c r="AG701" s="37"/>
      <c r="AH701" s="37"/>
      <c r="AI701" s="856"/>
      <c r="AJ701" s="37"/>
      <c r="AK701" s="37"/>
      <c r="AL701" s="37"/>
      <c r="AM701" s="37"/>
      <c r="AN701" s="37"/>
      <c r="AO701" s="38"/>
      <c r="AP701" s="38"/>
      <c r="AQ701" s="37"/>
      <c r="AR701" s="37"/>
      <c r="AS701" s="37"/>
      <c r="AT701" s="38"/>
    </row>
    <row r="702" spans="1:46" ht="12.75"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c r="AA702" s="37"/>
      <c r="AB702" s="37"/>
      <c r="AC702" s="37"/>
      <c r="AD702" s="679"/>
      <c r="AE702" s="679"/>
      <c r="AF702" s="37"/>
      <c r="AG702" s="37"/>
      <c r="AH702" s="37"/>
      <c r="AI702" s="856"/>
      <c r="AJ702" s="37"/>
      <c r="AK702" s="37"/>
      <c r="AL702" s="37"/>
      <c r="AM702" s="37"/>
      <c r="AN702" s="37"/>
      <c r="AO702" s="38"/>
      <c r="AP702" s="38"/>
      <c r="AQ702" s="37"/>
      <c r="AR702" s="37"/>
      <c r="AS702" s="37"/>
      <c r="AT702" s="38"/>
    </row>
    <row r="703" spans="1:46" ht="12.75"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c r="AA703" s="37"/>
      <c r="AB703" s="37"/>
      <c r="AC703" s="37"/>
      <c r="AD703" s="679"/>
      <c r="AE703" s="679"/>
      <c r="AF703" s="37"/>
      <c r="AG703" s="37"/>
      <c r="AH703" s="37"/>
      <c r="AI703" s="856"/>
      <c r="AJ703" s="37"/>
      <c r="AK703" s="37"/>
      <c r="AL703" s="37"/>
      <c r="AM703" s="37"/>
      <c r="AN703" s="37"/>
      <c r="AO703" s="38"/>
      <c r="AP703" s="38"/>
      <c r="AQ703" s="37"/>
      <c r="AR703" s="37"/>
      <c r="AS703" s="37"/>
      <c r="AT703" s="38"/>
    </row>
    <row r="704" spans="1:46" ht="12.75"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c r="AA704" s="37"/>
      <c r="AB704" s="37"/>
      <c r="AC704" s="37"/>
      <c r="AD704" s="679"/>
      <c r="AE704" s="679"/>
      <c r="AF704" s="37"/>
      <c r="AG704" s="37"/>
      <c r="AH704" s="37"/>
      <c r="AI704" s="856"/>
      <c r="AJ704" s="37"/>
      <c r="AK704" s="37"/>
      <c r="AL704" s="37"/>
      <c r="AM704" s="37"/>
      <c r="AN704" s="37"/>
      <c r="AO704" s="38"/>
      <c r="AP704" s="38"/>
      <c r="AQ704" s="37"/>
      <c r="AR704" s="37"/>
      <c r="AS704" s="37"/>
      <c r="AT704" s="38"/>
    </row>
    <row r="705" spans="1:46" ht="12.75"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c r="AA705" s="37"/>
      <c r="AB705" s="37"/>
      <c r="AC705" s="37"/>
      <c r="AD705" s="679"/>
      <c r="AE705" s="679"/>
      <c r="AF705" s="37"/>
      <c r="AG705" s="37"/>
      <c r="AH705" s="37"/>
      <c r="AI705" s="856"/>
      <c r="AJ705" s="37"/>
      <c r="AK705" s="37"/>
      <c r="AL705" s="37"/>
      <c r="AM705" s="37"/>
      <c r="AN705" s="37"/>
      <c r="AO705" s="38"/>
      <c r="AP705" s="38"/>
      <c r="AQ705" s="37"/>
      <c r="AR705" s="37"/>
      <c r="AS705" s="37"/>
      <c r="AT705" s="38"/>
    </row>
    <row r="706" spans="1:46" ht="12.75"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c r="AA706" s="37"/>
      <c r="AB706" s="37"/>
      <c r="AC706" s="37"/>
      <c r="AD706" s="679"/>
      <c r="AE706" s="679"/>
      <c r="AF706" s="37"/>
      <c r="AG706" s="37"/>
      <c r="AH706" s="37"/>
      <c r="AI706" s="856"/>
      <c r="AJ706" s="37"/>
      <c r="AK706" s="37"/>
      <c r="AL706" s="37"/>
      <c r="AM706" s="37"/>
      <c r="AN706" s="37"/>
      <c r="AO706" s="38"/>
      <c r="AP706" s="38"/>
      <c r="AQ706" s="37"/>
      <c r="AR706" s="37"/>
      <c r="AS706" s="37"/>
      <c r="AT706" s="38"/>
    </row>
    <row r="707" spans="1:46" ht="12.75"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c r="AA707" s="37"/>
      <c r="AB707" s="37"/>
      <c r="AC707" s="37"/>
      <c r="AD707" s="679"/>
      <c r="AE707" s="679"/>
      <c r="AF707" s="37"/>
      <c r="AG707" s="37"/>
      <c r="AH707" s="37"/>
      <c r="AI707" s="856"/>
      <c r="AJ707" s="37"/>
      <c r="AK707" s="37"/>
      <c r="AL707" s="37"/>
      <c r="AM707" s="37"/>
      <c r="AN707" s="37"/>
      <c r="AO707" s="38"/>
      <c r="AP707" s="38"/>
      <c r="AQ707" s="37"/>
      <c r="AR707" s="37"/>
      <c r="AS707" s="37"/>
      <c r="AT707" s="38"/>
    </row>
    <row r="708" spans="1:46" ht="12.75"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c r="AA708" s="37"/>
      <c r="AB708" s="37"/>
      <c r="AC708" s="37"/>
      <c r="AD708" s="679"/>
      <c r="AE708" s="679"/>
      <c r="AF708" s="37"/>
      <c r="AG708" s="37"/>
      <c r="AH708" s="37"/>
      <c r="AI708" s="856"/>
      <c r="AJ708" s="37"/>
      <c r="AK708" s="37"/>
      <c r="AL708" s="37"/>
      <c r="AM708" s="37"/>
      <c r="AN708" s="37"/>
      <c r="AO708" s="38"/>
      <c r="AP708" s="38"/>
      <c r="AQ708" s="37"/>
      <c r="AR708" s="37"/>
      <c r="AS708" s="37"/>
      <c r="AT708" s="38"/>
    </row>
    <row r="709" spans="1:46" ht="12.75"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c r="AA709" s="37"/>
      <c r="AB709" s="37"/>
      <c r="AC709" s="37"/>
      <c r="AD709" s="679"/>
      <c r="AE709" s="679"/>
      <c r="AF709" s="37"/>
      <c r="AG709" s="37"/>
      <c r="AH709" s="37"/>
      <c r="AI709" s="856"/>
      <c r="AJ709" s="37"/>
      <c r="AK709" s="37"/>
      <c r="AL709" s="37"/>
      <c r="AM709" s="37"/>
      <c r="AN709" s="37"/>
      <c r="AO709" s="38"/>
      <c r="AP709" s="38"/>
      <c r="AQ709" s="37"/>
      <c r="AR709" s="37"/>
      <c r="AS709" s="37"/>
      <c r="AT709" s="38"/>
    </row>
    <row r="710" spans="1:46" ht="12.75"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c r="AA710" s="37"/>
      <c r="AB710" s="37"/>
      <c r="AC710" s="37"/>
      <c r="AD710" s="679"/>
      <c r="AE710" s="679"/>
      <c r="AF710" s="37"/>
      <c r="AG710" s="37"/>
      <c r="AH710" s="37"/>
      <c r="AI710" s="856"/>
      <c r="AJ710" s="37"/>
      <c r="AK710" s="37"/>
      <c r="AL710" s="37"/>
      <c r="AM710" s="37"/>
      <c r="AN710" s="37"/>
      <c r="AO710" s="38"/>
      <c r="AP710" s="38"/>
      <c r="AQ710" s="37"/>
      <c r="AR710" s="37"/>
      <c r="AS710" s="37"/>
      <c r="AT710" s="38"/>
    </row>
    <row r="711" spans="1:46" ht="12.75"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c r="AA711" s="37"/>
      <c r="AB711" s="37"/>
      <c r="AC711" s="37"/>
      <c r="AD711" s="679"/>
      <c r="AE711" s="679"/>
      <c r="AF711" s="37"/>
      <c r="AG711" s="37"/>
      <c r="AH711" s="37"/>
      <c r="AI711" s="856"/>
      <c r="AJ711" s="37"/>
      <c r="AK711" s="37"/>
      <c r="AL711" s="37"/>
      <c r="AM711" s="37"/>
      <c r="AN711" s="37"/>
      <c r="AO711" s="38"/>
      <c r="AP711" s="38"/>
      <c r="AQ711" s="37"/>
      <c r="AR711" s="37"/>
      <c r="AS711" s="37"/>
      <c r="AT711" s="38"/>
    </row>
    <row r="712" spans="1:46" ht="12.75"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c r="AA712" s="37"/>
      <c r="AB712" s="37"/>
      <c r="AC712" s="37"/>
      <c r="AD712" s="679"/>
      <c r="AE712" s="679"/>
      <c r="AF712" s="37"/>
      <c r="AG712" s="37"/>
      <c r="AH712" s="37"/>
      <c r="AI712" s="856"/>
      <c r="AJ712" s="37"/>
      <c r="AK712" s="37"/>
      <c r="AL712" s="37"/>
      <c r="AM712" s="37"/>
      <c r="AN712" s="37"/>
      <c r="AO712" s="38"/>
      <c r="AP712" s="38"/>
      <c r="AQ712" s="37"/>
      <c r="AR712" s="37"/>
      <c r="AS712" s="37"/>
      <c r="AT712" s="38"/>
    </row>
    <row r="713" spans="1:46" ht="12.75"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c r="AA713" s="37"/>
      <c r="AB713" s="37"/>
      <c r="AC713" s="37"/>
      <c r="AD713" s="679"/>
      <c r="AE713" s="679"/>
      <c r="AF713" s="37"/>
      <c r="AG713" s="37"/>
      <c r="AH713" s="37"/>
      <c r="AI713" s="856"/>
      <c r="AJ713" s="37"/>
      <c r="AK713" s="37"/>
      <c r="AL713" s="37"/>
      <c r="AM713" s="37"/>
      <c r="AN713" s="37"/>
      <c r="AO713" s="38"/>
      <c r="AP713" s="38"/>
      <c r="AQ713" s="37"/>
      <c r="AR713" s="37"/>
      <c r="AS713" s="37"/>
      <c r="AT713" s="38"/>
    </row>
    <row r="714" spans="1:46" ht="12.75"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c r="AA714" s="37"/>
      <c r="AB714" s="37"/>
      <c r="AC714" s="37"/>
      <c r="AD714" s="679"/>
      <c r="AE714" s="679"/>
      <c r="AF714" s="37"/>
      <c r="AG714" s="37"/>
      <c r="AH714" s="37"/>
      <c r="AI714" s="856"/>
      <c r="AJ714" s="37"/>
      <c r="AK714" s="37"/>
      <c r="AL714" s="37"/>
      <c r="AM714" s="37"/>
      <c r="AN714" s="37"/>
      <c r="AO714" s="38"/>
      <c r="AP714" s="38"/>
      <c r="AQ714" s="37"/>
      <c r="AR714" s="37"/>
      <c r="AS714" s="37"/>
      <c r="AT714" s="38"/>
    </row>
    <row r="715" spans="1:46" ht="12.75"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c r="AA715" s="37"/>
      <c r="AB715" s="37"/>
      <c r="AC715" s="37"/>
      <c r="AD715" s="679"/>
      <c r="AE715" s="679"/>
      <c r="AF715" s="37"/>
      <c r="AG715" s="37"/>
      <c r="AH715" s="37"/>
      <c r="AI715" s="856"/>
      <c r="AJ715" s="37"/>
      <c r="AK715" s="37"/>
      <c r="AL715" s="37"/>
      <c r="AM715" s="37"/>
      <c r="AN715" s="37"/>
      <c r="AO715" s="38"/>
      <c r="AP715" s="38"/>
      <c r="AQ715" s="37"/>
      <c r="AR715" s="37"/>
      <c r="AS715" s="37"/>
      <c r="AT715" s="38"/>
    </row>
    <row r="716" spans="1:46" ht="12.75"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c r="AA716" s="37"/>
      <c r="AB716" s="37"/>
      <c r="AC716" s="37"/>
      <c r="AD716" s="679"/>
      <c r="AE716" s="679"/>
      <c r="AF716" s="37"/>
      <c r="AG716" s="37"/>
      <c r="AH716" s="37"/>
      <c r="AI716" s="856"/>
      <c r="AJ716" s="37"/>
      <c r="AK716" s="37"/>
      <c r="AL716" s="37"/>
      <c r="AM716" s="37"/>
      <c r="AN716" s="37"/>
      <c r="AO716" s="38"/>
      <c r="AP716" s="38"/>
      <c r="AQ716" s="37"/>
      <c r="AR716" s="37"/>
      <c r="AS716" s="37"/>
      <c r="AT716" s="38"/>
    </row>
    <row r="717" spans="1:46" ht="12.75"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c r="AA717" s="37"/>
      <c r="AB717" s="37"/>
      <c r="AC717" s="37"/>
      <c r="AD717" s="679"/>
      <c r="AE717" s="679"/>
      <c r="AF717" s="37"/>
      <c r="AG717" s="37"/>
      <c r="AH717" s="37"/>
      <c r="AI717" s="856"/>
      <c r="AJ717" s="37"/>
      <c r="AK717" s="37"/>
      <c r="AL717" s="37"/>
      <c r="AM717" s="37"/>
      <c r="AN717" s="37"/>
      <c r="AO717" s="38"/>
      <c r="AP717" s="38"/>
      <c r="AQ717" s="37"/>
      <c r="AR717" s="37"/>
      <c r="AS717" s="37"/>
      <c r="AT717" s="38"/>
    </row>
    <row r="718" spans="1:46" ht="12.75"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c r="AA718" s="37"/>
      <c r="AB718" s="37"/>
      <c r="AC718" s="37"/>
      <c r="AD718" s="679"/>
      <c r="AE718" s="679"/>
      <c r="AF718" s="37"/>
      <c r="AG718" s="37"/>
      <c r="AH718" s="37"/>
      <c r="AI718" s="856"/>
      <c r="AJ718" s="37"/>
      <c r="AK718" s="37"/>
      <c r="AL718" s="37"/>
      <c r="AM718" s="37"/>
      <c r="AN718" s="37"/>
      <c r="AO718" s="38"/>
      <c r="AP718" s="38"/>
      <c r="AQ718" s="37"/>
      <c r="AR718" s="37"/>
      <c r="AS718" s="37"/>
      <c r="AT718" s="38"/>
    </row>
    <row r="719" spans="1:46" ht="12.75"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c r="AA719" s="37"/>
      <c r="AB719" s="37"/>
      <c r="AC719" s="37"/>
      <c r="AD719" s="679"/>
      <c r="AE719" s="679"/>
      <c r="AF719" s="37"/>
      <c r="AG719" s="37"/>
      <c r="AH719" s="37"/>
      <c r="AI719" s="856"/>
      <c r="AJ719" s="37"/>
      <c r="AK719" s="37"/>
      <c r="AL719" s="37"/>
      <c r="AM719" s="37"/>
      <c r="AN719" s="37"/>
      <c r="AO719" s="38"/>
      <c r="AP719" s="38"/>
      <c r="AQ719" s="37"/>
      <c r="AR719" s="37"/>
      <c r="AS719" s="37"/>
      <c r="AT719" s="38"/>
    </row>
    <row r="720" spans="1:46" ht="12.75"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c r="AA720" s="37"/>
      <c r="AB720" s="37"/>
      <c r="AC720" s="37"/>
      <c r="AD720" s="679"/>
      <c r="AE720" s="679"/>
      <c r="AF720" s="37"/>
      <c r="AG720" s="37"/>
      <c r="AH720" s="37"/>
      <c r="AI720" s="856"/>
      <c r="AJ720" s="37"/>
      <c r="AK720" s="37"/>
      <c r="AL720" s="37"/>
      <c r="AM720" s="37"/>
      <c r="AN720" s="37"/>
      <c r="AO720" s="38"/>
      <c r="AP720" s="38"/>
      <c r="AQ720" s="37"/>
      <c r="AR720" s="37"/>
      <c r="AS720" s="37"/>
      <c r="AT720" s="38"/>
    </row>
    <row r="721" spans="1:46" ht="12.75"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c r="AA721" s="37"/>
      <c r="AB721" s="37"/>
      <c r="AC721" s="37"/>
      <c r="AD721" s="679"/>
      <c r="AE721" s="679"/>
      <c r="AF721" s="37"/>
      <c r="AG721" s="37"/>
      <c r="AH721" s="37"/>
      <c r="AI721" s="856"/>
      <c r="AJ721" s="37"/>
      <c r="AK721" s="37"/>
      <c r="AL721" s="37"/>
      <c r="AM721" s="37"/>
      <c r="AN721" s="37"/>
      <c r="AO721" s="38"/>
      <c r="AP721" s="38"/>
      <c r="AQ721" s="37"/>
      <c r="AR721" s="37"/>
      <c r="AS721" s="37"/>
      <c r="AT721" s="38"/>
    </row>
    <row r="722" spans="1:46" ht="12.75"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c r="AA722" s="37"/>
      <c r="AB722" s="37"/>
      <c r="AC722" s="37"/>
      <c r="AD722" s="679"/>
      <c r="AE722" s="679"/>
      <c r="AF722" s="37"/>
      <c r="AG722" s="37"/>
      <c r="AH722" s="37"/>
      <c r="AI722" s="856"/>
      <c r="AJ722" s="37"/>
      <c r="AK722" s="37"/>
      <c r="AL722" s="37"/>
      <c r="AM722" s="37"/>
      <c r="AN722" s="37"/>
      <c r="AO722" s="38"/>
      <c r="AP722" s="38"/>
      <c r="AQ722" s="37"/>
      <c r="AR722" s="37"/>
      <c r="AS722" s="37"/>
      <c r="AT722" s="38"/>
    </row>
    <row r="723" spans="1:46" ht="12.75"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c r="AA723" s="37"/>
      <c r="AB723" s="37"/>
      <c r="AC723" s="37"/>
      <c r="AD723" s="679"/>
      <c r="AE723" s="679"/>
      <c r="AF723" s="37"/>
      <c r="AG723" s="37"/>
      <c r="AH723" s="37"/>
      <c r="AI723" s="856"/>
      <c r="AJ723" s="37"/>
      <c r="AK723" s="37"/>
      <c r="AL723" s="37"/>
      <c r="AM723" s="37"/>
      <c r="AN723" s="37"/>
      <c r="AO723" s="38"/>
      <c r="AP723" s="38"/>
      <c r="AQ723" s="37"/>
      <c r="AR723" s="37"/>
      <c r="AS723" s="37"/>
      <c r="AT723" s="38"/>
    </row>
    <row r="724" spans="1:46" ht="12.75"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c r="AA724" s="37"/>
      <c r="AB724" s="37"/>
      <c r="AC724" s="37"/>
      <c r="AD724" s="679"/>
      <c r="AE724" s="679"/>
      <c r="AF724" s="37"/>
      <c r="AG724" s="37"/>
      <c r="AH724" s="37"/>
      <c r="AI724" s="856"/>
      <c r="AJ724" s="37"/>
      <c r="AK724" s="37"/>
      <c r="AL724" s="37"/>
      <c r="AM724" s="37"/>
      <c r="AN724" s="37"/>
      <c r="AO724" s="38"/>
      <c r="AP724" s="38"/>
      <c r="AQ724" s="37"/>
      <c r="AR724" s="37"/>
      <c r="AS724" s="37"/>
      <c r="AT724" s="38"/>
    </row>
    <row r="725" spans="1:46" ht="12.75"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c r="AA725" s="37"/>
      <c r="AB725" s="37"/>
      <c r="AC725" s="37"/>
      <c r="AD725" s="679"/>
      <c r="AE725" s="679"/>
      <c r="AF725" s="37"/>
      <c r="AG725" s="37"/>
      <c r="AH725" s="37"/>
      <c r="AI725" s="856"/>
      <c r="AJ725" s="37"/>
      <c r="AK725" s="37"/>
      <c r="AL725" s="37"/>
      <c r="AM725" s="37"/>
      <c r="AN725" s="37"/>
      <c r="AO725" s="38"/>
      <c r="AP725" s="38"/>
      <c r="AQ725" s="37"/>
      <c r="AR725" s="37"/>
      <c r="AS725" s="37"/>
      <c r="AT725" s="38"/>
    </row>
    <row r="726" spans="1:46" ht="12.75"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c r="AA726" s="37"/>
      <c r="AB726" s="37"/>
      <c r="AC726" s="37"/>
      <c r="AD726" s="679"/>
      <c r="AE726" s="679"/>
      <c r="AF726" s="37"/>
      <c r="AG726" s="37"/>
      <c r="AH726" s="37"/>
      <c r="AI726" s="856"/>
      <c r="AJ726" s="37"/>
      <c r="AK726" s="37"/>
      <c r="AL726" s="37"/>
      <c r="AM726" s="37"/>
      <c r="AN726" s="37"/>
      <c r="AO726" s="38"/>
      <c r="AP726" s="38"/>
      <c r="AQ726" s="37"/>
      <c r="AR726" s="37"/>
      <c r="AS726" s="37"/>
      <c r="AT726" s="38"/>
    </row>
    <row r="727" spans="1:46" ht="12.75"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c r="AA727" s="37"/>
      <c r="AB727" s="37"/>
      <c r="AC727" s="37"/>
      <c r="AD727" s="679"/>
      <c r="AE727" s="679"/>
      <c r="AF727" s="37"/>
      <c r="AG727" s="37"/>
      <c r="AH727" s="37"/>
      <c r="AI727" s="856"/>
      <c r="AJ727" s="37"/>
      <c r="AK727" s="37"/>
      <c r="AL727" s="37"/>
      <c r="AM727" s="37"/>
      <c r="AN727" s="37"/>
      <c r="AO727" s="38"/>
      <c r="AP727" s="38"/>
      <c r="AQ727" s="37"/>
      <c r="AR727" s="37"/>
      <c r="AS727" s="37"/>
      <c r="AT727" s="38"/>
    </row>
    <row r="728" spans="1:46" ht="12.75"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c r="AA728" s="37"/>
      <c r="AB728" s="37"/>
      <c r="AC728" s="37"/>
      <c r="AD728" s="679"/>
      <c r="AE728" s="679"/>
      <c r="AF728" s="37"/>
      <c r="AG728" s="37"/>
      <c r="AH728" s="37"/>
      <c r="AI728" s="856"/>
      <c r="AJ728" s="37"/>
      <c r="AK728" s="37"/>
      <c r="AL728" s="37"/>
      <c r="AM728" s="37"/>
      <c r="AN728" s="37"/>
      <c r="AO728" s="38"/>
      <c r="AP728" s="38"/>
      <c r="AQ728" s="37"/>
      <c r="AR728" s="37"/>
      <c r="AS728" s="37"/>
      <c r="AT728" s="38"/>
    </row>
    <row r="729" spans="1:46" ht="12.75"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c r="AA729" s="37"/>
      <c r="AB729" s="37"/>
      <c r="AC729" s="37"/>
      <c r="AD729" s="679"/>
      <c r="AE729" s="679"/>
      <c r="AF729" s="37"/>
      <c r="AG729" s="37"/>
      <c r="AH729" s="37"/>
      <c r="AI729" s="856"/>
      <c r="AJ729" s="37"/>
      <c r="AK729" s="37"/>
      <c r="AL729" s="37"/>
      <c r="AM729" s="37"/>
      <c r="AN729" s="37"/>
      <c r="AO729" s="38"/>
      <c r="AP729" s="38"/>
      <c r="AQ729" s="37"/>
      <c r="AR729" s="37"/>
      <c r="AS729" s="37"/>
      <c r="AT729" s="38"/>
    </row>
    <row r="730" spans="1:46" ht="12.75"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c r="AA730" s="37"/>
      <c r="AB730" s="37"/>
      <c r="AC730" s="37"/>
      <c r="AD730" s="679"/>
      <c r="AE730" s="679"/>
      <c r="AF730" s="37"/>
      <c r="AG730" s="37"/>
      <c r="AH730" s="37"/>
      <c r="AI730" s="856"/>
      <c r="AJ730" s="37"/>
      <c r="AK730" s="37"/>
      <c r="AL730" s="37"/>
      <c r="AM730" s="37"/>
      <c r="AN730" s="37"/>
      <c r="AO730" s="38"/>
      <c r="AP730" s="38"/>
      <c r="AQ730" s="37"/>
      <c r="AR730" s="37"/>
      <c r="AS730" s="37"/>
      <c r="AT730" s="38"/>
    </row>
    <row r="731" spans="1:46" ht="12.75"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c r="AA731" s="37"/>
      <c r="AB731" s="37"/>
      <c r="AC731" s="37"/>
      <c r="AD731" s="679"/>
      <c r="AE731" s="679"/>
      <c r="AF731" s="37"/>
      <c r="AG731" s="37"/>
      <c r="AH731" s="37"/>
      <c r="AI731" s="856"/>
      <c r="AJ731" s="37"/>
      <c r="AK731" s="37"/>
      <c r="AL731" s="37"/>
      <c r="AM731" s="37"/>
      <c r="AN731" s="37"/>
      <c r="AO731" s="38"/>
      <c r="AP731" s="38"/>
      <c r="AQ731" s="37"/>
      <c r="AR731" s="37"/>
      <c r="AS731" s="37"/>
      <c r="AT731" s="38"/>
    </row>
    <row r="732" spans="1:46" ht="12.75"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c r="AA732" s="37"/>
      <c r="AB732" s="37"/>
      <c r="AC732" s="37"/>
      <c r="AD732" s="679"/>
      <c r="AE732" s="679"/>
      <c r="AF732" s="37"/>
      <c r="AG732" s="37"/>
      <c r="AH732" s="37"/>
      <c r="AI732" s="856"/>
      <c r="AJ732" s="37"/>
      <c r="AK732" s="37"/>
      <c r="AL732" s="37"/>
      <c r="AM732" s="37"/>
      <c r="AN732" s="37"/>
      <c r="AO732" s="38"/>
      <c r="AP732" s="38"/>
      <c r="AQ732" s="37"/>
      <c r="AR732" s="37"/>
      <c r="AS732" s="37"/>
      <c r="AT732" s="38"/>
    </row>
    <row r="733" spans="1:46" ht="12.75"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c r="AA733" s="37"/>
      <c r="AB733" s="37"/>
      <c r="AC733" s="37"/>
      <c r="AD733" s="679"/>
      <c r="AE733" s="679"/>
      <c r="AF733" s="37"/>
      <c r="AG733" s="37"/>
      <c r="AH733" s="37"/>
      <c r="AI733" s="856"/>
      <c r="AJ733" s="37"/>
      <c r="AK733" s="37"/>
      <c r="AL733" s="37"/>
      <c r="AM733" s="37"/>
      <c r="AN733" s="37"/>
      <c r="AO733" s="38"/>
      <c r="AP733" s="38"/>
      <c r="AQ733" s="37"/>
      <c r="AR733" s="37"/>
      <c r="AS733" s="37"/>
      <c r="AT733" s="38"/>
    </row>
    <row r="734" spans="1:46" ht="12.75"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c r="AA734" s="37"/>
      <c r="AB734" s="37"/>
      <c r="AC734" s="37"/>
      <c r="AD734" s="679"/>
      <c r="AE734" s="679"/>
      <c r="AF734" s="37"/>
      <c r="AG734" s="37"/>
      <c r="AH734" s="37"/>
      <c r="AI734" s="856"/>
      <c r="AJ734" s="37"/>
      <c r="AK734" s="37"/>
      <c r="AL734" s="37"/>
      <c r="AM734" s="37"/>
      <c r="AN734" s="37"/>
      <c r="AO734" s="38"/>
      <c r="AP734" s="38"/>
      <c r="AQ734" s="37"/>
      <c r="AR734" s="37"/>
      <c r="AS734" s="37"/>
      <c r="AT734" s="38"/>
    </row>
    <row r="735" spans="1:46" ht="12.75"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c r="AA735" s="37"/>
      <c r="AB735" s="37"/>
      <c r="AC735" s="37"/>
      <c r="AD735" s="679"/>
      <c r="AE735" s="679"/>
      <c r="AF735" s="37"/>
      <c r="AG735" s="37"/>
      <c r="AH735" s="37"/>
      <c r="AI735" s="856"/>
      <c r="AJ735" s="37"/>
      <c r="AK735" s="37"/>
      <c r="AL735" s="37"/>
      <c r="AM735" s="37"/>
      <c r="AN735" s="37"/>
      <c r="AO735" s="38"/>
      <c r="AP735" s="38"/>
      <c r="AQ735" s="37"/>
      <c r="AR735" s="37"/>
      <c r="AS735" s="37"/>
      <c r="AT735" s="38"/>
    </row>
    <row r="736" spans="1:46" ht="12.75"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c r="AA736" s="37"/>
      <c r="AB736" s="37"/>
      <c r="AC736" s="37"/>
      <c r="AD736" s="679"/>
      <c r="AE736" s="679"/>
      <c r="AF736" s="37"/>
      <c r="AG736" s="37"/>
      <c r="AH736" s="37"/>
      <c r="AI736" s="856"/>
      <c r="AJ736" s="37"/>
      <c r="AK736" s="37"/>
      <c r="AL736" s="37"/>
      <c r="AM736" s="37"/>
      <c r="AN736" s="37"/>
      <c r="AO736" s="38"/>
      <c r="AP736" s="38"/>
      <c r="AQ736" s="37"/>
      <c r="AR736" s="37"/>
      <c r="AS736" s="37"/>
      <c r="AT736" s="38"/>
    </row>
    <row r="737" spans="1:46" ht="12.75"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c r="AA737" s="37"/>
      <c r="AB737" s="37"/>
      <c r="AC737" s="37"/>
      <c r="AD737" s="679"/>
      <c r="AE737" s="679"/>
      <c r="AF737" s="37"/>
      <c r="AG737" s="37"/>
      <c r="AH737" s="37"/>
      <c r="AI737" s="856"/>
      <c r="AJ737" s="37"/>
      <c r="AK737" s="37"/>
      <c r="AL737" s="37"/>
      <c r="AM737" s="37"/>
      <c r="AN737" s="37"/>
      <c r="AO737" s="38"/>
      <c r="AP737" s="38"/>
      <c r="AQ737" s="37"/>
      <c r="AR737" s="37"/>
      <c r="AS737" s="37"/>
      <c r="AT737" s="38"/>
    </row>
    <row r="738" spans="1:46" ht="12.75"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c r="AA738" s="37"/>
      <c r="AB738" s="37"/>
      <c r="AC738" s="37"/>
      <c r="AD738" s="679"/>
      <c r="AE738" s="679"/>
      <c r="AF738" s="37"/>
      <c r="AG738" s="37"/>
      <c r="AH738" s="37"/>
      <c r="AI738" s="856"/>
      <c r="AJ738" s="37"/>
      <c r="AK738" s="37"/>
      <c r="AL738" s="37"/>
      <c r="AM738" s="37"/>
      <c r="AN738" s="37"/>
      <c r="AO738" s="38"/>
      <c r="AP738" s="38"/>
      <c r="AQ738" s="37"/>
      <c r="AR738" s="37"/>
      <c r="AS738" s="37"/>
      <c r="AT738" s="38"/>
    </row>
    <row r="739" spans="1:46" ht="12.75"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c r="AA739" s="37"/>
      <c r="AB739" s="37"/>
      <c r="AC739" s="37"/>
      <c r="AD739" s="679"/>
      <c r="AE739" s="679"/>
      <c r="AF739" s="37"/>
      <c r="AG739" s="37"/>
      <c r="AH739" s="37"/>
      <c r="AI739" s="856"/>
      <c r="AJ739" s="37"/>
      <c r="AK739" s="37"/>
      <c r="AL739" s="37"/>
      <c r="AM739" s="37"/>
      <c r="AN739" s="37"/>
      <c r="AO739" s="38"/>
      <c r="AP739" s="38"/>
      <c r="AQ739" s="37"/>
      <c r="AR739" s="37"/>
      <c r="AS739" s="37"/>
      <c r="AT739" s="38"/>
    </row>
    <row r="740" spans="1:46" ht="12.75"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c r="AA740" s="37"/>
      <c r="AB740" s="37"/>
      <c r="AC740" s="37"/>
      <c r="AD740" s="679"/>
      <c r="AE740" s="679"/>
      <c r="AF740" s="37"/>
      <c r="AG740" s="37"/>
      <c r="AH740" s="37"/>
      <c r="AI740" s="856"/>
      <c r="AJ740" s="37"/>
      <c r="AK740" s="37"/>
      <c r="AL740" s="37"/>
      <c r="AM740" s="37"/>
      <c r="AN740" s="37"/>
      <c r="AO740" s="38"/>
      <c r="AP740" s="38"/>
      <c r="AQ740" s="37"/>
      <c r="AR740" s="37"/>
      <c r="AS740" s="37"/>
      <c r="AT740" s="38"/>
    </row>
    <row r="741" spans="1:46" ht="12.75"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c r="AA741" s="37"/>
      <c r="AB741" s="37"/>
      <c r="AC741" s="37"/>
      <c r="AD741" s="679"/>
      <c r="AE741" s="679"/>
      <c r="AF741" s="37"/>
      <c r="AG741" s="37"/>
      <c r="AH741" s="37"/>
      <c r="AI741" s="856"/>
      <c r="AJ741" s="37"/>
      <c r="AK741" s="37"/>
      <c r="AL741" s="37"/>
      <c r="AM741" s="37"/>
      <c r="AN741" s="37"/>
      <c r="AO741" s="38"/>
      <c r="AP741" s="38"/>
      <c r="AQ741" s="37"/>
      <c r="AR741" s="37"/>
      <c r="AS741" s="37"/>
      <c r="AT741" s="38"/>
    </row>
    <row r="742" spans="1:46" ht="12.75"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c r="AA742" s="37"/>
      <c r="AB742" s="37"/>
      <c r="AC742" s="37"/>
      <c r="AD742" s="679"/>
      <c r="AE742" s="679"/>
      <c r="AF742" s="37"/>
      <c r="AG742" s="37"/>
      <c r="AH742" s="37"/>
      <c r="AI742" s="856"/>
      <c r="AJ742" s="37"/>
      <c r="AK742" s="37"/>
      <c r="AL742" s="37"/>
      <c r="AM742" s="37"/>
      <c r="AN742" s="37"/>
      <c r="AO742" s="38"/>
      <c r="AP742" s="38"/>
      <c r="AQ742" s="37"/>
      <c r="AR742" s="37"/>
      <c r="AS742" s="37"/>
      <c r="AT742" s="38"/>
    </row>
    <row r="743" spans="1:46" ht="12.75"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c r="AA743" s="37"/>
      <c r="AB743" s="37"/>
      <c r="AC743" s="37"/>
      <c r="AD743" s="679"/>
      <c r="AE743" s="679"/>
      <c r="AF743" s="37"/>
      <c r="AG743" s="37"/>
      <c r="AH743" s="37"/>
      <c r="AI743" s="856"/>
      <c r="AJ743" s="37"/>
      <c r="AK743" s="37"/>
      <c r="AL743" s="37"/>
      <c r="AM743" s="37"/>
      <c r="AN743" s="37"/>
      <c r="AO743" s="38"/>
      <c r="AP743" s="38"/>
      <c r="AQ743" s="37"/>
      <c r="AR743" s="37"/>
      <c r="AS743" s="37"/>
      <c r="AT743" s="38"/>
    </row>
    <row r="744" spans="1:46" ht="12.75"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c r="AA744" s="37"/>
      <c r="AB744" s="37"/>
      <c r="AC744" s="37"/>
      <c r="AD744" s="679"/>
      <c r="AE744" s="679"/>
      <c r="AF744" s="37"/>
      <c r="AG744" s="37"/>
      <c r="AH744" s="37"/>
      <c r="AI744" s="856"/>
      <c r="AJ744" s="37"/>
      <c r="AK744" s="37"/>
      <c r="AL744" s="37"/>
      <c r="AM744" s="37"/>
      <c r="AN744" s="37"/>
      <c r="AO744" s="38"/>
      <c r="AP744" s="38"/>
      <c r="AQ744" s="37"/>
      <c r="AR744" s="37"/>
      <c r="AS744" s="37"/>
      <c r="AT744" s="38"/>
    </row>
    <row r="745" spans="1:46" ht="12.75"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c r="AA745" s="37"/>
      <c r="AB745" s="37"/>
      <c r="AC745" s="37"/>
      <c r="AD745" s="679"/>
      <c r="AE745" s="679"/>
      <c r="AF745" s="37"/>
      <c r="AG745" s="37"/>
      <c r="AH745" s="37"/>
      <c r="AI745" s="856"/>
      <c r="AJ745" s="37"/>
      <c r="AK745" s="37"/>
      <c r="AL745" s="37"/>
      <c r="AM745" s="37"/>
      <c r="AN745" s="37"/>
      <c r="AO745" s="38"/>
      <c r="AP745" s="38"/>
      <c r="AQ745" s="37"/>
      <c r="AR745" s="37"/>
      <c r="AS745" s="37"/>
      <c r="AT745" s="38"/>
    </row>
    <row r="746" spans="1:46" ht="12.75"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c r="AA746" s="37"/>
      <c r="AB746" s="37"/>
      <c r="AC746" s="37"/>
      <c r="AD746" s="679"/>
      <c r="AE746" s="679"/>
      <c r="AF746" s="37"/>
      <c r="AG746" s="37"/>
      <c r="AH746" s="37"/>
      <c r="AI746" s="856"/>
      <c r="AJ746" s="37"/>
      <c r="AK746" s="37"/>
      <c r="AL746" s="37"/>
      <c r="AM746" s="37"/>
      <c r="AN746" s="37"/>
      <c r="AO746" s="38"/>
      <c r="AP746" s="38"/>
      <c r="AQ746" s="37"/>
      <c r="AR746" s="37"/>
      <c r="AS746" s="37"/>
      <c r="AT746" s="38"/>
    </row>
    <row r="747" spans="1:46" ht="12.75"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c r="AA747" s="37"/>
      <c r="AB747" s="37"/>
      <c r="AC747" s="37"/>
      <c r="AD747" s="679"/>
      <c r="AE747" s="679"/>
      <c r="AF747" s="37"/>
      <c r="AG747" s="37"/>
      <c r="AH747" s="37"/>
      <c r="AI747" s="856"/>
      <c r="AJ747" s="37"/>
      <c r="AK747" s="37"/>
      <c r="AL747" s="37"/>
      <c r="AM747" s="37"/>
      <c r="AN747" s="37"/>
      <c r="AO747" s="38"/>
      <c r="AP747" s="38"/>
      <c r="AQ747" s="37"/>
      <c r="AR747" s="37"/>
      <c r="AS747" s="37"/>
      <c r="AT747" s="38"/>
    </row>
    <row r="748" spans="1:46" ht="12.75"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c r="AA748" s="37"/>
      <c r="AB748" s="37"/>
      <c r="AC748" s="37"/>
      <c r="AD748" s="679"/>
      <c r="AE748" s="679"/>
      <c r="AF748" s="37"/>
      <c r="AG748" s="37"/>
      <c r="AH748" s="37"/>
      <c r="AI748" s="856"/>
      <c r="AJ748" s="37"/>
      <c r="AK748" s="37"/>
      <c r="AL748" s="37"/>
      <c r="AM748" s="37"/>
      <c r="AN748" s="37"/>
      <c r="AO748" s="38"/>
      <c r="AP748" s="38"/>
      <c r="AQ748" s="37"/>
      <c r="AR748" s="37"/>
      <c r="AS748" s="37"/>
      <c r="AT748" s="38"/>
    </row>
    <row r="749" spans="1:46" ht="12.75"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c r="AA749" s="37"/>
      <c r="AB749" s="37"/>
      <c r="AC749" s="37"/>
      <c r="AD749" s="679"/>
      <c r="AE749" s="679"/>
      <c r="AF749" s="37"/>
      <c r="AG749" s="37"/>
      <c r="AH749" s="37"/>
      <c r="AI749" s="856"/>
      <c r="AJ749" s="37"/>
      <c r="AK749" s="37"/>
      <c r="AL749" s="37"/>
      <c r="AM749" s="37"/>
      <c r="AN749" s="37"/>
      <c r="AO749" s="38"/>
      <c r="AP749" s="38"/>
      <c r="AQ749" s="37"/>
      <c r="AR749" s="37"/>
      <c r="AS749" s="37"/>
      <c r="AT749" s="38"/>
    </row>
    <row r="750" spans="1:46" ht="12.75"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c r="AA750" s="37"/>
      <c r="AB750" s="37"/>
      <c r="AC750" s="37"/>
      <c r="AD750" s="679"/>
      <c r="AE750" s="679"/>
      <c r="AF750" s="37"/>
      <c r="AG750" s="37"/>
      <c r="AH750" s="37"/>
      <c r="AI750" s="856"/>
      <c r="AJ750" s="37"/>
      <c r="AK750" s="37"/>
      <c r="AL750" s="37"/>
      <c r="AM750" s="37"/>
      <c r="AN750" s="37"/>
      <c r="AO750" s="38"/>
      <c r="AP750" s="38"/>
      <c r="AQ750" s="37"/>
      <c r="AR750" s="37"/>
      <c r="AS750" s="37"/>
      <c r="AT750" s="38"/>
    </row>
    <row r="751" spans="1:46" ht="12.75"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c r="AA751" s="37"/>
      <c r="AB751" s="37"/>
      <c r="AC751" s="37"/>
      <c r="AD751" s="679"/>
      <c r="AE751" s="679"/>
      <c r="AF751" s="37"/>
      <c r="AG751" s="37"/>
      <c r="AH751" s="37"/>
      <c r="AI751" s="856"/>
      <c r="AJ751" s="37"/>
      <c r="AK751" s="37"/>
      <c r="AL751" s="37"/>
      <c r="AM751" s="37"/>
      <c r="AN751" s="37"/>
      <c r="AO751" s="38"/>
      <c r="AP751" s="38"/>
      <c r="AQ751" s="37"/>
      <c r="AR751" s="37"/>
      <c r="AS751" s="37"/>
      <c r="AT751" s="38"/>
    </row>
    <row r="752" spans="1:46" ht="12.75"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c r="AA752" s="37"/>
      <c r="AB752" s="37"/>
      <c r="AC752" s="37"/>
      <c r="AD752" s="679"/>
      <c r="AE752" s="679"/>
      <c r="AF752" s="37"/>
      <c r="AG752" s="37"/>
      <c r="AH752" s="37"/>
      <c r="AI752" s="856"/>
      <c r="AJ752" s="37"/>
      <c r="AK752" s="37"/>
      <c r="AL752" s="37"/>
      <c r="AM752" s="37"/>
      <c r="AN752" s="37"/>
      <c r="AO752" s="38"/>
      <c r="AP752" s="38"/>
      <c r="AQ752" s="37"/>
      <c r="AR752" s="37"/>
      <c r="AS752" s="37"/>
      <c r="AT752" s="38"/>
    </row>
    <row r="753" spans="1:46" ht="12.75"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c r="AA753" s="37"/>
      <c r="AB753" s="37"/>
      <c r="AC753" s="37"/>
      <c r="AD753" s="679"/>
      <c r="AE753" s="679"/>
      <c r="AF753" s="37"/>
      <c r="AG753" s="37"/>
      <c r="AH753" s="37"/>
      <c r="AI753" s="856"/>
      <c r="AJ753" s="37"/>
      <c r="AK753" s="37"/>
      <c r="AL753" s="37"/>
      <c r="AM753" s="37"/>
      <c r="AN753" s="37"/>
      <c r="AO753" s="38"/>
      <c r="AP753" s="38"/>
      <c r="AQ753" s="37"/>
      <c r="AR753" s="37"/>
      <c r="AS753" s="37"/>
      <c r="AT753" s="38"/>
    </row>
    <row r="754" spans="1:46" ht="12.75"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c r="AA754" s="37"/>
      <c r="AB754" s="37"/>
      <c r="AC754" s="37"/>
      <c r="AD754" s="679"/>
      <c r="AE754" s="679"/>
      <c r="AF754" s="37"/>
      <c r="AG754" s="37"/>
      <c r="AH754" s="37"/>
      <c r="AI754" s="856"/>
      <c r="AJ754" s="37"/>
      <c r="AK754" s="37"/>
      <c r="AL754" s="37"/>
      <c r="AM754" s="37"/>
      <c r="AN754" s="37"/>
      <c r="AO754" s="38"/>
      <c r="AP754" s="38"/>
      <c r="AQ754" s="37"/>
      <c r="AR754" s="37"/>
      <c r="AS754" s="37"/>
      <c r="AT754" s="38"/>
    </row>
    <row r="755" spans="1:46" ht="12.75"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c r="AA755" s="37"/>
      <c r="AB755" s="37"/>
      <c r="AC755" s="37"/>
      <c r="AD755" s="679"/>
      <c r="AE755" s="679"/>
      <c r="AF755" s="37"/>
      <c r="AG755" s="37"/>
      <c r="AH755" s="37"/>
      <c r="AI755" s="856"/>
      <c r="AJ755" s="37"/>
      <c r="AK755" s="37"/>
      <c r="AL755" s="37"/>
      <c r="AM755" s="37"/>
      <c r="AN755" s="37"/>
      <c r="AO755" s="38"/>
      <c r="AP755" s="38"/>
      <c r="AQ755" s="37"/>
      <c r="AR755" s="37"/>
      <c r="AS755" s="37"/>
      <c r="AT755" s="38"/>
    </row>
    <row r="756" spans="1:46" ht="12.75"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c r="AA756" s="37"/>
      <c r="AB756" s="37"/>
      <c r="AC756" s="37"/>
      <c r="AD756" s="679"/>
      <c r="AE756" s="679"/>
      <c r="AF756" s="37"/>
      <c r="AG756" s="37"/>
      <c r="AH756" s="37"/>
      <c r="AI756" s="856"/>
      <c r="AJ756" s="37"/>
      <c r="AK756" s="37"/>
      <c r="AL756" s="37"/>
      <c r="AM756" s="37"/>
      <c r="AN756" s="37"/>
      <c r="AO756" s="38"/>
      <c r="AP756" s="38"/>
      <c r="AQ756" s="37"/>
      <c r="AR756" s="37"/>
      <c r="AS756" s="37"/>
      <c r="AT756" s="38"/>
    </row>
    <row r="757" spans="1:46" ht="12.75"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c r="AA757" s="37"/>
      <c r="AB757" s="37"/>
      <c r="AC757" s="37"/>
      <c r="AD757" s="679"/>
      <c r="AE757" s="679"/>
      <c r="AF757" s="37"/>
      <c r="AG757" s="37"/>
      <c r="AH757" s="37"/>
      <c r="AI757" s="856"/>
      <c r="AJ757" s="37"/>
      <c r="AK757" s="37"/>
      <c r="AL757" s="37"/>
      <c r="AM757" s="37"/>
      <c r="AN757" s="37"/>
      <c r="AO757" s="38"/>
      <c r="AP757" s="38"/>
      <c r="AQ757" s="37"/>
      <c r="AR757" s="37"/>
      <c r="AS757" s="37"/>
      <c r="AT757" s="38"/>
    </row>
    <row r="758" spans="1:46" ht="12.75"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c r="AA758" s="37"/>
      <c r="AB758" s="37"/>
      <c r="AC758" s="37"/>
      <c r="AD758" s="679"/>
      <c r="AE758" s="679"/>
      <c r="AF758" s="37"/>
      <c r="AG758" s="37"/>
      <c r="AH758" s="37"/>
      <c r="AI758" s="856"/>
      <c r="AJ758" s="37"/>
      <c r="AK758" s="37"/>
      <c r="AL758" s="37"/>
      <c r="AM758" s="37"/>
      <c r="AN758" s="37"/>
      <c r="AO758" s="38"/>
      <c r="AP758" s="38"/>
      <c r="AQ758" s="37"/>
      <c r="AR758" s="37"/>
      <c r="AS758" s="37"/>
      <c r="AT758" s="38"/>
    </row>
    <row r="759" spans="1:46" ht="12.75"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c r="AA759" s="37"/>
      <c r="AB759" s="37"/>
      <c r="AC759" s="37"/>
      <c r="AD759" s="679"/>
      <c r="AE759" s="679"/>
      <c r="AF759" s="37"/>
      <c r="AG759" s="37"/>
      <c r="AH759" s="37"/>
      <c r="AI759" s="856"/>
      <c r="AJ759" s="37"/>
      <c r="AK759" s="37"/>
      <c r="AL759" s="37"/>
      <c r="AM759" s="37"/>
      <c r="AN759" s="37"/>
      <c r="AO759" s="38"/>
      <c r="AP759" s="38"/>
      <c r="AQ759" s="37"/>
      <c r="AR759" s="37"/>
      <c r="AS759" s="37"/>
      <c r="AT759" s="38"/>
    </row>
    <row r="760" spans="1:46" ht="12.75"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c r="AA760" s="37"/>
      <c r="AB760" s="37"/>
      <c r="AC760" s="37"/>
      <c r="AD760" s="679"/>
      <c r="AE760" s="679"/>
      <c r="AF760" s="37"/>
      <c r="AG760" s="37"/>
      <c r="AH760" s="37"/>
      <c r="AI760" s="856"/>
      <c r="AJ760" s="37"/>
      <c r="AK760" s="37"/>
      <c r="AL760" s="37"/>
      <c r="AM760" s="37"/>
      <c r="AN760" s="37"/>
      <c r="AO760" s="38"/>
      <c r="AP760" s="38"/>
      <c r="AQ760" s="37"/>
      <c r="AR760" s="37"/>
      <c r="AS760" s="37"/>
      <c r="AT760" s="38"/>
    </row>
    <row r="761" spans="1:46" ht="12.75"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c r="AA761" s="37"/>
      <c r="AB761" s="37"/>
      <c r="AC761" s="37"/>
      <c r="AD761" s="679"/>
      <c r="AE761" s="679"/>
      <c r="AF761" s="37"/>
      <c r="AG761" s="37"/>
      <c r="AH761" s="37"/>
      <c r="AI761" s="856"/>
      <c r="AJ761" s="37"/>
      <c r="AK761" s="37"/>
      <c r="AL761" s="37"/>
      <c r="AM761" s="37"/>
      <c r="AN761" s="37"/>
      <c r="AO761" s="38"/>
      <c r="AP761" s="38"/>
      <c r="AQ761" s="37"/>
      <c r="AR761" s="37"/>
      <c r="AS761" s="37"/>
      <c r="AT761" s="38"/>
    </row>
    <row r="762" spans="1:46" ht="12.75"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c r="AA762" s="37"/>
      <c r="AB762" s="37"/>
      <c r="AC762" s="37"/>
      <c r="AD762" s="679"/>
      <c r="AE762" s="679"/>
      <c r="AF762" s="37"/>
      <c r="AG762" s="37"/>
      <c r="AH762" s="37"/>
      <c r="AI762" s="856"/>
      <c r="AJ762" s="37"/>
      <c r="AK762" s="37"/>
      <c r="AL762" s="37"/>
      <c r="AM762" s="37"/>
      <c r="AN762" s="37"/>
      <c r="AO762" s="38"/>
      <c r="AP762" s="38"/>
      <c r="AQ762" s="37"/>
      <c r="AR762" s="37"/>
      <c r="AS762" s="37"/>
      <c r="AT762" s="38"/>
    </row>
    <row r="763" spans="1:46" ht="12.75"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c r="AA763" s="37"/>
      <c r="AB763" s="37"/>
      <c r="AC763" s="37"/>
      <c r="AD763" s="679"/>
      <c r="AE763" s="679"/>
      <c r="AF763" s="37"/>
      <c r="AG763" s="37"/>
      <c r="AH763" s="37"/>
      <c r="AI763" s="856"/>
      <c r="AJ763" s="37"/>
      <c r="AK763" s="37"/>
      <c r="AL763" s="37"/>
      <c r="AM763" s="37"/>
      <c r="AN763" s="37"/>
      <c r="AO763" s="38"/>
      <c r="AP763" s="38"/>
      <c r="AQ763" s="37"/>
      <c r="AR763" s="37"/>
      <c r="AS763" s="37"/>
      <c r="AT763" s="38"/>
    </row>
    <row r="764" spans="1:46" ht="12.75"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c r="AA764" s="37"/>
      <c r="AB764" s="37"/>
      <c r="AC764" s="37"/>
      <c r="AD764" s="679"/>
      <c r="AE764" s="679"/>
      <c r="AF764" s="37"/>
      <c r="AG764" s="37"/>
      <c r="AH764" s="37"/>
      <c r="AI764" s="856"/>
      <c r="AJ764" s="37"/>
      <c r="AK764" s="37"/>
      <c r="AL764" s="37"/>
      <c r="AM764" s="37"/>
      <c r="AN764" s="37"/>
      <c r="AO764" s="38"/>
      <c r="AP764" s="38"/>
      <c r="AQ764" s="37"/>
      <c r="AR764" s="37"/>
      <c r="AS764" s="37"/>
      <c r="AT764" s="38"/>
    </row>
    <row r="765" spans="1:46" ht="12.75"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c r="AA765" s="37"/>
      <c r="AB765" s="37"/>
      <c r="AC765" s="37"/>
      <c r="AD765" s="679"/>
      <c r="AE765" s="679"/>
      <c r="AF765" s="37"/>
      <c r="AG765" s="37"/>
      <c r="AH765" s="37"/>
      <c r="AI765" s="856"/>
      <c r="AJ765" s="37"/>
      <c r="AK765" s="37"/>
      <c r="AL765" s="37"/>
      <c r="AM765" s="37"/>
      <c r="AN765" s="37"/>
      <c r="AO765" s="38"/>
      <c r="AP765" s="38"/>
      <c r="AQ765" s="37"/>
      <c r="AR765" s="37"/>
      <c r="AS765" s="37"/>
      <c r="AT765" s="38"/>
    </row>
    <row r="766" spans="1:46" ht="12.75"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c r="AA766" s="37"/>
      <c r="AB766" s="37"/>
      <c r="AC766" s="37"/>
      <c r="AD766" s="679"/>
      <c r="AE766" s="679"/>
      <c r="AF766" s="37"/>
      <c r="AG766" s="37"/>
      <c r="AH766" s="37"/>
      <c r="AI766" s="856"/>
      <c r="AJ766" s="37"/>
      <c r="AK766" s="37"/>
      <c r="AL766" s="37"/>
      <c r="AM766" s="37"/>
      <c r="AN766" s="37"/>
      <c r="AO766" s="38"/>
      <c r="AP766" s="38"/>
      <c r="AQ766" s="37"/>
      <c r="AR766" s="37"/>
      <c r="AS766" s="37"/>
      <c r="AT766" s="38"/>
    </row>
    <row r="767" spans="1:46" ht="12.75"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c r="AA767" s="37"/>
      <c r="AB767" s="37"/>
      <c r="AC767" s="37"/>
      <c r="AD767" s="679"/>
      <c r="AE767" s="679"/>
      <c r="AF767" s="37"/>
      <c r="AG767" s="37"/>
      <c r="AH767" s="37"/>
      <c r="AI767" s="856"/>
      <c r="AJ767" s="37"/>
      <c r="AK767" s="37"/>
      <c r="AL767" s="37"/>
      <c r="AM767" s="37"/>
      <c r="AN767" s="37"/>
      <c r="AO767" s="38"/>
      <c r="AP767" s="38"/>
      <c r="AQ767" s="37"/>
      <c r="AR767" s="37"/>
      <c r="AS767" s="37"/>
      <c r="AT767" s="38"/>
    </row>
    <row r="768" spans="1:46" ht="12.75"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c r="AA768" s="37"/>
      <c r="AB768" s="37"/>
      <c r="AC768" s="37"/>
      <c r="AD768" s="679"/>
      <c r="AE768" s="679"/>
      <c r="AF768" s="37"/>
      <c r="AG768" s="37"/>
      <c r="AH768" s="37"/>
      <c r="AI768" s="856"/>
      <c r="AJ768" s="37"/>
      <c r="AK768" s="37"/>
      <c r="AL768" s="37"/>
      <c r="AM768" s="37"/>
      <c r="AN768" s="37"/>
      <c r="AO768" s="38"/>
      <c r="AP768" s="38"/>
      <c r="AQ768" s="37"/>
      <c r="AR768" s="37"/>
      <c r="AS768" s="37"/>
      <c r="AT768" s="38"/>
    </row>
    <row r="769" spans="1:46" ht="12.75"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c r="AA769" s="37"/>
      <c r="AB769" s="37"/>
      <c r="AC769" s="37"/>
      <c r="AD769" s="679"/>
      <c r="AE769" s="679"/>
      <c r="AF769" s="37"/>
      <c r="AG769" s="37"/>
      <c r="AH769" s="37"/>
      <c r="AI769" s="856"/>
      <c r="AJ769" s="37"/>
      <c r="AK769" s="37"/>
      <c r="AL769" s="37"/>
      <c r="AM769" s="37"/>
      <c r="AN769" s="37"/>
      <c r="AO769" s="38"/>
      <c r="AP769" s="38"/>
      <c r="AQ769" s="37"/>
      <c r="AR769" s="37"/>
      <c r="AS769" s="37"/>
      <c r="AT769" s="38"/>
    </row>
    <row r="770" spans="1:46" ht="12.75"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c r="AA770" s="37"/>
      <c r="AB770" s="37"/>
      <c r="AC770" s="37"/>
      <c r="AD770" s="679"/>
      <c r="AE770" s="679"/>
      <c r="AF770" s="37"/>
      <c r="AG770" s="37"/>
      <c r="AH770" s="37"/>
      <c r="AI770" s="856"/>
      <c r="AJ770" s="37"/>
      <c r="AK770" s="37"/>
      <c r="AL770" s="37"/>
      <c r="AM770" s="37"/>
      <c r="AN770" s="37"/>
      <c r="AO770" s="38"/>
      <c r="AP770" s="38"/>
      <c r="AQ770" s="37"/>
      <c r="AR770" s="37"/>
      <c r="AS770" s="37"/>
      <c r="AT770" s="38"/>
    </row>
    <row r="771" spans="1:46" ht="12.75"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c r="AA771" s="37"/>
      <c r="AB771" s="37"/>
      <c r="AC771" s="37"/>
      <c r="AD771" s="679"/>
      <c r="AE771" s="679"/>
      <c r="AF771" s="37"/>
      <c r="AG771" s="37"/>
      <c r="AH771" s="37"/>
      <c r="AI771" s="856"/>
      <c r="AJ771" s="37"/>
      <c r="AK771" s="37"/>
      <c r="AL771" s="37"/>
      <c r="AM771" s="37"/>
      <c r="AN771" s="37"/>
      <c r="AO771" s="38"/>
      <c r="AP771" s="38"/>
      <c r="AQ771" s="37"/>
      <c r="AR771" s="37"/>
      <c r="AS771" s="37"/>
      <c r="AT771" s="38"/>
    </row>
    <row r="772" spans="1:46" ht="12.75"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c r="AA772" s="37"/>
      <c r="AB772" s="37"/>
      <c r="AC772" s="37"/>
      <c r="AD772" s="679"/>
      <c r="AE772" s="679"/>
      <c r="AF772" s="37"/>
      <c r="AG772" s="37"/>
      <c r="AH772" s="37"/>
      <c r="AI772" s="856"/>
      <c r="AJ772" s="37"/>
      <c r="AK772" s="37"/>
      <c r="AL772" s="37"/>
      <c r="AM772" s="37"/>
      <c r="AN772" s="37"/>
      <c r="AO772" s="38"/>
      <c r="AP772" s="38"/>
      <c r="AQ772" s="37"/>
      <c r="AR772" s="37"/>
      <c r="AS772" s="37"/>
      <c r="AT772" s="38"/>
    </row>
    <row r="773" spans="1:46" ht="12.75"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c r="AA773" s="37"/>
      <c r="AB773" s="37"/>
      <c r="AC773" s="37"/>
      <c r="AD773" s="679"/>
      <c r="AE773" s="679"/>
      <c r="AF773" s="37"/>
      <c r="AG773" s="37"/>
      <c r="AH773" s="37"/>
      <c r="AI773" s="856"/>
      <c r="AJ773" s="37"/>
      <c r="AK773" s="37"/>
      <c r="AL773" s="37"/>
      <c r="AM773" s="37"/>
      <c r="AN773" s="37"/>
      <c r="AO773" s="38"/>
      <c r="AP773" s="38"/>
      <c r="AQ773" s="37"/>
      <c r="AR773" s="37"/>
      <c r="AS773" s="37"/>
      <c r="AT773" s="38"/>
    </row>
    <row r="774" spans="1:46" ht="12.75"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c r="AA774" s="37"/>
      <c r="AB774" s="37"/>
      <c r="AC774" s="37"/>
      <c r="AD774" s="679"/>
      <c r="AE774" s="679"/>
      <c r="AF774" s="37"/>
      <c r="AG774" s="37"/>
      <c r="AH774" s="37"/>
      <c r="AI774" s="856"/>
      <c r="AJ774" s="37"/>
      <c r="AK774" s="37"/>
      <c r="AL774" s="37"/>
      <c r="AM774" s="37"/>
      <c r="AN774" s="37"/>
      <c r="AO774" s="38"/>
      <c r="AP774" s="38"/>
      <c r="AQ774" s="37"/>
      <c r="AR774" s="37"/>
      <c r="AS774" s="37"/>
      <c r="AT774" s="38"/>
    </row>
    <row r="775" spans="1:46" ht="12.75"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c r="AA775" s="37"/>
      <c r="AB775" s="37"/>
      <c r="AC775" s="37"/>
      <c r="AD775" s="679"/>
      <c r="AE775" s="679"/>
      <c r="AF775" s="37"/>
      <c r="AG775" s="37"/>
      <c r="AH775" s="37"/>
      <c r="AI775" s="856"/>
      <c r="AJ775" s="37"/>
      <c r="AK775" s="37"/>
      <c r="AL775" s="37"/>
      <c r="AM775" s="37"/>
      <c r="AN775" s="37"/>
      <c r="AO775" s="38"/>
      <c r="AP775" s="38"/>
      <c r="AQ775" s="37"/>
      <c r="AR775" s="37"/>
      <c r="AS775" s="37"/>
      <c r="AT775" s="38"/>
    </row>
    <row r="776" spans="1:46" ht="12.75"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c r="AA776" s="37"/>
      <c r="AB776" s="37"/>
      <c r="AC776" s="37"/>
      <c r="AD776" s="679"/>
      <c r="AE776" s="679"/>
      <c r="AF776" s="37"/>
      <c r="AG776" s="37"/>
      <c r="AH776" s="37"/>
      <c r="AI776" s="856"/>
      <c r="AJ776" s="37"/>
      <c r="AK776" s="37"/>
      <c r="AL776" s="37"/>
      <c r="AM776" s="37"/>
      <c r="AN776" s="37"/>
      <c r="AO776" s="38"/>
      <c r="AP776" s="38"/>
      <c r="AQ776" s="37"/>
      <c r="AR776" s="37"/>
      <c r="AS776" s="37"/>
      <c r="AT776" s="38"/>
    </row>
    <row r="777" spans="1:46" ht="12.75"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c r="AA777" s="37"/>
      <c r="AB777" s="37"/>
      <c r="AC777" s="37"/>
      <c r="AD777" s="679"/>
      <c r="AE777" s="679"/>
      <c r="AF777" s="37"/>
      <c r="AG777" s="37"/>
      <c r="AH777" s="37"/>
      <c r="AI777" s="856"/>
      <c r="AJ777" s="37"/>
      <c r="AK777" s="37"/>
      <c r="AL777" s="37"/>
      <c r="AM777" s="37"/>
      <c r="AN777" s="37"/>
      <c r="AO777" s="38"/>
      <c r="AP777" s="38"/>
      <c r="AQ777" s="37"/>
      <c r="AR777" s="37"/>
      <c r="AS777" s="37"/>
      <c r="AT777" s="38"/>
    </row>
    <row r="778" spans="1:46" ht="12.75"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c r="AA778" s="37"/>
      <c r="AB778" s="37"/>
      <c r="AC778" s="37"/>
      <c r="AD778" s="679"/>
      <c r="AE778" s="679"/>
      <c r="AF778" s="37"/>
      <c r="AG778" s="37"/>
      <c r="AH778" s="37"/>
      <c r="AI778" s="856"/>
      <c r="AJ778" s="37"/>
      <c r="AK778" s="37"/>
      <c r="AL778" s="37"/>
      <c r="AM778" s="37"/>
      <c r="AN778" s="37"/>
      <c r="AO778" s="38"/>
      <c r="AP778" s="38"/>
      <c r="AQ778" s="37"/>
      <c r="AR778" s="37"/>
      <c r="AS778" s="37"/>
      <c r="AT778" s="38"/>
    </row>
    <row r="779" spans="1:46" ht="12.75"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c r="AA779" s="37"/>
      <c r="AB779" s="37"/>
      <c r="AC779" s="37"/>
      <c r="AD779" s="679"/>
      <c r="AE779" s="679"/>
      <c r="AF779" s="37"/>
      <c r="AG779" s="37"/>
      <c r="AH779" s="37"/>
      <c r="AI779" s="856"/>
      <c r="AJ779" s="37"/>
      <c r="AK779" s="37"/>
      <c r="AL779" s="37"/>
      <c r="AM779" s="37"/>
      <c r="AN779" s="37"/>
      <c r="AO779" s="38"/>
      <c r="AP779" s="38"/>
      <c r="AQ779" s="37"/>
      <c r="AR779" s="37"/>
      <c r="AS779" s="37"/>
      <c r="AT779" s="38"/>
    </row>
    <row r="780" spans="1:46" ht="12.75"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c r="AA780" s="37"/>
      <c r="AB780" s="37"/>
      <c r="AC780" s="37"/>
      <c r="AD780" s="679"/>
      <c r="AE780" s="679"/>
      <c r="AF780" s="37"/>
      <c r="AG780" s="37"/>
      <c r="AH780" s="37"/>
      <c r="AI780" s="856"/>
      <c r="AJ780" s="37"/>
      <c r="AK780" s="37"/>
      <c r="AL780" s="37"/>
      <c r="AM780" s="37"/>
      <c r="AN780" s="37"/>
      <c r="AO780" s="38"/>
      <c r="AP780" s="38"/>
      <c r="AQ780" s="37"/>
      <c r="AR780" s="37"/>
      <c r="AS780" s="37"/>
      <c r="AT780" s="38"/>
    </row>
    <row r="781" spans="1:46" ht="12.75"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c r="AA781" s="37"/>
      <c r="AB781" s="37"/>
      <c r="AC781" s="37"/>
      <c r="AD781" s="679"/>
      <c r="AE781" s="679"/>
      <c r="AF781" s="37"/>
      <c r="AG781" s="37"/>
      <c r="AH781" s="37"/>
      <c r="AI781" s="856"/>
      <c r="AJ781" s="37"/>
      <c r="AK781" s="37"/>
      <c r="AL781" s="37"/>
      <c r="AM781" s="37"/>
      <c r="AN781" s="37"/>
      <c r="AO781" s="38"/>
      <c r="AP781" s="38"/>
      <c r="AQ781" s="37"/>
      <c r="AR781" s="37"/>
      <c r="AS781" s="37"/>
      <c r="AT781" s="38"/>
    </row>
    <row r="782" spans="1:46" ht="12.75"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c r="AA782" s="37"/>
      <c r="AB782" s="37"/>
      <c r="AC782" s="37"/>
      <c r="AD782" s="679"/>
      <c r="AE782" s="679"/>
      <c r="AF782" s="37"/>
      <c r="AG782" s="37"/>
      <c r="AH782" s="37"/>
      <c r="AI782" s="856"/>
      <c r="AJ782" s="37"/>
      <c r="AK782" s="37"/>
      <c r="AL782" s="37"/>
      <c r="AM782" s="37"/>
      <c r="AN782" s="37"/>
      <c r="AO782" s="38"/>
      <c r="AP782" s="38"/>
      <c r="AQ782" s="37"/>
      <c r="AR782" s="37"/>
      <c r="AS782" s="37"/>
      <c r="AT782" s="38"/>
    </row>
    <row r="783" spans="1:46" ht="12.75"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c r="AA783" s="37"/>
      <c r="AB783" s="37"/>
      <c r="AC783" s="37"/>
      <c r="AD783" s="679"/>
      <c r="AE783" s="679"/>
      <c r="AF783" s="37"/>
      <c r="AG783" s="37"/>
      <c r="AH783" s="37"/>
      <c r="AI783" s="856"/>
      <c r="AJ783" s="37"/>
      <c r="AK783" s="37"/>
      <c r="AL783" s="37"/>
      <c r="AM783" s="37"/>
      <c r="AN783" s="37"/>
      <c r="AO783" s="38"/>
      <c r="AP783" s="38"/>
      <c r="AQ783" s="37"/>
      <c r="AR783" s="37"/>
      <c r="AS783" s="37"/>
      <c r="AT783" s="38"/>
    </row>
    <row r="784" spans="1:46" ht="12.75"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c r="AA784" s="37"/>
      <c r="AB784" s="37"/>
      <c r="AC784" s="37"/>
      <c r="AD784" s="679"/>
      <c r="AE784" s="679"/>
      <c r="AF784" s="37"/>
      <c r="AG784" s="37"/>
      <c r="AH784" s="37"/>
      <c r="AI784" s="856"/>
      <c r="AJ784" s="37"/>
      <c r="AK784" s="37"/>
      <c r="AL784" s="37"/>
      <c r="AM784" s="37"/>
      <c r="AN784" s="37"/>
      <c r="AO784" s="38"/>
      <c r="AP784" s="38"/>
      <c r="AQ784" s="37"/>
      <c r="AR784" s="37"/>
      <c r="AS784" s="37"/>
      <c r="AT784" s="38"/>
    </row>
    <row r="785" spans="1:46" ht="12.75"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c r="AA785" s="37"/>
      <c r="AB785" s="37"/>
      <c r="AC785" s="37"/>
      <c r="AD785" s="679"/>
      <c r="AE785" s="679"/>
      <c r="AF785" s="37"/>
      <c r="AG785" s="37"/>
      <c r="AH785" s="37"/>
      <c r="AI785" s="856"/>
      <c r="AJ785" s="37"/>
      <c r="AK785" s="37"/>
      <c r="AL785" s="37"/>
      <c r="AM785" s="37"/>
      <c r="AN785" s="37"/>
      <c r="AO785" s="38"/>
      <c r="AP785" s="38"/>
      <c r="AQ785" s="37"/>
      <c r="AR785" s="37"/>
      <c r="AS785" s="37"/>
      <c r="AT785" s="38"/>
    </row>
    <row r="786" spans="1:46" ht="12.75"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c r="AA786" s="37"/>
      <c r="AB786" s="37"/>
      <c r="AC786" s="37"/>
      <c r="AD786" s="679"/>
      <c r="AE786" s="679"/>
      <c r="AF786" s="37"/>
      <c r="AG786" s="37"/>
      <c r="AH786" s="37"/>
      <c r="AI786" s="856"/>
      <c r="AJ786" s="37"/>
      <c r="AK786" s="37"/>
      <c r="AL786" s="37"/>
      <c r="AM786" s="37"/>
      <c r="AN786" s="37"/>
      <c r="AO786" s="38"/>
      <c r="AP786" s="38"/>
      <c r="AQ786" s="37"/>
      <c r="AR786" s="37"/>
      <c r="AS786" s="37"/>
      <c r="AT786" s="38"/>
    </row>
    <row r="787" spans="1:46" ht="12.75"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c r="AA787" s="37"/>
      <c r="AB787" s="37"/>
      <c r="AC787" s="37"/>
      <c r="AD787" s="679"/>
      <c r="AE787" s="679"/>
      <c r="AF787" s="37"/>
      <c r="AG787" s="37"/>
      <c r="AH787" s="37"/>
      <c r="AI787" s="856"/>
      <c r="AJ787" s="37"/>
      <c r="AK787" s="37"/>
      <c r="AL787" s="37"/>
      <c r="AM787" s="37"/>
      <c r="AN787" s="37"/>
      <c r="AO787" s="38"/>
      <c r="AP787" s="38"/>
      <c r="AQ787" s="37"/>
      <c r="AR787" s="37"/>
      <c r="AS787" s="37"/>
      <c r="AT787" s="38"/>
    </row>
    <row r="788" spans="1:46" ht="12.75"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c r="AA788" s="37"/>
      <c r="AB788" s="37"/>
      <c r="AC788" s="37"/>
      <c r="AD788" s="679"/>
      <c r="AE788" s="679"/>
      <c r="AF788" s="37"/>
      <c r="AG788" s="37"/>
      <c r="AH788" s="37"/>
      <c r="AI788" s="856"/>
      <c r="AJ788" s="37"/>
      <c r="AK788" s="37"/>
      <c r="AL788" s="37"/>
      <c r="AM788" s="37"/>
      <c r="AN788" s="37"/>
      <c r="AO788" s="38"/>
      <c r="AP788" s="38"/>
      <c r="AQ788" s="37"/>
      <c r="AR788" s="37"/>
      <c r="AS788" s="37"/>
      <c r="AT788" s="38"/>
    </row>
    <row r="789" spans="1:46" ht="12.75"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c r="AA789" s="37"/>
      <c r="AB789" s="37"/>
      <c r="AC789" s="37"/>
      <c r="AD789" s="679"/>
      <c r="AE789" s="679"/>
      <c r="AF789" s="37"/>
      <c r="AG789" s="37"/>
      <c r="AH789" s="37"/>
      <c r="AI789" s="856"/>
      <c r="AJ789" s="37"/>
      <c r="AK789" s="37"/>
      <c r="AL789" s="37"/>
      <c r="AM789" s="37"/>
      <c r="AN789" s="37"/>
      <c r="AO789" s="38"/>
      <c r="AP789" s="38"/>
      <c r="AQ789" s="37"/>
      <c r="AR789" s="37"/>
      <c r="AS789" s="37"/>
      <c r="AT789" s="38"/>
    </row>
    <row r="790" spans="1:46" ht="12.75"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c r="AA790" s="37"/>
      <c r="AB790" s="37"/>
      <c r="AC790" s="37"/>
      <c r="AD790" s="679"/>
      <c r="AE790" s="679"/>
      <c r="AF790" s="37"/>
      <c r="AG790" s="37"/>
      <c r="AH790" s="37"/>
      <c r="AI790" s="856"/>
      <c r="AJ790" s="37"/>
      <c r="AK790" s="37"/>
      <c r="AL790" s="37"/>
      <c r="AM790" s="37"/>
      <c r="AN790" s="37"/>
      <c r="AO790" s="38"/>
      <c r="AP790" s="38"/>
      <c r="AQ790" s="37"/>
      <c r="AR790" s="37"/>
      <c r="AS790" s="37"/>
      <c r="AT790" s="38"/>
    </row>
    <row r="791" spans="1:46" ht="12.75"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c r="AA791" s="37"/>
      <c r="AB791" s="37"/>
      <c r="AC791" s="37"/>
      <c r="AD791" s="679"/>
      <c r="AE791" s="679"/>
      <c r="AF791" s="37"/>
      <c r="AG791" s="37"/>
      <c r="AH791" s="37"/>
      <c r="AI791" s="856"/>
      <c r="AJ791" s="37"/>
      <c r="AK791" s="37"/>
      <c r="AL791" s="37"/>
      <c r="AM791" s="37"/>
      <c r="AN791" s="37"/>
      <c r="AO791" s="38"/>
      <c r="AP791" s="38"/>
      <c r="AQ791" s="37"/>
      <c r="AR791" s="37"/>
      <c r="AS791" s="37"/>
      <c r="AT791" s="38"/>
    </row>
    <row r="792" spans="1:46" ht="12.75"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c r="AA792" s="37"/>
      <c r="AB792" s="37"/>
      <c r="AC792" s="37"/>
      <c r="AD792" s="679"/>
      <c r="AE792" s="679"/>
      <c r="AF792" s="37"/>
      <c r="AG792" s="37"/>
      <c r="AH792" s="37"/>
      <c r="AI792" s="856"/>
      <c r="AJ792" s="37"/>
      <c r="AK792" s="37"/>
      <c r="AL792" s="37"/>
      <c r="AM792" s="37"/>
      <c r="AN792" s="37"/>
      <c r="AO792" s="38"/>
      <c r="AP792" s="38"/>
      <c r="AQ792" s="37"/>
      <c r="AR792" s="37"/>
      <c r="AS792" s="37"/>
      <c r="AT792" s="38"/>
    </row>
    <row r="793" spans="1:46" ht="12.75"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c r="AA793" s="37"/>
      <c r="AB793" s="37"/>
      <c r="AC793" s="37"/>
      <c r="AD793" s="679"/>
      <c r="AE793" s="679"/>
      <c r="AF793" s="37"/>
      <c r="AG793" s="37"/>
      <c r="AH793" s="37"/>
      <c r="AI793" s="856"/>
      <c r="AJ793" s="37"/>
      <c r="AK793" s="37"/>
      <c r="AL793" s="37"/>
      <c r="AM793" s="37"/>
      <c r="AN793" s="37"/>
      <c r="AO793" s="38"/>
      <c r="AP793" s="38"/>
      <c r="AQ793" s="37"/>
      <c r="AR793" s="37"/>
      <c r="AS793" s="37"/>
      <c r="AT793" s="38"/>
    </row>
    <row r="794" spans="1:46" ht="12.75"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c r="AA794" s="37"/>
      <c r="AB794" s="37"/>
      <c r="AC794" s="37"/>
      <c r="AD794" s="679"/>
      <c r="AE794" s="679"/>
      <c r="AF794" s="37"/>
      <c r="AG794" s="37"/>
      <c r="AH794" s="37"/>
      <c r="AI794" s="856"/>
      <c r="AJ794" s="37"/>
      <c r="AK794" s="37"/>
      <c r="AL794" s="37"/>
      <c r="AM794" s="37"/>
      <c r="AN794" s="37"/>
      <c r="AO794" s="38"/>
      <c r="AP794" s="38"/>
      <c r="AQ794" s="37"/>
      <c r="AR794" s="37"/>
      <c r="AS794" s="37"/>
      <c r="AT794" s="38"/>
    </row>
    <row r="795" spans="1:46" ht="12.75"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c r="AA795" s="37"/>
      <c r="AB795" s="37"/>
      <c r="AC795" s="37"/>
      <c r="AD795" s="679"/>
      <c r="AE795" s="679"/>
      <c r="AF795" s="37"/>
      <c r="AG795" s="37"/>
      <c r="AH795" s="37"/>
      <c r="AI795" s="856"/>
      <c r="AJ795" s="37"/>
      <c r="AK795" s="37"/>
      <c r="AL795" s="37"/>
      <c r="AM795" s="37"/>
      <c r="AN795" s="37"/>
      <c r="AO795" s="38"/>
      <c r="AP795" s="38"/>
      <c r="AQ795" s="37"/>
      <c r="AR795" s="37"/>
      <c r="AS795" s="37"/>
      <c r="AT795" s="38"/>
    </row>
    <row r="796" spans="1:46" ht="12.75"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c r="AA796" s="37"/>
      <c r="AB796" s="37"/>
      <c r="AC796" s="37"/>
      <c r="AD796" s="679"/>
      <c r="AE796" s="679"/>
      <c r="AF796" s="37"/>
      <c r="AG796" s="37"/>
      <c r="AH796" s="37"/>
      <c r="AI796" s="856"/>
      <c r="AJ796" s="37"/>
      <c r="AK796" s="37"/>
      <c r="AL796" s="37"/>
      <c r="AM796" s="37"/>
      <c r="AN796" s="37"/>
      <c r="AO796" s="38"/>
      <c r="AP796" s="38"/>
      <c r="AQ796" s="37"/>
      <c r="AR796" s="37"/>
      <c r="AS796" s="37"/>
      <c r="AT796" s="38"/>
    </row>
    <row r="797" spans="1:46" ht="12.75"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c r="AA797" s="37"/>
      <c r="AB797" s="37"/>
      <c r="AC797" s="37"/>
      <c r="AD797" s="679"/>
      <c r="AE797" s="679"/>
      <c r="AF797" s="37"/>
      <c r="AG797" s="37"/>
      <c r="AH797" s="37"/>
      <c r="AI797" s="856"/>
      <c r="AJ797" s="37"/>
      <c r="AK797" s="37"/>
      <c r="AL797" s="37"/>
      <c r="AM797" s="37"/>
      <c r="AN797" s="37"/>
      <c r="AO797" s="38"/>
      <c r="AP797" s="38"/>
      <c r="AQ797" s="37"/>
      <c r="AR797" s="37"/>
      <c r="AS797" s="37"/>
      <c r="AT797" s="38"/>
    </row>
    <row r="798" spans="1:46" ht="12.75"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c r="AA798" s="37"/>
      <c r="AB798" s="37"/>
      <c r="AC798" s="37"/>
      <c r="AD798" s="679"/>
      <c r="AE798" s="679"/>
      <c r="AF798" s="37"/>
      <c r="AG798" s="37"/>
      <c r="AH798" s="37"/>
      <c r="AI798" s="856"/>
      <c r="AJ798" s="37"/>
      <c r="AK798" s="37"/>
      <c r="AL798" s="37"/>
      <c r="AM798" s="37"/>
      <c r="AN798" s="37"/>
      <c r="AO798" s="38"/>
      <c r="AP798" s="38"/>
      <c r="AQ798" s="37"/>
      <c r="AR798" s="37"/>
      <c r="AS798" s="37"/>
      <c r="AT798" s="38"/>
    </row>
    <row r="799" spans="1:46" ht="12.75"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c r="AA799" s="37"/>
      <c r="AB799" s="37"/>
      <c r="AC799" s="37"/>
      <c r="AD799" s="679"/>
      <c r="AE799" s="679"/>
      <c r="AF799" s="37"/>
      <c r="AG799" s="37"/>
      <c r="AH799" s="37"/>
      <c r="AI799" s="856"/>
      <c r="AJ799" s="37"/>
      <c r="AK799" s="37"/>
      <c r="AL799" s="37"/>
      <c r="AM799" s="37"/>
      <c r="AN799" s="37"/>
      <c r="AO799" s="38"/>
      <c r="AP799" s="38"/>
      <c r="AQ799" s="37"/>
      <c r="AR799" s="37"/>
      <c r="AS799" s="37"/>
      <c r="AT799" s="38"/>
    </row>
    <row r="800" spans="1:46" ht="12.75"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c r="AA800" s="37"/>
      <c r="AB800" s="37"/>
      <c r="AC800" s="37"/>
      <c r="AD800" s="679"/>
      <c r="AE800" s="679"/>
      <c r="AF800" s="37"/>
      <c r="AG800" s="37"/>
      <c r="AH800" s="37"/>
      <c r="AI800" s="856"/>
      <c r="AJ800" s="37"/>
      <c r="AK800" s="37"/>
      <c r="AL800" s="37"/>
      <c r="AM800" s="37"/>
      <c r="AN800" s="37"/>
      <c r="AO800" s="38"/>
      <c r="AP800" s="38"/>
      <c r="AQ800" s="37"/>
      <c r="AR800" s="37"/>
      <c r="AS800" s="37"/>
      <c r="AT800" s="38"/>
    </row>
    <row r="801" spans="1:46" ht="12.75"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c r="AA801" s="37"/>
      <c r="AB801" s="37"/>
      <c r="AC801" s="37"/>
      <c r="AD801" s="679"/>
      <c r="AE801" s="679"/>
      <c r="AF801" s="37"/>
      <c r="AG801" s="37"/>
      <c r="AH801" s="37"/>
      <c r="AI801" s="856"/>
      <c r="AJ801" s="37"/>
      <c r="AK801" s="37"/>
      <c r="AL801" s="37"/>
      <c r="AM801" s="37"/>
      <c r="AN801" s="37"/>
      <c r="AO801" s="38"/>
      <c r="AP801" s="38"/>
      <c r="AQ801" s="37"/>
      <c r="AR801" s="37"/>
      <c r="AS801" s="37"/>
      <c r="AT801" s="38"/>
    </row>
    <row r="802" spans="1:46" ht="12.75"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c r="AA802" s="37"/>
      <c r="AB802" s="37"/>
      <c r="AC802" s="37"/>
      <c r="AD802" s="679"/>
      <c r="AE802" s="679"/>
      <c r="AF802" s="37"/>
      <c r="AG802" s="37"/>
      <c r="AH802" s="37"/>
      <c r="AI802" s="856"/>
      <c r="AJ802" s="37"/>
      <c r="AK802" s="37"/>
      <c r="AL802" s="37"/>
      <c r="AM802" s="37"/>
      <c r="AN802" s="37"/>
      <c r="AO802" s="38"/>
      <c r="AP802" s="38"/>
      <c r="AQ802" s="37"/>
      <c r="AR802" s="37"/>
      <c r="AS802" s="37"/>
      <c r="AT802" s="38"/>
    </row>
    <row r="803" spans="1:46" ht="12.75"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c r="AA803" s="37"/>
      <c r="AB803" s="37"/>
      <c r="AC803" s="37"/>
      <c r="AD803" s="679"/>
      <c r="AE803" s="679"/>
      <c r="AF803" s="37"/>
      <c r="AG803" s="37"/>
      <c r="AH803" s="37"/>
      <c r="AI803" s="856"/>
      <c r="AJ803" s="37"/>
      <c r="AK803" s="37"/>
      <c r="AL803" s="37"/>
      <c r="AM803" s="37"/>
      <c r="AN803" s="37"/>
      <c r="AO803" s="38"/>
      <c r="AP803" s="38"/>
      <c r="AQ803" s="37"/>
      <c r="AR803" s="37"/>
      <c r="AS803" s="37"/>
      <c r="AT803" s="38"/>
    </row>
    <row r="804" spans="1:46" ht="12.75"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c r="AA804" s="37"/>
      <c r="AB804" s="37"/>
      <c r="AC804" s="37"/>
      <c r="AD804" s="679"/>
      <c r="AE804" s="679"/>
      <c r="AF804" s="37"/>
      <c r="AG804" s="37"/>
      <c r="AH804" s="37"/>
      <c r="AI804" s="856"/>
      <c r="AJ804" s="37"/>
      <c r="AK804" s="37"/>
      <c r="AL804" s="37"/>
      <c r="AM804" s="37"/>
      <c r="AN804" s="37"/>
      <c r="AO804" s="38"/>
      <c r="AP804" s="38"/>
      <c r="AQ804" s="37"/>
      <c r="AR804" s="37"/>
      <c r="AS804" s="37"/>
      <c r="AT804" s="38"/>
    </row>
    <row r="805" spans="1:46" ht="12.75"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c r="AA805" s="37"/>
      <c r="AB805" s="37"/>
      <c r="AC805" s="37"/>
      <c r="AD805" s="679"/>
      <c r="AE805" s="679"/>
      <c r="AF805" s="37"/>
      <c r="AG805" s="37"/>
      <c r="AH805" s="37"/>
      <c r="AI805" s="856"/>
      <c r="AJ805" s="37"/>
      <c r="AK805" s="37"/>
      <c r="AL805" s="37"/>
      <c r="AM805" s="37"/>
      <c r="AN805" s="37"/>
      <c r="AO805" s="38"/>
      <c r="AP805" s="38"/>
      <c r="AQ805" s="37"/>
      <c r="AR805" s="37"/>
      <c r="AS805" s="37"/>
      <c r="AT805" s="38"/>
    </row>
    <row r="806" spans="1:46" ht="12.75"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c r="AA806" s="37"/>
      <c r="AB806" s="37"/>
      <c r="AC806" s="37"/>
      <c r="AD806" s="679"/>
      <c r="AE806" s="679"/>
      <c r="AF806" s="37"/>
      <c r="AG806" s="37"/>
      <c r="AH806" s="37"/>
      <c r="AI806" s="856"/>
      <c r="AJ806" s="37"/>
      <c r="AK806" s="37"/>
      <c r="AL806" s="37"/>
      <c r="AM806" s="37"/>
      <c r="AN806" s="37"/>
      <c r="AO806" s="38"/>
      <c r="AP806" s="38"/>
      <c r="AQ806" s="37"/>
      <c r="AR806" s="37"/>
      <c r="AS806" s="37"/>
      <c r="AT806" s="38"/>
    </row>
    <row r="807" spans="1:46" ht="12.75"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c r="AA807" s="37"/>
      <c r="AB807" s="37"/>
      <c r="AC807" s="37"/>
      <c r="AD807" s="679"/>
      <c r="AE807" s="679"/>
      <c r="AF807" s="37"/>
      <c r="AG807" s="37"/>
      <c r="AH807" s="37"/>
      <c r="AI807" s="856"/>
      <c r="AJ807" s="37"/>
      <c r="AK807" s="37"/>
      <c r="AL807" s="37"/>
      <c r="AM807" s="37"/>
      <c r="AN807" s="37"/>
      <c r="AO807" s="38"/>
      <c r="AP807" s="38"/>
      <c r="AQ807" s="37"/>
      <c r="AR807" s="37"/>
      <c r="AS807" s="37"/>
      <c r="AT807" s="38"/>
    </row>
    <row r="808" spans="1:46" ht="12.75"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c r="AA808" s="37"/>
      <c r="AB808" s="37"/>
      <c r="AC808" s="37"/>
      <c r="AD808" s="679"/>
      <c r="AE808" s="679"/>
      <c r="AF808" s="37"/>
      <c r="AG808" s="37"/>
      <c r="AH808" s="37"/>
      <c r="AI808" s="856"/>
      <c r="AJ808" s="37"/>
      <c r="AK808" s="37"/>
      <c r="AL808" s="37"/>
      <c r="AM808" s="37"/>
      <c r="AN808" s="37"/>
      <c r="AO808" s="38"/>
      <c r="AP808" s="38"/>
      <c r="AQ808" s="37"/>
      <c r="AR808" s="37"/>
      <c r="AS808" s="37"/>
      <c r="AT808" s="38"/>
    </row>
    <row r="809" spans="1:46" ht="12.75"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c r="AA809" s="37"/>
      <c r="AB809" s="37"/>
      <c r="AC809" s="37"/>
      <c r="AD809" s="679"/>
      <c r="AE809" s="679"/>
      <c r="AF809" s="37"/>
      <c r="AG809" s="37"/>
      <c r="AH809" s="37"/>
      <c r="AI809" s="856"/>
      <c r="AJ809" s="37"/>
      <c r="AK809" s="37"/>
      <c r="AL809" s="37"/>
      <c r="AM809" s="37"/>
      <c r="AN809" s="37"/>
      <c r="AO809" s="38"/>
      <c r="AP809" s="38"/>
      <c r="AQ809" s="37"/>
      <c r="AR809" s="37"/>
      <c r="AS809" s="37"/>
      <c r="AT809" s="38"/>
    </row>
    <row r="810" spans="1:46" ht="12.75"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c r="AA810" s="37"/>
      <c r="AB810" s="37"/>
      <c r="AC810" s="37"/>
      <c r="AD810" s="679"/>
      <c r="AE810" s="679"/>
      <c r="AF810" s="37"/>
      <c r="AG810" s="37"/>
      <c r="AH810" s="37"/>
      <c r="AI810" s="856"/>
      <c r="AJ810" s="37"/>
      <c r="AK810" s="37"/>
      <c r="AL810" s="37"/>
      <c r="AM810" s="37"/>
      <c r="AN810" s="37"/>
      <c r="AO810" s="38"/>
      <c r="AP810" s="38"/>
      <c r="AQ810" s="37"/>
      <c r="AR810" s="37"/>
      <c r="AS810" s="37"/>
      <c r="AT810" s="38"/>
    </row>
    <row r="811" spans="1:46" ht="12.75"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c r="AA811" s="37"/>
      <c r="AB811" s="37"/>
      <c r="AC811" s="37"/>
      <c r="AD811" s="679"/>
      <c r="AE811" s="679"/>
      <c r="AF811" s="37"/>
      <c r="AG811" s="37"/>
      <c r="AH811" s="37"/>
      <c r="AI811" s="856"/>
      <c r="AJ811" s="37"/>
      <c r="AK811" s="37"/>
      <c r="AL811" s="37"/>
      <c r="AM811" s="37"/>
      <c r="AN811" s="37"/>
      <c r="AO811" s="38"/>
      <c r="AP811" s="38"/>
      <c r="AQ811" s="37"/>
      <c r="AR811" s="37"/>
      <c r="AS811" s="37"/>
      <c r="AT811" s="38"/>
    </row>
    <row r="812" spans="1:46" ht="12.75"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c r="AA812" s="37"/>
      <c r="AB812" s="37"/>
      <c r="AC812" s="37"/>
      <c r="AD812" s="679"/>
      <c r="AE812" s="679"/>
      <c r="AF812" s="37"/>
      <c r="AG812" s="37"/>
      <c r="AH812" s="37"/>
      <c r="AI812" s="856"/>
      <c r="AJ812" s="37"/>
      <c r="AK812" s="37"/>
      <c r="AL812" s="37"/>
      <c r="AM812" s="37"/>
      <c r="AN812" s="37"/>
      <c r="AO812" s="38"/>
      <c r="AP812" s="38"/>
      <c r="AQ812" s="37"/>
      <c r="AR812" s="37"/>
      <c r="AS812" s="37"/>
      <c r="AT812" s="38"/>
    </row>
    <row r="813" spans="1:46" ht="12.75"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c r="AA813" s="37"/>
      <c r="AB813" s="37"/>
      <c r="AC813" s="37"/>
      <c r="AD813" s="679"/>
      <c r="AE813" s="679"/>
      <c r="AF813" s="37"/>
      <c r="AG813" s="37"/>
      <c r="AH813" s="37"/>
      <c r="AI813" s="856"/>
      <c r="AJ813" s="37"/>
      <c r="AK813" s="37"/>
      <c r="AL813" s="37"/>
      <c r="AM813" s="37"/>
      <c r="AN813" s="37"/>
      <c r="AO813" s="38"/>
      <c r="AP813" s="38"/>
      <c r="AQ813" s="37"/>
      <c r="AR813" s="37"/>
      <c r="AS813" s="37"/>
      <c r="AT813" s="38"/>
    </row>
    <row r="814" spans="1:46" ht="12.75"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c r="AA814" s="37"/>
      <c r="AB814" s="37"/>
      <c r="AC814" s="37"/>
      <c r="AD814" s="679"/>
      <c r="AE814" s="679"/>
      <c r="AF814" s="37"/>
      <c r="AG814" s="37"/>
      <c r="AH814" s="37"/>
      <c r="AI814" s="856"/>
      <c r="AJ814" s="37"/>
      <c r="AK814" s="37"/>
      <c r="AL814" s="37"/>
      <c r="AM814" s="37"/>
      <c r="AN814" s="37"/>
      <c r="AO814" s="38"/>
      <c r="AP814" s="38"/>
      <c r="AQ814" s="37"/>
      <c r="AR814" s="37"/>
      <c r="AS814" s="37"/>
      <c r="AT814" s="38"/>
    </row>
    <row r="815" spans="1:46" ht="12.75"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c r="AA815" s="37"/>
      <c r="AB815" s="37"/>
      <c r="AC815" s="37"/>
      <c r="AD815" s="679"/>
      <c r="AE815" s="679"/>
      <c r="AF815" s="37"/>
      <c r="AG815" s="37"/>
      <c r="AH815" s="37"/>
      <c r="AI815" s="856"/>
      <c r="AJ815" s="37"/>
      <c r="AK815" s="37"/>
      <c r="AL815" s="37"/>
      <c r="AM815" s="37"/>
      <c r="AN815" s="37"/>
      <c r="AO815" s="38"/>
      <c r="AP815" s="38"/>
      <c r="AQ815" s="37"/>
      <c r="AR815" s="37"/>
      <c r="AS815" s="37"/>
      <c r="AT815" s="38"/>
    </row>
    <row r="816" spans="1:46" ht="12.75"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c r="AA816" s="37"/>
      <c r="AB816" s="37"/>
      <c r="AC816" s="37"/>
      <c r="AD816" s="679"/>
      <c r="AE816" s="679"/>
      <c r="AF816" s="37"/>
      <c r="AG816" s="37"/>
      <c r="AH816" s="37"/>
      <c r="AI816" s="856"/>
      <c r="AJ816" s="37"/>
      <c r="AK816" s="37"/>
      <c r="AL816" s="37"/>
      <c r="AM816" s="37"/>
      <c r="AN816" s="37"/>
      <c r="AO816" s="38"/>
      <c r="AP816" s="38"/>
      <c r="AQ816" s="37"/>
      <c r="AR816" s="37"/>
      <c r="AS816" s="37"/>
      <c r="AT816" s="38"/>
    </row>
    <row r="817" spans="1:46" ht="12.75"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c r="AB817" s="37"/>
      <c r="AC817" s="37"/>
      <c r="AD817" s="679"/>
      <c r="AE817" s="679"/>
      <c r="AF817" s="37"/>
      <c r="AG817" s="37"/>
      <c r="AH817" s="37"/>
      <c r="AI817" s="856"/>
      <c r="AJ817" s="37"/>
      <c r="AK817" s="37"/>
      <c r="AL817" s="37"/>
      <c r="AM817" s="37"/>
      <c r="AN817" s="37"/>
      <c r="AO817" s="38"/>
      <c r="AP817" s="38"/>
      <c r="AQ817" s="37"/>
      <c r="AR817" s="37"/>
      <c r="AS817" s="37"/>
      <c r="AT817" s="38"/>
    </row>
    <row r="818" spans="1:46" ht="12.75"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c r="AA818" s="37"/>
      <c r="AB818" s="37"/>
      <c r="AC818" s="37"/>
      <c r="AD818" s="679"/>
      <c r="AE818" s="679"/>
      <c r="AF818" s="37"/>
      <c r="AG818" s="37"/>
      <c r="AH818" s="37"/>
      <c r="AI818" s="856"/>
      <c r="AJ818" s="37"/>
      <c r="AK818" s="37"/>
      <c r="AL818" s="37"/>
      <c r="AM818" s="37"/>
      <c r="AN818" s="37"/>
      <c r="AO818" s="38"/>
      <c r="AP818" s="38"/>
      <c r="AQ818" s="37"/>
      <c r="AR818" s="37"/>
      <c r="AS818" s="37"/>
      <c r="AT818" s="38"/>
    </row>
    <row r="819" spans="1:46" ht="12.75"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c r="AA819" s="37"/>
      <c r="AB819" s="37"/>
      <c r="AC819" s="37"/>
      <c r="AD819" s="679"/>
      <c r="AE819" s="679"/>
      <c r="AF819" s="37"/>
      <c r="AG819" s="37"/>
      <c r="AH819" s="37"/>
      <c r="AI819" s="856"/>
      <c r="AJ819" s="37"/>
      <c r="AK819" s="37"/>
      <c r="AL819" s="37"/>
      <c r="AM819" s="37"/>
      <c r="AN819" s="37"/>
      <c r="AO819" s="38"/>
      <c r="AP819" s="38"/>
      <c r="AQ819" s="37"/>
      <c r="AR819" s="37"/>
      <c r="AS819" s="37"/>
      <c r="AT819" s="38"/>
    </row>
    <row r="820" spans="1:46" ht="12.75"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c r="AA820" s="37"/>
      <c r="AB820" s="37"/>
      <c r="AC820" s="37"/>
      <c r="AD820" s="679"/>
      <c r="AE820" s="679"/>
      <c r="AF820" s="37"/>
      <c r="AG820" s="37"/>
      <c r="AH820" s="37"/>
      <c r="AI820" s="856"/>
      <c r="AJ820" s="37"/>
      <c r="AK820" s="37"/>
      <c r="AL820" s="37"/>
      <c r="AM820" s="37"/>
      <c r="AN820" s="37"/>
      <c r="AO820" s="38"/>
      <c r="AP820" s="38"/>
      <c r="AQ820" s="37"/>
      <c r="AR820" s="37"/>
      <c r="AS820" s="37"/>
      <c r="AT820" s="38"/>
    </row>
    <row r="821" spans="1:46" ht="12.75"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c r="AA821" s="37"/>
      <c r="AB821" s="37"/>
      <c r="AC821" s="37"/>
      <c r="AD821" s="679"/>
      <c r="AE821" s="679"/>
      <c r="AF821" s="37"/>
      <c r="AG821" s="37"/>
      <c r="AH821" s="37"/>
      <c r="AI821" s="856"/>
      <c r="AJ821" s="37"/>
      <c r="AK821" s="37"/>
      <c r="AL821" s="37"/>
      <c r="AM821" s="37"/>
      <c r="AN821" s="37"/>
      <c r="AO821" s="38"/>
      <c r="AP821" s="38"/>
      <c r="AQ821" s="37"/>
      <c r="AR821" s="37"/>
      <c r="AS821" s="37"/>
      <c r="AT821" s="38"/>
    </row>
    <row r="822" spans="1:46" ht="12.75"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c r="AA822" s="37"/>
      <c r="AB822" s="37"/>
      <c r="AC822" s="37"/>
      <c r="AD822" s="679"/>
      <c r="AE822" s="679"/>
      <c r="AF822" s="37"/>
      <c r="AG822" s="37"/>
      <c r="AH822" s="37"/>
      <c r="AI822" s="856"/>
      <c r="AJ822" s="37"/>
      <c r="AK822" s="37"/>
      <c r="AL822" s="37"/>
      <c r="AM822" s="37"/>
      <c r="AN822" s="37"/>
      <c r="AO822" s="38"/>
      <c r="AP822" s="38"/>
      <c r="AQ822" s="37"/>
      <c r="AR822" s="37"/>
      <c r="AS822" s="37"/>
      <c r="AT822" s="38"/>
    </row>
    <row r="823" spans="1:46" ht="12.75"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c r="AA823" s="37"/>
      <c r="AB823" s="37"/>
      <c r="AC823" s="37"/>
      <c r="AD823" s="679"/>
      <c r="AE823" s="679"/>
      <c r="AF823" s="37"/>
      <c r="AG823" s="37"/>
      <c r="AH823" s="37"/>
      <c r="AI823" s="856"/>
      <c r="AJ823" s="37"/>
      <c r="AK823" s="37"/>
      <c r="AL823" s="37"/>
      <c r="AM823" s="37"/>
      <c r="AN823" s="37"/>
      <c r="AO823" s="38"/>
      <c r="AP823" s="38"/>
      <c r="AQ823" s="37"/>
      <c r="AR823" s="37"/>
      <c r="AS823" s="37"/>
      <c r="AT823" s="38"/>
    </row>
    <row r="824" spans="1:46" ht="12.75"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c r="AA824" s="37"/>
      <c r="AB824" s="37"/>
      <c r="AC824" s="37"/>
      <c r="AD824" s="679"/>
      <c r="AE824" s="679"/>
      <c r="AF824" s="37"/>
      <c r="AG824" s="37"/>
      <c r="AH824" s="37"/>
      <c r="AI824" s="856"/>
      <c r="AJ824" s="37"/>
      <c r="AK824" s="37"/>
      <c r="AL824" s="37"/>
      <c r="AM824" s="37"/>
      <c r="AN824" s="37"/>
      <c r="AO824" s="38"/>
      <c r="AP824" s="38"/>
      <c r="AQ824" s="37"/>
      <c r="AR824" s="37"/>
      <c r="AS824" s="37"/>
      <c r="AT824" s="38"/>
    </row>
    <row r="825" spans="1:46" ht="12.75"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37"/>
      <c r="AC825" s="37"/>
      <c r="AD825" s="679"/>
      <c r="AE825" s="679"/>
      <c r="AF825" s="37"/>
      <c r="AG825" s="37"/>
      <c r="AH825" s="37"/>
      <c r="AI825" s="856"/>
      <c r="AJ825" s="37"/>
      <c r="AK825" s="37"/>
      <c r="AL825" s="37"/>
      <c r="AM825" s="37"/>
      <c r="AN825" s="37"/>
      <c r="AO825" s="38"/>
      <c r="AP825" s="38"/>
      <c r="AQ825" s="37"/>
      <c r="AR825" s="37"/>
      <c r="AS825" s="37"/>
      <c r="AT825" s="38"/>
    </row>
    <row r="826" spans="1:46" ht="12.75"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c r="AA826" s="37"/>
      <c r="AB826" s="37"/>
      <c r="AC826" s="37"/>
      <c r="AD826" s="679"/>
      <c r="AE826" s="679"/>
      <c r="AF826" s="37"/>
      <c r="AG826" s="37"/>
      <c r="AH826" s="37"/>
      <c r="AI826" s="856"/>
      <c r="AJ826" s="37"/>
      <c r="AK826" s="37"/>
      <c r="AL826" s="37"/>
      <c r="AM826" s="37"/>
      <c r="AN826" s="37"/>
      <c r="AO826" s="38"/>
      <c r="AP826" s="38"/>
      <c r="AQ826" s="37"/>
      <c r="AR826" s="37"/>
      <c r="AS826" s="37"/>
      <c r="AT826" s="38"/>
    </row>
    <row r="827" spans="1:46" ht="12.75"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c r="AA827" s="37"/>
      <c r="AB827" s="37"/>
      <c r="AC827" s="37"/>
      <c r="AD827" s="679"/>
      <c r="AE827" s="679"/>
      <c r="AF827" s="37"/>
      <c r="AG827" s="37"/>
      <c r="AH827" s="37"/>
      <c r="AI827" s="856"/>
      <c r="AJ827" s="37"/>
      <c r="AK827" s="37"/>
      <c r="AL827" s="37"/>
      <c r="AM827" s="37"/>
      <c r="AN827" s="37"/>
      <c r="AO827" s="38"/>
      <c r="AP827" s="38"/>
      <c r="AQ827" s="37"/>
      <c r="AR827" s="37"/>
      <c r="AS827" s="37"/>
      <c r="AT827" s="38"/>
    </row>
    <row r="828" spans="1:46" ht="12.75"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c r="AA828" s="37"/>
      <c r="AB828" s="37"/>
      <c r="AC828" s="37"/>
      <c r="AD828" s="679"/>
      <c r="AE828" s="679"/>
      <c r="AF828" s="37"/>
      <c r="AG828" s="37"/>
      <c r="AH828" s="37"/>
      <c r="AI828" s="856"/>
      <c r="AJ828" s="37"/>
      <c r="AK828" s="37"/>
      <c r="AL828" s="37"/>
      <c r="AM828" s="37"/>
      <c r="AN828" s="37"/>
      <c r="AO828" s="38"/>
      <c r="AP828" s="38"/>
      <c r="AQ828" s="37"/>
      <c r="AR828" s="37"/>
      <c r="AS828" s="37"/>
      <c r="AT828" s="38"/>
    </row>
    <row r="829" spans="1:46" ht="12.75"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c r="AA829" s="37"/>
      <c r="AB829" s="37"/>
      <c r="AC829" s="37"/>
      <c r="AD829" s="679"/>
      <c r="AE829" s="679"/>
      <c r="AF829" s="37"/>
      <c r="AG829" s="37"/>
      <c r="AH829" s="37"/>
      <c r="AI829" s="856"/>
      <c r="AJ829" s="37"/>
      <c r="AK829" s="37"/>
      <c r="AL829" s="37"/>
      <c r="AM829" s="37"/>
      <c r="AN829" s="37"/>
      <c r="AO829" s="38"/>
      <c r="AP829" s="38"/>
      <c r="AQ829" s="37"/>
      <c r="AR829" s="37"/>
      <c r="AS829" s="37"/>
      <c r="AT829" s="38"/>
    </row>
    <row r="830" spans="1:46" ht="12.75"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c r="AA830" s="37"/>
      <c r="AB830" s="37"/>
      <c r="AC830" s="37"/>
      <c r="AD830" s="679"/>
      <c r="AE830" s="679"/>
      <c r="AF830" s="37"/>
      <c r="AG830" s="37"/>
      <c r="AH830" s="37"/>
      <c r="AI830" s="856"/>
      <c r="AJ830" s="37"/>
      <c r="AK830" s="37"/>
      <c r="AL830" s="37"/>
      <c r="AM830" s="37"/>
      <c r="AN830" s="37"/>
      <c r="AO830" s="38"/>
      <c r="AP830" s="38"/>
      <c r="AQ830" s="37"/>
      <c r="AR830" s="37"/>
      <c r="AS830" s="37"/>
      <c r="AT830" s="38"/>
    </row>
    <row r="831" spans="1:46" ht="12.75"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c r="AA831" s="37"/>
      <c r="AB831" s="37"/>
      <c r="AC831" s="37"/>
      <c r="AD831" s="679"/>
      <c r="AE831" s="679"/>
      <c r="AF831" s="37"/>
      <c r="AG831" s="37"/>
      <c r="AH831" s="37"/>
      <c r="AI831" s="856"/>
      <c r="AJ831" s="37"/>
      <c r="AK831" s="37"/>
      <c r="AL831" s="37"/>
      <c r="AM831" s="37"/>
      <c r="AN831" s="37"/>
      <c r="AO831" s="38"/>
      <c r="AP831" s="38"/>
      <c r="AQ831" s="37"/>
      <c r="AR831" s="37"/>
      <c r="AS831" s="37"/>
      <c r="AT831" s="38"/>
    </row>
    <row r="832" spans="1:46" ht="12.75"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c r="AA832" s="37"/>
      <c r="AB832" s="37"/>
      <c r="AC832" s="37"/>
      <c r="AD832" s="679"/>
      <c r="AE832" s="679"/>
      <c r="AF832" s="37"/>
      <c r="AG832" s="37"/>
      <c r="AH832" s="37"/>
      <c r="AI832" s="856"/>
      <c r="AJ832" s="37"/>
      <c r="AK832" s="37"/>
      <c r="AL832" s="37"/>
      <c r="AM832" s="37"/>
      <c r="AN832" s="37"/>
      <c r="AO832" s="38"/>
      <c r="AP832" s="38"/>
      <c r="AQ832" s="37"/>
      <c r="AR832" s="37"/>
      <c r="AS832" s="37"/>
      <c r="AT832" s="38"/>
    </row>
    <row r="833" spans="1:46" ht="12.75"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c r="AA833" s="37"/>
      <c r="AB833" s="37"/>
      <c r="AC833" s="37"/>
      <c r="AD833" s="679"/>
      <c r="AE833" s="679"/>
      <c r="AF833" s="37"/>
      <c r="AG833" s="37"/>
      <c r="AH833" s="37"/>
      <c r="AI833" s="856"/>
      <c r="AJ833" s="37"/>
      <c r="AK833" s="37"/>
      <c r="AL833" s="37"/>
      <c r="AM833" s="37"/>
      <c r="AN833" s="37"/>
      <c r="AO833" s="38"/>
      <c r="AP833" s="38"/>
      <c r="AQ833" s="37"/>
      <c r="AR833" s="37"/>
      <c r="AS833" s="37"/>
      <c r="AT833" s="38"/>
    </row>
    <row r="834" spans="1:46" ht="12.75"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c r="AA834" s="37"/>
      <c r="AB834" s="37"/>
      <c r="AC834" s="37"/>
      <c r="AD834" s="679"/>
      <c r="AE834" s="679"/>
      <c r="AF834" s="37"/>
      <c r="AG834" s="37"/>
      <c r="AH834" s="37"/>
      <c r="AI834" s="856"/>
      <c r="AJ834" s="37"/>
      <c r="AK834" s="37"/>
      <c r="AL834" s="37"/>
      <c r="AM834" s="37"/>
      <c r="AN834" s="37"/>
      <c r="AO834" s="38"/>
      <c r="AP834" s="38"/>
      <c r="AQ834" s="37"/>
      <c r="AR834" s="37"/>
      <c r="AS834" s="37"/>
      <c r="AT834" s="38"/>
    </row>
    <row r="835" spans="1:46" ht="12.75"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c r="AA835" s="37"/>
      <c r="AB835" s="37"/>
      <c r="AC835" s="37"/>
      <c r="AD835" s="679"/>
      <c r="AE835" s="679"/>
      <c r="AF835" s="37"/>
      <c r="AG835" s="37"/>
      <c r="AH835" s="37"/>
      <c r="AI835" s="856"/>
      <c r="AJ835" s="37"/>
      <c r="AK835" s="37"/>
      <c r="AL835" s="37"/>
      <c r="AM835" s="37"/>
      <c r="AN835" s="37"/>
      <c r="AO835" s="38"/>
      <c r="AP835" s="38"/>
      <c r="AQ835" s="37"/>
      <c r="AR835" s="37"/>
      <c r="AS835" s="37"/>
      <c r="AT835" s="38"/>
    </row>
    <row r="836" spans="1:46" ht="12.75"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c r="AA836" s="37"/>
      <c r="AB836" s="37"/>
      <c r="AC836" s="37"/>
      <c r="AD836" s="679"/>
      <c r="AE836" s="679"/>
      <c r="AF836" s="37"/>
      <c r="AG836" s="37"/>
      <c r="AH836" s="37"/>
      <c r="AI836" s="856"/>
      <c r="AJ836" s="37"/>
      <c r="AK836" s="37"/>
      <c r="AL836" s="37"/>
      <c r="AM836" s="37"/>
      <c r="AN836" s="37"/>
      <c r="AO836" s="38"/>
      <c r="AP836" s="38"/>
      <c r="AQ836" s="37"/>
      <c r="AR836" s="37"/>
      <c r="AS836" s="37"/>
      <c r="AT836" s="38"/>
    </row>
    <row r="837" spans="1:46" ht="12.75"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c r="AA837" s="37"/>
      <c r="AB837" s="37"/>
      <c r="AC837" s="37"/>
      <c r="AD837" s="679"/>
      <c r="AE837" s="679"/>
      <c r="AF837" s="37"/>
      <c r="AG837" s="37"/>
      <c r="AH837" s="37"/>
      <c r="AI837" s="856"/>
      <c r="AJ837" s="37"/>
      <c r="AK837" s="37"/>
      <c r="AL837" s="37"/>
      <c r="AM837" s="37"/>
      <c r="AN837" s="37"/>
      <c r="AO837" s="38"/>
      <c r="AP837" s="38"/>
      <c r="AQ837" s="37"/>
      <c r="AR837" s="37"/>
      <c r="AS837" s="37"/>
      <c r="AT837" s="38"/>
    </row>
    <row r="838" spans="1:46" ht="12.75"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c r="AA838" s="37"/>
      <c r="AB838" s="37"/>
      <c r="AC838" s="37"/>
      <c r="AD838" s="679"/>
      <c r="AE838" s="679"/>
      <c r="AF838" s="37"/>
      <c r="AG838" s="37"/>
      <c r="AH838" s="37"/>
      <c r="AI838" s="856"/>
      <c r="AJ838" s="37"/>
      <c r="AK838" s="37"/>
      <c r="AL838" s="37"/>
      <c r="AM838" s="37"/>
      <c r="AN838" s="37"/>
      <c r="AO838" s="38"/>
      <c r="AP838" s="38"/>
      <c r="AQ838" s="37"/>
      <c r="AR838" s="37"/>
      <c r="AS838" s="37"/>
      <c r="AT838" s="38"/>
    </row>
    <row r="839" spans="1:46" ht="12.75"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c r="AA839" s="37"/>
      <c r="AB839" s="37"/>
      <c r="AC839" s="37"/>
      <c r="AD839" s="679"/>
      <c r="AE839" s="679"/>
      <c r="AF839" s="37"/>
      <c r="AG839" s="37"/>
      <c r="AH839" s="37"/>
      <c r="AI839" s="856"/>
      <c r="AJ839" s="37"/>
      <c r="AK839" s="37"/>
      <c r="AL839" s="37"/>
      <c r="AM839" s="37"/>
      <c r="AN839" s="37"/>
      <c r="AO839" s="38"/>
      <c r="AP839" s="38"/>
      <c r="AQ839" s="37"/>
      <c r="AR839" s="37"/>
      <c r="AS839" s="37"/>
      <c r="AT839" s="38"/>
    </row>
    <row r="840" spans="1:46" ht="12.75"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c r="AA840" s="37"/>
      <c r="AB840" s="37"/>
      <c r="AC840" s="37"/>
      <c r="AD840" s="679"/>
      <c r="AE840" s="679"/>
      <c r="AF840" s="37"/>
      <c r="AG840" s="37"/>
      <c r="AH840" s="37"/>
      <c r="AI840" s="856"/>
      <c r="AJ840" s="37"/>
      <c r="AK840" s="37"/>
      <c r="AL840" s="37"/>
      <c r="AM840" s="37"/>
      <c r="AN840" s="37"/>
      <c r="AO840" s="38"/>
      <c r="AP840" s="38"/>
      <c r="AQ840" s="37"/>
      <c r="AR840" s="37"/>
      <c r="AS840" s="37"/>
      <c r="AT840" s="38"/>
    </row>
    <row r="841" spans="1:46" ht="12.75"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c r="AA841" s="37"/>
      <c r="AB841" s="37"/>
      <c r="AC841" s="37"/>
      <c r="AD841" s="679"/>
      <c r="AE841" s="679"/>
      <c r="AF841" s="37"/>
      <c r="AG841" s="37"/>
      <c r="AH841" s="37"/>
      <c r="AI841" s="856"/>
      <c r="AJ841" s="37"/>
      <c r="AK841" s="37"/>
      <c r="AL841" s="37"/>
      <c r="AM841" s="37"/>
      <c r="AN841" s="37"/>
      <c r="AO841" s="38"/>
      <c r="AP841" s="38"/>
      <c r="AQ841" s="37"/>
      <c r="AR841" s="37"/>
      <c r="AS841" s="37"/>
      <c r="AT841" s="38"/>
    </row>
    <row r="842" spans="1:46" ht="12.75"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c r="AA842" s="37"/>
      <c r="AB842" s="37"/>
      <c r="AC842" s="37"/>
      <c r="AD842" s="679"/>
      <c r="AE842" s="679"/>
      <c r="AF842" s="37"/>
      <c r="AG842" s="37"/>
      <c r="AH842" s="37"/>
      <c r="AI842" s="856"/>
      <c r="AJ842" s="37"/>
      <c r="AK842" s="37"/>
      <c r="AL842" s="37"/>
      <c r="AM842" s="37"/>
      <c r="AN842" s="37"/>
      <c r="AO842" s="38"/>
      <c r="AP842" s="38"/>
      <c r="AQ842" s="37"/>
      <c r="AR842" s="37"/>
      <c r="AS842" s="37"/>
      <c r="AT842" s="38"/>
    </row>
    <row r="843" spans="1:46" ht="12.75"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c r="AA843" s="37"/>
      <c r="AB843" s="37"/>
      <c r="AC843" s="37"/>
      <c r="AD843" s="679"/>
      <c r="AE843" s="679"/>
      <c r="AF843" s="37"/>
      <c r="AG843" s="37"/>
      <c r="AH843" s="37"/>
      <c r="AI843" s="856"/>
      <c r="AJ843" s="37"/>
      <c r="AK843" s="37"/>
      <c r="AL843" s="37"/>
      <c r="AM843" s="37"/>
      <c r="AN843" s="37"/>
      <c r="AO843" s="38"/>
      <c r="AP843" s="38"/>
      <c r="AQ843" s="37"/>
      <c r="AR843" s="37"/>
      <c r="AS843" s="37"/>
      <c r="AT843" s="38"/>
    </row>
    <row r="844" spans="1:46" ht="12.75"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c r="AA844" s="37"/>
      <c r="AB844" s="37"/>
      <c r="AC844" s="37"/>
      <c r="AD844" s="679"/>
      <c r="AE844" s="679"/>
      <c r="AF844" s="37"/>
      <c r="AG844" s="37"/>
      <c r="AH844" s="37"/>
      <c r="AI844" s="856"/>
      <c r="AJ844" s="37"/>
      <c r="AK844" s="37"/>
      <c r="AL844" s="37"/>
      <c r="AM844" s="37"/>
      <c r="AN844" s="37"/>
      <c r="AO844" s="38"/>
      <c r="AP844" s="38"/>
      <c r="AQ844" s="37"/>
      <c r="AR844" s="37"/>
      <c r="AS844" s="37"/>
      <c r="AT844" s="38"/>
    </row>
    <row r="845" spans="1:46" ht="12.75"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c r="AA845" s="37"/>
      <c r="AB845" s="37"/>
      <c r="AC845" s="37"/>
      <c r="AD845" s="679"/>
      <c r="AE845" s="679"/>
      <c r="AF845" s="37"/>
      <c r="AG845" s="37"/>
      <c r="AH845" s="37"/>
      <c r="AI845" s="856"/>
      <c r="AJ845" s="37"/>
      <c r="AK845" s="37"/>
      <c r="AL845" s="37"/>
      <c r="AM845" s="37"/>
      <c r="AN845" s="37"/>
      <c r="AO845" s="38"/>
      <c r="AP845" s="38"/>
      <c r="AQ845" s="37"/>
      <c r="AR845" s="37"/>
      <c r="AS845" s="37"/>
      <c r="AT845" s="38"/>
    </row>
    <row r="846" spans="1:46" ht="12.75"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c r="AA846" s="37"/>
      <c r="AB846" s="37"/>
      <c r="AC846" s="37"/>
      <c r="AD846" s="679"/>
      <c r="AE846" s="679"/>
      <c r="AF846" s="37"/>
      <c r="AG846" s="37"/>
      <c r="AH846" s="37"/>
      <c r="AI846" s="856"/>
      <c r="AJ846" s="37"/>
      <c r="AK846" s="37"/>
      <c r="AL846" s="37"/>
      <c r="AM846" s="37"/>
      <c r="AN846" s="37"/>
      <c r="AO846" s="38"/>
      <c r="AP846" s="38"/>
      <c r="AQ846" s="37"/>
      <c r="AR846" s="37"/>
      <c r="AS846" s="37"/>
      <c r="AT846" s="38"/>
    </row>
    <row r="847" spans="1:46" ht="12.75"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c r="AA847" s="37"/>
      <c r="AB847" s="37"/>
      <c r="AC847" s="37"/>
      <c r="AD847" s="679"/>
      <c r="AE847" s="679"/>
      <c r="AF847" s="37"/>
      <c r="AG847" s="37"/>
      <c r="AH847" s="37"/>
      <c r="AI847" s="856"/>
      <c r="AJ847" s="37"/>
      <c r="AK847" s="37"/>
      <c r="AL847" s="37"/>
      <c r="AM847" s="37"/>
      <c r="AN847" s="37"/>
      <c r="AO847" s="38"/>
      <c r="AP847" s="38"/>
      <c r="AQ847" s="37"/>
      <c r="AR847" s="37"/>
      <c r="AS847" s="37"/>
      <c r="AT847" s="38"/>
    </row>
    <row r="848" spans="1:46" ht="12.75"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c r="AA848" s="37"/>
      <c r="AB848" s="37"/>
      <c r="AC848" s="37"/>
      <c r="AD848" s="679"/>
      <c r="AE848" s="679"/>
      <c r="AF848" s="37"/>
      <c r="AG848" s="37"/>
      <c r="AH848" s="37"/>
      <c r="AI848" s="856"/>
      <c r="AJ848" s="37"/>
      <c r="AK848" s="37"/>
      <c r="AL848" s="37"/>
      <c r="AM848" s="37"/>
      <c r="AN848" s="37"/>
      <c r="AO848" s="38"/>
      <c r="AP848" s="38"/>
      <c r="AQ848" s="37"/>
      <c r="AR848" s="37"/>
      <c r="AS848" s="37"/>
      <c r="AT848" s="38"/>
    </row>
    <row r="849" spans="1:46" ht="12.75"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c r="AA849" s="37"/>
      <c r="AB849" s="37"/>
      <c r="AC849" s="37"/>
      <c r="AD849" s="679"/>
      <c r="AE849" s="679"/>
      <c r="AF849" s="37"/>
      <c r="AG849" s="37"/>
      <c r="AH849" s="37"/>
      <c r="AI849" s="856"/>
      <c r="AJ849" s="37"/>
      <c r="AK849" s="37"/>
      <c r="AL849" s="37"/>
      <c r="AM849" s="37"/>
      <c r="AN849" s="37"/>
      <c r="AO849" s="38"/>
      <c r="AP849" s="38"/>
      <c r="AQ849" s="37"/>
      <c r="AR849" s="37"/>
      <c r="AS849" s="37"/>
      <c r="AT849" s="38"/>
    </row>
    <row r="850" spans="1:46" ht="12.75"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c r="AA850" s="37"/>
      <c r="AB850" s="37"/>
      <c r="AC850" s="37"/>
      <c r="AD850" s="679"/>
      <c r="AE850" s="679"/>
      <c r="AF850" s="37"/>
      <c r="AG850" s="37"/>
      <c r="AH850" s="37"/>
      <c r="AI850" s="856"/>
      <c r="AJ850" s="37"/>
      <c r="AK850" s="37"/>
      <c r="AL850" s="37"/>
      <c r="AM850" s="37"/>
      <c r="AN850" s="37"/>
      <c r="AO850" s="38"/>
      <c r="AP850" s="38"/>
      <c r="AQ850" s="37"/>
      <c r="AR850" s="37"/>
      <c r="AS850" s="37"/>
      <c r="AT850" s="38"/>
    </row>
    <row r="851" spans="1:46" ht="12.75"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c r="AA851" s="37"/>
      <c r="AB851" s="37"/>
      <c r="AC851" s="37"/>
      <c r="AD851" s="679"/>
      <c r="AE851" s="679"/>
      <c r="AF851" s="37"/>
      <c r="AG851" s="37"/>
      <c r="AH851" s="37"/>
      <c r="AI851" s="856"/>
      <c r="AJ851" s="37"/>
      <c r="AK851" s="37"/>
      <c r="AL851" s="37"/>
      <c r="AM851" s="37"/>
      <c r="AN851" s="37"/>
      <c r="AO851" s="38"/>
      <c r="AP851" s="38"/>
      <c r="AQ851" s="37"/>
      <c r="AR851" s="37"/>
      <c r="AS851" s="37"/>
      <c r="AT851" s="38"/>
    </row>
    <row r="852" spans="1:46" ht="12.75"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c r="AA852" s="37"/>
      <c r="AB852" s="37"/>
      <c r="AC852" s="37"/>
      <c r="AD852" s="679"/>
      <c r="AE852" s="679"/>
      <c r="AF852" s="37"/>
      <c r="AG852" s="37"/>
      <c r="AH852" s="37"/>
      <c r="AI852" s="856"/>
      <c r="AJ852" s="37"/>
      <c r="AK852" s="37"/>
      <c r="AL852" s="37"/>
      <c r="AM852" s="37"/>
      <c r="AN852" s="37"/>
      <c r="AO852" s="38"/>
      <c r="AP852" s="38"/>
      <c r="AQ852" s="37"/>
      <c r="AR852" s="37"/>
      <c r="AS852" s="37"/>
      <c r="AT852" s="38"/>
    </row>
    <row r="853" spans="1:46" ht="12.75"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c r="AA853" s="37"/>
      <c r="AB853" s="37"/>
      <c r="AC853" s="37"/>
      <c r="AD853" s="679"/>
      <c r="AE853" s="679"/>
      <c r="AF853" s="37"/>
      <c r="AG853" s="37"/>
      <c r="AH853" s="37"/>
      <c r="AI853" s="856"/>
      <c r="AJ853" s="37"/>
      <c r="AK853" s="37"/>
      <c r="AL853" s="37"/>
      <c r="AM853" s="37"/>
      <c r="AN853" s="37"/>
      <c r="AO853" s="38"/>
      <c r="AP853" s="38"/>
      <c r="AQ853" s="37"/>
      <c r="AR853" s="37"/>
      <c r="AS853" s="37"/>
      <c r="AT853" s="38"/>
    </row>
    <row r="854" spans="1:46" ht="12.75"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c r="AA854" s="37"/>
      <c r="AB854" s="37"/>
      <c r="AC854" s="37"/>
      <c r="AD854" s="679"/>
      <c r="AE854" s="679"/>
      <c r="AF854" s="37"/>
      <c r="AG854" s="37"/>
      <c r="AH854" s="37"/>
      <c r="AI854" s="856"/>
      <c r="AJ854" s="37"/>
      <c r="AK854" s="37"/>
      <c r="AL854" s="37"/>
      <c r="AM854" s="37"/>
      <c r="AN854" s="37"/>
      <c r="AO854" s="38"/>
      <c r="AP854" s="38"/>
      <c r="AQ854" s="37"/>
      <c r="AR854" s="37"/>
      <c r="AS854" s="37"/>
      <c r="AT854" s="38"/>
    </row>
    <row r="855" spans="1:46" ht="12.75"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c r="AA855" s="37"/>
      <c r="AB855" s="37"/>
      <c r="AC855" s="37"/>
      <c r="AD855" s="679"/>
      <c r="AE855" s="679"/>
      <c r="AF855" s="37"/>
      <c r="AG855" s="37"/>
      <c r="AH855" s="37"/>
      <c r="AI855" s="856"/>
      <c r="AJ855" s="37"/>
      <c r="AK855" s="37"/>
      <c r="AL855" s="37"/>
      <c r="AM855" s="37"/>
      <c r="AN855" s="37"/>
      <c r="AO855" s="38"/>
      <c r="AP855" s="38"/>
      <c r="AQ855" s="37"/>
      <c r="AR855" s="37"/>
      <c r="AS855" s="37"/>
      <c r="AT855" s="38"/>
    </row>
    <row r="856" spans="1:46" ht="12.75"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c r="AA856" s="37"/>
      <c r="AB856" s="37"/>
      <c r="AC856" s="37"/>
      <c r="AD856" s="679"/>
      <c r="AE856" s="679"/>
      <c r="AF856" s="37"/>
      <c r="AG856" s="37"/>
      <c r="AH856" s="37"/>
      <c r="AI856" s="856"/>
      <c r="AJ856" s="37"/>
      <c r="AK856" s="37"/>
      <c r="AL856" s="37"/>
      <c r="AM856" s="37"/>
      <c r="AN856" s="37"/>
      <c r="AO856" s="38"/>
      <c r="AP856" s="38"/>
      <c r="AQ856" s="37"/>
      <c r="AR856" s="37"/>
      <c r="AS856" s="37"/>
      <c r="AT856" s="38"/>
    </row>
    <row r="857" spans="1:46" ht="12.75"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c r="AA857" s="37"/>
      <c r="AB857" s="37"/>
      <c r="AC857" s="37"/>
      <c r="AD857" s="679"/>
      <c r="AE857" s="679"/>
      <c r="AF857" s="37"/>
      <c r="AG857" s="37"/>
      <c r="AH857" s="37"/>
      <c r="AI857" s="856"/>
      <c r="AJ857" s="37"/>
      <c r="AK857" s="37"/>
      <c r="AL857" s="37"/>
      <c r="AM857" s="37"/>
      <c r="AN857" s="37"/>
      <c r="AO857" s="38"/>
      <c r="AP857" s="38"/>
      <c r="AQ857" s="37"/>
      <c r="AR857" s="37"/>
      <c r="AS857" s="37"/>
      <c r="AT857" s="38"/>
    </row>
    <row r="858" spans="1:46" ht="12.75"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c r="AA858" s="37"/>
      <c r="AB858" s="37"/>
      <c r="AC858" s="37"/>
      <c r="AD858" s="679"/>
      <c r="AE858" s="679"/>
      <c r="AF858" s="37"/>
      <c r="AG858" s="37"/>
      <c r="AH858" s="37"/>
      <c r="AI858" s="856"/>
      <c r="AJ858" s="37"/>
      <c r="AK858" s="37"/>
      <c r="AL858" s="37"/>
      <c r="AM858" s="37"/>
      <c r="AN858" s="37"/>
      <c r="AO858" s="38"/>
      <c r="AP858" s="38"/>
      <c r="AQ858" s="37"/>
      <c r="AR858" s="37"/>
      <c r="AS858" s="37"/>
      <c r="AT858" s="38"/>
    </row>
    <row r="859" spans="1:46" ht="12.75"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c r="AA859" s="37"/>
      <c r="AB859" s="37"/>
      <c r="AC859" s="37"/>
      <c r="AD859" s="679"/>
      <c r="AE859" s="679"/>
      <c r="AF859" s="37"/>
      <c r="AG859" s="37"/>
      <c r="AH859" s="37"/>
      <c r="AI859" s="856"/>
      <c r="AJ859" s="37"/>
      <c r="AK859" s="37"/>
      <c r="AL859" s="37"/>
      <c r="AM859" s="37"/>
      <c r="AN859" s="37"/>
      <c r="AO859" s="38"/>
      <c r="AP859" s="38"/>
      <c r="AQ859" s="37"/>
      <c r="AR859" s="37"/>
      <c r="AS859" s="37"/>
      <c r="AT859" s="38"/>
    </row>
    <row r="860" spans="1:46" ht="12.75"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c r="AA860" s="37"/>
      <c r="AB860" s="37"/>
      <c r="AC860" s="37"/>
      <c r="AD860" s="679"/>
      <c r="AE860" s="679"/>
      <c r="AF860" s="37"/>
      <c r="AG860" s="37"/>
      <c r="AH860" s="37"/>
      <c r="AI860" s="856"/>
      <c r="AJ860" s="37"/>
      <c r="AK860" s="37"/>
      <c r="AL860" s="37"/>
      <c r="AM860" s="37"/>
      <c r="AN860" s="37"/>
      <c r="AO860" s="38"/>
      <c r="AP860" s="38"/>
      <c r="AQ860" s="37"/>
      <c r="AR860" s="37"/>
      <c r="AS860" s="37"/>
      <c r="AT860" s="38"/>
    </row>
    <row r="861" spans="1:46" ht="12.75"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c r="AA861" s="37"/>
      <c r="AB861" s="37"/>
      <c r="AC861" s="37"/>
      <c r="AD861" s="679"/>
      <c r="AE861" s="679"/>
      <c r="AF861" s="37"/>
      <c r="AG861" s="37"/>
      <c r="AH861" s="37"/>
      <c r="AI861" s="856"/>
      <c r="AJ861" s="37"/>
      <c r="AK861" s="37"/>
      <c r="AL861" s="37"/>
      <c r="AM861" s="37"/>
      <c r="AN861" s="37"/>
      <c r="AO861" s="38"/>
      <c r="AP861" s="38"/>
      <c r="AQ861" s="37"/>
      <c r="AR861" s="37"/>
      <c r="AS861" s="37"/>
      <c r="AT861" s="38"/>
    </row>
    <row r="862" spans="1:46" ht="12.75"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c r="AA862" s="37"/>
      <c r="AB862" s="37"/>
      <c r="AC862" s="37"/>
      <c r="AD862" s="679"/>
      <c r="AE862" s="679"/>
      <c r="AF862" s="37"/>
      <c r="AG862" s="37"/>
      <c r="AH862" s="37"/>
      <c r="AI862" s="856"/>
      <c r="AJ862" s="37"/>
      <c r="AK862" s="37"/>
      <c r="AL862" s="37"/>
      <c r="AM862" s="37"/>
      <c r="AN862" s="37"/>
      <c r="AO862" s="38"/>
      <c r="AP862" s="38"/>
      <c r="AQ862" s="37"/>
      <c r="AR862" s="37"/>
      <c r="AS862" s="37"/>
      <c r="AT862" s="38"/>
    </row>
    <row r="863" spans="1:46" ht="12.75"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c r="AA863" s="37"/>
      <c r="AB863" s="37"/>
      <c r="AC863" s="37"/>
      <c r="AD863" s="679"/>
      <c r="AE863" s="679"/>
      <c r="AF863" s="37"/>
      <c r="AG863" s="37"/>
      <c r="AH863" s="37"/>
      <c r="AI863" s="856"/>
      <c r="AJ863" s="37"/>
      <c r="AK863" s="37"/>
      <c r="AL863" s="37"/>
      <c r="AM863" s="37"/>
      <c r="AN863" s="37"/>
      <c r="AO863" s="38"/>
      <c r="AP863" s="38"/>
      <c r="AQ863" s="37"/>
      <c r="AR863" s="37"/>
      <c r="AS863" s="37"/>
      <c r="AT863" s="38"/>
    </row>
    <row r="864" spans="1:46" ht="12.75"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c r="AA864" s="37"/>
      <c r="AB864" s="37"/>
      <c r="AC864" s="37"/>
      <c r="AD864" s="679"/>
      <c r="AE864" s="679"/>
      <c r="AF864" s="37"/>
      <c r="AG864" s="37"/>
      <c r="AH864" s="37"/>
      <c r="AI864" s="856"/>
      <c r="AJ864" s="37"/>
      <c r="AK864" s="37"/>
      <c r="AL864" s="37"/>
      <c r="AM864" s="37"/>
      <c r="AN864" s="37"/>
      <c r="AO864" s="38"/>
      <c r="AP864" s="38"/>
      <c r="AQ864" s="37"/>
      <c r="AR864" s="37"/>
      <c r="AS864" s="37"/>
      <c r="AT864" s="38"/>
    </row>
    <row r="865" spans="1:46" ht="12.75"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c r="AA865" s="37"/>
      <c r="AB865" s="37"/>
      <c r="AC865" s="37"/>
      <c r="AD865" s="679"/>
      <c r="AE865" s="679"/>
      <c r="AF865" s="37"/>
      <c r="AG865" s="37"/>
      <c r="AH865" s="37"/>
      <c r="AI865" s="856"/>
      <c r="AJ865" s="37"/>
      <c r="AK865" s="37"/>
      <c r="AL865" s="37"/>
      <c r="AM865" s="37"/>
      <c r="AN865" s="37"/>
      <c r="AO865" s="38"/>
      <c r="AP865" s="38"/>
      <c r="AQ865" s="37"/>
      <c r="AR865" s="37"/>
      <c r="AS865" s="37"/>
      <c r="AT865" s="38"/>
    </row>
    <row r="866" spans="1:46" ht="12.75"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c r="AA866" s="37"/>
      <c r="AB866" s="37"/>
      <c r="AC866" s="37"/>
      <c r="AD866" s="679"/>
      <c r="AE866" s="679"/>
      <c r="AF866" s="37"/>
      <c r="AG866" s="37"/>
      <c r="AH866" s="37"/>
      <c r="AI866" s="856"/>
      <c r="AJ866" s="37"/>
      <c r="AK866" s="37"/>
      <c r="AL866" s="37"/>
      <c r="AM866" s="37"/>
      <c r="AN866" s="37"/>
      <c r="AO866" s="38"/>
      <c r="AP866" s="38"/>
      <c r="AQ866" s="37"/>
      <c r="AR866" s="37"/>
      <c r="AS866" s="37"/>
      <c r="AT866" s="38"/>
    </row>
    <row r="867" spans="1:46" ht="12.75"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c r="AA867" s="37"/>
      <c r="AB867" s="37"/>
      <c r="AC867" s="37"/>
      <c r="AD867" s="679"/>
      <c r="AE867" s="679"/>
      <c r="AF867" s="37"/>
      <c r="AG867" s="37"/>
      <c r="AH867" s="37"/>
      <c r="AI867" s="856"/>
      <c r="AJ867" s="37"/>
      <c r="AK867" s="37"/>
      <c r="AL867" s="37"/>
      <c r="AM867" s="37"/>
      <c r="AN867" s="37"/>
      <c r="AO867" s="38"/>
      <c r="AP867" s="38"/>
      <c r="AQ867" s="37"/>
      <c r="AR867" s="37"/>
      <c r="AS867" s="37"/>
      <c r="AT867" s="38"/>
    </row>
    <row r="868" spans="1:46" ht="12.75"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c r="AA868" s="37"/>
      <c r="AB868" s="37"/>
      <c r="AC868" s="37"/>
      <c r="AD868" s="679"/>
      <c r="AE868" s="679"/>
      <c r="AF868" s="37"/>
      <c r="AG868" s="37"/>
      <c r="AH868" s="37"/>
      <c r="AI868" s="856"/>
      <c r="AJ868" s="37"/>
      <c r="AK868" s="37"/>
      <c r="AL868" s="37"/>
      <c r="AM868" s="37"/>
      <c r="AN868" s="37"/>
      <c r="AO868" s="38"/>
      <c r="AP868" s="38"/>
      <c r="AQ868" s="37"/>
      <c r="AR868" s="37"/>
      <c r="AS868" s="37"/>
      <c r="AT868" s="38"/>
    </row>
    <row r="869" spans="1:46" ht="12.75"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c r="AA869" s="37"/>
      <c r="AB869" s="37"/>
      <c r="AC869" s="37"/>
      <c r="AD869" s="679"/>
      <c r="AE869" s="679"/>
      <c r="AF869" s="37"/>
      <c r="AG869" s="37"/>
      <c r="AH869" s="37"/>
      <c r="AI869" s="856"/>
      <c r="AJ869" s="37"/>
      <c r="AK869" s="37"/>
      <c r="AL869" s="37"/>
      <c r="AM869" s="37"/>
      <c r="AN869" s="37"/>
      <c r="AO869" s="38"/>
      <c r="AP869" s="38"/>
      <c r="AQ869" s="37"/>
      <c r="AR869" s="37"/>
      <c r="AS869" s="37"/>
      <c r="AT869" s="38"/>
    </row>
    <row r="870" spans="1:46" ht="12.75"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c r="AA870" s="37"/>
      <c r="AB870" s="37"/>
      <c r="AC870" s="37"/>
      <c r="AD870" s="679"/>
      <c r="AE870" s="679"/>
      <c r="AF870" s="37"/>
      <c r="AG870" s="37"/>
      <c r="AH870" s="37"/>
      <c r="AI870" s="856"/>
      <c r="AJ870" s="37"/>
      <c r="AK870" s="37"/>
      <c r="AL870" s="37"/>
      <c r="AM870" s="37"/>
      <c r="AN870" s="37"/>
      <c r="AO870" s="38"/>
      <c r="AP870" s="38"/>
      <c r="AQ870" s="37"/>
      <c r="AR870" s="37"/>
      <c r="AS870" s="37"/>
      <c r="AT870" s="38"/>
    </row>
    <row r="871" spans="1:46" ht="12.75"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c r="AA871" s="37"/>
      <c r="AB871" s="37"/>
      <c r="AC871" s="37"/>
      <c r="AD871" s="679"/>
      <c r="AE871" s="679"/>
      <c r="AF871" s="37"/>
      <c r="AG871" s="37"/>
      <c r="AH871" s="37"/>
      <c r="AI871" s="856"/>
      <c r="AJ871" s="37"/>
      <c r="AK871" s="37"/>
      <c r="AL871" s="37"/>
      <c r="AM871" s="37"/>
      <c r="AN871" s="37"/>
      <c r="AO871" s="38"/>
      <c r="AP871" s="38"/>
      <c r="AQ871" s="37"/>
      <c r="AR871" s="37"/>
      <c r="AS871" s="37"/>
      <c r="AT871" s="38"/>
    </row>
    <row r="872" spans="1:46" ht="12.75"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c r="AA872" s="37"/>
      <c r="AB872" s="37"/>
      <c r="AC872" s="37"/>
      <c r="AD872" s="679"/>
      <c r="AE872" s="679"/>
      <c r="AF872" s="37"/>
      <c r="AG872" s="37"/>
      <c r="AH872" s="37"/>
      <c r="AI872" s="856"/>
      <c r="AJ872" s="37"/>
      <c r="AK872" s="37"/>
      <c r="AL872" s="37"/>
      <c r="AM872" s="37"/>
      <c r="AN872" s="37"/>
      <c r="AO872" s="38"/>
      <c r="AP872" s="38"/>
      <c r="AQ872" s="37"/>
      <c r="AR872" s="37"/>
      <c r="AS872" s="37"/>
      <c r="AT872" s="38"/>
    </row>
    <row r="873" spans="1:46" ht="12.75"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c r="AA873" s="37"/>
      <c r="AB873" s="37"/>
      <c r="AC873" s="37"/>
      <c r="AD873" s="679"/>
      <c r="AE873" s="679"/>
      <c r="AF873" s="37"/>
      <c r="AG873" s="37"/>
      <c r="AH873" s="37"/>
      <c r="AI873" s="856"/>
      <c r="AJ873" s="37"/>
      <c r="AK873" s="37"/>
      <c r="AL873" s="37"/>
      <c r="AM873" s="37"/>
      <c r="AN873" s="37"/>
      <c r="AO873" s="38"/>
      <c r="AP873" s="38"/>
      <c r="AQ873" s="37"/>
      <c r="AR873" s="37"/>
      <c r="AS873" s="37"/>
      <c r="AT873" s="38"/>
    </row>
    <row r="874" spans="1:46" ht="12.75"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c r="AA874" s="37"/>
      <c r="AB874" s="37"/>
      <c r="AC874" s="37"/>
      <c r="AD874" s="679"/>
      <c r="AE874" s="679"/>
      <c r="AF874" s="37"/>
      <c r="AG874" s="37"/>
      <c r="AH874" s="37"/>
      <c r="AI874" s="856"/>
      <c r="AJ874" s="37"/>
      <c r="AK874" s="37"/>
      <c r="AL874" s="37"/>
      <c r="AM874" s="37"/>
      <c r="AN874" s="37"/>
      <c r="AO874" s="38"/>
      <c r="AP874" s="38"/>
      <c r="AQ874" s="37"/>
      <c r="AR874" s="37"/>
      <c r="AS874" s="37"/>
      <c r="AT874" s="38"/>
    </row>
    <row r="875" spans="1:46" ht="12.75"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c r="AA875" s="37"/>
      <c r="AB875" s="37"/>
      <c r="AC875" s="37"/>
      <c r="AD875" s="679"/>
      <c r="AE875" s="679"/>
      <c r="AF875" s="37"/>
      <c r="AG875" s="37"/>
      <c r="AH875" s="37"/>
      <c r="AI875" s="856"/>
      <c r="AJ875" s="37"/>
      <c r="AK875" s="37"/>
      <c r="AL875" s="37"/>
      <c r="AM875" s="37"/>
      <c r="AN875" s="37"/>
      <c r="AO875" s="38"/>
      <c r="AP875" s="38"/>
      <c r="AQ875" s="37"/>
      <c r="AR875" s="37"/>
      <c r="AS875" s="37"/>
      <c r="AT875" s="38"/>
    </row>
    <row r="876" spans="1:46" ht="12.75"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c r="AA876" s="37"/>
      <c r="AB876" s="37"/>
      <c r="AC876" s="37"/>
      <c r="AD876" s="679"/>
      <c r="AE876" s="679"/>
      <c r="AF876" s="37"/>
      <c r="AG876" s="37"/>
      <c r="AH876" s="37"/>
      <c r="AI876" s="856"/>
      <c r="AJ876" s="37"/>
      <c r="AK876" s="37"/>
      <c r="AL876" s="37"/>
      <c r="AM876" s="37"/>
      <c r="AN876" s="37"/>
      <c r="AO876" s="38"/>
      <c r="AP876" s="38"/>
      <c r="AQ876" s="37"/>
      <c r="AR876" s="37"/>
      <c r="AS876" s="37"/>
      <c r="AT876" s="38"/>
    </row>
    <row r="877" spans="1:46" ht="12.75"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c r="AA877" s="37"/>
      <c r="AB877" s="37"/>
      <c r="AC877" s="37"/>
      <c r="AD877" s="679"/>
      <c r="AE877" s="679"/>
      <c r="AF877" s="37"/>
      <c r="AG877" s="37"/>
      <c r="AH877" s="37"/>
      <c r="AI877" s="856"/>
      <c r="AJ877" s="37"/>
      <c r="AK877" s="37"/>
      <c r="AL877" s="37"/>
      <c r="AM877" s="37"/>
      <c r="AN877" s="37"/>
      <c r="AO877" s="38"/>
      <c r="AP877" s="38"/>
      <c r="AQ877" s="37"/>
      <c r="AR877" s="37"/>
      <c r="AS877" s="37"/>
      <c r="AT877" s="38"/>
    </row>
    <row r="878" spans="1:46" ht="12.75"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c r="AA878" s="37"/>
      <c r="AB878" s="37"/>
      <c r="AC878" s="37"/>
      <c r="AD878" s="679"/>
      <c r="AE878" s="679"/>
      <c r="AF878" s="37"/>
      <c r="AG878" s="37"/>
      <c r="AH878" s="37"/>
      <c r="AI878" s="856"/>
      <c r="AJ878" s="37"/>
      <c r="AK878" s="37"/>
      <c r="AL878" s="37"/>
      <c r="AM878" s="37"/>
      <c r="AN878" s="37"/>
      <c r="AO878" s="38"/>
      <c r="AP878" s="38"/>
      <c r="AQ878" s="37"/>
      <c r="AR878" s="37"/>
      <c r="AS878" s="37"/>
      <c r="AT878" s="38"/>
    </row>
    <row r="879" spans="1:46" ht="12.75"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c r="AA879" s="37"/>
      <c r="AB879" s="37"/>
      <c r="AC879" s="37"/>
      <c r="AD879" s="679"/>
      <c r="AE879" s="679"/>
      <c r="AF879" s="37"/>
      <c r="AG879" s="37"/>
      <c r="AH879" s="37"/>
      <c r="AI879" s="856"/>
      <c r="AJ879" s="37"/>
      <c r="AK879" s="37"/>
      <c r="AL879" s="37"/>
      <c r="AM879" s="37"/>
      <c r="AN879" s="37"/>
      <c r="AO879" s="38"/>
      <c r="AP879" s="38"/>
      <c r="AQ879" s="37"/>
      <c r="AR879" s="37"/>
      <c r="AS879" s="37"/>
      <c r="AT879" s="38"/>
    </row>
    <row r="880" spans="1:46" ht="12.75"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c r="AA880" s="37"/>
      <c r="AB880" s="37"/>
      <c r="AC880" s="37"/>
      <c r="AD880" s="679"/>
      <c r="AE880" s="679"/>
      <c r="AF880" s="37"/>
      <c r="AG880" s="37"/>
      <c r="AH880" s="37"/>
      <c r="AI880" s="856"/>
      <c r="AJ880" s="37"/>
      <c r="AK880" s="37"/>
      <c r="AL880" s="37"/>
      <c r="AM880" s="37"/>
      <c r="AN880" s="37"/>
      <c r="AO880" s="38"/>
      <c r="AP880" s="38"/>
      <c r="AQ880" s="37"/>
      <c r="AR880" s="37"/>
      <c r="AS880" s="37"/>
      <c r="AT880" s="38"/>
    </row>
    <row r="881" spans="1:46" ht="12.75"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c r="AA881" s="37"/>
      <c r="AB881" s="37"/>
      <c r="AC881" s="37"/>
      <c r="AD881" s="679"/>
      <c r="AE881" s="679"/>
      <c r="AF881" s="37"/>
      <c r="AG881" s="37"/>
      <c r="AH881" s="37"/>
      <c r="AI881" s="856"/>
      <c r="AJ881" s="37"/>
      <c r="AK881" s="37"/>
      <c r="AL881" s="37"/>
      <c r="AM881" s="37"/>
      <c r="AN881" s="37"/>
      <c r="AO881" s="38"/>
      <c r="AP881" s="38"/>
      <c r="AQ881" s="37"/>
      <c r="AR881" s="37"/>
      <c r="AS881" s="37"/>
      <c r="AT881" s="38"/>
    </row>
    <row r="882" spans="1:46" ht="12.75"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c r="AA882" s="37"/>
      <c r="AB882" s="37"/>
      <c r="AC882" s="37"/>
      <c r="AD882" s="679"/>
      <c r="AE882" s="679"/>
      <c r="AF882" s="37"/>
      <c r="AG882" s="37"/>
      <c r="AH882" s="37"/>
      <c r="AI882" s="856"/>
      <c r="AJ882" s="37"/>
      <c r="AK882" s="37"/>
      <c r="AL882" s="37"/>
      <c r="AM882" s="37"/>
      <c r="AN882" s="37"/>
      <c r="AO882" s="38"/>
      <c r="AP882" s="38"/>
      <c r="AQ882" s="37"/>
      <c r="AR882" s="37"/>
      <c r="AS882" s="37"/>
      <c r="AT882" s="38"/>
    </row>
    <row r="883" spans="1:46" ht="12.75"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c r="AA883" s="37"/>
      <c r="AB883" s="37"/>
      <c r="AC883" s="37"/>
      <c r="AD883" s="679"/>
      <c r="AE883" s="679"/>
      <c r="AF883" s="37"/>
      <c r="AG883" s="37"/>
      <c r="AH883" s="37"/>
      <c r="AI883" s="856"/>
      <c r="AJ883" s="37"/>
      <c r="AK883" s="37"/>
      <c r="AL883" s="37"/>
      <c r="AM883" s="37"/>
      <c r="AN883" s="37"/>
      <c r="AO883" s="38"/>
      <c r="AP883" s="38"/>
      <c r="AQ883" s="37"/>
      <c r="AR883" s="37"/>
      <c r="AS883" s="37"/>
      <c r="AT883" s="38"/>
    </row>
    <row r="884" spans="1:46" ht="12.75"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c r="AA884" s="37"/>
      <c r="AB884" s="37"/>
      <c r="AC884" s="37"/>
      <c r="AD884" s="679"/>
      <c r="AE884" s="679"/>
      <c r="AF884" s="37"/>
      <c r="AG884" s="37"/>
      <c r="AH884" s="37"/>
      <c r="AI884" s="856"/>
      <c r="AJ884" s="37"/>
      <c r="AK884" s="37"/>
      <c r="AL884" s="37"/>
      <c r="AM884" s="37"/>
      <c r="AN884" s="37"/>
      <c r="AO884" s="38"/>
      <c r="AP884" s="38"/>
      <c r="AQ884" s="37"/>
      <c r="AR884" s="37"/>
      <c r="AS884" s="37"/>
      <c r="AT884" s="38"/>
    </row>
    <row r="885" spans="1:46" ht="12.75"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c r="AA885" s="37"/>
      <c r="AB885" s="37"/>
      <c r="AC885" s="37"/>
      <c r="AD885" s="679"/>
      <c r="AE885" s="679"/>
      <c r="AF885" s="37"/>
      <c r="AG885" s="37"/>
      <c r="AH885" s="37"/>
      <c r="AI885" s="856"/>
      <c r="AJ885" s="37"/>
      <c r="AK885" s="37"/>
      <c r="AL885" s="37"/>
      <c r="AM885" s="37"/>
      <c r="AN885" s="37"/>
      <c r="AO885" s="38"/>
      <c r="AP885" s="38"/>
      <c r="AQ885" s="37"/>
      <c r="AR885" s="37"/>
      <c r="AS885" s="37"/>
      <c r="AT885" s="38"/>
    </row>
    <row r="886" spans="1:46" ht="12.75"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c r="AA886" s="37"/>
      <c r="AB886" s="37"/>
      <c r="AC886" s="37"/>
      <c r="AD886" s="679"/>
      <c r="AE886" s="679"/>
      <c r="AF886" s="37"/>
      <c r="AG886" s="37"/>
      <c r="AH886" s="37"/>
      <c r="AI886" s="856"/>
      <c r="AJ886" s="37"/>
      <c r="AK886" s="37"/>
      <c r="AL886" s="37"/>
      <c r="AM886" s="37"/>
      <c r="AN886" s="37"/>
      <c r="AO886" s="38"/>
      <c r="AP886" s="38"/>
      <c r="AQ886" s="37"/>
      <c r="AR886" s="37"/>
      <c r="AS886" s="37"/>
      <c r="AT886" s="38"/>
    </row>
    <row r="887" spans="1:46" ht="12.75"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c r="AA887" s="37"/>
      <c r="AB887" s="37"/>
      <c r="AC887" s="37"/>
      <c r="AD887" s="679"/>
      <c r="AE887" s="679"/>
      <c r="AF887" s="37"/>
      <c r="AG887" s="37"/>
      <c r="AH887" s="37"/>
      <c r="AI887" s="856"/>
      <c r="AJ887" s="37"/>
      <c r="AK887" s="37"/>
      <c r="AL887" s="37"/>
      <c r="AM887" s="37"/>
      <c r="AN887" s="37"/>
      <c r="AO887" s="38"/>
      <c r="AP887" s="38"/>
      <c r="AQ887" s="37"/>
      <c r="AR887" s="37"/>
      <c r="AS887" s="37"/>
      <c r="AT887" s="38"/>
    </row>
    <row r="888" spans="1:46" ht="12.75"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c r="AA888" s="37"/>
      <c r="AB888" s="37"/>
      <c r="AC888" s="37"/>
      <c r="AD888" s="679"/>
      <c r="AE888" s="679"/>
      <c r="AF888" s="37"/>
      <c r="AG888" s="37"/>
      <c r="AH888" s="37"/>
      <c r="AI888" s="856"/>
      <c r="AJ888" s="37"/>
      <c r="AK888" s="37"/>
      <c r="AL888" s="37"/>
      <c r="AM888" s="37"/>
      <c r="AN888" s="37"/>
      <c r="AO888" s="38"/>
      <c r="AP888" s="38"/>
      <c r="AQ888" s="37"/>
      <c r="AR888" s="37"/>
      <c r="AS888" s="37"/>
      <c r="AT888" s="38"/>
    </row>
    <row r="889" spans="1:46" ht="12.75"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c r="AA889" s="37"/>
      <c r="AB889" s="37"/>
      <c r="AC889" s="37"/>
      <c r="AD889" s="679"/>
      <c r="AE889" s="679"/>
      <c r="AF889" s="37"/>
      <c r="AG889" s="37"/>
      <c r="AH889" s="37"/>
      <c r="AI889" s="856"/>
      <c r="AJ889" s="37"/>
      <c r="AK889" s="37"/>
      <c r="AL889" s="37"/>
      <c r="AM889" s="37"/>
      <c r="AN889" s="37"/>
      <c r="AO889" s="38"/>
      <c r="AP889" s="38"/>
      <c r="AQ889" s="37"/>
      <c r="AR889" s="37"/>
      <c r="AS889" s="37"/>
      <c r="AT889" s="38"/>
    </row>
    <row r="890" spans="1:46" ht="12.75"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c r="AA890" s="37"/>
      <c r="AB890" s="37"/>
      <c r="AC890" s="37"/>
      <c r="AD890" s="679"/>
      <c r="AE890" s="679"/>
      <c r="AF890" s="37"/>
      <c r="AG890" s="37"/>
      <c r="AH890" s="37"/>
      <c r="AI890" s="856"/>
      <c r="AJ890" s="37"/>
      <c r="AK890" s="37"/>
      <c r="AL890" s="37"/>
      <c r="AM890" s="37"/>
      <c r="AN890" s="37"/>
      <c r="AO890" s="38"/>
      <c r="AP890" s="38"/>
      <c r="AQ890" s="37"/>
      <c r="AR890" s="37"/>
      <c r="AS890" s="37"/>
      <c r="AT890" s="38"/>
    </row>
    <row r="891" spans="1:46" ht="12.75"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c r="AA891" s="37"/>
      <c r="AB891" s="37"/>
      <c r="AC891" s="37"/>
      <c r="AD891" s="679"/>
      <c r="AE891" s="679"/>
      <c r="AF891" s="37"/>
      <c r="AG891" s="37"/>
      <c r="AH891" s="37"/>
      <c r="AI891" s="856"/>
      <c r="AJ891" s="37"/>
      <c r="AK891" s="37"/>
      <c r="AL891" s="37"/>
      <c r="AM891" s="37"/>
      <c r="AN891" s="37"/>
      <c r="AO891" s="38"/>
      <c r="AP891" s="38"/>
      <c r="AQ891" s="37"/>
      <c r="AR891" s="37"/>
      <c r="AS891" s="37"/>
      <c r="AT891" s="38"/>
    </row>
    <row r="892" spans="1:46" ht="12.75"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c r="AA892" s="37"/>
      <c r="AB892" s="37"/>
      <c r="AC892" s="37"/>
      <c r="AD892" s="679"/>
      <c r="AE892" s="679"/>
      <c r="AF892" s="37"/>
      <c r="AG892" s="37"/>
      <c r="AH892" s="37"/>
      <c r="AI892" s="856"/>
      <c r="AJ892" s="37"/>
      <c r="AK892" s="37"/>
      <c r="AL892" s="37"/>
      <c r="AM892" s="37"/>
      <c r="AN892" s="37"/>
      <c r="AO892" s="38"/>
      <c r="AP892" s="38"/>
      <c r="AQ892" s="37"/>
      <c r="AR892" s="37"/>
      <c r="AS892" s="37"/>
      <c r="AT892" s="38"/>
    </row>
    <row r="893" spans="1:46" ht="12.75"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c r="AA893" s="37"/>
      <c r="AB893" s="37"/>
      <c r="AC893" s="37"/>
      <c r="AD893" s="679"/>
      <c r="AE893" s="679"/>
      <c r="AF893" s="37"/>
      <c r="AG893" s="37"/>
      <c r="AH893" s="37"/>
      <c r="AI893" s="856"/>
      <c r="AJ893" s="37"/>
      <c r="AK893" s="37"/>
      <c r="AL893" s="37"/>
      <c r="AM893" s="37"/>
      <c r="AN893" s="37"/>
      <c r="AO893" s="38"/>
      <c r="AP893" s="38"/>
      <c r="AQ893" s="37"/>
      <c r="AR893" s="37"/>
      <c r="AS893" s="37"/>
      <c r="AT893" s="38"/>
    </row>
    <row r="894" spans="1:46" ht="12.75"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c r="AA894" s="37"/>
      <c r="AB894" s="37"/>
      <c r="AC894" s="37"/>
      <c r="AD894" s="679"/>
      <c r="AE894" s="679"/>
      <c r="AF894" s="37"/>
      <c r="AG894" s="37"/>
      <c r="AH894" s="37"/>
      <c r="AI894" s="856"/>
      <c r="AJ894" s="37"/>
      <c r="AK894" s="37"/>
      <c r="AL894" s="37"/>
      <c r="AM894" s="37"/>
      <c r="AN894" s="37"/>
      <c r="AO894" s="38"/>
      <c r="AP894" s="38"/>
      <c r="AQ894" s="37"/>
      <c r="AR894" s="37"/>
      <c r="AS894" s="37"/>
      <c r="AT894" s="38"/>
    </row>
    <row r="895" spans="1:46" ht="12.75"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c r="AA895" s="37"/>
      <c r="AB895" s="37"/>
      <c r="AC895" s="37"/>
      <c r="AD895" s="679"/>
      <c r="AE895" s="679"/>
      <c r="AF895" s="37"/>
      <c r="AG895" s="37"/>
      <c r="AH895" s="37"/>
      <c r="AI895" s="856"/>
      <c r="AJ895" s="37"/>
      <c r="AK895" s="37"/>
      <c r="AL895" s="37"/>
      <c r="AM895" s="37"/>
      <c r="AN895" s="37"/>
      <c r="AO895" s="38"/>
      <c r="AP895" s="38"/>
      <c r="AQ895" s="37"/>
      <c r="AR895" s="37"/>
      <c r="AS895" s="37"/>
      <c r="AT895" s="38"/>
    </row>
    <row r="896" spans="1:46" ht="12.75"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c r="AA896" s="37"/>
      <c r="AB896" s="37"/>
      <c r="AC896" s="37"/>
      <c r="AD896" s="679"/>
      <c r="AE896" s="679"/>
      <c r="AF896" s="37"/>
      <c r="AG896" s="37"/>
      <c r="AH896" s="37"/>
      <c r="AI896" s="856"/>
      <c r="AJ896" s="37"/>
      <c r="AK896" s="37"/>
      <c r="AL896" s="37"/>
      <c r="AM896" s="37"/>
      <c r="AN896" s="37"/>
      <c r="AO896" s="38"/>
      <c r="AP896" s="38"/>
      <c r="AQ896" s="37"/>
      <c r="AR896" s="37"/>
      <c r="AS896" s="37"/>
      <c r="AT896" s="38"/>
    </row>
    <row r="897" spans="1:46" ht="12.75"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c r="AA897" s="37"/>
      <c r="AB897" s="37"/>
      <c r="AC897" s="37"/>
      <c r="AD897" s="679"/>
      <c r="AE897" s="679"/>
      <c r="AF897" s="37"/>
      <c r="AG897" s="37"/>
      <c r="AH897" s="37"/>
      <c r="AI897" s="856"/>
      <c r="AJ897" s="37"/>
      <c r="AK897" s="37"/>
      <c r="AL897" s="37"/>
      <c r="AM897" s="37"/>
      <c r="AN897" s="37"/>
      <c r="AO897" s="38"/>
      <c r="AP897" s="38"/>
      <c r="AQ897" s="37"/>
      <c r="AR897" s="37"/>
      <c r="AS897" s="37"/>
      <c r="AT897" s="38"/>
    </row>
    <row r="898" spans="1:46" ht="12.75"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c r="AA898" s="37"/>
      <c r="AB898" s="37"/>
      <c r="AC898" s="37"/>
      <c r="AD898" s="679"/>
      <c r="AE898" s="679"/>
      <c r="AF898" s="37"/>
      <c r="AG898" s="37"/>
      <c r="AH898" s="37"/>
      <c r="AI898" s="856"/>
      <c r="AJ898" s="37"/>
      <c r="AK898" s="37"/>
      <c r="AL898" s="37"/>
      <c r="AM898" s="37"/>
      <c r="AN898" s="37"/>
      <c r="AO898" s="38"/>
      <c r="AP898" s="38"/>
      <c r="AQ898" s="37"/>
      <c r="AR898" s="37"/>
      <c r="AS898" s="37"/>
      <c r="AT898" s="38"/>
    </row>
    <row r="899" spans="1:46" ht="12.75"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c r="AA899" s="37"/>
      <c r="AB899" s="37"/>
      <c r="AC899" s="37"/>
      <c r="AD899" s="679"/>
      <c r="AE899" s="679"/>
      <c r="AF899" s="37"/>
      <c r="AG899" s="37"/>
      <c r="AH899" s="37"/>
      <c r="AI899" s="856"/>
      <c r="AJ899" s="37"/>
      <c r="AK899" s="37"/>
      <c r="AL899" s="37"/>
      <c r="AM899" s="37"/>
      <c r="AN899" s="37"/>
      <c r="AO899" s="38"/>
      <c r="AP899" s="38"/>
      <c r="AQ899" s="37"/>
      <c r="AR899" s="37"/>
      <c r="AS899" s="37"/>
      <c r="AT899" s="38"/>
    </row>
    <row r="900" spans="1:46" ht="12.75"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c r="AA900" s="37"/>
      <c r="AB900" s="37"/>
      <c r="AC900" s="37"/>
      <c r="AD900" s="679"/>
      <c r="AE900" s="679"/>
      <c r="AF900" s="37"/>
      <c r="AG900" s="37"/>
      <c r="AH900" s="37"/>
      <c r="AI900" s="856"/>
      <c r="AJ900" s="37"/>
      <c r="AK900" s="37"/>
      <c r="AL900" s="37"/>
      <c r="AM900" s="37"/>
      <c r="AN900" s="37"/>
      <c r="AO900" s="38"/>
      <c r="AP900" s="38"/>
      <c r="AQ900" s="37"/>
      <c r="AR900" s="37"/>
      <c r="AS900" s="37"/>
      <c r="AT900" s="38"/>
    </row>
    <row r="901" spans="1:46" ht="12.75"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c r="AA901" s="37"/>
      <c r="AB901" s="37"/>
      <c r="AC901" s="37"/>
      <c r="AD901" s="679"/>
      <c r="AE901" s="679"/>
      <c r="AF901" s="37"/>
      <c r="AG901" s="37"/>
      <c r="AH901" s="37"/>
      <c r="AI901" s="856"/>
      <c r="AJ901" s="37"/>
      <c r="AK901" s="37"/>
      <c r="AL901" s="37"/>
      <c r="AM901" s="37"/>
      <c r="AN901" s="37"/>
      <c r="AO901" s="38"/>
      <c r="AP901" s="38"/>
      <c r="AQ901" s="37"/>
      <c r="AR901" s="37"/>
      <c r="AS901" s="37"/>
      <c r="AT901" s="38"/>
    </row>
    <row r="902" spans="1:46" ht="12.75"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c r="AA902" s="37"/>
      <c r="AB902" s="37"/>
      <c r="AC902" s="37"/>
      <c r="AD902" s="679"/>
      <c r="AE902" s="679"/>
      <c r="AF902" s="37"/>
      <c r="AG902" s="37"/>
      <c r="AH902" s="37"/>
      <c r="AI902" s="856"/>
      <c r="AJ902" s="37"/>
      <c r="AK902" s="37"/>
      <c r="AL902" s="37"/>
      <c r="AM902" s="37"/>
      <c r="AN902" s="37"/>
      <c r="AO902" s="38"/>
      <c r="AP902" s="38"/>
      <c r="AQ902" s="37"/>
      <c r="AR902" s="37"/>
      <c r="AS902" s="37"/>
      <c r="AT902" s="38"/>
    </row>
    <row r="903" spans="1:46" ht="12.75"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c r="AA903" s="37"/>
      <c r="AB903" s="37"/>
      <c r="AC903" s="37"/>
      <c r="AD903" s="679"/>
      <c r="AE903" s="679"/>
      <c r="AF903" s="37"/>
      <c r="AG903" s="37"/>
      <c r="AH903" s="37"/>
      <c r="AI903" s="856"/>
      <c r="AJ903" s="37"/>
      <c r="AK903" s="37"/>
      <c r="AL903" s="37"/>
      <c r="AM903" s="37"/>
      <c r="AN903" s="37"/>
      <c r="AO903" s="38"/>
      <c r="AP903" s="38"/>
      <c r="AQ903" s="37"/>
      <c r="AR903" s="37"/>
      <c r="AS903" s="37"/>
      <c r="AT903" s="38"/>
    </row>
    <row r="904" spans="1:46" ht="12.75"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c r="AA904" s="37"/>
      <c r="AB904" s="37"/>
      <c r="AC904" s="37"/>
      <c r="AD904" s="679"/>
      <c r="AE904" s="679"/>
      <c r="AF904" s="37"/>
      <c r="AG904" s="37"/>
      <c r="AH904" s="37"/>
      <c r="AI904" s="856"/>
      <c r="AJ904" s="37"/>
      <c r="AK904" s="37"/>
      <c r="AL904" s="37"/>
      <c r="AM904" s="37"/>
      <c r="AN904" s="37"/>
      <c r="AO904" s="38"/>
      <c r="AP904" s="38"/>
      <c r="AQ904" s="37"/>
      <c r="AR904" s="37"/>
      <c r="AS904" s="37"/>
      <c r="AT904" s="38"/>
    </row>
    <row r="905" spans="1:46" ht="12.75"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c r="AA905" s="37"/>
      <c r="AB905" s="37"/>
      <c r="AC905" s="37"/>
      <c r="AD905" s="679"/>
      <c r="AE905" s="679"/>
      <c r="AF905" s="37"/>
      <c r="AG905" s="37"/>
      <c r="AH905" s="37"/>
      <c r="AI905" s="856"/>
      <c r="AJ905" s="37"/>
      <c r="AK905" s="37"/>
      <c r="AL905" s="37"/>
      <c r="AM905" s="37"/>
      <c r="AN905" s="37"/>
      <c r="AO905" s="38"/>
      <c r="AP905" s="38"/>
      <c r="AQ905" s="37"/>
      <c r="AR905" s="37"/>
      <c r="AS905" s="37"/>
      <c r="AT905" s="38"/>
    </row>
    <row r="906" spans="1:46" ht="12.75"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c r="AA906" s="37"/>
      <c r="AB906" s="37"/>
      <c r="AC906" s="37"/>
      <c r="AD906" s="679"/>
      <c r="AE906" s="679"/>
      <c r="AF906" s="37"/>
      <c r="AG906" s="37"/>
      <c r="AH906" s="37"/>
      <c r="AI906" s="856"/>
      <c r="AJ906" s="37"/>
      <c r="AK906" s="37"/>
      <c r="AL906" s="37"/>
      <c r="AM906" s="37"/>
      <c r="AN906" s="37"/>
      <c r="AO906" s="38"/>
      <c r="AP906" s="38"/>
      <c r="AQ906" s="37"/>
      <c r="AR906" s="37"/>
      <c r="AS906" s="37"/>
      <c r="AT906" s="38"/>
    </row>
    <row r="907" spans="1:46" ht="12.75"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c r="AA907" s="37"/>
      <c r="AB907" s="37"/>
      <c r="AC907" s="37"/>
      <c r="AD907" s="679"/>
      <c r="AE907" s="679"/>
      <c r="AF907" s="37"/>
      <c r="AG907" s="37"/>
      <c r="AH907" s="37"/>
      <c r="AI907" s="856"/>
      <c r="AJ907" s="37"/>
      <c r="AK907" s="37"/>
      <c r="AL907" s="37"/>
      <c r="AM907" s="37"/>
      <c r="AN907" s="37"/>
      <c r="AO907" s="38"/>
      <c r="AP907" s="38"/>
      <c r="AQ907" s="37"/>
      <c r="AR907" s="37"/>
      <c r="AS907" s="37"/>
      <c r="AT907" s="38"/>
    </row>
    <row r="908" spans="1:46" ht="12.75"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c r="AA908" s="37"/>
      <c r="AB908" s="37"/>
      <c r="AC908" s="37"/>
      <c r="AD908" s="679"/>
      <c r="AE908" s="679"/>
      <c r="AF908" s="37"/>
      <c r="AG908" s="37"/>
      <c r="AH908" s="37"/>
      <c r="AI908" s="856"/>
      <c r="AJ908" s="37"/>
      <c r="AK908" s="37"/>
      <c r="AL908" s="37"/>
      <c r="AM908" s="37"/>
      <c r="AN908" s="37"/>
      <c r="AO908" s="38"/>
      <c r="AP908" s="38"/>
      <c r="AQ908" s="37"/>
      <c r="AR908" s="37"/>
      <c r="AS908" s="37"/>
      <c r="AT908" s="38"/>
    </row>
    <row r="909" spans="1:46" ht="12.75"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c r="AA909" s="37"/>
      <c r="AB909" s="37"/>
      <c r="AC909" s="37"/>
      <c r="AD909" s="679"/>
      <c r="AE909" s="679"/>
      <c r="AF909" s="37"/>
      <c r="AG909" s="37"/>
      <c r="AH909" s="37"/>
      <c r="AI909" s="856"/>
      <c r="AJ909" s="37"/>
      <c r="AK909" s="37"/>
      <c r="AL909" s="37"/>
      <c r="AM909" s="37"/>
      <c r="AN909" s="37"/>
      <c r="AO909" s="38"/>
      <c r="AP909" s="38"/>
      <c r="AQ909" s="37"/>
      <c r="AR909" s="37"/>
      <c r="AS909" s="37"/>
      <c r="AT909" s="38"/>
    </row>
    <row r="910" spans="1:46" ht="12.75"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c r="AA910" s="37"/>
      <c r="AB910" s="37"/>
      <c r="AC910" s="37"/>
      <c r="AD910" s="679"/>
      <c r="AE910" s="679"/>
      <c r="AF910" s="37"/>
      <c r="AG910" s="37"/>
      <c r="AH910" s="37"/>
      <c r="AI910" s="856"/>
      <c r="AJ910" s="37"/>
      <c r="AK910" s="37"/>
      <c r="AL910" s="37"/>
      <c r="AM910" s="37"/>
      <c r="AN910" s="37"/>
      <c r="AO910" s="38"/>
      <c r="AP910" s="38"/>
      <c r="AQ910" s="37"/>
      <c r="AR910" s="37"/>
      <c r="AS910" s="37"/>
      <c r="AT910" s="38"/>
    </row>
    <row r="911" spans="1:46" ht="12.75" customHeight="1">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c r="AA911" s="37"/>
      <c r="AB911" s="37"/>
      <c r="AC911" s="37"/>
      <c r="AD911" s="679"/>
      <c r="AE911" s="679"/>
      <c r="AF911" s="37"/>
      <c r="AG911" s="37"/>
      <c r="AH911" s="37"/>
      <c r="AI911" s="856"/>
      <c r="AJ911" s="37"/>
      <c r="AK911" s="37"/>
      <c r="AL911" s="37"/>
      <c r="AM911" s="37"/>
      <c r="AN911" s="37"/>
      <c r="AO911" s="38"/>
      <c r="AP911" s="38"/>
      <c r="AQ911" s="37"/>
      <c r="AR911" s="37"/>
      <c r="AS911" s="37"/>
      <c r="AT911" s="38"/>
    </row>
    <row r="912" spans="1:46" ht="12.75" customHeight="1">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c r="AA912" s="37"/>
      <c r="AB912" s="37"/>
      <c r="AC912" s="37"/>
      <c r="AD912" s="679"/>
      <c r="AE912" s="679"/>
      <c r="AF912" s="37"/>
      <c r="AG912" s="37"/>
      <c r="AH912" s="37"/>
      <c r="AI912" s="856"/>
      <c r="AJ912" s="37"/>
      <c r="AK912" s="37"/>
      <c r="AL912" s="37"/>
      <c r="AM912" s="37"/>
      <c r="AN912" s="37"/>
      <c r="AO912" s="38"/>
      <c r="AP912" s="38"/>
      <c r="AQ912" s="37"/>
      <c r="AR912" s="37"/>
      <c r="AS912" s="37"/>
      <c r="AT912" s="38"/>
    </row>
    <row r="913" spans="1:46" ht="12.75" customHeight="1">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c r="AA913" s="37"/>
      <c r="AB913" s="37"/>
      <c r="AC913" s="37"/>
      <c r="AD913" s="679"/>
      <c r="AE913" s="679"/>
      <c r="AF913" s="37"/>
      <c r="AG913" s="37"/>
      <c r="AH913" s="37"/>
      <c r="AI913" s="856"/>
      <c r="AJ913" s="37"/>
      <c r="AK913" s="37"/>
      <c r="AL913" s="37"/>
      <c r="AM913" s="37"/>
      <c r="AN913" s="37"/>
      <c r="AO913" s="38"/>
      <c r="AP913" s="38"/>
      <c r="AQ913" s="37"/>
      <c r="AR913" s="37"/>
      <c r="AS913" s="37"/>
      <c r="AT913" s="38"/>
    </row>
    <row r="914" spans="1:46" ht="12.75" customHeight="1">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c r="AA914" s="37"/>
      <c r="AB914" s="37"/>
      <c r="AC914" s="37"/>
      <c r="AD914" s="679"/>
      <c r="AE914" s="679"/>
      <c r="AF914" s="37"/>
      <c r="AG914" s="37"/>
      <c r="AH914" s="37"/>
      <c r="AI914" s="856"/>
      <c r="AJ914" s="37"/>
      <c r="AK914" s="37"/>
      <c r="AL914" s="37"/>
      <c r="AM914" s="37"/>
      <c r="AN914" s="37"/>
      <c r="AO914" s="38"/>
      <c r="AP914" s="38"/>
      <c r="AQ914" s="37"/>
      <c r="AR914" s="37"/>
      <c r="AS914" s="37"/>
      <c r="AT914" s="38"/>
    </row>
    <row r="915" spans="1:46" ht="12.75" customHeight="1">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c r="AA915" s="37"/>
      <c r="AB915" s="37"/>
      <c r="AC915" s="37"/>
      <c r="AD915" s="679"/>
      <c r="AE915" s="679"/>
      <c r="AF915" s="37"/>
      <c r="AG915" s="37"/>
      <c r="AH915" s="37"/>
      <c r="AI915" s="856"/>
      <c r="AJ915" s="37"/>
      <c r="AK915" s="37"/>
      <c r="AL915" s="37"/>
      <c r="AM915" s="37"/>
      <c r="AN915" s="37"/>
      <c r="AO915" s="38"/>
      <c r="AP915" s="38"/>
      <c r="AQ915" s="37"/>
      <c r="AR915" s="37"/>
      <c r="AS915" s="37"/>
      <c r="AT915" s="38"/>
    </row>
    <row r="916" spans="1:46" ht="12.75" customHeight="1">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c r="AA916" s="37"/>
      <c r="AB916" s="37"/>
      <c r="AC916" s="37"/>
      <c r="AD916" s="679"/>
      <c r="AE916" s="679"/>
      <c r="AF916" s="37"/>
      <c r="AG916" s="37"/>
      <c r="AH916" s="37"/>
      <c r="AI916" s="856"/>
      <c r="AJ916" s="37"/>
      <c r="AK916" s="37"/>
      <c r="AL916" s="37"/>
      <c r="AM916" s="37"/>
      <c r="AN916" s="37"/>
      <c r="AO916" s="38"/>
      <c r="AP916" s="38"/>
      <c r="AQ916" s="37"/>
      <c r="AR916" s="37"/>
      <c r="AS916" s="37"/>
      <c r="AT916" s="38"/>
    </row>
    <row r="917" spans="1:46" ht="12.75" customHeight="1">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c r="AA917" s="37"/>
      <c r="AB917" s="37"/>
      <c r="AC917" s="37"/>
      <c r="AD917" s="679"/>
      <c r="AE917" s="679"/>
      <c r="AF917" s="37"/>
      <c r="AG917" s="37"/>
      <c r="AI917" s="856"/>
      <c r="AJ917" s="37"/>
      <c r="AK917" s="37"/>
      <c r="AL917" s="37"/>
      <c r="AM917" s="37"/>
      <c r="AN917" s="37"/>
      <c r="AO917" s="38"/>
      <c r="AP917" s="38"/>
      <c r="AQ917" s="37"/>
      <c r="AR917" s="37"/>
      <c r="AS917" s="37"/>
      <c r="AT917" s="38"/>
    </row>
    <row r="918" spans="1:46" ht="12.75" customHeight="1">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c r="AA918" s="37"/>
      <c r="AB918" s="37"/>
      <c r="AC918" s="37"/>
      <c r="AD918" s="679"/>
      <c r="AE918" s="679"/>
      <c r="AF918" s="37"/>
      <c r="AG918" s="37"/>
      <c r="AI918" s="856"/>
      <c r="AJ918" s="37"/>
    </row>
    <row r="919" spans="1:46" ht="12.75" customHeight="1">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c r="AA919" s="37"/>
      <c r="AB919" s="37"/>
      <c r="AC919" s="37"/>
      <c r="AD919" s="679"/>
      <c r="AE919" s="679"/>
      <c r="AF919" s="37"/>
      <c r="AG919" s="37"/>
    </row>
  </sheetData>
  <mergeCells count="109">
    <mergeCell ref="AS20:AS29"/>
    <mergeCell ref="AS33:AS42"/>
    <mergeCell ref="AN31:AN42"/>
    <mergeCell ref="AO31:AO42"/>
    <mergeCell ref="AR31:AR42"/>
    <mergeCell ref="AQ39:AQ41"/>
    <mergeCell ref="AT31:AT42"/>
    <mergeCell ref="C11:E11"/>
    <mergeCell ref="AR16:AR18"/>
    <mergeCell ref="AT16:AT18"/>
    <mergeCell ref="J20:J29"/>
    <mergeCell ref="V31:V42"/>
    <mergeCell ref="W31:W42"/>
    <mergeCell ref="X31:X42"/>
    <mergeCell ref="Y31:Y42"/>
    <mergeCell ref="Z31:Z42"/>
    <mergeCell ref="AA31:AA42"/>
    <mergeCell ref="P31:P42"/>
    <mergeCell ref="Q31:Q42"/>
    <mergeCell ref="R31:R42"/>
    <mergeCell ref="S31:S42"/>
    <mergeCell ref="T31:T42"/>
    <mergeCell ref="U31:U42"/>
    <mergeCell ref="J31:J42"/>
    <mergeCell ref="K31:K42"/>
    <mergeCell ref="L31:L42"/>
    <mergeCell ref="M31:M42"/>
    <mergeCell ref="N31:N42"/>
    <mergeCell ref="O31:O42"/>
    <mergeCell ref="AT20:AT29"/>
    <mergeCell ref="A31:A42"/>
    <mergeCell ref="B31:B42"/>
    <mergeCell ref="C31:C42"/>
    <mergeCell ref="D31:D42"/>
    <mergeCell ref="E31:E42"/>
    <mergeCell ref="F31:F42"/>
    <mergeCell ref="G31:G42"/>
    <mergeCell ref="H31:H42"/>
    <mergeCell ref="I31:I42"/>
    <mergeCell ref="Z20:Z29"/>
    <mergeCell ref="AA20:AA29"/>
    <mergeCell ref="AN20:AN29"/>
    <mergeCell ref="AO20:AO29"/>
    <mergeCell ref="AR20:AR29"/>
    <mergeCell ref="T20:T29"/>
    <mergeCell ref="U20:U29"/>
    <mergeCell ref="V20:V29"/>
    <mergeCell ref="W20:W29"/>
    <mergeCell ref="AE20:AE24"/>
    <mergeCell ref="AD20:AD24"/>
    <mergeCell ref="AC20:AC24"/>
    <mergeCell ref="AB20:AB24"/>
    <mergeCell ref="P20:P29"/>
    <mergeCell ref="Q20:Q29"/>
    <mergeCell ref="R20:R29"/>
    <mergeCell ref="S20:S29"/>
    <mergeCell ref="G20:G29"/>
    <mergeCell ref="H20:H29"/>
    <mergeCell ref="I20:I29"/>
    <mergeCell ref="K20:K29"/>
    <mergeCell ref="L20:L29"/>
    <mergeCell ref="M20:M29"/>
    <mergeCell ref="A20:A29"/>
    <mergeCell ref="B20:B29"/>
    <mergeCell ref="C20:C29"/>
    <mergeCell ref="D20:D29"/>
    <mergeCell ref="E20:E29"/>
    <mergeCell ref="F20:F29"/>
    <mergeCell ref="Z16:Z18"/>
    <mergeCell ref="AA16:AA18"/>
    <mergeCell ref="G16:G18"/>
    <mergeCell ref="H16:H18"/>
    <mergeCell ref="I16:I18"/>
    <mergeCell ref="J16:J18"/>
    <mergeCell ref="K16:K18"/>
    <mergeCell ref="L16:L18"/>
    <mergeCell ref="A16:A18"/>
    <mergeCell ref="B16:B18"/>
    <mergeCell ref="C16:C18"/>
    <mergeCell ref="D16:D18"/>
    <mergeCell ref="E16:E18"/>
    <mergeCell ref="F16:F18"/>
    <mergeCell ref="X20:X29"/>
    <mergeCell ref="Y20:Y29"/>
    <mergeCell ref="N20:N29"/>
    <mergeCell ref="O20:O29"/>
    <mergeCell ref="A5:AS5"/>
    <mergeCell ref="A6:AS6"/>
    <mergeCell ref="A8:AS8"/>
    <mergeCell ref="A9:AS9"/>
    <mergeCell ref="C14:I14"/>
    <mergeCell ref="J14:P14"/>
    <mergeCell ref="Q14:V14"/>
    <mergeCell ref="AB14:AO14"/>
    <mergeCell ref="AN16:AN18"/>
    <mergeCell ref="AO16:AO18"/>
    <mergeCell ref="S16:S18"/>
    <mergeCell ref="T16:T18"/>
    <mergeCell ref="U16:U18"/>
    <mergeCell ref="V16:V18"/>
    <mergeCell ref="W16:W18"/>
    <mergeCell ref="Y16:Y18"/>
    <mergeCell ref="M16:M18"/>
    <mergeCell ref="N16:N18"/>
    <mergeCell ref="O16:O18"/>
    <mergeCell ref="P16:P18"/>
    <mergeCell ref="Q16:Q18"/>
    <mergeCell ref="R16:R18"/>
    <mergeCell ref="X16:X18"/>
  </mergeCells>
  <hyperlinks>
    <hyperlink ref="AE33" r:id="rId1" tooltip="Llamar a través de Hangouts" display="https://www.google.com/search?safe=strict&amp;ei=ETzGXPCLEIPZ5gL2mY2ABw&amp;q=universidad+distrital+telefono&amp;oq=universidad+distrital+telefono&amp;gs_l=psy-ab.3..0l2j0i22i30.23284.24170..24420...0.0..0.159.1137.0j9......0....1..gws-wiz.......0i71j0i131i67j0i67j0i131.mJeaZc-46uA"/>
    <hyperlink ref="AE34" r:id="rId2" tooltip="Llamar a través de Hangouts" display="https://www.google.com/search?safe=strict&amp;ei=ETzGXPCLEIPZ5gL2mY2ABw&amp;q=universidad+distrital+telefono&amp;oq=universidad+distrital+telefono&amp;gs_l=psy-ab.3..0l2j0i22i30.23284.24170..24420...0.0..0.159.1137.0j9......0....1..gws-wiz.......0i71j0i131i67j0i67j0i131.mJeaZc-46uA"/>
  </hyperlinks>
  <pageMargins left="0.7" right="0.7" top="0.75" bottom="0.75" header="0.3" footer="0.3"/>
  <drawing r:id="rId3"/>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C994"/>
  <sheetViews>
    <sheetView topLeftCell="X12" zoomScale="73" zoomScaleNormal="73" workbookViewId="0">
      <selection activeCell="Y14" sqref="Y14"/>
    </sheetView>
  </sheetViews>
  <sheetFormatPr baseColWidth="10" defaultColWidth="14.42578125" defaultRowHeight="15"/>
  <cols>
    <col min="1" max="1" width="2.85546875" style="114" customWidth="1"/>
    <col min="2" max="2" width="15" style="114" customWidth="1"/>
    <col min="3" max="3" width="12.7109375" style="114" customWidth="1"/>
    <col min="4" max="6" width="17" style="114" customWidth="1"/>
    <col min="7" max="7" width="48.85546875" style="114" bestFit="1" customWidth="1"/>
    <col min="8" max="8" width="52.140625" style="114" customWidth="1"/>
    <col min="9" max="10" width="40.7109375" style="114" customWidth="1"/>
    <col min="11" max="12" width="18.42578125" style="114" customWidth="1"/>
    <col min="13" max="14" width="21.85546875" style="114" customWidth="1"/>
    <col min="15" max="16" width="18.42578125" style="114" customWidth="1"/>
    <col min="17" max="17" width="20.5703125" style="114" customWidth="1"/>
    <col min="18" max="18" width="20.7109375" style="114" customWidth="1"/>
    <col min="19" max="20" width="36.85546875" style="114" customWidth="1"/>
    <col min="21" max="21" width="28.42578125" style="114" customWidth="1"/>
    <col min="22" max="27" width="26.140625" style="114" customWidth="1"/>
    <col min="28" max="28" width="33.140625" style="114" customWidth="1"/>
    <col min="29" max="29" width="107.7109375" style="114" customWidth="1"/>
    <col min="30" max="16384" width="14.42578125" style="114"/>
  </cols>
  <sheetData>
    <row r="1" spans="1:29" ht="18" customHeight="1">
      <c r="A1" s="3"/>
      <c r="B1" s="1157" t="s">
        <v>666</v>
      </c>
      <c r="C1" s="1037"/>
      <c r="D1" s="1037"/>
      <c r="E1" s="1037"/>
      <c r="F1" s="1037"/>
      <c r="G1" s="1037"/>
      <c r="H1" s="1037"/>
      <c r="I1" s="1037"/>
      <c r="K1" s="1037" t="s">
        <v>0</v>
      </c>
      <c r="L1" s="1037"/>
      <c r="M1" s="1037"/>
      <c r="N1" s="1037"/>
      <c r="O1" s="1037"/>
      <c r="P1" s="1037"/>
      <c r="Q1" s="1037"/>
      <c r="R1" s="1037"/>
      <c r="U1" s="1037" t="s">
        <v>0</v>
      </c>
      <c r="V1" s="1037"/>
      <c r="W1" s="1037"/>
      <c r="X1" s="1037"/>
      <c r="Y1" s="1037"/>
      <c r="Z1" s="1037"/>
      <c r="AA1" s="1037"/>
      <c r="AB1" s="1037"/>
      <c r="AC1" s="1037"/>
    </row>
    <row r="2" spans="1:29" ht="12.75" customHeight="1">
      <c r="A2" s="3"/>
      <c r="B2" s="1037" t="s">
        <v>1</v>
      </c>
      <c r="C2" s="1037"/>
      <c r="D2" s="1037"/>
      <c r="E2" s="1037"/>
      <c r="F2" s="1037"/>
      <c r="G2" s="1037"/>
      <c r="H2" s="1037"/>
      <c r="I2" s="1037"/>
      <c r="K2" s="1037" t="s">
        <v>1</v>
      </c>
      <c r="L2" s="1037"/>
      <c r="M2" s="1037"/>
      <c r="N2" s="1037"/>
      <c r="O2" s="1037"/>
      <c r="P2" s="1037"/>
      <c r="Q2" s="1037"/>
      <c r="R2" s="1037"/>
      <c r="U2" s="1037" t="s">
        <v>1</v>
      </c>
      <c r="V2" s="1037"/>
      <c r="W2" s="1037"/>
      <c r="X2" s="1037"/>
      <c r="Y2" s="1037"/>
      <c r="Z2" s="1037"/>
      <c r="AA2" s="1037"/>
      <c r="AB2" s="1037"/>
      <c r="AC2" s="1037"/>
    </row>
    <row r="3" spans="1:29" ht="36.75" customHeight="1">
      <c r="A3" s="3"/>
      <c r="B3" s="1037" t="s">
        <v>2</v>
      </c>
      <c r="C3" s="1037"/>
      <c r="D3" s="1037"/>
      <c r="E3" s="1037"/>
      <c r="F3" s="1037"/>
      <c r="G3" s="1037"/>
      <c r="H3" s="1037"/>
      <c r="I3" s="1037"/>
      <c r="K3" s="1037" t="s">
        <v>2</v>
      </c>
      <c r="L3" s="1037"/>
      <c r="M3" s="1037"/>
      <c r="N3" s="1037"/>
      <c r="O3" s="1037"/>
      <c r="P3" s="1037"/>
      <c r="Q3" s="1037"/>
      <c r="R3" s="1037"/>
      <c r="U3" s="1037" t="s">
        <v>2</v>
      </c>
      <c r="V3" s="1037"/>
      <c r="W3" s="1037"/>
      <c r="X3" s="1037"/>
      <c r="Y3" s="1037"/>
      <c r="Z3" s="1037"/>
      <c r="AA3" s="1037"/>
      <c r="AB3" s="1037"/>
      <c r="AC3" s="1037"/>
    </row>
    <row r="4" spans="1:29" ht="21" customHeight="1">
      <c r="A4" s="5"/>
      <c r="B4" s="1037" t="s">
        <v>48</v>
      </c>
      <c r="C4" s="1037"/>
      <c r="D4" s="1037"/>
      <c r="E4" s="1037"/>
      <c r="F4" s="1037"/>
      <c r="G4" s="1037"/>
      <c r="H4" s="1037"/>
      <c r="I4" s="1037"/>
      <c r="K4" s="1037" t="s">
        <v>48</v>
      </c>
      <c r="L4" s="1037"/>
      <c r="M4" s="1037"/>
      <c r="N4" s="1037"/>
      <c r="O4" s="1037"/>
      <c r="P4" s="1037"/>
      <c r="Q4" s="1037"/>
      <c r="R4" s="1037"/>
      <c r="U4" s="1037" t="s">
        <v>48</v>
      </c>
      <c r="V4" s="1037"/>
      <c r="W4" s="1037"/>
      <c r="X4" s="1037"/>
      <c r="Y4" s="1037"/>
      <c r="Z4" s="1037"/>
      <c r="AA4" s="1037"/>
      <c r="AB4" s="1037"/>
      <c r="AC4" s="1037"/>
    </row>
    <row r="5" spans="1:29" ht="23.25" customHeight="1">
      <c r="A5" s="6"/>
      <c r="B5" s="1037" t="s">
        <v>56</v>
      </c>
      <c r="C5" s="1037"/>
      <c r="D5" s="1037"/>
      <c r="E5" s="1037"/>
      <c r="F5" s="1037"/>
      <c r="G5" s="1037"/>
      <c r="H5" s="1037"/>
      <c r="I5" s="1037"/>
      <c r="K5" s="1037" t="s">
        <v>56</v>
      </c>
      <c r="L5" s="1037"/>
      <c r="M5" s="1037"/>
      <c r="N5" s="1037"/>
      <c r="O5" s="1037"/>
      <c r="P5" s="1037"/>
      <c r="Q5" s="1037"/>
      <c r="R5" s="1037"/>
      <c r="S5" s="1037"/>
      <c r="U5" s="1037" t="s">
        <v>56</v>
      </c>
      <c r="V5" s="1037"/>
      <c r="W5" s="1037"/>
      <c r="X5" s="1037"/>
      <c r="Y5" s="1037"/>
      <c r="Z5" s="1037"/>
      <c r="AA5" s="1037"/>
      <c r="AB5" s="1037"/>
      <c r="AC5" s="1037"/>
    </row>
    <row r="6" spans="1:29" ht="18.75" customHeight="1">
      <c r="A6" s="1"/>
      <c r="B6" s="1037" t="s">
        <v>51</v>
      </c>
      <c r="C6" s="1037"/>
      <c r="D6" s="1037"/>
      <c r="E6" s="1037"/>
      <c r="F6" s="1037"/>
      <c r="G6" s="1037" t="s">
        <v>827</v>
      </c>
      <c r="H6" s="1037"/>
      <c r="I6" s="1037"/>
      <c r="J6" s="1"/>
      <c r="K6" s="1037" t="s">
        <v>51</v>
      </c>
      <c r="L6" s="1037"/>
      <c r="M6" s="1037"/>
      <c r="N6" s="1037"/>
      <c r="O6" s="1037"/>
      <c r="P6" s="1037" t="str">
        <f>G6</f>
        <v>CONSORCIO INTERCONVENIO SED</v>
      </c>
      <c r="Q6" s="1037"/>
      <c r="R6" s="1037"/>
      <c r="S6" s="1"/>
      <c r="T6" s="1"/>
      <c r="U6" s="1037" t="s">
        <v>51</v>
      </c>
      <c r="V6" s="1037"/>
      <c r="W6" s="1037"/>
      <c r="X6" s="1037"/>
      <c r="Y6" s="1037"/>
      <c r="Z6" s="1037"/>
      <c r="AA6" s="1037"/>
      <c r="AB6" s="1037"/>
      <c r="AC6" s="1037"/>
    </row>
    <row r="7" spans="1:29" s="15" customFormat="1" ht="18" customHeight="1">
      <c r="A7" s="7"/>
      <c r="B7" s="14"/>
      <c r="C7" s="7"/>
      <c r="D7" s="7"/>
      <c r="E7" s="7"/>
      <c r="F7" s="7"/>
      <c r="G7" s="7" t="s">
        <v>54</v>
      </c>
      <c r="H7" s="7" t="s">
        <v>53</v>
      </c>
      <c r="I7" s="7"/>
      <c r="J7" s="7"/>
      <c r="K7" s="7"/>
      <c r="L7" s="7"/>
      <c r="M7" s="7"/>
      <c r="N7" s="7"/>
      <c r="O7" s="7"/>
      <c r="P7" s="7"/>
      <c r="Q7" s="7"/>
      <c r="R7" s="7"/>
      <c r="S7" s="7" t="s">
        <v>52</v>
      </c>
      <c r="T7" s="7" t="s">
        <v>52</v>
      </c>
      <c r="U7" s="7"/>
      <c r="V7" s="7"/>
      <c r="W7" s="7"/>
      <c r="X7" s="7"/>
      <c r="Y7" s="7"/>
      <c r="Z7" s="7"/>
      <c r="AA7" s="7"/>
      <c r="AB7" s="7"/>
      <c r="AC7" s="7"/>
    </row>
    <row r="8" spans="1:29" s="17" customFormat="1" ht="198.75" customHeight="1">
      <c r="A8" s="8"/>
      <c r="B8" s="9" t="s">
        <v>3</v>
      </c>
      <c r="C8" s="9" t="s">
        <v>4</v>
      </c>
      <c r="D8" s="9" t="s">
        <v>5</v>
      </c>
      <c r="E8" s="9" t="s">
        <v>117</v>
      </c>
      <c r="F8" s="9" t="s">
        <v>116</v>
      </c>
      <c r="G8" s="9" t="s">
        <v>57</v>
      </c>
      <c r="H8" s="9" t="s">
        <v>47</v>
      </c>
      <c r="I8" s="9" t="s">
        <v>6</v>
      </c>
      <c r="J8" s="9" t="s">
        <v>49</v>
      </c>
      <c r="K8" s="9" t="s">
        <v>50</v>
      </c>
      <c r="L8" s="9" t="s">
        <v>111</v>
      </c>
      <c r="M8" s="9" t="s">
        <v>7</v>
      </c>
      <c r="N8" s="9" t="s">
        <v>119</v>
      </c>
      <c r="O8" s="9" t="s">
        <v>8</v>
      </c>
      <c r="P8" s="130" t="s">
        <v>9</v>
      </c>
      <c r="Q8" s="9" t="s">
        <v>118</v>
      </c>
      <c r="R8" s="9" t="s">
        <v>120</v>
      </c>
      <c r="S8" s="9" t="s">
        <v>121</v>
      </c>
      <c r="T8" s="130" t="s">
        <v>115</v>
      </c>
      <c r="U8" s="109" t="s">
        <v>108</v>
      </c>
      <c r="V8" s="109" t="s">
        <v>55</v>
      </c>
      <c r="W8" s="109" t="s">
        <v>150</v>
      </c>
      <c r="X8" s="109" t="s">
        <v>112</v>
      </c>
      <c r="Y8" s="109" t="s">
        <v>151</v>
      </c>
      <c r="Z8" s="109" t="s">
        <v>668</v>
      </c>
      <c r="AA8" s="109" t="s">
        <v>445</v>
      </c>
      <c r="AB8" s="109" t="s">
        <v>669</v>
      </c>
      <c r="AC8" s="109" t="s">
        <v>10</v>
      </c>
    </row>
    <row r="9" spans="1:29" ht="202.5" customHeight="1">
      <c r="A9" s="10"/>
      <c r="B9" s="110">
        <v>1</v>
      </c>
      <c r="C9" s="16">
        <v>30</v>
      </c>
      <c r="D9" s="16">
        <v>75</v>
      </c>
      <c r="E9" s="598" t="s">
        <v>828</v>
      </c>
      <c r="F9" s="16" t="s">
        <v>829</v>
      </c>
      <c r="G9" s="16" t="s">
        <v>830</v>
      </c>
      <c r="H9" s="16" t="s">
        <v>831</v>
      </c>
      <c r="I9" s="16" t="s">
        <v>162</v>
      </c>
      <c r="J9" s="16" t="s">
        <v>832</v>
      </c>
      <c r="K9" s="16" t="s">
        <v>833</v>
      </c>
      <c r="L9" s="16" t="s">
        <v>834</v>
      </c>
      <c r="M9" s="212">
        <v>1</v>
      </c>
      <c r="N9" s="236">
        <v>40868</v>
      </c>
      <c r="O9" s="213">
        <v>41255</v>
      </c>
      <c r="P9" s="213">
        <v>41524</v>
      </c>
      <c r="Q9" s="235" t="s">
        <v>254</v>
      </c>
      <c r="R9" s="236">
        <v>41779</v>
      </c>
      <c r="S9" s="236" t="s">
        <v>162</v>
      </c>
      <c r="T9" s="235" t="s">
        <v>162</v>
      </c>
      <c r="U9" s="16">
        <v>2013</v>
      </c>
      <c r="V9" s="121">
        <v>612383117</v>
      </c>
      <c r="W9" s="175">
        <f>V9/VLOOKUP(U9,lov_smmlv,2)*sm_2019</f>
        <v>860261674.83896863</v>
      </c>
      <c r="X9" s="124">
        <v>1</v>
      </c>
      <c r="Y9" s="175">
        <f>X9*W9</f>
        <v>860261674.83896863</v>
      </c>
      <c r="Z9" s="124">
        <v>0.6</v>
      </c>
      <c r="AA9" s="175">
        <f>(PPTO_oficial*Z9)</f>
        <v>520970364.59999996</v>
      </c>
      <c r="AB9" s="175" t="s">
        <v>162</v>
      </c>
      <c r="AC9" s="1339" t="s">
        <v>1533</v>
      </c>
    </row>
    <row r="10" spans="1:29" ht="202.5" customHeight="1">
      <c r="A10" s="10"/>
      <c r="B10" s="110">
        <v>2</v>
      </c>
      <c r="C10" s="16">
        <v>62</v>
      </c>
      <c r="D10" s="16">
        <v>153</v>
      </c>
      <c r="E10" s="16" t="s">
        <v>835</v>
      </c>
      <c r="F10" s="16" t="s">
        <v>836</v>
      </c>
      <c r="G10" s="16" t="s">
        <v>830</v>
      </c>
      <c r="H10" s="16" t="s">
        <v>837</v>
      </c>
      <c r="I10" s="16" t="s">
        <v>162</v>
      </c>
      <c r="J10" s="16" t="s">
        <v>838</v>
      </c>
      <c r="K10" s="16" t="s">
        <v>839</v>
      </c>
      <c r="L10" s="16" t="s">
        <v>834</v>
      </c>
      <c r="M10" s="212">
        <v>0.5</v>
      </c>
      <c r="N10" s="236">
        <v>42135</v>
      </c>
      <c r="O10" s="213">
        <v>42212</v>
      </c>
      <c r="P10" s="213">
        <v>42716</v>
      </c>
      <c r="Q10" s="235" t="s">
        <v>254</v>
      </c>
      <c r="R10" s="236">
        <v>42982</v>
      </c>
      <c r="S10" s="16" t="s">
        <v>162</v>
      </c>
      <c r="T10" s="235" t="s">
        <v>162</v>
      </c>
      <c r="U10" s="16">
        <v>2016</v>
      </c>
      <c r="V10" s="121">
        <v>781095572</v>
      </c>
      <c r="W10" s="175">
        <f>V10/VLOOKUP(U10,lov_smmlv,2)*sm_2019</f>
        <v>938188393.57281566</v>
      </c>
      <c r="X10" s="124">
        <v>0.5</v>
      </c>
      <c r="Y10" s="175">
        <f>X10*W10</f>
        <v>469094196.78640783</v>
      </c>
      <c r="Z10" s="124">
        <v>0.6</v>
      </c>
      <c r="AA10" s="175">
        <f>(PPTO_oficial*Z10)</f>
        <v>520970364.59999996</v>
      </c>
      <c r="AB10" s="175" t="s">
        <v>162</v>
      </c>
      <c r="AC10" s="1340"/>
    </row>
    <row r="11" spans="1:29" ht="149.25" customHeight="1">
      <c r="A11" s="10"/>
      <c r="B11" s="110">
        <v>3</v>
      </c>
      <c r="C11" s="16">
        <v>69</v>
      </c>
      <c r="D11" s="16">
        <v>168</v>
      </c>
      <c r="E11" s="16" t="s">
        <v>840</v>
      </c>
      <c r="F11" s="16" t="s">
        <v>841</v>
      </c>
      <c r="G11" s="16" t="s">
        <v>830</v>
      </c>
      <c r="H11" s="16" t="s">
        <v>842</v>
      </c>
      <c r="I11" s="16" t="s">
        <v>162</v>
      </c>
      <c r="J11" s="16" t="s">
        <v>843</v>
      </c>
      <c r="K11" s="16" t="s">
        <v>844</v>
      </c>
      <c r="L11" s="16" t="s">
        <v>834</v>
      </c>
      <c r="M11" s="287">
        <v>1</v>
      </c>
      <c r="N11" s="236">
        <v>42334</v>
      </c>
      <c r="O11" s="236">
        <v>42345</v>
      </c>
      <c r="P11" s="236">
        <v>42947</v>
      </c>
      <c r="Q11" s="235" t="s">
        <v>254</v>
      </c>
      <c r="R11" s="236">
        <v>43461</v>
      </c>
      <c r="S11" s="235" t="s">
        <v>162</v>
      </c>
      <c r="T11" s="235" t="s">
        <v>162</v>
      </c>
      <c r="U11" s="235">
        <v>2017</v>
      </c>
      <c r="V11" s="413">
        <v>1031484328</v>
      </c>
      <c r="W11" s="175">
        <f>V11/VLOOKUP(U11,lov_smmlv,2)*sm_2019</f>
        <v>1157881241.4056447</v>
      </c>
      <c r="X11" s="414">
        <v>1</v>
      </c>
      <c r="Y11" s="175">
        <f>X11*W11</f>
        <v>1157881241.4056447</v>
      </c>
      <c r="Z11" s="414">
        <v>0.6</v>
      </c>
      <c r="AA11" s="175">
        <f>(PPTO_oficial*Z11)</f>
        <v>520970364.59999996</v>
      </c>
      <c r="AB11" s="175" t="s">
        <v>162</v>
      </c>
      <c r="AC11" s="1341"/>
    </row>
    <row r="12" spans="1:29" ht="59.25" customHeight="1">
      <c r="A12" s="1"/>
      <c r="B12" s="11" t="s">
        <v>936</v>
      </c>
      <c r="C12" s="1"/>
      <c r="D12" s="1"/>
      <c r="E12" s="1"/>
      <c r="F12" s="1"/>
      <c r="G12" s="1"/>
      <c r="H12" s="1"/>
      <c r="I12" s="1"/>
      <c r="J12" s="1"/>
      <c r="K12" s="1"/>
      <c r="L12" s="1"/>
      <c r="M12" s="1"/>
      <c r="N12" s="1"/>
      <c r="O12" s="1"/>
      <c r="P12" s="1"/>
      <c r="Q12" s="1"/>
      <c r="R12" s="1"/>
      <c r="S12" s="1"/>
      <c r="T12" s="1"/>
      <c r="U12" s="1131" t="s">
        <v>365</v>
      </c>
      <c r="V12" s="1132"/>
      <c r="W12" s="1132"/>
      <c r="X12" s="1132"/>
      <c r="Y12" s="1132"/>
      <c r="Z12" s="1132"/>
      <c r="AA12" s="1132"/>
      <c r="AB12" s="1132"/>
      <c r="AC12" s="1"/>
    </row>
    <row r="13" spans="1:29" ht="12.7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row>
    <row r="14" spans="1:29" ht="12.75" customHeight="1">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row>
    <row r="15" spans="1:29" ht="12.75" customHeight="1">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row>
    <row r="16" spans="1:29" ht="12.75" customHeight="1">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row>
    <row r="17" spans="1:29" ht="12.75" customHeight="1">
      <c r="A17" s="1"/>
      <c r="B17" s="1"/>
      <c r="C17" s="1"/>
      <c r="D17" s="1"/>
      <c r="E17" s="1"/>
      <c r="F17" s="1"/>
      <c r="G17" s="1"/>
      <c r="H17" s="1"/>
      <c r="I17" s="1"/>
      <c r="J17" s="1"/>
      <c r="K17" s="1"/>
      <c r="L17" s="1"/>
      <c r="M17" s="1"/>
      <c r="N17" s="1"/>
      <c r="O17" s="1"/>
      <c r="P17" s="1"/>
      <c r="Q17" s="1"/>
      <c r="R17" s="1"/>
      <c r="S17" s="1"/>
      <c r="T17" s="1"/>
      <c r="U17" s="12"/>
      <c r="V17" s="12"/>
      <c r="W17" s="12"/>
      <c r="X17" s="12"/>
      <c r="Y17" s="12"/>
      <c r="Z17" s="12"/>
      <c r="AA17" s="12"/>
      <c r="AB17" s="12"/>
      <c r="AC17" s="1"/>
    </row>
    <row r="18" spans="1:29" ht="12.75" customHeight="1">
      <c r="A18" s="1"/>
      <c r="B18" s="1"/>
      <c r="C18" s="1"/>
      <c r="D18" s="1"/>
      <c r="E18" s="1"/>
      <c r="F18" s="1"/>
      <c r="G18" s="1"/>
      <c r="H18" s="1"/>
      <c r="I18" s="1"/>
      <c r="J18" s="1"/>
      <c r="K18" s="1"/>
      <c r="L18" s="1"/>
      <c r="M18" s="1"/>
      <c r="N18" s="1"/>
      <c r="O18" s="1"/>
      <c r="P18" s="1"/>
      <c r="Q18" s="1"/>
      <c r="R18" s="1"/>
      <c r="S18" s="1"/>
      <c r="T18" s="1"/>
      <c r="U18" s="12"/>
      <c r="V18" s="12"/>
      <c r="W18" s="12"/>
      <c r="X18" s="12"/>
      <c r="Y18" s="12"/>
      <c r="Z18" s="12"/>
      <c r="AA18" s="12"/>
      <c r="AB18" s="12"/>
      <c r="AC18" s="1"/>
    </row>
    <row r="19" spans="1:29" ht="12.75" customHeight="1">
      <c r="A19" s="1"/>
      <c r="B19" s="1"/>
      <c r="C19" s="1"/>
      <c r="D19" s="1"/>
      <c r="E19" s="1"/>
      <c r="F19" s="1"/>
      <c r="G19" s="1"/>
      <c r="H19" s="1"/>
      <c r="I19" s="1"/>
      <c r="J19" s="1"/>
      <c r="K19" s="1"/>
      <c r="L19" s="1"/>
      <c r="M19" s="1"/>
      <c r="N19" s="1"/>
      <c r="O19" s="1"/>
      <c r="P19" s="1"/>
      <c r="Q19" s="1"/>
      <c r="R19" s="1"/>
      <c r="S19" s="1"/>
      <c r="T19" s="1"/>
      <c r="U19" s="12"/>
      <c r="V19" s="12"/>
      <c r="W19" s="12"/>
      <c r="X19" s="12"/>
      <c r="Y19" s="12"/>
      <c r="Z19" s="12"/>
      <c r="AA19" s="12"/>
      <c r="AB19" s="12"/>
      <c r="AC19" s="1"/>
    </row>
    <row r="20" spans="1:29" ht="12.75" customHeight="1">
      <c r="A20" s="1"/>
      <c r="B20" s="1"/>
      <c r="C20" s="1"/>
      <c r="D20" s="1"/>
      <c r="E20" s="1"/>
      <c r="F20" s="1"/>
      <c r="G20" s="1"/>
      <c r="H20" s="1"/>
      <c r="I20" s="1"/>
      <c r="J20" s="1"/>
      <c r="K20" s="1"/>
      <c r="L20" s="1"/>
      <c r="M20" s="1"/>
      <c r="N20" s="1"/>
      <c r="O20" s="1"/>
      <c r="P20" s="1"/>
      <c r="Q20" s="1"/>
      <c r="R20" s="1"/>
      <c r="S20" s="1"/>
      <c r="T20" s="1"/>
      <c r="U20" s="12"/>
      <c r="V20" s="12"/>
      <c r="W20" s="12"/>
      <c r="X20" s="12"/>
      <c r="Y20" s="12"/>
      <c r="Z20" s="12"/>
      <c r="AA20" s="12"/>
      <c r="AB20" s="12"/>
      <c r="AC20" s="1"/>
    </row>
    <row r="21" spans="1:29" ht="12.75" customHeight="1">
      <c r="A21" s="1"/>
      <c r="B21" s="1"/>
      <c r="C21" s="1"/>
      <c r="D21" s="1"/>
      <c r="E21" s="1"/>
      <c r="F21" s="1"/>
      <c r="G21" s="1"/>
      <c r="H21" s="1"/>
      <c r="I21" s="1"/>
      <c r="J21" s="1"/>
      <c r="K21" s="1"/>
      <c r="L21" s="1"/>
      <c r="M21" s="1"/>
      <c r="N21" s="1"/>
      <c r="O21" s="1"/>
      <c r="P21" s="1"/>
      <c r="Q21" s="1"/>
      <c r="R21" s="1"/>
      <c r="S21" s="1"/>
      <c r="T21" s="1"/>
      <c r="U21" s="12"/>
      <c r="V21" s="12"/>
      <c r="W21" s="12"/>
      <c r="X21" s="12"/>
      <c r="Y21" s="12"/>
      <c r="Z21" s="12"/>
      <c r="AA21" s="12"/>
      <c r="AB21" s="12"/>
      <c r="AC21" s="1"/>
    </row>
    <row r="22" spans="1:29" ht="12.75" customHeight="1">
      <c r="A22" s="1"/>
      <c r="B22" s="1"/>
      <c r="C22" s="1"/>
      <c r="D22" s="1"/>
      <c r="E22" s="1"/>
      <c r="F22" s="1"/>
      <c r="G22" s="1"/>
      <c r="H22" s="1"/>
      <c r="I22" s="1"/>
      <c r="J22" s="1"/>
      <c r="K22" s="1"/>
      <c r="L22" s="1"/>
      <c r="M22" s="1"/>
      <c r="N22" s="1"/>
      <c r="O22" s="1"/>
      <c r="P22" s="1"/>
      <c r="Q22" s="1"/>
      <c r="R22" s="1"/>
      <c r="S22" s="1"/>
      <c r="T22" s="1"/>
      <c r="U22" s="12"/>
      <c r="V22" s="12"/>
      <c r="W22" s="12"/>
      <c r="X22" s="12"/>
      <c r="Y22" s="12"/>
      <c r="Z22" s="12"/>
      <c r="AA22" s="12"/>
      <c r="AB22" s="12"/>
      <c r="AC22" s="1"/>
    </row>
    <row r="23" spans="1:29" ht="12.75" customHeight="1">
      <c r="A23" s="1"/>
      <c r="B23" s="1"/>
      <c r="C23" s="1"/>
      <c r="D23" s="1"/>
      <c r="E23" s="1"/>
      <c r="F23" s="1"/>
      <c r="G23" s="1"/>
      <c r="H23" s="1"/>
      <c r="I23" s="1"/>
      <c r="J23" s="1"/>
      <c r="K23" s="1"/>
      <c r="L23" s="1"/>
      <c r="M23" s="1"/>
      <c r="N23" s="1"/>
      <c r="O23" s="1"/>
      <c r="P23" s="1"/>
      <c r="Q23" s="1"/>
      <c r="R23" s="1"/>
      <c r="S23" s="1"/>
      <c r="T23" s="1"/>
      <c r="U23" s="12"/>
      <c r="V23" s="12"/>
      <c r="W23" s="12"/>
      <c r="X23" s="12"/>
      <c r="Y23" s="12"/>
      <c r="Z23" s="12"/>
      <c r="AA23" s="12"/>
      <c r="AB23" s="12"/>
      <c r="AC23" s="1"/>
    </row>
    <row r="24" spans="1:29" ht="12.7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row>
    <row r="25" spans="1:29"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row>
    <row r="26" spans="1:29"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row>
    <row r="27" spans="1:29"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row>
    <row r="28" spans="1:29"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row>
    <row r="29" spans="1: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row>
    <row r="30" spans="1:29"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row>
    <row r="31" spans="1:29"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row>
    <row r="32" spans="1:29"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row>
    <row r="33" spans="1:29" ht="12.75" customHeight="1">
      <c r="A33" s="1"/>
      <c r="B33" s="13"/>
      <c r="C33" s="1"/>
      <c r="D33" s="1"/>
      <c r="E33" s="1"/>
      <c r="F33" s="1"/>
      <c r="G33" s="1"/>
      <c r="H33" s="1"/>
      <c r="I33" s="1"/>
      <c r="J33" s="1"/>
      <c r="K33" s="1"/>
      <c r="L33" s="1"/>
      <c r="M33" s="1"/>
      <c r="N33" s="1"/>
      <c r="O33" s="1"/>
      <c r="P33" s="1"/>
      <c r="Q33" s="1"/>
      <c r="R33" s="1"/>
      <c r="S33" s="1"/>
      <c r="T33" s="1"/>
      <c r="U33" s="1"/>
      <c r="V33" s="1"/>
      <c r="W33" s="1"/>
      <c r="X33" s="1"/>
      <c r="Y33" s="1"/>
      <c r="Z33" s="1"/>
      <c r="AA33" s="1"/>
      <c r="AB33" s="1"/>
      <c r="AC33" s="1"/>
    </row>
    <row r="34" spans="1:29"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row>
    <row r="35" spans="1:29"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row>
    <row r="36" spans="1:29"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row>
    <row r="37" spans="1:29"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row>
    <row r="38" spans="1:29"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row>
    <row r="39" spans="1:2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row>
    <row r="40" spans="1:29"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row>
    <row r="41" spans="1:29"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row>
    <row r="42" spans="1:29"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row>
    <row r="43" spans="1:29" ht="12.75" hidden="1" customHeight="1">
      <c r="A43" s="1"/>
      <c r="B43" s="8" t="s">
        <v>12</v>
      </c>
      <c r="C43" s="8" t="s">
        <v>13</v>
      </c>
      <c r="D43" s="8" t="s">
        <v>14</v>
      </c>
      <c r="E43" s="8"/>
      <c r="F43" s="8"/>
      <c r="G43" s="8"/>
      <c r="H43" s="8"/>
      <c r="I43" s="8"/>
      <c r="J43" s="8"/>
      <c r="K43" s="8"/>
      <c r="L43" s="8"/>
      <c r="M43" s="8"/>
      <c r="N43" s="8"/>
      <c r="O43" s="8"/>
      <c r="P43" s="8"/>
      <c r="Q43" s="8"/>
      <c r="R43" s="8"/>
      <c r="S43" s="8"/>
      <c r="T43" s="8"/>
      <c r="U43" s="1"/>
      <c r="V43" s="1"/>
      <c r="W43" s="1"/>
      <c r="X43" s="1"/>
      <c r="Y43" s="1"/>
      <c r="Z43" s="1"/>
      <c r="AA43" s="1"/>
      <c r="AB43" s="1"/>
      <c r="AC43" s="1"/>
    </row>
    <row r="44" spans="1:29" ht="12.75" hidden="1" customHeight="1">
      <c r="A44" s="1"/>
      <c r="B44" s="13" t="s">
        <v>15</v>
      </c>
      <c r="C44" s="13"/>
      <c r="D44" s="13" t="s">
        <v>16</v>
      </c>
      <c r="E44" s="13"/>
      <c r="F44" s="13"/>
      <c r="G44" s="13"/>
      <c r="H44" s="13"/>
      <c r="I44" s="13"/>
      <c r="J44" s="13"/>
      <c r="K44" s="13"/>
      <c r="L44" s="13"/>
      <c r="M44" s="13"/>
      <c r="N44" s="13"/>
      <c r="O44" s="13"/>
      <c r="P44" s="13"/>
      <c r="Q44" s="13"/>
      <c r="R44" s="13"/>
      <c r="S44" s="13"/>
      <c r="T44" s="13"/>
      <c r="U44" s="1"/>
      <c r="V44" s="1"/>
      <c r="W44" s="1"/>
      <c r="X44" s="1"/>
      <c r="Y44" s="1"/>
      <c r="Z44" s="1"/>
      <c r="AA44" s="1"/>
      <c r="AB44" s="1"/>
      <c r="AC44" s="1"/>
    </row>
    <row r="45" spans="1:29" ht="12.75" hidden="1" customHeight="1">
      <c r="A45" s="1"/>
      <c r="B45" s="13">
        <v>80101500</v>
      </c>
      <c r="C45" s="13" t="s">
        <v>17</v>
      </c>
      <c r="D45" s="13" t="s">
        <v>18</v>
      </c>
      <c r="E45" s="13"/>
      <c r="F45" s="13"/>
      <c r="G45" s="13"/>
      <c r="H45" s="13"/>
      <c r="I45" s="13"/>
      <c r="J45" s="13"/>
      <c r="K45" s="13"/>
      <c r="L45" s="13"/>
      <c r="M45" s="13"/>
      <c r="N45" s="13"/>
      <c r="O45" s="13"/>
      <c r="P45" s="13"/>
      <c r="Q45" s="13"/>
      <c r="R45" s="13"/>
      <c r="S45" s="13"/>
      <c r="T45" s="13"/>
      <c r="U45" s="1"/>
      <c r="V45" s="1"/>
      <c r="W45" s="1"/>
      <c r="X45" s="1"/>
      <c r="Y45" s="1"/>
      <c r="Z45" s="1"/>
      <c r="AA45" s="1"/>
      <c r="AB45" s="1"/>
      <c r="AC45" s="1"/>
    </row>
    <row r="46" spans="1:29" ht="12.75" hidden="1" customHeight="1">
      <c r="A46" s="1"/>
      <c r="B46" s="13">
        <v>80101509</v>
      </c>
      <c r="C46" s="13" t="s">
        <v>19</v>
      </c>
      <c r="D46" s="13" t="s">
        <v>20</v>
      </c>
      <c r="E46" s="13"/>
      <c r="F46" s="13"/>
      <c r="G46" s="13"/>
      <c r="H46" s="13"/>
      <c r="I46" s="13"/>
      <c r="J46" s="13"/>
      <c r="K46" s="13"/>
      <c r="L46" s="13"/>
      <c r="M46" s="13"/>
      <c r="N46" s="13"/>
      <c r="O46" s="13"/>
      <c r="P46" s="13"/>
      <c r="Q46" s="13"/>
      <c r="R46" s="13"/>
      <c r="S46" s="13"/>
      <c r="T46" s="13"/>
      <c r="U46" s="1"/>
      <c r="V46" s="1"/>
      <c r="W46" s="1"/>
      <c r="X46" s="1"/>
      <c r="Y46" s="1"/>
      <c r="Z46" s="1"/>
      <c r="AA46" s="1"/>
      <c r="AB46" s="1"/>
      <c r="AC46" s="1"/>
    </row>
    <row r="47" spans="1:29" ht="12.75" hidden="1" customHeight="1">
      <c r="A47" s="1"/>
      <c r="B47" s="13">
        <v>80101600</v>
      </c>
      <c r="C47" s="13" t="s">
        <v>21</v>
      </c>
      <c r="D47" s="13" t="s">
        <v>22</v>
      </c>
      <c r="E47" s="13"/>
      <c r="F47" s="13"/>
      <c r="G47" s="13"/>
      <c r="H47" s="13"/>
      <c r="I47" s="13"/>
      <c r="J47" s="13"/>
      <c r="K47" s="13"/>
      <c r="L47" s="13"/>
      <c r="M47" s="13"/>
      <c r="N47" s="13"/>
      <c r="O47" s="13"/>
      <c r="P47" s="13"/>
      <c r="Q47" s="13"/>
      <c r="R47" s="13"/>
      <c r="S47" s="13"/>
      <c r="T47" s="13"/>
      <c r="U47" s="1"/>
      <c r="V47" s="1"/>
      <c r="W47" s="1"/>
      <c r="X47" s="1"/>
      <c r="Y47" s="1"/>
      <c r="Z47" s="1"/>
      <c r="AA47" s="1"/>
      <c r="AB47" s="1"/>
      <c r="AC47" s="1"/>
    </row>
    <row r="48" spans="1:29" ht="12.75" hidden="1" customHeight="1">
      <c r="A48" s="1"/>
      <c r="B48" s="13">
        <v>80101604</v>
      </c>
      <c r="C48" s="13" t="s">
        <v>23</v>
      </c>
      <c r="D48" s="13" t="s">
        <v>24</v>
      </c>
      <c r="E48" s="13"/>
      <c r="F48" s="13"/>
      <c r="G48" s="13"/>
      <c r="H48" s="13"/>
      <c r="I48" s="13"/>
      <c r="J48" s="13"/>
      <c r="K48" s="13"/>
      <c r="L48" s="13"/>
      <c r="M48" s="13"/>
      <c r="N48" s="13"/>
      <c r="O48" s="13"/>
      <c r="P48" s="13"/>
      <c r="Q48" s="13"/>
      <c r="R48" s="13"/>
      <c r="S48" s="13"/>
      <c r="T48" s="13"/>
      <c r="U48" s="1"/>
      <c r="V48" s="1"/>
      <c r="W48" s="1"/>
      <c r="X48" s="1"/>
      <c r="Y48" s="1"/>
      <c r="Z48" s="1"/>
      <c r="AA48" s="1"/>
      <c r="AB48" s="1"/>
      <c r="AC48" s="1"/>
    </row>
    <row r="49" spans="1:29" ht="12.75" hidden="1" customHeight="1">
      <c r="A49" s="1"/>
      <c r="B49" s="13">
        <v>81131500</v>
      </c>
      <c r="C49" s="13" t="s">
        <v>25</v>
      </c>
      <c r="D49" s="13" t="s">
        <v>26</v>
      </c>
      <c r="E49" s="13"/>
      <c r="F49" s="13"/>
      <c r="G49" s="13"/>
      <c r="H49" s="13"/>
      <c r="I49" s="13"/>
      <c r="J49" s="13"/>
      <c r="K49" s="13"/>
      <c r="L49" s="13"/>
      <c r="M49" s="13"/>
      <c r="N49" s="13"/>
      <c r="O49" s="13"/>
      <c r="P49" s="13"/>
      <c r="Q49" s="13"/>
      <c r="R49" s="13"/>
      <c r="S49" s="13"/>
      <c r="T49" s="13"/>
      <c r="U49" s="1"/>
      <c r="V49" s="1"/>
      <c r="W49" s="1"/>
      <c r="X49" s="1"/>
      <c r="Y49" s="1"/>
      <c r="Z49" s="1"/>
      <c r="AA49" s="1"/>
      <c r="AB49" s="1"/>
      <c r="AC49" s="1"/>
    </row>
    <row r="50" spans="1:29" ht="12.75" hidden="1" customHeight="1">
      <c r="A50" s="1"/>
      <c r="B50" s="13">
        <v>81131501</v>
      </c>
      <c r="C50" s="13" t="s">
        <v>27</v>
      </c>
      <c r="D50" s="13" t="s">
        <v>28</v>
      </c>
      <c r="E50" s="13"/>
      <c r="F50" s="13"/>
      <c r="G50" s="13"/>
      <c r="H50" s="13"/>
      <c r="I50" s="13"/>
      <c r="J50" s="13"/>
      <c r="K50" s="13"/>
      <c r="L50" s="13"/>
      <c r="M50" s="13"/>
      <c r="N50" s="13"/>
      <c r="O50" s="13"/>
      <c r="P50" s="13"/>
      <c r="Q50" s="13"/>
      <c r="R50" s="13"/>
      <c r="S50" s="13"/>
      <c r="T50" s="13"/>
      <c r="U50" s="1"/>
      <c r="V50" s="1"/>
      <c r="W50" s="1"/>
      <c r="X50" s="1"/>
      <c r="Y50" s="1"/>
      <c r="Z50" s="1"/>
      <c r="AA50" s="1"/>
      <c r="AB50" s="1"/>
      <c r="AC50" s="1"/>
    </row>
    <row r="51" spans="1:29" ht="12.75" hidden="1" customHeight="1">
      <c r="A51" s="1"/>
      <c r="B51" s="13">
        <v>81131502</v>
      </c>
      <c r="C51" s="13" t="s">
        <v>29</v>
      </c>
      <c r="D51" s="13" t="s">
        <v>30</v>
      </c>
      <c r="E51" s="13"/>
      <c r="F51" s="13"/>
      <c r="G51" s="13"/>
      <c r="H51" s="13"/>
      <c r="I51" s="13"/>
      <c r="J51" s="13"/>
      <c r="K51" s="13"/>
      <c r="L51" s="13"/>
      <c r="M51" s="13"/>
      <c r="N51" s="13"/>
      <c r="O51" s="13"/>
      <c r="P51" s="13"/>
      <c r="Q51" s="13"/>
      <c r="R51" s="13"/>
      <c r="S51" s="13"/>
      <c r="T51" s="13"/>
      <c r="U51" s="1"/>
      <c r="V51" s="1"/>
      <c r="W51" s="1"/>
      <c r="X51" s="1"/>
      <c r="Y51" s="1"/>
      <c r="Z51" s="1"/>
      <c r="AA51" s="1"/>
      <c r="AB51" s="1"/>
      <c r="AC51" s="1"/>
    </row>
    <row r="52" spans="1:29" ht="12.75" hidden="1" customHeight="1">
      <c r="A52" s="1"/>
      <c r="B52" s="13">
        <v>81131503</v>
      </c>
      <c r="C52" s="13" t="s">
        <v>31</v>
      </c>
      <c r="D52" s="13" t="s">
        <v>32</v>
      </c>
      <c r="E52" s="13"/>
      <c r="F52" s="13"/>
      <c r="G52" s="13"/>
      <c r="H52" s="13"/>
      <c r="I52" s="13"/>
      <c r="J52" s="13"/>
      <c r="K52" s="13"/>
      <c r="L52" s="13"/>
      <c r="M52" s="13"/>
      <c r="N52" s="13"/>
      <c r="O52" s="13"/>
      <c r="P52" s="13"/>
      <c r="Q52" s="13"/>
      <c r="R52" s="13"/>
      <c r="S52" s="13"/>
      <c r="T52" s="13"/>
      <c r="U52" s="1"/>
      <c r="V52" s="1"/>
      <c r="W52" s="1"/>
      <c r="X52" s="1"/>
      <c r="Y52" s="1"/>
      <c r="Z52" s="1"/>
      <c r="AA52" s="1"/>
      <c r="AB52" s="1"/>
      <c r="AC52" s="1"/>
    </row>
    <row r="53" spans="1:29" ht="12.75" hidden="1" customHeight="1">
      <c r="A53" s="1"/>
      <c r="B53" s="13">
        <v>81131504</v>
      </c>
      <c r="C53" s="13" t="s">
        <v>33</v>
      </c>
      <c r="D53" s="13" t="s">
        <v>34</v>
      </c>
      <c r="E53" s="13"/>
      <c r="F53" s="13"/>
      <c r="G53" s="13"/>
      <c r="H53" s="13"/>
      <c r="I53" s="13"/>
      <c r="J53" s="13"/>
      <c r="K53" s="13"/>
      <c r="L53" s="13"/>
      <c r="M53" s="13"/>
      <c r="N53" s="13"/>
      <c r="O53" s="13"/>
      <c r="P53" s="13"/>
      <c r="Q53" s="13"/>
      <c r="R53" s="13"/>
      <c r="S53" s="13"/>
      <c r="T53" s="13"/>
      <c r="U53" s="1"/>
      <c r="V53" s="1"/>
      <c r="W53" s="1"/>
      <c r="X53" s="1"/>
      <c r="Y53" s="1"/>
      <c r="Z53" s="1"/>
      <c r="AA53" s="1"/>
      <c r="AB53" s="1"/>
      <c r="AC53" s="1"/>
    </row>
    <row r="54" spans="1:29" ht="12.75" hidden="1" customHeight="1">
      <c r="A54" s="1"/>
      <c r="B54" s="13">
        <v>81131505</v>
      </c>
      <c r="C54" s="13" t="s">
        <v>35</v>
      </c>
      <c r="D54" s="13" t="s">
        <v>36</v>
      </c>
      <c r="E54" s="13"/>
      <c r="F54" s="13"/>
      <c r="G54" s="13"/>
      <c r="H54" s="13"/>
      <c r="I54" s="13"/>
      <c r="J54" s="13"/>
      <c r="K54" s="13"/>
      <c r="L54" s="13"/>
      <c r="M54" s="13"/>
      <c r="N54" s="13"/>
      <c r="O54" s="13"/>
      <c r="P54" s="13"/>
      <c r="Q54" s="13"/>
      <c r="R54" s="13"/>
      <c r="S54" s="13"/>
      <c r="T54" s="13"/>
      <c r="U54" s="1"/>
      <c r="V54" s="1"/>
      <c r="W54" s="1"/>
      <c r="X54" s="1"/>
      <c r="Y54" s="1"/>
      <c r="Z54" s="1"/>
      <c r="AA54" s="1"/>
      <c r="AB54" s="1"/>
      <c r="AC54" s="1"/>
    </row>
    <row r="55" spans="1:29" ht="12.75" hidden="1" customHeight="1">
      <c r="A55" s="1"/>
      <c r="B55" s="13">
        <v>84111600</v>
      </c>
      <c r="C55" s="13" t="s">
        <v>37</v>
      </c>
      <c r="D55" s="13" t="s">
        <v>38</v>
      </c>
      <c r="E55" s="13"/>
      <c r="F55" s="13"/>
      <c r="G55" s="13"/>
      <c r="H55" s="13"/>
      <c r="I55" s="13"/>
      <c r="J55" s="13"/>
      <c r="K55" s="13"/>
      <c r="L55" s="13"/>
      <c r="M55" s="13"/>
      <c r="N55" s="13"/>
      <c r="O55" s="13"/>
      <c r="P55" s="13"/>
      <c r="Q55" s="13"/>
      <c r="R55" s="13"/>
      <c r="S55" s="13"/>
      <c r="T55" s="13"/>
      <c r="U55" s="1"/>
      <c r="V55" s="1"/>
      <c r="W55" s="1"/>
      <c r="X55" s="1"/>
      <c r="Y55" s="1"/>
      <c r="Z55" s="1"/>
      <c r="AA55" s="1"/>
      <c r="AB55" s="1"/>
      <c r="AC55" s="1"/>
    </row>
    <row r="56" spans="1:29" ht="12.75" hidden="1" customHeight="1">
      <c r="A56" s="1"/>
      <c r="B56" s="13">
        <v>84111601</v>
      </c>
      <c r="C56" s="13" t="s">
        <v>39</v>
      </c>
      <c r="D56" s="13" t="s">
        <v>40</v>
      </c>
      <c r="E56" s="13"/>
      <c r="F56" s="13"/>
      <c r="G56" s="13"/>
      <c r="H56" s="13"/>
      <c r="I56" s="13"/>
      <c r="J56" s="13"/>
      <c r="K56" s="13"/>
      <c r="L56" s="13"/>
      <c r="M56" s="13"/>
      <c r="N56" s="13"/>
      <c r="O56" s="13"/>
      <c r="P56" s="13"/>
      <c r="Q56" s="13"/>
      <c r="R56" s="13"/>
      <c r="S56" s="13"/>
      <c r="T56" s="13"/>
      <c r="U56" s="1"/>
      <c r="V56" s="1"/>
      <c r="W56" s="1"/>
      <c r="X56" s="1"/>
      <c r="Y56" s="1"/>
      <c r="Z56" s="1"/>
      <c r="AA56" s="1"/>
      <c r="AB56" s="1"/>
      <c r="AC56" s="1"/>
    </row>
    <row r="57" spans="1:29" ht="12.75" hidden="1" customHeight="1">
      <c r="A57" s="1"/>
      <c r="B57" s="13">
        <v>84111602</v>
      </c>
      <c r="C57" s="13" t="s">
        <v>41</v>
      </c>
      <c r="D57" s="13" t="s">
        <v>42</v>
      </c>
      <c r="E57" s="13"/>
      <c r="F57" s="13"/>
      <c r="G57" s="13"/>
      <c r="H57" s="13"/>
      <c r="I57" s="13"/>
      <c r="J57" s="13"/>
      <c r="K57" s="13"/>
      <c r="L57" s="13"/>
      <c r="M57" s="13"/>
      <c r="N57" s="13"/>
      <c r="O57" s="13"/>
      <c r="P57" s="13"/>
      <c r="Q57" s="13"/>
      <c r="R57" s="13"/>
      <c r="S57" s="13"/>
      <c r="T57" s="13"/>
      <c r="U57" s="1"/>
      <c r="V57" s="1"/>
      <c r="W57" s="1"/>
      <c r="X57" s="1"/>
      <c r="Y57" s="1"/>
      <c r="Z57" s="1"/>
      <c r="AA57" s="1"/>
      <c r="AB57" s="1"/>
      <c r="AC57" s="1"/>
    </row>
    <row r="58" spans="1:29" ht="12.75" hidden="1" customHeight="1">
      <c r="A58" s="1"/>
      <c r="B58" s="13">
        <v>93151600</v>
      </c>
      <c r="C58" s="13" t="s">
        <v>43</v>
      </c>
      <c r="D58" s="13" t="s">
        <v>44</v>
      </c>
      <c r="E58" s="13"/>
      <c r="F58" s="13"/>
      <c r="G58" s="13"/>
      <c r="H58" s="13"/>
      <c r="I58" s="13"/>
      <c r="J58" s="13"/>
      <c r="K58" s="13"/>
      <c r="L58" s="13"/>
      <c r="M58" s="13"/>
      <c r="N58" s="13"/>
      <c r="O58" s="13"/>
      <c r="P58" s="13"/>
      <c r="Q58" s="13"/>
      <c r="R58" s="13"/>
      <c r="S58" s="13"/>
      <c r="T58" s="13"/>
      <c r="U58" s="1"/>
      <c r="V58" s="1"/>
      <c r="W58" s="1"/>
      <c r="X58" s="1"/>
      <c r="Y58" s="1"/>
      <c r="Z58" s="1"/>
      <c r="AA58" s="1"/>
      <c r="AB58" s="1"/>
      <c r="AC58" s="1"/>
    </row>
    <row r="59" spans="1:29" ht="12.75" hidden="1" customHeight="1">
      <c r="A59" s="1"/>
      <c r="B59" s="13">
        <v>93151607</v>
      </c>
      <c r="C59" s="13" t="s">
        <v>45</v>
      </c>
      <c r="D59" s="13" t="s">
        <v>46</v>
      </c>
      <c r="E59" s="13"/>
      <c r="F59" s="13"/>
      <c r="G59" s="13"/>
      <c r="H59" s="13"/>
      <c r="I59" s="13"/>
      <c r="J59" s="13"/>
      <c r="K59" s="13"/>
      <c r="L59" s="13"/>
      <c r="M59" s="13"/>
      <c r="N59" s="13"/>
      <c r="O59" s="13"/>
      <c r="P59" s="13"/>
      <c r="Q59" s="13"/>
      <c r="R59" s="13"/>
      <c r="S59" s="13"/>
      <c r="T59" s="13"/>
      <c r="U59" s="1"/>
      <c r="V59" s="1"/>
      <c r="W59" s="1"/>
      <c r="X59" s="1"/>
      <c r="Y59" s="1"/>
      <c r="Z59" s="1"/>
      <c r="AA59" s="1"/>
      <c r="AB59" s="1"/>
      <c r="AC59" s="1"/>
    </row>
    <row r="60" spans="1:29" ht="12.75" hidden="1"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row>
    <row r="61" spans="1:29"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row>
    <row r="62" spans="1:29"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row>
    <row r="63" spans="1:29"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1:29"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row>
    <row r="66" spans="1:29"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row>
    <row r="67" spans="1:29"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row>
    <row r="68" spans="1:29"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row>
    <row r="69" spans="1:2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row>
    <row r="70" spans="1:29"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row>
    <row r="71" spans="1:29"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row>
    <row r="72" spans="1:29"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row>
    <row r="73" spans="1:29"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row>
    <row r="74" spans="1:29"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row>
    <row r="75" spans="1:29"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row>
    <row r="76" spans="1:29"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row>
    <row r="77" spans="1:29"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row>
    <row r="78" spans="1:29"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row>
    <row r="79" spans="1:2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row>
    <row r="80" spans="1:29"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row>
    <row r="81" spans="1:29"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row>
    <row r="82" spans="1:29"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row>
    <row r="83" spans="1:29"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row>
    <row r="84" spans="1:29"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row>
    <row r="85" spans="1:29"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row>
    <row r="86" spans="1:29"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row>
    <row r="87" spans="1:29"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row>
    <row r="88" spans="1:29"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row>
    <row r="89" spans="1:2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row>
    <row r="90" spans="1:29"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row>
    <row r="91" spans="1:29"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row>
    <row r="92" spans="1:29"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row>
    <row r="93" spans="1:29"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row>
    <row r="94" spans="1:29"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row>
    <row r="95" spans="1:29"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row>
    <row r="96" spans="1:29"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row>
    <row r="97" spans="1:29"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row>
    <row r="98" spans="1:29"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row>
    <row r="99" spans="1:2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row>
    <row r="100" spans="1:29"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row>
    <row r="101" spans="1:29"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row>
    <row r="102" spans="1:29"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row>
    <row r="103" spans="1:29"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row>
    <row r="104" spans="1:29"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row>
    <row r="105" spans="1:29"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row>
    <row r="106" spans="1:29"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row>
    <row r="107" spans="1:29"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row>
    <row r="108" spans="1:29"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row>
    <row r="109" spans="1:2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row>
    <row r="110" spans="1:29"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row>
    <row r="111" spans="1:29"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row>
    <row r="112" spans="1:29"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row>
    <row r="113" spans="1:29"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row>
    <row r="114" spans="1:29"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row>
    <row r="115" spans="1:29"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row>
    <row r="116" spans="1:29"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row>
    <row r="117" spans="1:29"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row>
    <row r="118" spans="1:29"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row>
    <row r="119" spans="1:2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row>
    <row r="120" spans="1:29"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row>
    <row r="121" spans="1:29"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row>
    <row r="122" spans="1:29"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row>
    <row r="123" spans="1:29"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row>
    <row r="124" spans="1:29"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row>
    <row r="125" spans="1:29"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row>
    <row r="126" spans="1:29"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row>
    <row r="127" spans="1:29"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row>
    <row r="128" spans="1:29"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row>
    <row r="129" spans="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row>
    <row r="130" spans="1:29"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row>
    <row r="131" spans="1:29"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row>
    <row r="132" spans="1:29"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row>
    <row r="133" spans="1:29"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row>
    <row r="134" spans="1:29"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row>
    <row r="135" spans="1:29"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row>
    <row r="136" spans="1:29"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row>
    <row r="137" spans="1:29"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row>
    <row r="138" spans="1:29"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row>
    <row r="139" spans="1:2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row>
    <row r="140" spans="1:29"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row>
    <row r="141" spans="1:29"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row>
    <row r="142" spans="1:29"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row>
    <row r="143" spans="1:29"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row>
    <row r="144" spans="1:29"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row>
    <row r="145" spans="1:29"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row>
    <row r="146" spans="1:29"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row>
    <row r="147" spans="1:29"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row>
    <row r="148" spans="1:29"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row>
    <row r="149" spans="1:2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row>
    <row r="150" spans="1:29"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row>
    <row r="151" spans="1:29"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row>
    <row r="152" spans="1:29"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row>
    <row r="153" spans="1:29"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row>
    <row r="154" spans="1:29"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row>
    <row r="155" spans="1:29"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row>
    <row r="156" spans="1:29"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row>
    <row r="157" spans="1:29"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row>
    <row r="158" spans="1:29"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row>
    <row r="159" spans="1:2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row>
    <row r="160" spans="1:29"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row>
    <row r="161" spans="1:29"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row>
    <row r="162" spans="1:29"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row>
    <row r="163" spans="1:29"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row>
    <row r="164" spans="1:29"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row>
    <row r="165" spans="1:29"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row>
    <row r="166" spans="1:29"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row>
    <row r="167" spans="1:29"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row>
    <row r="168" spans="1:29"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row>
    <row r="169" spans="1:2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row>
    <row r="170" spans="1:29"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row>
    <row r="171" spans="1:29"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row>
    <row r="172" spans="1:29"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row>
    <row r="173" spans="1:29"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row>
    <row r="174" spans="1:29"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row>
    <row r="175" spans="1:29"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row>
    <row r="176" spans="1:29"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row>
    <row r="177" spans="1:29"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row>
    <row r="178" spans="1:29"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row>
    <row r="179" spans="1:2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row>
    <row r="180" spans="1:29"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row>
    <row r="181" spans="1:29"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row>
    <row r="182" spans="1:29"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row>
    <row r="183" spans="1:29"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row>
    <row r="184" spans="1:29"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row>
    <row r="185" spans="1:29"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row>
    <row r="186" spans="1:29"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row>
    <row r="187" spans="1:29"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row>
    <row r="188" spans="1:29"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row>
    <row r="189" spans="1:2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row>
    <row r="190" spans="1:29"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row>
    <row r="191" spans="1:29"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row>
    <row r="192" spans="1:29"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row>
    <row r="193" spans="1:29"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row>
    <row r="194" spans="1:29"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row>
    <row r="195" spans="1:29"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row>
    <row r="196" spans="1:29"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row>
    <row r="197" spans="1:29"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row>
    <row r="198" spans="1:29"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row>
    <row r="199" spans="1:2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row>
    <row r="200" spans="1:29"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row>
    <row r="201" spans="1:29"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row>
    <row r="202" spans="1:29"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row>
    <row r="203" spans="1:29"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row>
    <row r="204" spans="1:29"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row>
    <row r="205" spans="1:29"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row>
    <row r="206" spans="1:29"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row>
    <row r="207" spans="1:29"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row>
    <row r="208" spans="1:29"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row>
    <row r="209" spans="1:2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row>
    <row r="210" spans="1:29"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row>
    <row r="211" spans="1:29"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row>
    <row r="212" spans="1:29"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row>
    <row r="213" spans="1:29"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row>
    <row r="214" spans="1:29"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row>
    <row r="215" spans="1:29"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row>
    <row r="216" spans="1:29"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row>
    <row r="217" spans="1:29"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row>
    <row r="218" spans="1:29"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row>
    <row r="219" spans="1:2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row>
    <row r="220" spans="1:29"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row>
    <row r="221" spans="1:29"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row>
    <row r="222" spans="1:29"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row>
    <row r="223" spans="1:29"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row>
    <row r="224" spans="1:29"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row>
    <row r="225" spans="1:29"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row>
    <row r="226" spans="1:29"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row>
    <row r="227" spans="1:29"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row>
    <row r="228" spans="1:29"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spans="1: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row>
    <row r="230" spans="1:29"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row>
    <row r="231" spans="1:29"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row>
    <row r="232" spans="1:29"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row>
    <row r="233" spans="1:29"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row>
    <row r="234" spans="1:29"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row>
    <row r="235" spans="1:29"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row>
    <row r="236" spans="1:29"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row>
    <row r="237" spans="1:29"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row>
    <row r="238" spans="1:29"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row>
    <row r="239" spans="1:2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row>
    <row r="240" spans="1:29"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row>
    <row r="241" spans="1:29"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row>
    <row r="242" spans="1:29"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row>
    <row r="243" spans="1:29"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row>
    <row r="244" spans="1:29"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row>
    <row r="245" spans="1:29"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row>
    <row r="246" spans="1:29"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row>
    <row r="247" spans="1:29"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row>
    <row r="248" spans="1:29"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row>
    <row r="249" spans="1:2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row>
    <row r="250" spans="1:29"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row>
    <row r="251" spans="1:29"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row>
    <row r="252" spans="1:29"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row>
    <row r="253" spans="1:29"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row>
    <row r="254" spans="1:29"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row>
    <row r="255" spans="1:29"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row>
    <row r="256" spans="1:29"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row>
    <row r="257" spans="1:29"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row>
    <row r="258" spans="1:29"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row>
    <row r="259" spans="1:2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row>
    <row r="260" spans="1:29"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row>
    <row r="261" spans="1:29"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row>
    <row r="262" spans="1:29"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row>
    <row r="263" spans="1:29"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row>
    <row r="264" spans="1:29"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row>
    <row r="265" spans="1:29"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row>
    <row r="266" spans="1:29"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row>
    <row r="267" spans="1:29"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row>
    <row r="268" spans="1:29"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row>
    <row r="269" spans="1:2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row>
    <row r="270" spans="1:29"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row>
    <row r="271" spans="1:29"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row>
    <row r="272" spans="1:29"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row>
    <row r="273" spans="1:29"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row>
    <row r="274" spans="1:29"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row>
    <row r="275" spans="1:29"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row>
    <row r="276" spans="1:29"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row>
    <row r="277" spans="1:29"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row>
    <row r="278" spans="1:29"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spans="1:2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row>
    <row r="280" spans="1:29"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row>
    <row r="281" spans="1:29"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row>
    <row r="282" spans="1:29"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row>
    <row r="283" spans="1:29"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row>
    <row r="284" spans="1:29"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row>
    <row r="285" spans="1:29"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row>
    <row r="286" spans="1:29"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row>
    <row r="287" spans="1:29"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row>
    <row r="288" spans="1:29"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row>
    <row r="289" spans="1:2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row>
    <row r="290" spans="1:29"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row>
    <row r="291" spans="1:29"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spans="1:29"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spans="1:29"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spans="1:29"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spans="1:29"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spans="1:29"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spans="1:29"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spans="1:29"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spans="1:2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spans="1:29"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spans="1:29"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spans="1:29"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spans="1:29"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spans="1:29"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spans="1:29"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spans="1:29"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spans="1:29"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spans="1:29"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spans="1:2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spans="1:29"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spans="1:29"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spans="1:29"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spans="1:29"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spans="1:29"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spans="1:29"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spans="1:29"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spans="1:29"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spans="1:29"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spans="1:2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spans="1:29"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spans="1:29"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spans="1:29"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spans="1:29"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spans="1:29"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spans="1:29"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spans="1:29"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spans="1:29"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spans="1:29"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spans="1: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spans="1:29"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spans="1:29"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spans="1:29"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spans="1:29"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spans="1:29"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spans="1:29"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spans="1:29"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spans="1:29"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spans="1:29"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spans="1:2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spans="1:29"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spans="1:29"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spans="1:29"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spans="1:29"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spans="1:29"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spans="1:29"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spans="1:29"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spans="1:29"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spans="1:29"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spans="1:2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spans="1:29"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spans="1:29"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spans="1:29"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spans="1:29"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spans="1:29"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spans="1:29"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spans="1:29"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spans="1:29"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spans="1:29"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spans="1:2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spans="1:29"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spans="1:29"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spans="1:29"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spans="1:29"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spans="1:29"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spans="1:29"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spans="1:29"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spans="1:29"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spans="1:29"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spans="1:2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spans="1:29"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spans="1:29"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spans="1:29"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spans="1:29"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spans="1:29"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spans="1:29"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spans="1:29"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spans="1:29"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spans="1:29"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spans="1:2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spans="1:29"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spans="1:29"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spans="1:29"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spans="1:29"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spans="1:29"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spans="1:29"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spans="1:29"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spans="1:29"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spans="1:29"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spans="1:2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spans="1:29"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spans="1:29"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spans="1:29"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spans="1:29"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spans="1:29"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spans="1:29"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spans="1:29"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spans="1:29"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spans="1:29"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spans="1:2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spans="1:29"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spans="1:29"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spans="1:29"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spans="1:29"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spans="1:29"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spans="1:29"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spans="1:29"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spans="1:29"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spans="1:29"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spans="1:2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spans="1:29"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spans="1:29"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spans="1:29"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spans="1:29"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spans="1:29"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spans="1:29"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spans="1:29"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spans="1:29"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spans="1:29"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spans="1:2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spans="1:29"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spans="1:29"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spans="1:29"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spans="1:29"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spans="1:29"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spans="1:29"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spans="1:29"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spans="1:29"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spans="1:29"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spans="1: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spans="1:29"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spans="1:29"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spans="1:29"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spans="1:29"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spans="1:29"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spans="1:29"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spans="1:29"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spans="1:29"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spans="1:29"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spans="1:2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spans="1:29"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spans="1:29"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spans="1:29"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spans="1:29"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spans="1:29"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spans="1:29"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spans="1:29"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spans="1:29"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spans="1:29"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spans="1:2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spans="1:29"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spans="1:29"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spans="1:29"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spans="1:29"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spans="1:29"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spans="1:29"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spans="1:29"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spans="1:29"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spans="1:29"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spans="1:2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spans="1:29"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spans="1:29"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spans="1:29"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spans="1:29"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spans="1:29"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spans="1:29"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spans="1:29"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spans="1:29"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spans="1:29"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spans="1:2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spans="1:29"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spans="1:29"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spans="1:29"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spans="1:29"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spans="1:29"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spans="1:29"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spans="1:29"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spans="1:29"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spans="1:29"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spans="1:2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spans="1:29"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spans="1:29"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spans="1:29"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spans="1:29"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spans="1:29"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spans="1:29"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spans="1:29"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spans="1:29"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spans="1:29"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spans="1:2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spans="1:29"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spans="1:29"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spans="1:29"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spans="1:29"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spans="1:29"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spans="1:29"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spans="1:29"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spans="1:29"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spans="1:29"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spans="1:2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spans="1:29"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spans="1:29"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spans="1:29"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spans="1:29"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spans="1:29"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spans="1:29"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spans="1:29"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spans="1:29"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spans="1:29"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spans="1:2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spans="1:29"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spans="1:29"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spans="1:29"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spans="1:29"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spans="1:29"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spans="1:29"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spans="1:29"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spans="1:29"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spans="1:29"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spans="1:2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spans="1:29"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spans="1:29"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spans="1:29"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spans="1:29"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spans="1:29"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spans="1:29"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spans="1:29"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spans="1:29"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spans="1:29"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spans="1: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spans="1:29"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spans="1:29"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spans="1:29"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spans="1:29"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spans="1:29"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spans="1:29"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spans="1:29"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spans="1:29"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spans="1:29"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spans="1:2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spans="1:29"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spans="1:29"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spans="1:29"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spans="1:29"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spans="1:29"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spans="1:29"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spans="1:29"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spans="1:29"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spans="1:29"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spans="1:2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spans="1:29"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spans="1:29"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spans="1:29"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spans="1:29"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spans="1:29"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spans="1:29"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spans="1:29"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spans="1:29"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spans="1:29"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spans="1:2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spans="1:29"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spans="1:29"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spans="1:29"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spans="1:29"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spans="1:29"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spans="1:29"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spans="1:29"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spans="1:29"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spans="1:29"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spans="1:2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spans="1:29"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spans="1:29"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spans="1:29"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spans="1:29"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spans="1:29"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spans="1:29"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spans="1:29"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spans="1:29"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spans="1:29"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spans="1:2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spans="1:29"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spans="1:29"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spans="1:29"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spans="1:29"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spans="1:29"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spans="1:29"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spans="1:29"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spans="1:29"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spans="1:29"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spans="1:2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spans="1:29"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spans="1:29"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spans="1:29"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spans="1:29"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spans="1:29"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spans="1:29"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spans="1:29"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spans="1:29"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spans="1:29"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spans="1:2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spans="1:29"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spans="1:29"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spans="1:29"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spans="1:29"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spans="1:29"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spans="1:29"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spans="1:29"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spans="1:29"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spans="1:29"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spans="1:2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spans="1:29"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spans="1:29"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spans="1:29"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spans="1:29"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spans="1:29"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spans="1:29"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spans="1:29"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spans="1:29"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spans="1:29"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spans="1:2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spans="1:29"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spans="1:29"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spans="1:29"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spans="1:29"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spans="1:29"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spans="1:29"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spans="1:29"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spans="1:29"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spans="1:29"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spans="1: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spans="1:29"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spans="1:29"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spans="1:29"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spans="1:29"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spans="1:29"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spans="1:29"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spans="1:29"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spans="1:29"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spans="1:29"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spans="1:2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spans="1:29"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spans="1:29"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spans="1:29"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spans="1:29"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spans="1:29"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spans="1:29"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spans="1:29"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spans="1:29"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spans="1:29"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spans="1:2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spans="1:29"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spans="1:29"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spans="1:29"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spans="1:29"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spans="1:29"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spans="1:29"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spans="1:29"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spans="1:29"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spans="1:29"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spans="1:2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spans="1:29"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spans="1:29"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spans="1:29"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spans="1:29"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spans="1:29"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spans="1:29"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spans="1:29"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spans="1:29"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spans="1:29"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spans="1:2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spans="1:29"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spans="1:29"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spans="1:29"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spans="1:29"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spans="1:29"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spans="1:29"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spans="1:29"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spans="1:29"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spans="1:29"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spans="1:2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spans="1:29"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spans="1:29"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spans="1:29"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spans="1:29"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spans="1:29"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spans="1:29"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spans="1:29"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spans="1:29"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spans="1:29"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spans="1:2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spans="1:29"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spans="1:29"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spans="1:29"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spans="1:29"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spans="1:29"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spans="1:29"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spans="1:29"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spans="1:29"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spans="1:29"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spans="1:2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spans="1:29"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spans="1:29"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spans="1:29"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spans="1:29"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spans="1:29"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spans="1:29"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spans="1:29"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spans="1:29"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spans="1:29"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spans="1:2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spans="1:29"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spans="1:29"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spans="1:29"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spans="1:29"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spans="1:29"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spans="1:29"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spans="1:29"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spans="1:29"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spans="1:29"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spans="1:2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spans="1:29"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spans="1:29"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spans="1:29"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spans="1:29"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spans="1:29"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spans="1:29"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spans="1:29"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spans="1:29"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spans="1:29"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spans="1: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spans="1:29"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spans="1:29"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spans="1:29"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spans="1:29"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spans="1:29"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spans="1:29"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spans="1:29"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spans="1:29"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spans="1:29"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spans="1:2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spans="1:29"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spans="1:29"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spans="1:29"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spans="1:29"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spans="1:29"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spans="1:29"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spans="1:29"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spans="1:29"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spans="1:29"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spans="1:2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spans="1:29"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spans="1:29"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spans="1:29"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spans="1:29"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spans="1:29"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spans="1:29"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spans="1:29"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spans="1:29"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spans="1:29"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spans="1:2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spans="1:29"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spans="1:29"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spans="1:29"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spans="1:29"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spans="1:29"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spans="1:29"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spans="1:29"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spans="1:29"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spans="1:29"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spans="1:2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spans="1:29"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spans="1:29"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spans="1:29"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spans="1:29"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spans="1:29"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spans="1:29"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spans="1:29"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spans="1:29"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spans="1:29"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spans="1:2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spans="1:29"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spans="1:29"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spans="1:29"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spans="1:29"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spans="1:29"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spans="1:29"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spans="1:29"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spans="1:29"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spans="1:29"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spans="1:2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spans="1:29"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spans="1:29"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spans="1:29"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spans="1:29"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spans="1:29"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spans="1:29"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spans="1:29"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spans="1:29"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spans="1:29"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spans="1:2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spans="1:29"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spans="1:29"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spans="1:29"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spans="1:29"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spans="1:29"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spans="1:29"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spans="1:29"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spans="1:29"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spans="1:29"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spans="1:2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spans="1:29"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spans="1:29"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spans="1:29"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spans="1:29"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spans="1:29"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spans="1:29"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spans="1:29"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spans="1:29"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spans="1:29"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spans="1:2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spans="1:29"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spans="1:29"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spans="1:29"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spans="1:29"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spans="1:29"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spans="1:29"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spans="1:29"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spans="1:29"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spans="1:29"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spans="1: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spans="1:29"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spans="1:29"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spans="1:29"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spans="1:29"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spans="1:29"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spans="1:29"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spans="1:29"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spans="1:29"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spans="1:29"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spans="1:2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spans="1:29"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spans="1:29"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spans="1:29"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spans="1:29"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spans="1:29"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spans="1:29"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spans="1:29"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spans="1:29"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spans="1:29"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spans="1:2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spans="1:29"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spans="1:29"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spans="1:29"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spans="1:29"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spans="1:29"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spans="1:29"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spans="1:29"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spans="1:29"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spans="1:29"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spans="1:2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spans="1:29"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spans="1:29"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spans="1:29"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spans="1:29"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spans="1:29"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spans="1:29"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spans="1:29"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spans="1:29"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spans="1:29"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spans="1:2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spans="1:29"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spans="1:29"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spans="1:29"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spans="1:29"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spans="1:29"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spans="1:29"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spans="1:29"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spans="1:29"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spans="1:29"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spans="1:2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spans="1:29"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spans="1:29"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spans="1:29"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spans="1:29"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spans="1:29"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spans="1:29"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spans="1:29"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spans="1:29"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spans="1:29"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spans="1:2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spans="1:29"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spans="1:29"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spans="1:29"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spans="1:29"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spans="1:29"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spans="1:29"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spans="1:29"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spans="1:29"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spans="1:29"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spans="1:2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spans="1:29"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spans="1:29"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spans="1:29"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spans="1:29"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spans="1:29"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spans="1:29"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spans="1:29"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spans="1:29"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spans="1:29"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spans="1:2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spans="1:29"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spans="1:29"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spans="1:29"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spans="1:29"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spans="1:29"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spans="1:29"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spans="1:29"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spans="1:29"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spans="1:29"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spans="1:2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spans="1:29"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spans="1:29"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spans="1:29"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spans="1:29"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spans="1:29"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spans="1:29"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spans="1:29"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spans="1:29"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spans="1:29"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spans="1: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spans="1:29"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spans="1:29"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spans="1:29"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spans="1:29"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spans="1:29"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spans="1:29"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spans="1:29"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spans="1:29"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spans="1:29"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spans="1:2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spans="1:29"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spans="1:29"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spans="1:29"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spans="1:29"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spans="1:29"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spans="1:29"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spans="1:29"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spans="1:29"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spans="1:29"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spans="1:2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spans="1:29"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spans="1:29"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spans="1:29"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spans="1:29"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spans="1:29"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spans="1:29"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spans="1:29"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spans="1:29"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spans="1:29"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spans="1:2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spans="1:29"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spans="1:29"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spans="1:29"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spans="1:29"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spans="1:29"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spans="1:29"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spans="1:29"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spans="1:29"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spans="1:29"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spans="1:2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spans="1:29"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spans="1:29"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spans="1:29"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spans="1:29"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spans="1:29"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spans="1:29"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spans="1:29"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spans="1:29"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spans="1:29"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spans="1:2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spans="1:29"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spans="1:29"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spans="1:29"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spans="1:29"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spans="1:29"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spans="1:29"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spans="1:29"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spans="1:29"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spans="1:29"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spans="1:2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spans="1:29"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spans="1:29"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spans="1:29"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spans="1:29"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row r="994" spans="1:29"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row>
  </sheetData>
  <mergeCells count="23">
    <mergeCell ref="U12:AB12"/>
    <mergeCell ref="B5:I5"/>
    <mergeCell ref="K5:S5"/>
    <mergeCell ref="U5:AC5"/>
    <mergeCell ref="B6:F6"/>
    <mergeCell ref="G6:I6"/>
    <mergeCell ref="K6:O6"/>
    <mergeCell ref="P6:R6"/>
    <mergeCell ref="U6:Y6"/>
    <mergeCell ref="Z6:AC6"/>
    <mergeCell ref="AC9:AC11"/>
    <mergeCell ref="B3:I3"/>
    <mergeCell ref="K3:R3"/>
    <mergeCell ref="U3:AC3"/>
    <mergeCell ref="B4:I4"/>
    <mergeCell ref="K4:R4"/>
    <mergeCell ref="U4:AC4"/>
    <mergeCell ref="B1:I1"/>
    <mergeCell ref="K1:R1"/>
    <mergeCell ref="U1:AC1"/>
    <mergeCell ref="B2:I2"/>
    <mergeCell ref="K2:R2"/>
    <mergeCell ref="U2:AC2"/>
  </mergeCells>
  <conditionalFormatting sqref="U10:X10 U9:V9 X9 U11:V11 X11">
    <cfRule type="containsText" dxfId="37" priority="21" operator="containsText" text="NO">
      <formula>NOT(ISERROR(SEARCH(("NO"),(U9))))</formula>
    </cfRule>
  </conditionalFormatting>
  <conditionalFormatting sqref="U10:X10 U9:V9 X9 U11:V11 X11">
    <cfRule type="cellIs" dxfId="36" priority="22" operator="equal">
      <formula>"""no"""</formula>
    </cfRule>
  </conditionalFormatting>
  <conditionalFormatting sqref="Z9:Z11">
    <cfRule type="containsText" dxfId="35" priority="19" operator="containsText" text="NO">
      <formula>NOT(ISERROR(SEARCH(("NO"),(Z9))))</formula>
    </cfRule>
  </conditionalFormatting>
  <conditionalFormatting sqref="Z9:Z11">
    <cfRule type="cellIs" dxfId="34" priority="20" operator="equal">
      <formula>"""no"""</formula>
    </cfRule>
  </conditionalFormatting>
  <conditionalFormatting sqref="AB9:AB11">
    <cfRule type="containsText" dxfId="33" priority="17" operator="containsText" text="NO">
      <formula>NOT(ISERROR(SEARCH(("NO"),(AB9))))</formula>
    </cfRule>
  </conditionalFormatting>
  <conditionalFormatting sqref="AB9:AB11">
    <cfRule type="cellIs" dxfId="32" priority="18" operator="equal">
      <formula>"""no"""</formula>
    </cfRule>
  </conditionalFormatting>
  <conditionalFormatting sqref="W9:W10">
    <cfRule type="containsText" dxfId="31" priority="15" operator="containsText" text="NO">
      <formula>NOT(ISERROR(SEARCH(("NO"),(W9))))</formula>
    </cfRule>
  </conditionalFormatting>
  <conditionalFormatting sqref="W9:W10">
    <cfRule type="cellIs" dxfId="30" priority="16" operator="equal">
      <formula>"""no"""</formula>
    </cfRule>
  </conditionalFormatting>
  <conditionalFormatting sqref="Y9">
    <cfRule type="containsText" dxfId="29" priority="13" operator="containsText" text="NO">
      <formula>NOT(ISERROR(SEARCH(("NO"),(Y9))))</formula>
    </cfRule>
  </conditionalFormatting>
  <conditionalFormatting sqref="Y9">
    <cfRule type="cellIs" dxfId="28" priority="14" operator="equal">
      <formula>"""no"""</formula>
    </cfRule>
  </conditionalFormatting>
  <conditionalFormatting sqref="AA9">
    <cfRule type="containsText" dxfId="27" priority="11" operator="containsText" text="NO">
      <formula>NOT(ISERROR(SEARCH(("NO"),(AA9))))</formula>
    </cfRule>
  </conditionalFormatting>
  <conditionalFormatting sqref="AA9">
    <cfRule type="cellIs" dxfId="26" priority="12" operator="equal">
      <formula>"""no"""</formula>
    </cfRule>
  </conditionalFormatting>
  <conditionalFormatting sqref="W11">
    <cfRule type="containsText" dxfId="25" priority="9" operator="containsText" text="NO">
      <formula>NOT(ISERROR(SEARCH(("NO"),(W11))))</formula>
    </cfRule>
  </conditionalFormatting>
  <conditionalFormatting sqref="W11">
    <cfRule type="cellIs" dxfId="24" priority="10" operator="equal">
      <formula>"""no"""</formula>
    </cfRule>
  </conditionalFormatting>
  <conditionalFormatting sqref="Y10">
    <cfRule type="containsText" dxfId="23" priority="7" operator="containsText" text="NO">
      <formula>NOT(ISERROR(SEARCH(("NO"),(Y10))))</formula>
    </cfRule>
  </conditionalFormatting>
  <conditionalFormatting sqref="Y10">
    <cfRule type="cellIs" dxfId="22" priority="8" operator="equal">
      <formula>"""no"""</formula>
    </cfRule>
  </conditionalFormatting>
  <conditionalFormatting sqref="Y11">
    <cfRule type="containsText" dxfId="21" priority="5" operator="containsText" text="NO">
      <formula>NOT(ISERROR(SEARCH(("NO"),(Y11))))</formula>
    </cfRule>
  </conditionalFormatting>
  <conditionalFormatting sqref="Y11">
    <cfRule type="cellIs" dxfId="20" priority="6" operator="equal">
      <formula>"""no"""</formula>
    </cfRule>
  </conditionalFormatting>
  <conditionalFormatting sqref="AA10">
    <cfRule type="containsText" dxfId="19" priority="3" operator="containsText" text="NO">
      <formula>NOT(ISERROR(SEARCH(("NO"),(AA10))))</formula>
    </cfRule>
  </conditionalFormatting>
  <conditionalFormatting sqref="AA10">
    <cfRule type="cellIs" dxfId="18" priority="4" operator="equal">
      <formula>"""no"""</formula>
    </cfRule>
  </conditionalFormatting>
  <conditionalFormatting sqref="AA11">
    <cfRule type="containsText" dxfId="17" priority="1" operator="containsText" text="NO">
      <formula>NOT(ISERROR(SEARCH(("NO"),(AA11))))</formula>
    </cfRule>
  </conditionalFormatting>
  <conditionalFormatting sqref="AA11">
    <cfRule type="cellIs" dxfId="16" priority="2" operator="equal">
      <formula>"""no"""</formula>
    </cfRule>
  </conditionalFormatting>
  <pageMargins left="0.7" right="0.7" top="0.75" bottom="0.75" header="0.3" footer="0.3"/>
  <drawing r:id="rId1"/>
  <legacy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915"/>
  <sheetViews>
    <sheetView topLeftCell="AH38" zoomScale="82" zoomScaleNormal="82" workbookViewId="0">
      <selection activeCell="AN46" sqref="AN46"/>
    </sheetView>
  </sheetViews>
  <sheetFormatPr baseColWidth="10" defaultColWidth="14.42578125" defaultRowHeight="15"/>
  <cols>
    <col min="1" max="1" width="17.42578125" style="56" customWidth="1"/>
    <col min="2" max="4" width="19.5703125" style="56" customWidth="1"/>
    <col min="5" max="5" width="20.5703125" style="56" customWidth="1"/>
    <col min="6" max="6" width="9.7109375" style="56" bestFit="1" customWidth="1"/>
    <col min="7" max="7" width="24.28515625" style="56" customWidth="1"/>
    <col min="8" max="8" width="9.7109375" style="56" bestFit="1" customWidth="1"/>
    <col min="9" max="9" width="11.85546875" style="56" customWidth="1"/>
    <col min="10" max="12" width="24.28515625" style="56" customWidth="1"/>
    <col min="13" max="13" width="11.28515625" style="56" customWidth="1"/>
    <col min="14" max="14" width="26" style="56" customWidth="1"/>
    <col min="15" max="15" width="8.5703125" style="56" bestFit="1" customWidth="1"/>
    <col min="16" max="18" width="19.5703125" style="56" customWidth="1"/>
    <col min="19" max="19" width="13.85546875" style="56" customWidth="1"/>
    <col min="20" max="20" width="10.28515625" style="56" customWidth="1"/>
    <col min="21" max="22" width="15.7109375" style="56" bestFit="1" customWidth="1"/>
    <col min="23" max="23" width="14.28515625" style="56" customWidth="1"/>
    <col min="24" max="24" width="17.140625" style="56" customWidth="1"/>
    <col min="25" max="25" width="11.42578125" style="56" customWidth="1"/>
    <col min="26" max="26" width="14.28515625" style="56" customWidth="1"/>
    <col min="27" max="27" width="10" style="56" customWidth="1"/>
    <col min="28" max="28" width="23.7109375" style="242" customWidth="1"/>
    <col min="29" max="29" width="27.140625" style="242" customWidth="1"/>
    <col min="30" max="30" width="17.42578125" style="242" customWidth="1"/>
    <col min="31" max="31" width="13.42578125" style="242" customWidth="1"/>
    <col min="32" max="32" width="16.7109375" style="242" customWidth="1"/>
    <col min="33" max="33" width="17.5703125" style="242" customWidth="1"/>
    <col min="34" max="34" width="23.85546875" style="242" customWidth="1"/>
    <col min="35" max="35" width="27.42578125" style="242" customWidth="1"/>
    <col min="36" max="36" width="13.5703125" style="242" customWidth="1"/>
    <col min="37" max="37" width="14.42578125" style="242" bestFit="1" customWidth="1"/>
    <col min="38" max="38" width="12.140625" style="242" customWidth="1"/>
    <col min="39" max="39" width="12.28515625" style="242" customWidth="1"/>
    <col min="40" max="40" width="26.5703125" style="242" customWidth="1"/>
    <col min="41" max="41" width="11.5703125" style="368" customWidth="1"/>
    <col min="42" max="42" width="20.28515625" style="368" customWidth="1"/>
    <col min="43" max="43" width="24.7109375" style="242" customWidth="1"/>
    <col min="44" max="44" width="17.5703125" style="242" customWidth="1"/>
    <col min="45" max="45" width="23" style="242" customWidth="1"/>
    <col min="46" max="46" width="28.28515625" style="368" customWidth="1"/>
    <col min="47" max="16384" width="14.42578125" style="56"/>
  </cols>
  <sheetData>
    <row r="1" spans="1:46" ht="12.75" customHeigh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647"/>
      <c r="AC1" s="647"/>
      <c r="AD1" s="647"/>
      <c r="AE1" s="647"/>
      <c r="AF1" s="647"/>
      <c r="AG1" s="647"/>
      <c r="AH1" s="647"/>
      <c r="AI1" s="647"/>
      <c r="AJ1" s="647"/>
      <c r="AK1" s="647"/>
      <c r="AL1" s="647"/>
      <c r="AM1" s="647"/>
      <c r="AN1" s="647"/>
      <c r="AO1" s="648"/>
      <c r="AP1" s="648"/>
      <c r="AQ1" s="647"/>
      <c r="AR1" s="679"/>
      <c r="AS1" s="679"/>
      <c r="AT1" s="648"/>
    </row>
    <row r="2" spans="1:46" ht="12.7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647"/>
      <c r="AC2" s="647"/>
      <c r="AD2" s="647"/>
      <c r="AE2" s="647"/>
      <c r="AF2" s="647"/>
      <c r="AG2" s="647"/>
      <c r="AH2" s="647"/>
      <c r="AI2" s="647"/>
      <c r="AJ2" s="647"/>
      <c r="AK2" s="647"/>
      <c r="AL2" s="647"/>
      <c r="AM2" s="647"/>
      <c r="AN2" s="647"/>
      <c r="AO2" s="648"/>
      <c r="AP2" s="648"/>
      <c r="AQ2" s="647"/>
      <c r="AR2" s="679"/>
      <c r="AS2" s="679"/>
      <c r="AT2" s="648"/>
    </row>
    <row r="3" spans="1:46" ht="12.75" customHeight="1">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647"/>
      <c r="AC3" s="647"/>
      <c r="AD3" s="647"/>
      <c r="AE3" s="647"/>
      <c r="AF3" s="647"/>
      <c r="AG3" s="647"/>
      <c r="AH3" s="647"/>
      <c r="AI3" s="647"/>
      <c r="AJ3" s="647"/>
      <c r="AK3" s="647"/>
      <c r="AL3" s="647"/>
      <c r="AM3" s="647"/>
      <c r="AN3" s="647"/>
      <c r="AO3" s="648"/>
      <c r="AP3" s="648"/>
      <c r="AQ3" s="647"/>
      <c r="AR3" s="679"/>
      <c r="AS3" s="679"/>
      <c r="AT3" s="648"/>
    </row>
    <row r="4" spans="1:46" ht="12.75" customHeight="1">
      <c r="A4" s="36"/>
      <c r="B4" s="36"/>
      <c r="C4" s="36"/>
      <c r="D4" s="36"/>
      <c r="E4" s="36"/>
      <c r="F4" s="36"/>
      <c r="G4" s="36"/>
      <c r="H4" s="36"/>
      <c r="I4" s="36"/>
      <c r="J4" s="36"/>
      <c r="K4" s="36"/>
      <c r="L4" s="36"/>
      <c r="M4" s="36"/>
      <c r="N4" s="36"/>
      <c r="O4" s="36"/>
      <c r="P4" s="36"/>
      <c r="Q4" s="36"/>
      <c r="R4" s="36"/>
      <c r="S4" s="36"/>
      <c r="T4" s="36"/>
      <c r="U4" s="36"/>
      <c r="V4" s="36"/>
      <c r="W4" s="36"/>
      <c r="X4" s="36"/>
      <c r="Y4" s="36"/>
      <c r="Z4" s="36"/>
      <c r="AA4" s="36"/>
      <c r="AB4" s="647"/>
      <c r="AC4" s="647"/>
      <c r="AD4" s="647"/>
      <c r="AE4" s="647"/>
      <c r="AF4" s="647"/>
      <c r="AG4" s="647"/>
      <c r="AH4" s="647"/>
      <c r="AI4" s="647"/>
      <c r="AJ4" s="647"/>
      <c r="AK4" s="647"/>
      <c r="AL4" s="647"/>
      <c r="AM4" s="647"/>
      <c r="AN4" s="647"/>
      <c r="AO4" s="648"/>
      <c r="AP4" s="648"/>
      <c r="AQ4" s="647"/>
      <c r="AR4" s="679"/>
      <c r="AS4" s="679"/>
      <c r="AT4" s="648"/>
    </row>
    <row r="5" spans="1:46" ht="12.75" customHeight="1">
      <c r="A5" s="1041" t="s">
        <v>58</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648"/>
    </row>
    <row r="6" spans="1:46" ht="12.75" customHeight="1">
      <c r="A6" s="1043" t="s">
        <v>2</v>
      </c>
      <c r="B6" s="1042"/>
      <c r="C6" s="1042"/>
      <c r="D6" s="1042"/>
      <c r="E6" s="1042"/>
      <c r="F6" s="1042"/>
      <c r="G6" s="1042"/>
      <c r="H6" s="1042"/>
      <c r="I6" s="1042"/>
      <c r="J6" s="1042"/>
      <c r="K6" s="1042"/>
      <c r="L6" s="1042"/>
      <c r="M6" s="1042"/>
      <c r="N6" s="1042"/>
      <c r="O6" s="1042"/>
      <c r="P6" s="1042"/>
      <c r="Q6" s="1042"/>
      <c r="R6" s="1042"/>
      <c r="S6" s="1042"/>
      <c r="T6" s="1042"/>
      <c r="U6" s="1042"/>
      <c r="V6" s="1042"/>
      <c r="W6" s="1042"/>
      <c r="X6" s="1042"/>
      <c r="Y6" s="1042"/>
      <c r="Z6" s="1042"/>
      <c r="AA6" s="1042"/>
      <c r="AB6" s="1042"/>
      <c r="AC6" s="1042"/>
      <c r="AD6" s="1042"/>
      <c r="AE6" s="1042"/>
      <c r="AF6" s="1042"/>
      <c r="AG6" s="1042"/>
      <c r="AH6" s="1042"/>
      <c r="AI6" s="1042"/>
      <c r="AJ6" s="1042"/>
      <c r="AK6" s="1042"/>
      <c r="AL6" s="1042"/>
      <c r="AM6" s="1042"/>
      <c r="AN6" s="1042"/>
      <c r="AO6" s="1042"/>
      <c r="AP6" s="1042"/>
      <c r="AQ6" s="1042"/>
      <c r="AR6" s="1042"/>
      <c r="AS6" s="1042"/>
      <c r="AT6" s="648"/>
    </row>
    <row r="7" spans="1:46" ht="12.75" customHeight="1">
      <c r="A7" s="39"/>
      <c r="B7" s="526"/>
      <c r="C7" s="526"/>
      <c r="D7" s="526"/>
      <c r="E7" s="526"/>
      <c r="F7" s="526"/>
      <c r="G7" s="526"/>
      <c r="H7" s="526"/>
      <c r="I7" s="526"/>
      <c r="J7" s="526"/>
      <c r="K7" s="526"/>
      <c r="L7" s="526"/>
      <c r="M7" s="526"/>
      <c r="N7" s="526"/>
      <c r="O7" s="526"/>
      <c r="P7" s="526"/>
      <c r="Q7" s="526"/>
      <c r="R7" s="526"/>
      <c r="S7" s="526"/>
      <c r="T7" s="526"/>
      <c r="U7" s="526"/>
      <c r="V7" s="526"/>
      <c r="W7" s="526"/>
      <c r="X7" s="526"/>
      <c r="Y7" s="526"/>
      <c r="Z7" s="526"/>
      <c r="AA7" s="526"/>
      <c r="AB7" s="527"/>
      <c r="AC7" s="527"/>
      <c r="AD7" s="527"/>
      <c r="AE7" s="527"/>
      <c r="AF7" s="527"/>
      <c r="AG7" s="527"/>
      <c r="AH7" s="527"/>
      <c r="AI7" s="527"/>
      <c r="AJ7" s="527"/>
      <c r="AK7" s="527"/>
      <c r="AL7" s="527"/>
      <c r="AM7" s="527"/>
      <c r="AN7" s="527"/>
      <c r="AO7" s="649"/>
      <c r="AP7" s="649"/>
      <c r="AQ7" s="527"/>
      <c r="AR7" s="679"/>
      <c r="AS7" s="679"/>
      <c r="AT7" s="648"/>
    </row>
    <row r="8" spans="1:46" ht="12.75" customHeight="1">
      <c r="A8" s="1043" t="s">
        <v>48</v>
      </c>
      <c r="B8" s="1042"/>
      <c r="C8" s="1042"/>
      <c r="D8" s="1042"/>
      <c r="E8" s="1042"/>
      <c r="F8" s="1042"/>
      <c r="G8" s="1042"/>
      <c r="H8" s="1042"/>
      <c r="I8" s="1042"/>
      <c r="J8" s="1042"/>
      <c r="K8" s="1042"/>
      <c r="L8" s="1042"/>
      <c r="M8" s="1042"/>
      <c r="N8" s="1042"/>
      <c r="O8" s="1042"/>
      <c r="P8" s="1042"/>
      <c r="Q8" s="1042"/>
      <c r="R8" s="1042"/>
      <c r="S8" s="1042"/>
      <c r="T8" s="1042"/>
      <c r="U8" s="1042"/>
      <c r="V8" s="1042"/>
      <c r="W8" s="1042"/>
      <c r="X8" s="1042"/>
      <c r="Y8" s="1042"/>
      <c r="Z8" s="1042"/>
      <c r="AA8" s="1042"/>
      <c r="AB8" s="1042"/>
      <c r="AC8" s="1042"/>
      <c r="AD8" s="1042"/>
      <c r="AE8" s="1042"/>
      <c r="AF8" s="1042"/>
      <c r="AG8" s="1042"/>
      <c r="AH8" s="1042"/>
      <c r="AI8" s="1042"/>
      <c r="AJ8" s="1042"/>
      <c r="AK8" s="1042"/>
      <c r="AL8" s="1042"/>
      <c r="AM8" s="1042"/>
      <c r="AN8" s="1042"/>
      <c r="AO8" s="1042"/>
      <c r="AP8" s="1042"/>
      <c r="AQ8" s="1042"/>
      <c r="AR8" s="1042"/>
      <c r="AS8" s="1042"/>
      <c r="AT8" s="648"/>
    </row>
    <row r="9" spans="1:46" ht="12.75" customHeight="1">
      <c r="A9" s="1043" t="s">
        <v>63</v>
      </c>
      <c r="B9" s="1042"/>
      <c r="C9" s="1042"/>
      <c r="D9" s="1042"/>
      <c r="E9" s="1042"/>
      <c r="F9" s="1042"/>
      <c r="G9" s="1042"/>
      <c r="H9" s="1042"/>
      <c r="I9" s="1042"/>
      <c r="J9" s="1042"/>
      <c r="K9" s="1042"/>
      <c r="L9" s="1042"/>
      <c r="M9" s="1042"/>
      <c r="N9" s="1042"/>
      <c r="O9" s="1042"/>
      <c r="P9" s="1042"/>
      <c r="Q9" s="1042"/>
      <c r="R9" s="1042"/>
      <c r="S9" s="1042"/>
      <c r="T9" s="1042"/>
      <c r="U9" s="1042"/>
      <c r="V9" s="1042"/>
      <c r="W9" s="1042"/>
      <c r="X9" s="1042"/>
      <c r="Y9" s="1042"/>
      <c r="Z9" s="1042"/>
      <c r="AA9" s="1042"/>
      <c r="AB9" s="1042"/>
      <c r="AC9" s="1042"/>
      <c r="AD9" s="1042"/>
      <c r="AE9" s="1042"/>
      <c r="AF9" s="1042"/>
      <c r="AG9" s="1042"/>
      <c r="AH9" s="1042"/>
      <c r="AI9" s="1042"/>
      <c r="AJ9" s="1042"/>
      <c r="AK9" s="1042"/>
      <c r="AL9" s="1042"/>
      <c r="AM9" s="1042"/>
      <c r="AN9" s="1042"/>
      <c r="AO9" s="1042"/>
      <c r="AP9" s="1042"/>
      <c r="AQ9" s="1042"/>
      <c r="AR9" s="1042"/>
      <c r="AS9" s="1042"/>
      <c r="AT9" s="648"/>
    </row>
    <row r="10" spans="1:46" ht="12.75" customHeight="1">
      <c r="A10" s="36"/>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647"/>
      <c r="AC10" s="647"/>
      <c r="AD10" s="647"/>
      <c r="AE10" s="647"/>
      <c r="AF10" s="647"/>
      <c r="AG10" s="647"/>
      <c r="AH10" s="647"/>
      <c r="AI10" s="647"/>
      <c r="AJ10" s="647"/>
      <c r="AK10" s="647"/>
      <c r="AL10" s="647"/>
      <c r="AM10" s="647"/>
      <c r="AN10" s="647"/>
      <c r="AO10" s="648"/>
      <c r="AP10" s="648"/>
      <c r="AQ10" s="647"/>
      <c r="AR10" s="679"/>
      <c r="AS10" s="679"/>
      <c r="AT10" s="648"/>
    </row>
    <row r="11" spans="1:46" ht="12.75" customHeight="1">
      <c r="A11" s="39" t="s">
        <v>83</v>
      </c>
      <c r="B11" s="36"/>
      <c r="C11" s="36" t="s">
        <v>827</v>
      </c>
      <c r="D11" s="36"/>
      <c r="E11" s="36"/>
      <c r="F11" s="36"/>
      <c r="G11" s="36"/>
      <c r="H11" s="36"/>
      <c r="I11" s="36"/>
      <c r="J11" s="36"/>
      <c r="K11" s="36"/>
      <c r="L11" s="36"/>
      <c r="M11" s="36"/>
      <c r="N11" s="36"/>
      <c r="O11" s="36"/>
      <c r="P11" s="36"/>
      <c r="Q11" s="36"/>
      <c r="R11" s="36"/>
      <c r="S11" s="36"/>
      <c r="T11" s="37"/>
      <c r="U11" s="40"/>
      <c r="V11" s="40"/>
      <c r="W11" s="40"/>
      <c r="X11" s="40"/>
      <c r="Y11" s="40"/>
      <c r="Z11" s="40"/>
      <c r="AA11" s="41"/>
      <c r="AB11" s="647"/>
      <c r="AC11" s="647"/>
      <c r="AD11" s="647"/>
      <c r="AE11" s="647"/>
      <c r="AF11" s="647"/>
      <c r="AG11" s="647"/>
      <c r="AH11" s="647"/>
      <c r="AI11" s="647"/>
      <c r="AJ11" s="647"/>
      <c r="AK11" s="647"/>
      <c r="AL11" s="647"/>
      <c r="AM11" s="647"/>
      <c r="AN11" s="647"/>
      <c r="AO11" s="648"/>
      <c r="AP11" s="648"/>
      <c r="AQ11" s="647"/>
      <c r="AR11" s="679"/>
      <c r="AS11" s="679"/>
      <c r="AT11" s="648"/>
    </row>
    <row r="12" spans="1:46" ht="12.75" customHeight="1">
      <c r="A12" s="61" t="s">
        <v>64</v>
      </c>
      <c r="B12" s="62"/>
      <c r="C12" s="62"/>
      <c r="D12" s="62"/>
      <c r="E12" s="62"/>
      <c r="F12" s="62"/>
      <c r="G12" s="62"/>
      <c r="H12" s="62"/>
      <c r="I12" s="62"/>
      <c r="J12" s="62"/>
      <c r="K12" s="62"/>
      <c r="L12" s="62"/>
      <c r="M12" s="62"/>
      <c r="N12" s="62"/>
      <c r="O12" s="62"/>
      <c r="P12" s="62"/>
      <c r="Q12" s="62"/>
      <c r="R12" s="62"/>
      <c r="S12" s="62"/>
      <c r="T12" s="62"/>
      <c r="U12" s="62"/>
      <c r="V12" s="62"/>
      <c r="W12" s="62"/>
      <c r="X12" s="62"/>
      <c r="Y12" s="62"/>
      <c r="Z12" s="62"/>
      <c r="AA12" s="62"/>
      <c r="AB12" s="547"/>
      <c r="AC12" s="547"/>
      <c r="AD12" s="547"/>
      <c r="AE12" s="547"/>
      <c r="AF12" s="547"/>
      <c r="AG12" s="547"/>
      <c r="AH12" s="547"/>
      <c r="AI12" s="547"/>
      <c r="AJ12" s="547"/>
      <c r="AK12" s="547"/>
      <c r="AL12" s="547"/>
      <c r="AM12" s="547"/>
      <c r="AN12" s="547"/>
      <c r="AO12" s="547"/>
      <c r="AP12" s="547"/>
      <c r="AQ12" s="547"/>
      <c r="AR12" s="547"/>
      <c r="AS12" s="547"/>
      <c r="AT12" s="547"/>
    </row>
    <row r="13" spans="1:46" ht="12.75" customHeight="1">
      <c r="A13" s="63" t="s">
        <v>84</v>
      </c>
      <c r="B13" s="36"/>
      <c r="C13" s="63" t="s">
        <v>84</v>
      </c>
      <c r="D13" s="63" t="s">
        <v>84</v>
      </c>
      <c r="E13" s="63" t="s">
        <v>85</v>
      </c>
      <c r="F13" s="36"/>
      <c r="G13" s="63" t="s">
        <v>87</v>
      </c>
      <c r="H13" s="63"/>
      <c r="I13" s="63"/>
      <c r="J13" s="63" t="s">
        <v>85</v>
      </c>
      <c r="K13" s="63" t="s">
        <v>84</v>
      </c>
      <c r="L13" s="63" t="s">
        <v>85</v>
      </c>
      <c r="M13" s="36"/>
      <c r="N13" s="63" t="s">
        <v>87</v>
      </c>
      <c r="O13" s="36"/>
      <c r="P13" s="36"/>
      <c r="Q13" s="63" t="s">
        <v>87</v>
      </c>
      <c r="R13" s="63" t="s">
        <v>87</v>
      </c>
      <c r="S13" s="63"/>
      <c r="T13" s="36"/>
      <c r="U13" s="63" t="s">
        <v>87</v>
      </c>
      <c r="V13" s="36"/>
      <c r="W13" s="63" t="s">
        <v>87</v>
      </c>
      <c r="X13" s="63" t="s">
        <v>87</v>
      </c>
      <c r="Y13" s="63"/>
      <c r="Z13" s="63" t="s">
        <v>87</v>
      </c>
      <c r="AA13" s="36"/>
      <c r="AB13" s="63" t="s">
        <v>87</v>
      </c>
      <c r="AC13" s="63" t="s">
        <v>87</v>
      </c>
      <c r="AD13" s="63" t="s">
        <v>87</v>
      </c>
      <c r="AE13" s="63" t="s">
        <v>87</v>
      </c>
      <c r="AF13" s="63" t="s">
        <v>87</v>
      </c>
      <c r="AG13" s="63" t="s">
        <v>87</v>
      </c>
      <c r="AH13" s="63" t="s">
        <v>87</v>
      </c>
      <c r="AI13" s="63" t="s">
        <v>87</v>
      </c>
      <c r="AJ13" s="63" t="s">
        <v>87</v>
      </c>
      <c r="AK13" s="63" t="s">
        <v>87</v>
      </c>
      <c r="AL13" s="63" t="s">
        <v>87</v>
      </c>
      <c r="AM13" s="63" t="s">
        <v>87</v>
      </c>
      <c r="AN13" s="63"/>
      <c r="AO13" s="64" t="s">
        <v>84</v>
      </c>
      <c r="AP13" s="64" t="s">
        <v>87</v>
      </c>
      <c r="AQ13" s="647"/>
      <c r="AR13" s="679"/>
      <c r="AS13" s="679"/>
      <c r="AT13" s="648"/>
    </row>
    <row r="14" spans="1:46" ht="12.75" customHeight="1">
      <c r="A14" s="65"/>
      <c r="B14" s="65"/>
      <c r="C14" s="1135" t="s">
        <v>65</v>
      </c>
      <c r="D14" s="1135"/>
      <c r="E14" s="1135"/>
      <c r="F14" s="1135"/>
      <c r="G14" s="1135"/>
      <c r="H14" s="1135"/>
      <c r="I14" s="1135"/>
      <c r="J14" s="1136" t="s">
        <v>66</v>
      </c>
      <c r="K14" s="1136"/>
      <c r="L14" s="1136"/>
      <c r="M14" s="1136"/>
      <c r="N14" s="1136"/>
      <c r="O14" s="1136"/>
      <c r="P14" s="1136"/>
      <c r="Q14" s="1137" t="s">
        <v>67</v>
      </c>
      <c r="R14" s="1137"/>
      <c r="S14" s="1137"/>
      <c r="T14" s="1137"/>
      <c r="U14" s="1137"/>
      <c r="V14" s="1137"/>
      <c r="W14" s="75" t="s">
        <v>68</v>
      </c>
      <c r="X14" s="75"/>
      <c r="Y14" s="75"/>
      <c r="Z14" s="75"/>
      <c r="AA14" s="75"/>
      <c r="AB14" s="1047" t="s">
        <v>69</v>
      </c>
      <c r="AC14" s="1047"/>
      <c r="AD14" s="1047"/>
      <c r="AE14" s="1047"/>
      <c r="AF14" s="1047"/>
      <c r="AG14" s="1047"/>
      <c r="AH14" s="1047"/>
      <c r="AI14" s="1047"/>
      <c r="AJ14" s="1047"/>
      <c r="AK14" s="1047"/>
      <c r="AL14" s="1047"/>
      <c r="AM14" s="1047"/>
      <c r="AN14" s="1047"/>
      <c r="AO14" s="1047"/>
      <c r="AP14" s="528"/>
      <c r="AQ14" s="211" t="s">
        <v>103</v>
      </c>
      <c r="AR14" s="680"/>
      <c r="AS14" s="78"/>
      <c r="AT14" s="78"/>
    </row>
    <row r="15" spans="1:46" ht="101.25" customHeight="1">
      <c r="A15" s="66" t="s">
        <v>61</v>
      </c>
      <c r="B15" s="66" t="s">
        <v>59</v>
      </c>
      <c r="C15" s="67" t="s">
        <v>86</v>
      </c>
      <c r="D15" s="67" t="s">
        <v>122</v>
      </c>
      <c r="E15" s="67" t="s">
        <v>90</v>
      </c>
      <c r="F15" s="137" t="s">
        <v>70</v>
      </c>
      <c r="G15" s="137" t="s">
        <v>92</v>
      </c>
      <c r="H15" s="137" t="s">
        <v>70</v>
      </c>
      <c r="I15" s="67" t="s">
        <v>71</v>
      </c>
      <c r="J15" s="68" t="s">
        <v>88</v>
      </c>
      <c r="K15" s="68" t="s">
        <v>123</v>
      </c>
      <c r="L15" s="68" t="s">
        <v>89</v>
      </c>
      <c r="M15" s="68" t="s">
        <v>70</v>
      </c>
      <c r="N15" s="68" t="s">
        <v>91</v>
      </c>
      <c r="O15" s="68" t="s">
        <v>70</v>
      </c>
      <c r="P15" s="68" t="s">
        <v>71</v>
      </c>
      <c r="Q15" s="69" t="s">
        <v>101</v>
      </c>
      <c r="R15" s="69" t="s">
        <v>93</v>
      </c>
      <c r="S15" s="69" t="s">
        <v>72</v>
      </c>
      <c r="T15" s="69" t="s">
        <v>73</v>
      </c>
      <c r="U15" s="69" t="s">
        <v>94</v>
      </c>
      <c r="V15" s="69" t="s">
        <v>70</v>
      </c>
      <c r="W15" s="70" t="s">
        <v>96</v>
      </c>
      <c r="X15" s="70" t="s">
        <v>95</v>
      </c>
      <c r="Y15" s="70" t="s">
        <v>73</v>
      </c>
      <c r="Z15" s="70" t="s">
        <v>74</v>
      </c>
      <c r="AA15" s="70" t="s">
        <v>73</v>
      </c>
      <c r="AB15" s="71" t="s">
        <v>60</v>
      </c>
      <c r="AC15" s="71" t="s">
        <v>75</v>
      </c>
      <c r="AD15" s="71" t="s">
        <v>76</v>
      </c>
      <c r="AE15" s="71" t="s">
        <v>77</v>
      </c>
      <c r="AF15" s="71" t="s">
        <v>124</v>
      </c>
      <c r="AG15" s="71" t="s">
        <v>78</v>
      </c>
      <c r="AH15" s="71" t="s">
        <v>79</v>
      </c>
      <c r="AI15" s="71" t="s">
        <v>62</v>
      </c>
      <c r="AJ15" s="71" t="s">
        <v>73</v>
      </c>
      <c r="AK15" s="71" t="s">
        <v>97</v>
      </c>
      <c r="AL15" s="71" t="s">
        <v>98</v>
      </c>
      <c r="AM15" s="71" t="s">
        <v>154</v>
      </c>
      <c r="AN15" s="71" t="s">
        <v>155</v>
      </c>
      <c r="AO15" s="71" t="s">
        <v>99</v>
      </c>
      <c r="AP15" s="71" t="s">
        <v>80</v>
      </c>
      <c r="AQ15" s="72" t="s">
        <v>81</v>
      </c>
      <c r="AR15" s="72" t="s">
        <v>100</v>
      </c>
      <c r="AS15" s="73" t="s">
        <v>82</v>
      </c>
      <c r="AT15" s="72" t="s">
        <v>681</v>
      </c>
    </row>
    <row r="16" spans="1:46" ht="189.75" customHeight="1">
      <c r="A16" s="1081" t="s">
        <v>105</v>
      </c>
      <c r="B16" s="1063" t="s">
        <v>845</v>
      </c>
      <c r="C16" s="1063" t="s">
        <v>846</v>
      </c>
      <c r="D16" s="1063" t="s">
        <v>776</v>
      </c>
      <c r="E16" s="1063" t="s">
        <v>162</v>
      </c>
      <c r="F16" s="1063">
        <v>6</v>
      </c>
      <c r="G16" s="1063" t="s">
        <v>184</v>
      </c>
      <c r="H16" s="1063" t="s">
        <v>184</v>
      </c>
      <c r="I16" s="1063" t="s">
        <v>162</v>
      </c>
      <c r="J16" s="1063" t="s">
        <v>847</v>
      </c>
      <c r="K16" s="1063" t="s">
        <v>848</v>
      </c>
      <c r="L16" s="1063" t="s">
        <v>162</v>
      </c>
      <c r="M16" s="1063">
        <v>7</v>
      </c>
      <c r="N16" s="1063" t="s">
        <v>184</v>
      </c>
      <c r="O16" s="1063" t="s">
        <v>184</v>
      </c>
      <c r="P16" s="1063" t="s">
        <v>162</v>
      </c>
      <c r="Q16" s="1063" t="s">
        <v>849</v>
      </c>
      <c r="R16" s="1177" t="s">
        <v>162</v>
      </c>
      <c r="S16" s="1085">
        <v>32163</v>
      </c>
      <c r="T16" s="1063">
        <v>5</v>
      </c>
      <c r="U16" s="1063" t="s">
        <v>162</v>
      </c>
      <c r="V16" s="1063">
        <v>8</v>
      </c>
      <c r="W16" s="1063" t="s">
        <v>799</v>
      </c>
      <c r="X16" s="1063" t="s">
        <v>162</v>
      </c>
      <c r="Y16" s="1063">
        <v>4</v>
      </c>
      <c r="Z16" s="1063" t="s">
        <v>162</v>
      </c>
      <c r="AA16" s="1111">
        <v>3</v>
      </c>
      <c r="AB16" s="217" t="s">
        <v>850</v>
      </c>
      <c r="AC16" s="539" t="s">
        <v>851</v>
      </c>
      <c r="AD16" s="539" t="s">
        <v>852</v>
      </c>
      <c r="AE16" s="539" t="s">
        <v>853</v>
      </c>
      <c r="AF16" s="539" t="s">
        <v>184</v>
      </c>
      <c r="AG16" s="539" t="s">
        <v>854</v>
      </c>
      <c r="AH16" s="638" t="s">
        <v>937</v>
      </c>
      <c r="AI16" s="638" t="s">
        <v>937</v>
      </c>
      <c r="AJ16" s="638" t="s">
        <v>855</v>
      </c>
      <c r="AK16" s="681">
        <v>36968</v>
      </c>
      <c r="AL16" s="22">
        <v>37013</v>
      </c>
      <c r="AM16" s="201">
        <f>_xlfn.DAYS(AL16,AK16)/365*12</f>
        <v>1.4794520547945205</v>
      </c>
      <c r="AN16" s="1139">
        <f>SUM(AM16:AM21)</f>
        <v>48.789041095890418</v>
      </c>
      <c r="AO16" s="1133" t="s">
        <v>102</v>
      </c>
      <c r="AP16" s="534" t="s">
        <v>162</v>
      </c>
      <c r="AQ16" s="834"/>
      <c r="AR16" s="536" t="s">
        <v>184</v>
      </c>
      <c r="AS16" s="634"/>
      <c r="AT16" s="1342" t="s">
        <v>1412</v>
      </c>
    </row>
    <row r="17" spans="1:46" ht="240.75" customHeight="1">
      <c r="A17" s="1081"/>
      <c r="B17" s="1063"/>
      <c r="C17" s="1063"/>
      <c r="D17" s="1063"/>
      <c r="E17" s="1063"/>
      <c r="F17" s="1063"/>
      <c r="G17" s="1063"/>
      <c r="H17" s="1063"/>
      <c r="I17" s="1063"/>
      <c r="J17" s="1063"/>
      <c r="K17" s="1063"/>
      <c r="L17" s="1063"/>
      <c r="M17" s="1063"/>
      <c r="N17" s="1063"/>
      <c r="O17" s="1063"/>
      <c r="P17" s="1063"/>
      <c r="Q17" s="1063"/>
      <c r="R17" s="1177"/>
      <c r="S17" s="1063"/>
      <c r="T17" s="1063"/>
      <c r="U17" s="1063"/>
      <c r="V17" s="1063"/>
      <c r="W17" s="1063"/>
      <c r="X17" s="1063"/>
      <c r="Y17" s="1063"/>
      <c r="Z17" s="1063"/>
      <c r="AA17" s="1111"/>
      <c r="AB17" s="217" t="s">
        <v>850</v>
      </c>
      <c r="AC17" s="539" t="s">
        <v>851</v>
      </c>
      <c r="AD17" s="539" t="s">
        <v>852</v>
      </c>
      <c r="AE17" s="539" t="s">
        <v>853</v>
      </c>
      <c r="AF17" s="539" t="s">
        <v>184</v>
      </c>
      <c r="AG17" s="539" t="s">
        <v>854</v>
      </c>
      <c r="AH17" s="524" t="s">
        <v>856</v>
      </c>
      <c r="AI17" s="524" t="s">
        <v>856</v>
      </c>
      <c r="AJ17" s="638" t="s">
        <v>855</v>
      </c>
      <c r="AK17" s="681">
        <v>38203</v>
      </c>
      <c r="AL17" s="22">
        <v>38536</v>
      </c>
      <c r="AM17" s="201">
        <f t="shared" ref="AM17:AM21" si="0">_xlfn.DAYS(AL17,AK17)/365*12</f>
        <v>10.947945205479453</v>
      </c>
      <c r="AN17" s="1139"/>
      <c r="AO17" s="1133"/>
      <c r="AP17" s="534" t="s">
        <v>162</v>
      </c>
      <c r="AQ17" s="834"/>
      <c r="AR17" s="782" t="s">
        <v>184</v>
      </c>
      <c r="AS17" s="634"/>
      <c r="AT17" s="1342"/>
    </row>
    <row r="18" spans="1:46" ht="204.75" customHeight="1">
      <c r="A18" s="1081"/>
      <c r="B18" s="1063"/>
      <c r="C18" s="1063"/>
      <c r="D18" s="1063"/>
      <c r="E18" s="1063"/>
      <c r="F18" s="1063"/>
      <c r="G18" s="1063"/>
      <c r="H18" s="1063"/>
      <c r="I18" s="1063"/>
      <c r="J18" s="1063"/>
      <c r="K18" s="1063"/>
      <c r="L18" s="1063"/>
      <c r="M18" s="1063"/>
      <c r="N18" s="1063"/>
      <c r="O18" s="1063"/>
      <c r="P18" s="1063"/>
      <c r="Q18" s="1063"/>
      <c r="R18" s="1177"/>
      <c r="S18" s="1063"/>
      <c r="T18" s="1063"/>
      <c r="U18" s="1063"/>
      <c r="V18" s="1063"/>
      <c r="W18" s="1063"/>
      <c r="X18" s="1063"/>
      <c r="Y18" s="1063"/>
      <c r="Z18" s="1063"/>
      <c r="AA18" s="1111"/>
      <c r="AB18" s="217" t="s">
        <v>850</v>
      </c>
      <c r="AC18" s="539" t="s">
        <v>851</v>
      </c>
      <c r="AD18" s="539" t="s">
        <v>852</v>
      </c>
      <c r="AE18" s="539" t="s">
        <v>853</v>
      </c>
      <c r="AF18" s="539" t="s">
        <v>184</v>
      </c>
      <c r="AG18" s="539" t="s">
        <v>854</v>
      </c>
      <c r="AH18" s="524" t="s">
        <v>857</v>
      </c>
      <c r="AI18" s="524" t="s">
        <v>857</v>
      </c>
      <c r="AJ18" s="638" t="s">
        <v>855</v>
      </c>
      <c r="AK18" s="681">
        <v>38783</v>
      </c>
      <c r="AL18" s="22">
        <v>39331</v>
      </c>
      <c r="AM18" s="201">
        <f t="shared" si="0"/>
        <v>18.016438356164386</v>
      </c>
      <c r="AN18" s="1139"/>
      <c r="AO18" s="1133"/>
      <c r="AP18" s="534" t="s">
        <v>162</v>
      </c>
      <c r="AQ18" s="834"/>
      <c r="AR18" s="782" t="s">
        <v>184</v>
      </c>
      <c r="AS18" s="634"/>
      <c r="AT18" s="1342"/>
    </row>
    <row r="19" spans="1:46" ht="238.5" customHeight="1">
      <c r="A19" s="1081"/>
      <c r="B19" s="1063"/>
      <c r="C19" s="1063"/>
      <c r="D19" s="1063"/>
      <c r="E19" s="1063"/>
      <c r="F19" s="1063"/>
      <c r="G19" s="1063"/>
      <c r="H19" s="1063"/>
      <c r="I19" s="1063"/>
      <c r="J19" s="1063"/>
      <c r="K19" s="1063"/>
      <c r="L19" s="1063"/>
      <c r="M19" s="1063"/>
      <c r="N19" s="1063"/>
      <c r="O19" s="1063"/>
      <c r="P19" s="1063"/>
      <c r="Q19" s="1063"/>
      <c r="R19" s="1177"/>
      <c r="S19" s="1063"/>
      <c r="T19" s="1063"/>
      <c r="U19" s="1063"/>
      <c r="V19" s="1063"/>
      <c r="W19" s="1063"/>
      <c r="X19" s="1063"/>
      <c r="Y19" s="1063"/>
      <c r="Z19" s="1063"/>
      <c r="AA19" s="1111"/>
      <c r="AB19" s="217" t="s">
        <v>850</v>
      </c>
      <c r="AC19" s="539" t="s">
        <v>851</v>
      </c>
      <c r="AD19" s="539" t="s">
        <v>852</v>
      </c>
      <c r="AE19" s="539" t="s">
        <v>853</v>
      </c>
      <c r="AF19" s="539" t="s">
        <v>184</v>
      </c>
      <c r="AG19" s="539" t="s">
        <v>854</v>
      </c>
      <c r="AH19" s="524" t="s">
        <v>858</v>
      </c>
      <c r="AI19" s="524" t="s">
        <v>858</v>
      </c>
      <c r="AJ19" s="638" t="s">
        <v>855</v>
      </c>
      <c r="AK19" s="681">
        <v>39332</v>
      </c>
      <c r="AL19" s="22">
        <v>39447</v>
      </c>
      <c r="AM19" s="201">
        <f t="shared" si="0"/>
        <v>3.7808219178082192</v>
      </c>
      <c r="AN19" s="1139"/>
      <c r="AO19" s="1133"/>
      <c r="AP19" s="534" t="s">
        <v>162</v>
      </c>
      <c r="AQ19" s="834"/>
      <c r="AR19" s="782" t="s">
        <v>184</v>
      </c>
      <c r="AS19" s="634"/>
      <c r="AT19" s="1342"/>
    </row>
    <row r="20" spans="1:46" ht="108" customHeight="1">
      <c r="A20" s="1081"/>
      <c r="B20" s="1063"/>
      <c r="C20" s="1063"/>
      <c r="D20" s="1063"/>
      <c r="E20" s="1063"/>
      <c r="F20" s="1063"/>
      <c r="G20" s="1063"/>
      <c r="H20" s="1063"/>
      <c r="I20" s="1063"/>
      <c r="J20" s="1063"/>
      <c r="K20" s="1063"/>
      <c r="L20" s="1063"/>
      <c r="M20" s="1063"/>
      <c r="N20" s="1063"/>
      <c r="O20" s="1063"/>
      <c r="P20" s="1063"/>
      <c r="Q20" s="1063"/>
      <c r="R20" s="1177"/>
      <c r="S20" s="1063"/>
      <c r="T20" s="1063"/>
      <c r="U20" s="1063"/>
      <c r="V20" s="1063"/>
      <c r="W20" s="1063"/>
      <c r="X20" s="1063"/>
      <c r="Y20" s="1063"/>
      <c r="Z20" s="1063"/>
      <c r="AA20" s="1111"/>
      <c r="AB20" s="217" t="s">
        <v>850</v>
      </c>
      <c r="AC20" s="539" t="s">
        <v>851</v>
      </c>
      <c r="AD20" s="539" t="s">
        <v>852</v>
      </c>
      <c r="AE20" s="539" t="s">
        <v>853</v>
      </c>
      <c r="AF20" s="539" t="s">
        <v>184</v>
      </c>
      <c r="AG20" s="539" t="s">
        <v>854</v>
      </c>
      <c r="AH20" s="524" t="s">
        <v>859</v>
      </c>
      <c r="AI20" s="524" t="s">
        <v>859</v>
      </c>
      <c r="AJ20" s="638" t="s">
        <v>855</v>
      </c>
      <c r="AK20" s="681">
        <v>39448</v>
      </c>
      <c r="AL20" s="22">
        <v>39629</v>
      </c>
      <c r="AM20" s="201">
        <f t="shared" si="0"/>
        <v>5.9506849315068493</v>
      </c>
      <c r="AN20" s="1139"/>
      <c r="AO20" s="1133"/>
      <c r="AP20" s="534" t="s">
        <v>162</v>
      </c>
      <c r="AQ20" s="834"/>
      <c r="AR20" s="782" t="s">
        <v>184</v>
      </c>
      <c r="AS20" s="634"/>
      <c r="AT20" s="1342"/>
    </row>
    <row r="21" spans="1:46" ht="159" customHeight="1">
      <c r="A21" s="1081"/>
      <c r="B21" s="1063"/>
      <c r="C21" s="1063"/>
      <c r="D21" s="1063"/>
      <c r="E21" s="1063"/>
      <c r="F21" s="1063"/>
      <c r="G21" s="1063"/>
      <c r="H21" s="1063"/>
      <c r="I21" s="1063"/>
      <c r="J21" s="1063"/>
      <c r="K21" s="1063"/>
      <c r="L21" s="1063"/>
      <c r="M21" s="1063"/>
      <c r="N21" s="1063"/>
      <c r="O21" s="1063"/>
      <c r="P21" s="1063"/>
      <c r="Q21" s="1063"/>
      <c r="R21" s="1177"/>
      <c r="S21" s="1063"/>
      <c r="T21" s="1063"/>
      <c r="U21" s="1063"/>
      <c r="V21" s="1063"/>
      <c r="W21" s="1063"/>
      <c r="X21" s="1063"/>
      <c r="Y21" s="1063"/>
      <c r="Z21" s="1063"/>
      <c r="AA21" s="1111"/>
      <c r="AB21" s="217" t="s">
        <v>850</v>
      </c>
      <c r="AC21" s="539" t="s">
        <v>851</v>
      </c>
      <c r="AD21" s="539" t="s">
        <v>852</v>
      </c>
      <c r="AE21" s="539" t="s">
        <v>853</v>
      </c>
      <c r="AF21" s="539" t="s">
        <v>184</v>
      </c>
      <c r="AG21" s="539" t="s">
        <v>854</v>
      </c>
      <c r="AH21" s="524" t="s">
        <v>860</v>
      </c>
      <c r="AI21" s="524" t="s">
        <v>860</v>
      </c>
      <c r="AJ21" s="524" t="s">
        <v>861</v>
      </c>
      <c r="AK21" s="681">
        <v>40797</v>
      </c>
      <c r="AL21" s="22">
        <v>41059</v>
      </c>
      <c r="AM21" s="201">
        <f t="shared" si="0"/>
        <v>8.6136986301369873</v>
      </c>
      <c r="AN21" s="1139"/>
      <c r="AO21" s="1133"/>
      <c r="AP21" s="781" t="s">
        <v>162</v>
      </c>
      <c r="AQ21" s="834"/>
      <c r="AR21" s="782" t="s">
        <v>184</v>
      </c>
      <c r="AS21" s="634"/>
      <c r="AT21" s="1342"/>
    </row>
    <row r="22" spans="1:46" s="499" customFormat="1" ht="12.75" customHeight="1">
      <c r="A22" s="566"/>
      <c r="B22" s="567"/>
      <c r="C22" s="567"/>
      <c r="D22" s="567"/>
      <c r="E22" s="567"/>
      <c r="F22" s="567"/>
      <c r="G22" s="567"/>
      <c r="H22" s="567"/>
      <c r="I22" s="567"/>
      <c r="J22" s="567"/>
      <c r="K22" s="567"/>
      <c r="L22" s="567"/>
      <c r="M22" s="567"/>
      <c r="N22" s="567"/>
      <c r="O22" s="567"/>
      <c r="P22" s="567"/>
      <c r="Q22" s="567"/>
      <c r="R22" s="567"/>
      <c r="S22" s="568"/>
      <c r="T22" s="567"/>
      <c r="U22" s="567"/>
      <c r="V22" s="567"/>
      <c r="W22" s="567"/>
      <c r="X22" s="567"/>
      <c r="Y22" s="567"/>
      <c r="Z22" s="567"/>
      <c r="AA22" s="569"/>
      <c r="AB22" s="571"/>
      <c r="AC22" s="571"/>
      <c r="AD22" s="571"/>
      <c r="AE22" s="571"/>
      <c r="AF22" s="571"/>
      <c r="AG22" s="571"/>
      <c r="AH22" s="571"/>
      <c r="AI22" s="682"/>
      <c r="AJ22" s="571"/>
      <c r="AK22" s="571"/>
      <c r="AL22" s="571"/>
      <c r="AM22" s="573"/>
      <c r="AN22" s="573"/>
      <c r="AO22" s="574"/>
      <c r="AP22" s="574"/>
      <c r="AQ22" s="571"/>
      <c r="AR22" s="650"/>
      <c r="AS22" s="650"/>
      <c r="AT22" s="650"/>
    </row>
    <row r="23" spans="1:46" ht="197.25" customHeight="1">
      <c r="A23" s="1343" t="s">
        <v>104</v>
      </c>
      <c r="B23" s="1056" t="s">
        <v>862</v>
      </c>
      <c r="C23" s="1346" t="s">
        <v>348</v>
      </c>
      <c r="D23" s="1056" t="s">
        <v>683</v>
      </c>
      <c r="E23" s="1056" t="s">
        <v>162</v>
      </c>
      <c r="F23" s="1056" t="s">
        <v>863</v>
      </c>
      <c r="G23" s="1056" t="s">
        <v>184</v>
      </c>
      <c r="H23" s="1056" t="s">
        <v>184</v>
      </c>
      <c r="I23" s="1056" t="s">
        <v>162</v>
      </c>
      <c r="J23" s="1056" t="s">
        <v>864</v>
      </c>
      <c r="K23" s="1056" t="s">
        <v>683</v>
      </c>
      <c r="L23" s="1056" t="s">
        <v>162</v>
      </c>
      <c r="M23" s="1056">
        <v>6</v>
      </c>
      <c r="N23" s="1056" t="s">
        <v>184</v>
      </c>
      <c r="O23" s="1056" t="s">
        <v>184</v>
      </c>
      <c r="P23" s="1056" t="s">
        <v>162</v>
      </c>
      <c r="Q23" s="1056">
        <v>30683</v>
      </c>
      <c r="R23" s="1059" t="s">
        <v>173</v>
      </c>
      <c r="S23" s="1263">
        <v>38218</v>
      </c>
      <c r="T23" s="1059">
        <v>4</v>
      </c>
      <c r="U23" s="1059" t="s">
        <v>162</v>
      </c>
      <c r="V23" s="1059">
        <v>7</v>
      </c>
      <c r="W23" s="1059" t="s">
        <v>688</v>
      </c>
      <c r="X23" s="1059" t="s">
        <v>162</v>
      </c>
      <c r="Y23" s="1059">
        <v>3</v>
      </c>
      <c r="Z23" s="1056" t="s">
        <v>162</v>
      </c>
      <c r="AA23" s="1140">
        <v>2</v>
      </c>
      <c r="AB23" s="1232" t="s">
        <v>865</v>
      </c>
      <c r="AC23" s="1232" t="s">
        <v>851</v>
      </c>
      <c r="AD23" s="1213" t="s">
        <v>852</v>
      </c>
      <c r="AE23" s="1213" t="s">
        <v>853</v>
      </c>
      <c r="AF23" s="1213" t="s">
        <v>184</v>
      </c>
      <c r="AG23" s="1213" t="s">
        <v>866</v>
      </c>
      <c r="AH23" s="1213" t="s">
        <v>867</v>
      </c>
      <c r="AI23" s="1353" t="s">
        <v>868</v>
      </c>
      <c r="AJ23" s="1085" t="s">
        <v>855</v>
      </c>
      <c r="AK23" s="1235">
        <v>38544</v>
      </c>
      <c r="AL23" s="1235">
        <v>38900</v>
      </c>
      <c r="AM23" s="1349">
        <f>_xlfn.DAYS(AL23,AK23)/365*12</f>
        <v>11.704109589041096</v>
      </c>
      <c r="AN23" s="1350">
        <f>SUM(AM23:AM33)</f>
        <v>47.276712328767118</v>
      </c>
      <c r="AO23" s="1243" t="s">
        <v>106</v>
      </c>
      <c r="AP23" s="1069" t="s">
        <v>162</v>
      </c>
      <c r="AQ23" s="1144"/>
      <c r="AR23" s="1144" t="s">
        <v>184</v>
      </c>
      <c r="AS23" s="1144"/>
      <c r="AT23" s="1074" t="s">
        <v>162</v>
      </c>
    </row>
    <row r="24" spans="1:46">
      <c r="A24" s="1344"/>
      <c r="B24" s="1057"/>
      <c r="C24" s="1347"/>
      <c r="D24" s="1057"/>
      <c r="E24" s="1057"/>
      <c r="F24" s="1057"/>
      <c r="G24" s="1057"/>
      <c r="H24" s="1057"/>
      <c r="I24" s="1057"/>
      <c r="J24" s="1057"/>
      <c r="K24" s="1057"/>
      <c r="L24" s="1057"/>
      <c r="M24" s="1057"/>
      <c r="N24" s="1057"/>
      <c r="O24" s="1057"/>
      <c r="P24" s="1057"/>
      <c r="Q24" s="1057"/>
      <c r="R24" s="1060"/>
      <c r="S24" s="1356"/>
      <c r="T24" s="1060"/>
      <c r="U24" s="1060"/>
      <c r="V24" s="1060"/>
      <c r="W24" s="1060"/>
      <c r="X24" s="1060"/>
      <c r="Y24" s="1060"/>
      <c r="Z24" s="1057"/>
      <c r="AA24" s="1141"/>
      <c r="AB24" s="1232"/>
      <c r="AC24" s="1232"/>
      <c r="AD24" s="1213"/>
      <c r="AE24" s="1213"/>
      <c r="AF24" s="1213"/>
      <c r="AG24" s="1213"/>
      <c r="AH24" s="1213"/>
      <c r="AI24" s="1354"/>
      <c r="AJ24" s="1085"/>
      <c r="AK24" s="1235"/>
      <c r="AL24" s="1235"/>
      <c r="AM24" s="1349"/>
      <c r="AN24" s="1351"/>
      <c r="AO24" s="1244"/>
      <c r="AP24" s="1070"/>
      <c r="AQ24" s="1144"/>
      <c r="AR24" s="1144"/>
      <c r="AS24" s="1144"/>
      <c r="AT24" s="1075"/>
    </row>
    <row r="25" spans="1:46" ht="155.25" customHeight="1">
      <c r="A25" s="1344"/>
      <c r="B25" s="1057"/>
      <c r="C25" s="1347"/>
      <c r="D25" s="1057"/>
      <c r="E25" s="1057"/>
      <c r="F25" s="1057"/>
      <c r="G25" s="1057"/>
      <c r="H25" s="1057"/>
      <c r="I25" s="1057"/>
      <c r="J25" s="1057"/>
      <c r="K25" s="1057"/>
      <c r="L25" s="1057"/>
      <c r="M25" s="1057"/>
      <c r="N25" s="1057"/>
      <c r="O25" s="1057"/>
      <c r="P25" s="1057"/>
      <c r="Q25" s="1057"/>
      <c r="R25" s="1060"/>
      <c r="S25" s="1356"/>
      <c r="T25" s="1060"/>
      <c r="U25" s="1060"/>
      <c r="V25" s="1060"/>
      <c r="W25" s="1060"/>
      <c r="X25" s="1060"/>
      <c r="Y25" s="1060"/>
      <c r="Z25" s="1057"/>
      <c r="AA25" s="1141"/>
      <c r="AB25" s="1232"/>
      <c r="AC25" s="1232"/>
      <c r="AD25" s="1213"/>
      <c r="AE25" s="1213"/>
      <c r="AF25" s="1213"/>
      <c r="AG25" s="1213"/>
      <c r="AH25" s="1213"/>
      <c r="AI25" s="1355"/>
      <c r="AJ25" s="1085"/>
      <c r="AK25" s="1235"/>
      <c r="AL25" s="1235"/>
      <c r="AM25" s="1349"/>
      <c r="AN25" s="1351"/>
      <c r="AO25" s="1244"/>
      <c r="AP25" s="1166"/>
      <c r="AQ25" s="1144"/>
      <c r="AR25" s="1144"/>
      <c r="AS25" s="1144"/>
      <c r="AT25" s="1075"/>
    </row>
    <row r="26" spans="1:46" ht="216.75" customHeight="1">
      <c r="A26" s="1344"/>
      <c r="B26" s="1057"/>
      <c r="C26" s="1347"/>
      <c r="D26" s="1057"/>
      <c r="E26" s="1057"/>
      <c r="F26" s="1057"/>
      <c r="G26" s="1057"/>
      <c r="H26" s="1057"/>
      <c r="I26" s="1057"/>
      <c r="J26" s="1057"/>
      <c r="K26" s="1057"/>
      <c r="L26" s="1057"/>
      <c r="M26" s="1057"/>
      <c r="N26" s="1057"/>
      <c r="O26" s="1057"/>
      <c r="P26" s="1057"/>
      <c r="Q26" s="1057"/>
      <c r="R26" s="1060"/>
      <c r="S26" s="1356"/>
      <c r="T26" s="1060"/>
      <c r="U26" s="1060"/>
      <c r="V26" s="1060"/>
      <c r="W26" s="1060"/>
      <c r="X26" s="1060"/>
      <c r="Y26" s="1060"/>
      <c r="Z26" s="1057"/>
      <c r="AA26" s="1141"/>
      <c r="AB26" s="1232" t="s">
        <v>865</v>
      </c>
      <c r="AC26" s="1232" t="s">
        <v>851</v>
      </c>
      <c r="AD26" s="1213" t="s">
        <v>852</v>
      </c>
      <c r="AE26" s="1213" t="s">
        <v>853</v>
      </c>
      <c r="AF26" s="1213" t="s">
        <v>184</v>
      </c>
      <c r="AG26" s="1213" t="s">
        <v>866</v>
      </c>
      <c r="AH26" s="1173" t="s">
        <v>869</v>
      </c>
      <c r="AI26" s="1353" t="s">
        <v>868</v>
      </c>
      <c r="AJ26" s="1085" t="s">
        <v>855</v>
      </c>
      <c r="AK26" s="1235">
        <v>38924</v>
      </c>
      <c r="AL26" s="1235">
        <v>39264</v>
      </c>
      <c r="AM26" s="1349">
        <f>_xlfn.DAYS(AL26,AK26)/365*12</f>
        <v>11.17808219178082</v>
      </c>
      <c r="AN26" s="1351"/>
      <c r="AO26" s="1244"/>
      <c r="AP26" s="1069" t="s">
        <v>162</v>
      </c>
      <c r="AQ26" s="1074"/>
      <c r="AR26" s="1144" t="s">
        <v>184</v>
      </c>
      <c r="AS26" s="1144"/>
      <c r="AT26" s="1075"/>
    </row>
    <row r="27" spans="1:46">
      <c r="A27" s="1344"/>
      <c r="B27" s="1057"/>
      <c r="C27" s="1347"/>
      <c r="D27" s="1057"/>
      <c r="E27" s="1057"/>
      <c r="F27" s="1057"/>
      <c r="G27" s="1057"/>
      <c r="H27" s="1057"/>
      <c r="I27" s="1057"/>
      <c r="J27" s="1057"/>
      <c r="K27" s="1057"/>
      <c r="L27" s="1057"/>
      <c r="M27" s="1057"/>
      <c r="N27" s="1057"/>
      <c r="O27" s="1057"/>
      <c r="P27" s="1057"/>
      <c r="Q27" s="1057"/>
      <c r="R27" s="1060"/>
      <c r="S27" s="1356"/>
      <c r="T27" s="1060"/>
      <c r="U27" s="1060"/>
      <c r="V27" s="1060"/>
      <c r="W27" s="1060"/>
      <c r="X27" s="1060"/>
      <c r="Y27" s="1060"/>
      <c r="Z27" s="1057"/>
      <c r="AA27" s="1141"/>
      <c r="AB27" s="1232"/>
      <c r="AC27" s="1232"/>
      <c r="AD27" s="1213"/>
      <c r="AE27" s="1213"/>
      <c r="AF27" s="1213"/>
      <c r="AG27" s="1213"/>
      <c r="AH27" s="1163"/>
      <c r="AI27" s="1354"/>
      <c r="AJ27" s="1085"/>
      <c r="AK27" s="1235"/>
      <c r="AL27" s="1235"/>
      <c r="AM27" s="1349"/>
      <c r="AN27" s="1351"/>
      <c r="AO27" s="1244"/>
      <c r="AP27" s="1070"/>
      <c r="AQ27" s="1075"/>
      <c r="AR27" s="1144"/>
      <c r="AS27" s="1144"/>
      <c r="AT27" s="1075"/>
    </row>
    <row r="28" spans="1:46">
      <c r="A28" s="1344"/>
      <c r="B28" s="1057"/>
      <c r="C28" s="1347"/>
      <c r="D28" s="1057"/>
      <c r="E28" s="1057"/>
      <c r="F28" s="1057"/>
      <c r="G28" s="1057"/>
      <c r="H28" s="1057"/>
      <c r="I28" s="1057"/>
      <c r="J28" s="1057"/>
      <c r="K28" s="1057"/>
      <c r="L28" s="1057"/>
      <c r="M28" s="1057"/>
      <c r="N28" s="1057"/>
      <c r="O28" s="1057"/>
      <c r="P28" s="1057"/>
      <c r="Q28" s="1057"/>
      <c r="R28" s="1060"/>
      <c r="S28" s="1356"/>
      <c r="T28" s="1060"/>
      <c r="U28" s="1060"/>
      <c r="V28" s="1060"/>
      <c r="W28" s="1060"/>
      <c r="X28" s="1060"/>
      <c r="Y28" s="1060"/>
      <c r="Z28" s="1057"/>
      <c r="AA28" s="1141"/>
      <c r="AB28" s="1232"/>
      <c r="AC28" s="1232"/>
      <c r="AD28" s="1213"/>
      <c r="AE28" s="1213"/>
      <c r="AF28" s="1213"/>
      <c r="AG28" s="1213"/>
      <c r="AH28" s="1184"/>
      <c r="AI28" s="1355"/>
      <c r="AJ28" s="1085"/>
      <c r="AK28" s="1235"/>
      <c r="AL28" s="1235"/>
      <c r="AM28" s="1349"/>
      <c r="AN28" s="1351"/>
      <c r="AO28" s="1244"/>
      <c r="AP28" s="1166"/>
      <c r="AQ28" s="1076"/>
      <c r="AR28" s="1144"/>
      <c r="AS28" s="1144"/>
      <c r="AT28" s="1075"/>
    </row>
    <row r="29" spans="1:46">
      <c r="A29" s="1344"/>
      <c r="B29" s="1057"/>
      <c r="C29" s="1347"/>
      <c r="D29" s="1057"/>
      <c r="E29" s="1057"/>
      <c r="F29" s="1057"/>
      <c r="G29" s="1057"/>
      <c r="H29" s="1057"/>
      <c r="I29" s="1057"/>
      <c r="J29" s="1057"/>
      <c r="K29" s="1057"/>
      <c r="L29" s="1057"/>
      <c r="M29" s="1057"/>
      <c r="N29" s="1057"/>
      <c r="O29" s="1057"/>
      <c r="P29" s="1057"/>
      <c r="Q29" s="1057"/>
      <c r="R29" s="1060"/>
      <c r="S29" s="1356"/>
      <c r="T29" s="1060"/>
      <c r="U29" s="1060"/>
      <c r="V29" s="1060"/>
      <c r="W29" s="1060"/>
      <c r="X29" s="1060"/>
      <c r="Y29" s="1060"/>
      <c r="Z29" s="1057"/>
      <c r="AA29" s="1141"/>
      <c r="AB29" s="1232" t="s">
        <v>865</v>
      </c>
      <c r="AC29" s="1232" t="s">
        <v>851</v>
      </c>
      <c r="AD29" s="1213" t="s">
        <v>852</v>
      </c>
      <c r="AE29" s="1213" t="s">
        <v>853</v>
      </c>
      <c r="AF29" s="1213" t="s">
        <v>184</v>
      </c>
      <c r="AG29" s="1213" t="s">
        <v>866</v>
      </c>
      <c r="AH29" s="1213" t="s">
        <v>870</v>
      </c>
      <c r="AI29" s="1353" t="s">
        <v>868</v>
      </c>
      <c r="AJ29" s="1085" t="s">
        <v>855</v>
      </c>
      <c r="AK29" s="1235">
        <v>39281</v>
      </c>
      <c r="AL29" s="1235">
        <v>39629</v>
      </c>
      <c r="AM29" s="1349">
        <f>_xlfn.DAYS(AL29,AK29)/365*12</f>
        <v>11.441095890410958</v>
      </c>
      <c r="AN29" s="1351"/>
      <c r="AO29" s="1244"/>
      <c r="AP29" s="1069" t="s">
        <v>162</v>
      </c>
      <c r="AQ29" s="1074"/>
      <c r="AR29" s="1144" t="s">
        <v>184</v>
      </c>
      <c r="AS29" s="1144"/>
      <c r="AT29" s="1075"/>
    </row>
    <row r="30" spans="1:46" ht="12.75" customHeight="1">
      <c r="A30" s="1344"/>
      <c r="B30" s="1057"/>
      <c r="C30" s="1347"/>
      <c r="D30" s="1057"/>
      <c r="E30" s="1057"/>
      <c r="F30" s="1057"/>
      <c r="G30" s="1057"/>
      <c r="H30" s="1057"/>
      <c r="I30" s="1057"/>
      <c r="J30" s="1057"/>
      <c r="K30" s="1057"/>
      <c r="L30" s="1057"/>
      <c r="M30" s="1057"/>
      <c r="N30" s="1057"/>
      <c r="O30" s="1057"/>
      <c r="P30" s="1057"/>
      <c r="Q30" s="1057"/>
      <c r="R30" s="1060"/>
      <c r="S30" s="1356"/>
      <c r="T30" s="1060"/>
      <c r="U30" s="1060"/>
      <c r="V30" s="1060"/>
      <c r="W30" s="1060"/>
      <c r="X30" s="1060"/>
      <c r="Y30" s="1060"/>
      <c r="Z30" s="1057"/>
      <c r="AA30" s="1141"/>
      <c r="AB30" s="1232"/>
      <c r="AC30" s="1232"/>
      <c r="AD30" s="1213"/>
      <c r="AE30" s="1213"/>
      <c r="AF30" s="1213"/>
      <c r="AG30" s="1213"/>
      <c r="AH30" s="1213"/>
      <c r="AI30" s="1354"/>
      <c r="AJ30" s="1085"/>
      <c r="AK30" s="1235"/>
      <c r="AL30" s="1235"/>
      <c r="AM30" s="1349"/>
      <c r="AN30" s="1351"/>
      <c r="AO30" s="1244"/>
      <c r="AP30" s="1070"/>
      <c r="AQ30" s="1075"/>
      <c r="AR30" s="1144"/>
      <c r="AS30" s="1144"/>
      <c r="AT30" s="1075"/>
    </row>
    <row r="31" spans="1:46" ht="315" customHeight="1">
      <c r="A31" s="1344"/>
      <c r="B31" s="1057"/>
      <c r="C31" s="1347"/>
      <c r="D31" s="1057"/>
      <c r="E31" s="1057"/>
      <c r="F31" s="1057"/>
      <c r="G31" s="1057"/>
      <c r="H31" s="1057"/>
      <c r="I31" s="1057"/>
      <c r="J31" s="1057"/>
      <c r="K31" s="1057"/>
      <c r="L31" s="1057"/>
      <c r="M31" s="1057"/>
      <c r="N31" s="1057"/>
      <c r="O31" s="1057"/>
      <c r="P31" s="1057"/>
      <c r="Q31" s="1057"/>
      <c r="R31" s="1060"/>
      <c r="S31" s="1356"/>
      <c r="T31" s="1060"/>
      <c r="U31" s="1060"/>
      <c r="V31" s="1060"/>
      <c r="W31" s="1060"/>
      <c r="X31" s="1060"/>
      <c r="Y31" s="1060"/>
      <c r="Z31" s="1057"/>
      <c r="AA31" s="1141"/>
      <c r="AB31" s="1232"/>
      <c r="AC31" s="1232"/>
      <c r="AD31" s="1213"/>
      <c r="AE31" s="1213"/>
      <c r="AF31" s="1213"/>
      <c r="AG31" s="1213"/>
      <c r="AH31" s="1213"/>
      <c r="AI31" s="1355"/>
      <c r="AJ31" s="1085"/>
      <c r="AK31" s="1235"/>
      <c r="AL31" s="1235"/>
      <c r="AM31" s="1349"/>
      <c r="AN31" s="1352"/>
      <c r="AO31" s="1245"/>
      <c r="AP31" s="1166"/>
      <c r="AQ31" s="1076"/>
      <c r="AR31" s="1144"/>
      <c r="AS31" s="1144"/>
      <c r="AT31" s="1076"/>
    </row>
    <row r="32" spans="1:46" ht="315" customHeight="1">
      <c r="A32" s="1345"/>
      <c r="B32" s="1110"/>
      <c r="C32" s="1348"/>
      <c r="D32" s="1110"/>
      <c r="E32" s="1110"/>
      <c r="F32" s="1110"/>
      <c r="G32" s="1110"/>
      <c r="H32" s="1110"/>
      <c r="I32" s="1110"/>
      <c r="J32" s="1110"/>
      <c r="K32" s="1110"/>
      <c r="L32" s="1110"/>
      <c r="M32" s="1110"/>
      <c r="N32" s="1110"/>
      <c r="O32" s="1110"/>
      <c r="P32" s="1110"/>
      <c r="Q32" s="1110"/>
      <c r="R32" s="1143"/>
      <c r="S32" s="1264"/>
      <c r="T32" s="1143"/>
      <c r="U32" s="1143"/>
      <c r="V32" s="1143"/>
      <c r="W32" s="1143"/>
      <c r="X32" s="1143"/>
      <c r="Y32" s="1143"/>
      <c r="Z32" s="1110"/>
      <c r="AA32" s="1142"/>
      <c r="AB32" s="217" t="s">
        <v>871</v>
      </c>
      <c r="AC32" s="217" t="s">
        <v>872</v>
      </c>
      <c r="AD32" s="539" t="s">
        <v>873</v>
      </c>
      <c r="AE32" s="539" t="s">
        <v>874</v>
      </c>
      <c r="AF32" s="539" t="s">
        <v>184</v>
      </c>
      <c r="AG32" s="539" t="s">
        <v>875</v>
      </c>
      <c r="AH32" s="539" t="s">
        <v>184</v>
      </c>
      <c r="AI32" s="683" t="s">
        <v>876</v>
      </c>
      <c r="AJ32" s="524">
        <v>8</v>
      </c>
      <c r="AK32" s="22">
        <v>42431</v>
      </c>
      <c r="AL32" s="22">
        <v>42825</v>
      </c>
      <c r="AM32" s="201">
        <f>_xlfn.DAYS(AL32,AK32)/365*12</f>
        <v>12.953424657534246</v>
      </c>
      <c r="AN32" s="635"/>
      <c r="AO32" s="684"/>
      <c r="AP32" s="534" t="s">
        <v>162</v>
      </c>
      <c r="AQ32" s="536"/>
      <c r="AR32" s="782" t="s">
        <v>184</v>
      </c>
      <c r="AS32" s="536"/>
      <c r="AT32" s="536"/>
    </row>
    <row r="33" spans="1:46" s="499" customFormat="1" ht="20.25" customHeight="1">
      <c r="A33" s="543"/>
      <c r="B33" s="543"/>
      <c r="C33" s="543"/>
      <c r="D33" s="543"/>
      <c r="E33" s="543"/>
      <c r="F33" s="543"/>
      <c r="G33" s="543"/>
      <c r="H33" s="543"/>
      <c r="I33" s="543"/>
      <c r="J33" s="543"/>
      <c r="K33" s="543"/>
      <c r="L33" s="543"/>
      <c r="M33" s="543"/>
      <c r="N33" s="543"/>
      <c r="O33" s="543"/>
      <c r="P33" s="543"/>
      <c r="Q33" s="543"/>
      <c r="R33" s="543"/>
      <c r="S33" s="543"/>
      <c r="T33" s="543"/>
      <c r="U33" s="543"/>
      <c r="V33" s="543"/>
      <c r="W33" s="543"/>
      <c r="X33" s="543"/>
      <c r="Y33" s="543"/>
      <c r="Z33" s="543"/>
      <c r="AA33" s="543"/>
      <c r="AB33" s="650"/>
      <c r="AC33" s="650"/>
      <c r="AD33" s="650"/>
      <c r="AE33" s="650"/>
      <c r="AF33" s="650"/>
      <c r="AG33" s="490"/>
      <c r="AH33" s="650"/>
      <c r="AI33" s="650"/>
      <c r="AJ33" s="650"/>
      <c r="AK33" s="650"/>
      <c r="AL33" s="650"/>
      <c r="AM33" s="685" t="s">
        <v>721</v>
      </c>
      <c r="AN33" s="686"/>
      <c r="AO33" s="650"/>
      <c r="AP33" s="650"/>
      <c r="AQ33" s="650"/>
      <c r="AR33" s="650"/>
      <c r="AS33" s="650"/>
      <c r="AT33" s="650"/>
    </row>
    <row r="34" spans="1:46" ht="185.25" customHeight="1">
      <c r="A34" s="1081" t="s">
        <v>107</v>
      </c>
      <c r="B34" s="1063" t="s">
        <v>877</v>
      </c>
      <c r="C34" s="1063" t="s">
        <v>878</v>
      </c>
      <c r="D34" s="1063" t="s">
        <v>286</v>
      </c>
      <c r="E34" s="1063" t="s">
        <v>162</v>
      </c>
      <c r="F34" s="1063">
        <v>56</v>
      </c>
      <c r="G34" s="1063" t="s">
        <v>184</v>
      </c>
      <c r="H34" s="1063" t="s">
        <v>184</v>
      </c>
      <c r="I34" s="1063" t="s">
        <v>184</v>
      </c>
      <c r="J34" s="1063" t="s">
        <v>879</v>
      </c>
      <c r="K34" s="1177" t="s">
        <v>286</v>
      </c>
      <c r="L34" s="1063" t="s">
        <v>162</v>
      </c>
      <c r="M34" s="1063">
        <v>57</v>
      </c>
      <c r="N34" s="1063" t="s">
        <v>184</v>
      </c>
      <c r="O34" s="1063" t="s">
        <v>184</v>
      </c>
      <c r="P34" s="1063" t="s">
        <v>184</v>
      </c>
      <c r="Q34" s="1063" t="s">
        <v>184</v>
      </c>
      <c r="R34" s="1063" t="s">
        <v>184</v>
      </c>
      <c r="S34" s="1063" t="s">
        <v>184</v>
      </c>
      <c r="T34" s="1063" t="s">
        <v>184</v>
      </c>
      <c r="U34" s="1063" t="s">
        <v>184</v>
      </c>
      <c r="V34" s="1063" t="s">
        <v>184</v>
      </c>
      <c r="W34" s="1063" t="s">
        <v>688</v>
      </c>
      <c r="X34" s="1063" t="s">
        <v>162</v>
      </c>
      <c r="Y34" s="1063">
        <v>55</v>
      </c>
      <c r="Z34" s="1063" t="s">
        <v>162</v>
      </c>
      <c r="AA34" s="1111">
        <v>54</v>
      </c>
      <c r="AB34" s="217" t="s">
        <v>880</v>
      </c>
      <c r="AC34" s="539" t="s">
        <v>881</v>
      </c>
      <c r="AD34" s="687" t="s">
        <v>882</v>
      </c>
      <c r="AE34" s="637" t="s">
        <v>883</v>
      </c>
      <c r="AF34" s="610" t="s">
        <v>530</v>
      </c>
      <c r="AG34" s="539" t="s">
        <v>438</v>
      </c>
      <c r="AH34" s="610" t="s">
        <v>530</v>
      </c>
      <c r="AI34" s="638" t="s">
        <v>884</v>
      </c>
      <c r="AJ34" s="524" t="s">
        <v>885</v>
      </c>
      <c r="AK34" s="252">
        <v>41105</v>
      </c>
      <c r="AL34" s="252">
        <v>42536</v>
      </c>
      <c r="AM34" s="201"/>
      <c r="AN34" s="1139">
        <f>SUM(AM34:AM38)</f>
        <v>39.353424657534241</v>
      </c>
      <c r="AO34" s="1133" t="s">
        <v>106</v>
      </c>
      <c r="AP34" s="534" t="s">
        <v>162</v>
      </c>
      <c r="AQ34" s="536"/>
      <c r="AR34" s="782" t="s">
        <v>184</v>
      </c>
      <c r="AS34" s="536"/>
      <c r="AT34" s="1342" t="s">
        <v>1414</v>
      </c>
    </row>
    <row r="35" spans="1:46" ht="107.25" customHeight="1">
      <c r="A35" s="1081"/>
      <c r="B35" s="1063"/>
      <c r="C35" s="1063"/>
      <c r="D35" s="1063"/>
      <c r="E35" s="1063"/>
      <c r="F35" s="1063"/>
      <c r="G35" s="1063"/>
      <c r="H35" s="1063"/>
      <c r="I35" s="1063"/>
      <c r="J35" s="1063"/>
      <c r="K35" s="1177"/>
      <c r="L35" s="1063"/>
      <c r="M35" s="1063"/>
      <c r="N35" s="1063"/>
      <c r="O35" s="1063"/>
      <c r="P35" s="1063"/>
      <c r="Q35" s="1063"/>
      <c r="R35" s="1063"/>
      <c r="S35" s="1063"/>
      <c r="T35" s="1063"/>
      <c r="U35" s="1063"/>
      <c r="V35" s="1063"/>
      <c r="W35" s="1063"/>
      <c r="X35" s="1063"/>
      <c r="Y35" s="1063"/>
      <c r="Z35" s="1063"/>
      <c r="AA35" s="1111"/>
      <c r="AB35" s="217" t="s">
        <v>886</v>
      </c>
      <c r="AC35" s="539" t="s">
        <v>887</v>
      </c>
      <c r="AD35" s="539" t="s">
        <v>888</v>
      </c>
      <c r="AE35" s="688" t="s">
        <v>889</v>
      </c>
      <c r="AF35" s="610" t="s">
        <v>530</v>
      </c>
      <c r="AG35" s="639" t="s">
        <v>438</v>
      </c>
      <c r="AH35" s="610" t="s">
        <v>530</v>
      </c>
      <c r="AI35" s="639" t="s">
        <v>890</v>
      </c>
      <c r="AJ35" s="524" t="s">
        <v>891</v>
      </c>
      <c r="AK35" s="252">
        <v>42537</v>
      </c>
      <c r="AL35" s="252">
        <v>43266</v>
      </c>
      <c r="AM35" s="201">
        <f t="shared" ref="AM35:AM38" si="1">_xlfn.DAYS(AL35,AK35)/365*12</f>
        <v>23.967123287671232</v>
      </c>
      <c r="AN35" s="1139"/>
      <c r="AO35" s="1133"/>
      <c r="AP35" s="534" t="s">
        <v>162</v>
      </c>
      <c r="AQ35" s="525" t="s">
        <v>892</v>
      </c>
      <c r="AR35" s="782" t="s">
        <v>184</v>
      </c>
      <c r="AS35" s="536"/>
      <c r="AT35" s="1342"/>
    </row>
    <row r="36" spans="1:46" ht="108" customHeight="1">
      <c r="A36" s="1081"/>
      <c r="B36" s="1063"/>
      <c r="C36" s="1063"/>
      <c r="D36" s="1063"/>
      <c r="E36" s="1063"/>
      <c r="F36" s="1063"/>
      <c r="G36" s="1063"/>
      <c r="H36" s="1063"/>
      <c r="I36" s="1063"/>
      <c r="J36" s="1063"/>
      <c r="K36" s="1177"/>
      <c r="L36" s="1063"/>
      <c r="M36" s="1063"/>
      <c r="N36" s="1063"/>
      <c r="O36" s="1063"/>
      <c r="P36" s="1063"/>
      <c r="Q36" s="1063"/>
      <c r="R36" s="1063"/>
      <c r="S36" s="1063"/>
      <c r="T36" s="1063"/>
      <c r="U36" s="1063"/>
      <c r="V36" s="1063"/>
      <c r="W36" s="1063"/>
      <c r="X36" s="1063"/>
      <c r="Y36" s="1063"/>
      <c r="Z36" s="1063"/>
      <c r="AA36" s="1111"/>
      <c r="AB36" s="217" t="s">
        <v>893</v>
      </c>
      <c r="AC36" s="217" t="s">
        <v>893</v>
      </c>
      <c r="AD36" s="539" t="s">
        <v>938</v>
      </c>
      <c r="AE36" s="539" t="s">
        <v>894</v>
      </c>
      <c r="AF36" s="610" t="s">
        <v>530</v>
      </c>
      <c r="AG36" s="639" t="s">
        <v>438</v>
      </c>
      <c r="AH36" s="610" t="s">
        <v>530</v>
      </c>
      <c r="AI36" s="524" t="s">
        <v>895</v>
      </c>
      <c r="AJ36" s="524" t="s">
        <v>896</v>
      </c>
      <c r="AK36" s="22">
        <v>38551</v>
      </c>
      <c r="AL36" s="22">
        <v>38898</v>
      </c>
      <c r="AM36" s="201">
        <f t="shared" si="1"/>
        <v>11.408219178082192</v>
      </c>
      <c r="AN36" s="1139"/>
      <c r="AO36" s="1133"/>
      <c r="AP36" s="534" t="s">
        <v>162</v>
      </c>
      <c r="AQ36" s="536"/>
      <c r="AR36" s="782" t="s">
        <v>184</v>
      </c>
      <c r="AS36" s="536"/>
      <c r="AT36" s="1342"/>
    </row>
    <row r="37" spans="1:46" ht="207.75" customHeight="1">
      <c r="A37" s="1081"/>
      <c r="B37" s="1063"/>
      <c r="C37" s="1063"/>
      <c r="D37" s="1063"/>
      <c r="E37" s="1063"/>
      <c r="F37" s="1063"/>
      <c r="G37" s="1063"/>
      <c r="H37" s="1063"/>
      <c r="I37" s="1063"/>
      <c r="J37" s="1063"/>
      <c r="K37" s="1177"/>
      <c r="L37" s="1063"/>
      <c r="M37" s="1063"/>
      <c r="N37" s="1063"/>
      <c r="O37" s="1063"/>
      <c r="P37" s="1063"/>
      <c r="Q37" s="1063"/>
      <c r="R37" s="1063"/>
      <c r="S37" s="1063"/>
      <c r="T37" s="1063"/>
      <c r="U37" s="1063"/>
      <c r="V37" s="1063"/>
      <c r="W37" s="1063"/>
      <c r="X37" s="1063"/>
      <c r="Y37" s="1063"/>
      <c r="Z37" s="1063"/>
      <c r="AA37" s="1111"/>
      <c r="AB37" s="217" t="s">
        <v>865</v>
      </c>
      <c r="AC37" s="217" t="s">
        <v>851</v>
      </c>
      <c r="AD37" s="539" t="s">
        <v>852</v>
      </c>
      <c r="AE37" s="539" t="s">
        <v>853</v>
      </c>
      <c r="AF37" s="610" t="s">
        <v>530</v>
      </c>
      <c r="AG37" s="539" t="s">
        <v>897</v>
      </c>
      <c r="AH37" s="251" t="s">
        <v>898</v>
      </c>
      <c r="AI37" s="524" t="s">
        <v>899</v>
      </c>
      <c r="AJ37" s="524" t="s">
        <v>900</v>
      </c>
      <c r="AK37" s="22">
        <v>40511</v>
      </c>
      <c r="AL37" s="22">
        <v>40541</v>
      </c>
      <c r="AM37" s="201">
        <f t="shared" si="1"/>
        <v>0.98630136986301364</v>
      </c>
      <c r="AN37" s="1139"/>
      <c r="AO37" s="1133"/>
      <c r="AP37" s="534" t="s">
        <v>162</v>
      </c>
      <c r="AQ37" s="780" t="s">
        <v>1413</v>
      </c>
      <c r="AR37" s="782" t="s">
        <v>184</v>
      </c>
      <c r="AS37" s="536"/>
      <c r="AT37" s="1342"/>
    </row>
    <row r="38" spans="1:46" ht="188.25" customHeight="1">
      <c r="A38" s="1081"/>
      <c r="B38" s="1063"/>
      <c r="C38" s="1063"/>
      <c r="D38" s="1063"/>
      <c r="E38" s="1063"/>
      <c r="F38" s="1063"/>
      <c r="G38" s="1063"/>
      <c r="H38" s="1063"/>
      <c r="I38" s="1063"/>
      <c r="J38" s="1063"/>
      <c r="K38" s="1177"/>
      <c r="L38" s="1063"/>
      <c r="M38" s="1063"/>
      <c r="N38" s="1063"/>
      <c r="O38" s="1063"/>
      <c r="P38" s="1063"/>
      <c r="Q38" s="1063"/>
      <c r="R38" s="1063"/>
      <c r="S38" s="1063"/>
      <c r="T38" s="1063"/>
      <c r="U38" s="1063"/>
      <c r="V38" s="1063"/>
      <c r="W38" s="1063"/>
      <c r="X38" s="1063"/>
      <c r="Y38" s="1063"/>
      <c r="Z38" s="1063"/>
      <c r="AA38" s="1111"/>
      <c r="AB38" s="217" t="s">
        <v>865</v>
      </c>
      <c r="AC38" s="217" t="s">
        <v>851</v>
      </c>
      <c r="AD38" s="539" t="s">
        <v>852</v>
      </c>
      <c r="AE38" s="539" t="s">
        <v>853</v>
      </c>
      <c r="AF38" s="610" t="s">
        <v>530</v>
      </c>
      <c r="AG38" s="539" t="s">
        <v>897</v>
      </c>
      <c r="AH38" s="251" t="s">
        <v>898</v>
      </c>
      <c r="AI38" s="524" t="s">
        <v>899</v>
      </c>
      <c r="AJ38" s="524" t="s">
        <v>901</v>
      </c>
      <c r="AK38" s="22">
        <v>40788</v>
      </c>
      <c r="AL38" s="22">
        <v>40879</v>
      </c>
      <c r="AM38" s="201">
        <f t="shared" si="1"/>
        <v>2.9917808219178084</v>
      </c>
      <c r="AN38" s="1139"/>
      <c r="AO38" s="1133"/>
      <c r="AP38" s="534" t="s">
        <v>162</v>
      </c>
      <c r="AQ38" s="247"/>
      <c r="AR38" s="782" t="s">
        <v>184</v>
      </c>
      <c r="AS38" s="536"/>
      <c r="AT38" s="1342"/>
    </row>
    <row r="39" spans="1:46" ht="54.75" customHeight="1">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c r="AA39" s="37"/>
      <c r="AB39" s="679"/>
      <c r="AC39" s="679"/>
      <c r="AD39" s="679"/>
      <c r="AE39" s="679"/>
      <c r="AF39" s="679"/>
      <c r="AG39" s="679"/>
      <c r="AH39" s="679"/>
      <c r="AI39" s="679"/>
      <c r="AJ39" s="679"/>
      <c r="AK39" s="679"/>
      <c r="AL39" s="679"/>
      <c r="AM39" s="679"/>
      <c r="AN39" s="679"/>
      <c r="AO39" s="648"/>
      <c r="AP39" s="648"/>
      <c r="AQ39" s="679"/>
      <c r="AR39" s="679"/>
      <c r="AS39" s="679"/>
      <c r="AT39" s="648"/>
    </row>
    <row r="40" spans="1:46" ht="12.75" customHeight="1">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679"/>
      <c r="AC40" s="679"/>
      <c r="AD40" s="679"/>
      <c r="AE40" s="679"/>
      <c r="AF40" s="679"/>
      <c r="AG40" s="679"/>
      <c r="AH40" s="679"/>
      <c r="AI40" s="679"/>
      <c r="AJ40" s="679"/>
      <c r="AK40" s="679"/>
      <c r="AL40" s="679"/>
      <c r="AM40" s="679"/>
      <c r="AN40" s="679"/>
      <c r="AO40" s="648"/>
      <c r="AP40" s="648"/>
      <c r="AQ40" s="679"/>
      <c r="AR40" s="679"/>
      <c r="AS40" s="679"/>
      <c r="AT40" s="648"/>
    </row>
    <row r="41" spans="1:46" ht="12.75" customHeight="1">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c r="AA41" s="37"/>
      <c r="AB41" s="679"/>
      <c r="AC41" s="679"/>
      <c r="AD41" s="679"/>
      <c r="AE41" s="679"/>
      <c r="AF41" s="679"/>
      <c r="AG41" s="679"/>
      <c r="AH41" s="679"/>
      <c r="AI41" s="679"/>
      <c r="AJ41" s="679"/>
      <c r="AK41" s="679"/>
      <c r="AL41" s="679"/>
      <c r="AM41" s="679"/>
      <c r="AN41" s="679"/>
      <c r="AO41" s="648"/>
      <c r="AP41" s="648"/>
      <c r="AQ41" s="679"/>
      <c r="AR41" s="679"/>
      <c r="AS41" s="679"/>
      <c r="AT41" s="648"/>
    </row>
    <row r="42" spans="1:46" ht="12.75" customHeight="1">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679"/>
      <c r="AC42" s="679"/>
      <c r="AD42" s="679"/>
      <c r="AE42" s="679"/>
      <c r="AF42" s="679"/>
      <c r="AG42" s="679"/>
      <c r="AH42" s="679"/>
      <c r="AI42" s="679"/>
      <c r="AJ42" s="679"/>
      <c r="AK42" s="679"/>
      <c r="AL42" s="679"/>
      <c r="AM42" s="679"/>
      <c r="AN42" s="679"/>
      <c r="AO42" s="648"/>
      <c r="AP42" s="648"/>
      <c r="AQ42" s="679"/>
      <c r="AR42" s="679"/>
      <c r="AS42" s="679"/>
      <c r="AT42" s="648"/>
    </row>
    <row r="43" spans="1:46" ht="12.75" customHeight="1">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679"/>
      <c r="AC43" s="679"/>
      <c r="AD43" s="679"/>
      <c r="AE43" s="679"/>
      <c r="AF43" s="679"/>
      <c r="AG43" s="679"/>
      <c r="AH43" s="679"/>
      <c r="AI43" s="679"/>
      <c r="AJ43" s="679"/>
      <c r="AK43" s="679"/>
      <c r="AL43" s="679"/>
      <c r="AM43" s="679"/>
      <c r="AN43" s="679"/>
      <c r="AO43" s="648"/>
      <c r="AP43" s="648"/>
      <c r="AQ43" s="679"/>
      <c r="AR43" s="679"/>
      <c r="AS43" s="679"/>
      <c r="AT43" s="648"/>
    </row>
    <row r="44" spans="1:46" ht="12.75" customHeight="1">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c r="AA44" s="37"/>
      <c r="AB44" s="679"/>
      <c r="AC44" s="679"/>
      <c r="AD44" s="679"/>
      <c r="AE44" s="679"/>
      <c r="AF44" s="679"/>
      <c r="AG44" s="679"/>
      <c r="AH44" s="679"/>
      <c r="AI44" s="679"/>
      <c r="AJ44" s="679"/>
      <c r="AK44" s="679"/>
      <c r="AL44" s="679"/>
      <c r="AM44" s="679"/>
      <c r="AN44" s="679"/>
      <c r="AO44" s="648"/>
      <c r="AP44" s="648"/>
      <c r="AQ44" s="679"/>
      <c r="AR44" s="679"/>
      <c r="AS44" s="679"/>
      <c r="AT44" s="648"/>
    </row>
    <row r="45" spans="1:46" ht="12.75" customHeight="1">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679"/>
      <c r="AC45" s="679"/>
      <c r="AD45" s="679"/>
      <c r="AE45" s="679"/>
      <c r="AF45" s="679"/>
      <c r="AG45" s="679"/>
      <c r="AH45" s="679"/>
      <c r="AI45" s="679"/>
      <c r="AJ45" s="679"/>
      <c r="AK45" s="679"/>
      <c r="AL45" s="679"/>
      <c r="AM45" s="679"/>
      <c r="AN45" s="679"/>
      <c r="AO45" s="648"/>
      <c r="AP45" s="648"/>
      <c r="AQ45" s="679"/>
      <c r="AR45" s="679"/>
      <c r="AS45" s="679"/>
      <c r="AT45" s="648"/>
    </row>
    <row r="46" spans="1:46" ht="12.75" customHeight="1">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679"/>
      <c r="AC46" s="679"/>
      <c r="AD46" s="679"/>
      <c r="AE46" s="679"/>
      <c r="AF46" s="679"/>
      <c r="AG46" s="679"/>
      <c r="AH46" s="679"/>
      <c r="AI46" s="679"/>
      <c r="AJ46" s="679"/>
      <c r="AK46" s="679"/>
      <c r="AL46" s="679"/>
      <c r="AM46" s="679"/>
      <c r="AN46" s="679"/>
      <c r="AO46" s="648"/>
      <c r="AP46" s="648"/>
      <c r="AQ46" s="679"/>
      <c r="AR46" s="679"/>
      <c r="AS46" s="679"/>
      <c r="AT46" s="648"/>
    </row>
    <row r="47" spans="1:46" ht="12.75" customHeight="1">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679"/>
      <c r="AC47" s="679"/>
      <c r="AD47" s="679"/>
      <c r="AE47" s="679"/>
      <c r="AF47" s="679"/>
      <c r="AG47" s="679"/>
      <c r="AH47" s="679"/>
      <c r="AI47" s="679"/>
      <c r="AJ47" s="679"/>
      <c r="AK47" s="679"/>
      <c r="AL47" s="679"/>
      <c r="AM47" s="679"/>
      <c r="AN47" s="679"/>
      <c r="AO47" s="648"/>
      <c r="AP47" s="648"/>
      <c r="AQ47" s="679"/>
      <c r="AR47" s="679"/>
      <c r="AS47" s="679"/>
      <c r="AT47" s="648"/>
    </row>
    <row r="48" spans="1:46" ht="12.75" customHeight="1">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679"/>
      <c r="AC48" s="679"/>
      <c r="AD48" s="679"/>
      <c r="AE48" s="679"/>
      <c r="AF48" s="679"/>
      <c r="AG48" s="679"/>
      <c r="AH48" s="679"/>
      <c r="AI48" s="679"/>
      <c r="AJ48" s="679"/>
      <c r="AK48" s="679"/>
      <c r="AL48" s="679"/>
      <c r="AM48" s="679"/>
      <c r="AN48" s="679"/>
      <c r="AO48" s="648"/>
      <c r="AP48" s="648"/>
      <c r="AQ48" s="679"/>
      <c r="AR48" s="679"/>
      <c r="AS48" s="679"/>
      <c r="AT48" s="648"/>
    </row>
    <row r="49" spans="1:46" ht="12.75" customHeight="1">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679"/>
      <c r="AC49" s="679"/>
      <c r="AD49" s="679"/>
      <c r="AE49" s="679"/>
      <c r="AF49" s="679"/>
      <c r="AG49" s="679"/>
      <c r="AH49" s="679"/>
      <c r="AI49" s="679"/>
      <c r="AJ49" s="679"/>
      <c r="AK49" s="679"/>
      <c r="AL49" s="679"/>
      <c r="AM49" s="679"/>
      <c r="AN49" s="679"/>
      <c r="AO49" s="648"/>
      <c r="AP49" s="648"/>
      <c r="AQ49" s="679"/>
      <c r="AR49" s="679"/>
      <c r="AS49" s="679"/>
      <c r="AT49" s="648"/>
    </row>
    <row r="50" spans="1:46" ht="12.75" customHeight="1">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679"/>
      <c r="AC50" s="679"/>
      <c r="AD50" s="679"/>
      <c r="AE50" s="679"/>
      <c r="AF50" s="679"/>
      <c r="AG50" s="679"/>
      <c r="AH50" s="679"/>
      <c r="AI50" s="679"/>
      <c r="AJ50" s="679"/>
      <c r="AK50" s="679"/>
      <c r="AL50" s="679"/>
      <c r="AM50" s="679"/>
      <c r="AN50" s="679"/>
      <c r="AO50" s="648"/>
      <c r="AP50" s="648"/>
      <c r="AQ50" s="679"/>
      <c r="AR50" s="679"/>
      <c r="AS50" s="679"/>
      <c r="AT50" s="648"/>
    </row>
    <row r="51" spans="1:46" ht="12.75" customHeight="1">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c r="AA51" s="37"/>
      <c r="AB51" s="679"/>
      <c r="AC51" s="679"/>
      <c r="AD51" s="679"/>
      <c r="AE51" s="679"/>
      <c r="AF51" s="679"/>
      <c r="AG51" s="679"/>
      <c r="AH51" s="679"/>
      <c r="AI51" s="679"/>
      <c r="AJ51" s="679"/>
      <c r="AK51" s="679"/>
      <c r="AL51" s="679"/>
      <c r="AM51" s="679"/>
      <c r="AN51" s="679"/>
      <c r="AO51" s="648"/>
      <c r="AP51" s="648"/>
      <c r="AQ51" s="679"/>
      <c r="AR51" s="679"/>
      <c r="AS51" s="679"/>
      <c r="AT51" s="648"/>
    </row>
    <row r="52" spans="1:46" ht="12.75" customHeight="1">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679"/>
      <c r="AC52" s="679"/>
      <c r="AD52" s="679"/>
      <c r="AE52" s="679"/>
      <c r="AF52" s="679"/>
      <c r="AG52" s="679"/>
      <c r="AH52" s="679"/>
      <c r="AI52" s="679"/>
      <c r="AJ52" s="679"/>
      <c r="AK52" s="679"/>
      <c r="AL52" s="679"/>
      <c r="AM52" s="679"/>
      <c r="AN52" s="679"/>
      <c r="AO52" s="648"/>
      <c r="AP52" s="648"/>
      <c r="AQ52" s="679"/>
      <c r="AR52" s="679"/>
      <c r="AS52" s="679"/>
      <c r="AT52" s="648"/>
    </row>
    <row r="53" spans="1:46" ht="12.75" customHeight="1">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679"/>
      <c r="AC53" s="679"/>
      <c r="AD53" s="679"/>
      <c r="AE53" s="679"/>
      <c r="AF53" s="679"/>
      <c r="AG53" s="679"/>
      <c r="AH53" s="679"/>
      <c r="AI53" s="679"/>
      <c r="AJ53" s="679"/>
      <c r="AK53" s="679"/>
      <c r="AL53" s="679"/>
      <c r="AM53" s="679"/>
      <c r="AN53" s="679"/>
      <c r="AO53" s="648"/>
      <c r="AP53" s="648"/>
      <c r="AQ53" s="679"/>
      <c r="AR53" s="679"/>
      <c r="AS53" s="679"/>
      <c r="AT53" s="648"/>
    </row>
    <row r="54" spans="1:46" ht="12.75" customHeight="1">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679"/>
      <c r="AC54" s="679"/>
      <c r="AD54" s="679"/>
      <c r="AE54" s="679"/>
      <c r="AF54" s="679"/>
      <c r="AG54" s="679"/>
      <c r="AH54" s="679"/>
      <c r="AI54" s="679"/>
      <c r="AJ54" s="679"/>
      <c r="AK54" s="679"/>
      <c r="AL54" s="679"/>
      <c r="AM54" s="679"/>
      <c r="AN54" s="679"/>
      <c r="AO54" s="648"/>
      <c r="AP54" s="648"/>
      <c r="AQ54" s="679"/>
      <c r="AR54" s="679"/>
      <c r="AS54" s="679"/>
      <c r="AT54" s="648"/>
    </row>
    <row r="55" spans="1:46" ht="12.75" customHeight="1">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c r="AA55" s="37"/>
      <c r="AB55" s="679"/>
      <c r="AC55" s="679"/>
      <c r="AD55" s="679"/>
      <c r="AE55" s="679"/>
      <c r="AF55" s="679"/>
      <c r="AG55" s="679"/>
      <c r="AH55" s="679"/>
      <c r="AI55" s="679"/>
      <c r="AJ55" s="679"/>
      <c r="AK55" s="679"/>
      <c r="AL55" s="679"/>
      <c r="AM55" s="679"/>
      <c r="AN55" s="679"/>
      <c r="AO55" s="648"/>
      <c r="AP55" s="648"/>
      <c r="AQ55" s="679"/>
      <c r="AR55" s="679"/>
      <c r="AS55" s="679"/>
      <c r="AT55" s="648"/>
    </row>
    <row r="56" spans="1:46" ht="12.75" customHeight="1">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c r="AB56" s="679"/>
      <c r="AC56" s="679"/>
      <c r="AD56" s="679"/>
      <c r="AE56" s="679"/>
      <c r="AF56" s="679"/>
      <c r="AG56" s="679"/>
      <c r="AH56" s="679"/>
      <c r="AI56" s="679"/>
      <c r="AJ56" s="679"/>
      <c r="AK56" s="679"/>
      <c r="AL56" s="679"/>
      <c r="AM56" s="679"/>
      <c r="AN56" s="679"/>
      <c r="AO56" s="648"/>
      <c r="AP56" s="648"/>
      <c r="AQ56" s="679"/>
      <c r="AR56" s="679"/>
      <c r="AS56" s="679"/>
      <c r="AT56" s="648"/>
    </row>
    <row r="57" spans="1:46" ht="12.75" customHeight="1">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679"/>
      <c r="AC57" s="679"/>
      <c r="AD57" s="679"/>
      <c r="AE57" s="679"/>
      <c r="AF57" s="679"/>
      <c r="AG57" s="679"/>
      <c r="AH57" s="679"/>
      <c r="AI57" s="679"/>
      <c r="AJ57" s="679"/>
      <c r="AK57" s="679"/>
      <c r="AL57" s="679"/>
      <c r="AM57" s="679"/>
      <c r="AN57" s="679"/>
      <c r="AO57" s="648"/>
      <c r="AP57" s="648"/>
      <c r="AQ57" s="679"/>
      <c r="AR57" s="679"/>
      <c r="AS57" s="679"/>
      <c r="AT57" s="648"/>
    </row>
    <row r="58" spans="1:46" ht="12.75" customHeight="1">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c r="AB58" s="679"/>
      <c r="AC58" s="679"/>
      <c r="AD58" s="679"/>
      <c r="AE58" s="679"/>
      <c r="AF58" s="679"/>
      <c r="AG58" s="679"/>
      <c r="AH58" s="679"/>
      <c r="AI58" s="679"/>
      <c r="AJ58" s="679"/>
      <c r="AK58" s="679"/>
      <c r="AL58" s="679"/>
      <c r="AM58" s="679"/>
      <c r="AN58" s="679"/>
      <c r="AO58" s="648"/>
      <c r="AP58" s="648"/>
      <c r="AQ58" s="679"/>
      <c r="AR58" s="679"/>
      <c r="AS58" s="679"/>
      <c r="AT58" s="648"/>
    </row>
    <row r="59" spans="1:46" ht="12.75" customHeight="1">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c r="AB59" s="679"/>
      <c r="AC59" s="679"/>
      <c r="AD59" s="679"/>
      <c r="AE59" s="679"/>
      <c r="AF59" s="679"/>
      <c r="AG59" s="679"/>
      <c r="AH59" s="679"/>
      <c r="AI59" s="679"/>
      <c r="AJ59" s="679"/>
      <c r="AK59" s="679"/>
      <c r="AL59" s="679"/>
      <c r="AM59" s="679"/>
      <c r="AN59" s="679"/>
      <c r="AO59" s="648"/>
      <c r="AP59" s="648"/>
      <c r="AQ59" s="679"/>
      <c r="AR59" s="679"/>
      <c r="AS59" s="679"/>
      <c r="AT59" s="648"/>
    </row>
    <row r="60" spans="1:46" ht="12.75" customHeight="1">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679"/>
      <c r="AC60" s="679"/>
      <c r="AD60" s="679"/>
      <c r="AE60" s="679"/>
      <c r="AF60" s="679"/>
      <c r="AG60" s="679"/>
      <c r="AH60" s="679"/>
      <c r="AI60" s="679"/>
      <c r="AJ60" s="679"/>
      <c r="AK60" s="679"/>
      <c r="AL60" s="679"/>
      <c r="AM60" s="679"/>
      <c r="AN60" s="679"/>
      <c r="AO60" s="648"/>
      <c r="AP60" s="648"/>
      <c r="AQ60" s="679"/>
      <c r="AR60" s="679"/>
      <c r="AS60" s="679"/>
      <c r="AT60" s="648"/>
    </row>
    <row r="61" spans="1:46" ht="12.75" customHeight="1">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c r="AA61" s="37"/>
      <c r="AB61" s="679"/>
      <c r="AC61" s="679"/>
      <c r="AD61" s="679"/>
      <c r="AE61" s="679"/>
      <c r="AF61" s="679"/>
      <c r="AG61" s="679"/>
      <c r="AH61" s="679"/>
      <c r="AI61" s="679"/>
      <c r="AJ61" s="679"/>
      <c r="AK61" s="679"/>
      <c r="AL61" s="679"/>
      <c r="AM61" s="679"/>
      <c r="AN61" s="679"/>
      <c r="AO61" s="648"/>
      <c r="AP61" s="648"/>
      <c r="AQ61" s="679"/>
      <c r="AR61" s="679"/>
      <c r="AS61" s="679"/>
      <c r="AT61" s="648"/>
    </row>
    <row r="62" spans="1:46" ht="12.75" customHeight="1">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679"/>
      <c r="AC62" s="679"/>
      <c r="AD62" s="679"/>
      <c r="AE62" s="679"/>
      <c r="AF62" s="679"/>
      <c r="AG62" s="679"/>
      <c r="AH62" s="679"/>
      <c r="AI62" s="679"/>
      <c r="AJ62" s="679"/>
      <c r="AK62" s="679"/>
      <c r="AL62" s="679"/>
      <c r="AM62" s="679"/>
      <c r="AN62" s="679"/>
      <c r="AO62" s="648"/>
      <c r="AP62" s="648"/>
      <c r="AQ62" s="679"/>
      <c r="AR62" s="679"/>
      <c r="AS62" s="679"/>
      <c r="AT62" s="648"/>
    </row>
    <row r="63" spans="1:46" ht="12.75" customHeight="1">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679"/>
      <c r="AC63" s="679"/>
      <c r="AD63" s="679"/>
      <c r="AE63" s="679"/>
      <c r="AF63" s="679"/>
      <c r="AG63" s="679"/>
      <c r="AH63" s="679"/>
      <c r="AI63" s="679"/>
      <c r="AJ63" s="679"/>
      <c r="AK63" s="679"/>
      <c r="AL63" s="679"/>
      <c r="AM63" s="679"/>
      <c r="AN63" s="679"/>
      <c r="AO63" s="648"/>
      <c r="AP63" s="648"/>
      <c r="AQ63" s="679"/>
      <c r="AR63" s="679"/>
      <c r="AS63" s="679"/>
      <c r="AT63" s="648"/>
    </row>
    <row r="64" spans="1:46" ht="12.75" customHeight="1">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679"/>
      <c r="AC64" s="679"/>
      <c r="AD64" s="679"/>
      <c r="AE64" s="679"/>
      <c r="AF64" s="679"/>
      <c r="AG64" s="679"/>
      <c r="AH64" s="679"/>
      <c r="AI64" s="679"/>
      <c r="AJ64" s="679"/>
      <c r="AK64" s="679"/>
      <c r="AL64" s="679"/>
      <c r="AM64" s="679"/>
      <c r="AN64" s="679"/>
      <c r="AO64" s="648"/>
      <c r="AP64" s="648"/>
      <c r="AQ64" s="679"/>
      <c r="AR64" s="679"/>
      <c r="AS64" s="679"/>
      <c r="AT64" s="648"/>
    </row>
    <row r="65" spans="1:46" ht="12.75" customHeight="1">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679"/>
      <c r="AC65" s="679"/>
      <c r="AD65" s="679"/>
      <c r="AE65" s="679"/>
      <c r="AF65" s="679"/>
      <c r="AG65" s="679"/>
      <c r="AH65" s="679"/>
      <c r="AI65" s="679"/>
      <c r="AJ65" s="679"/>
      <c r="AK65" s="679"/>
      <c r="AL65" s="679"/>
      <c r="AM65" s="679"/>
      <c r="AN65" s="679"/>
      <c r="AO65" s="648"/>
      <c r="AP65" s="648"/>
      <c r="AQ65" s="679"/>
      <c r="AR65" s="679"/>
      <c r="AS65" s="679"/>
      <c r="AT65" s="648"/>
    </row>
    <row r="66" spans="1:46" ht="12.75" customHeight="1">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679"/>
      <c r="AC66" s="679"/>
      <c r="AD66" s="679"/>
      <c r="AE66" s="679"/>
      <c r="AF66" s="679"/>
      <c r="AG66" s="679"/>
      <c r="AH66" s="679"/>
      <c r="AI66" s="679"/>
      <c r="AJ66" s="679"/>
      <c r="AK66" s="679"/>
      <c r="AL66" s="679"/>
      <c r="AM66" s="679"/>
      <c r="AN66" s="679"/>
      <c r="AO66" s="648"/>
      <c r="AP66" s="648"/>
      <c r="AQ66" s="679"/>
      <c r="AR66" s="679"/>
      <c r="AS66" s="679"/>
      <c r="AT66" s="648"/>
    </row>
    <row r="67" spans="1:46" ht="12.75" customHeight="1">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679"/>
      <c r="AC67" s="679"/>
      <c r="AD67" s="679"/>
      <c r="AE67" s="679"/>
      <c r="AF67" s="679"/>
      <c r="AG67" s="679"/>
      <c r="AH67" s="679"/>
      <c r="AI67" s="679"/>
      <c r="AJ67" s="679"/>
      <c r="AK67" s="679"/>
      <c r="AL67" s="679"/>
      <c r="AM67" s="679"/>
      <c r="AN67" s="679"/>
      <c r="AO67" s="648"/>
      <c r="AP67" s="648"/>
      <c r="AQ67" s="679"/>
      <c r="AR67" s="679"/>
      <c r="AS67" s="679"/>
      <c r="AT67" s="648"/>
    </row>
    <row r="68" spans="1:46" ht="12.75" customHeight="1">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679"/>
      <c r="AC68" s="679"/>
      <c r="AD68" s="679"/>
      <c r="AE68" s="679"/>
      <c r="AF68" s="679"/>
      <c r="AG68" s="679"/>
      <c r="AH68" s="679"/>
      <c r="AI68" s="679"/>
      <c r="AJ68" s="679"/>
      <c r="AK68" s="679"/>
      <c r="AL68" s="679"/>
      <c r="AM68" s="679"/>
      <c r="AN68" s="679"/>
      <c r="AO68" s="648"/>
      <c r="AP68" s="648"/>
      <c r="AQ68" s="679"/>
      <c r="AR68" s="679"/>
      <c r="AS68" s="679"/>
      <c r="AT68" s="648"/>
    </row>
    <row r="69" spans="1:46" ht="12.75" customHeight="1">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679"/>
      <c r="AC69" s="679"/>
      <c r="AD69" s="679"/>
      <c r="AE69" s="679"/>
      <c r="AF69" s="679"/>
      <c r="AG69" s="679"/>
      <c r="AH69" s="679"/>
      <c r="AI69" s="679"/>
      <c r="AJ69" s="679"/>
      <c r="AK69" s="679"/>
      <c r="AL69" s="679"/>
      <c r="AM69" s="679"/>
      <c r="AN69" s="679"/>
      <c r="AO69" s="648"/>
      <c r="AP69" s="648"/>
      <c r="AQ69" s="679"/>
      <c r="AR69" s="679"/>
      <c r="AS69" s="679"/>
      <c r="AT69" s="648"/>
    </row>
    <row r="70" spans="1:46" ht="12.75" customHeight="1">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679"/>
      <c r="AC70" s="679"/>
      <c r="AD70" s="679"/>
      <c r="AE70" s="679"/>
      <c r="AF70" s="679"/>
      <c r="AG70" s="679"/>
      <c r="AH70" s="679"/>
      <c r="AI70" s="679"/>
      <c r="AJ70" s="679"/>
      <c r="AK70" s="679"/>
      <c r="AL70" s="679"/>
      <c r="AM70" s="679"/>
      <c r="AN70" s="679"/>
      <c r="AO70" s="648"/>
      <c r="AP70" s="648"/>
      <c r="AQ70" s="679"/>
      <c r="AR70" s="679"/>
      <c r="AS70" s="679"/>
      <c r="AT70" s="648"/>
    </row>
    <row r="71" spans="1:46" ht="12.75" customHeight="1">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679"/>
      <c r="AC71" s="679"/>
      <c r="AD71" s="679"/>
      <c r="AE71" s="679"/>
      <c r="AF71" s="679"/>
      <c r="AG71" s="679"/>
      <c r="AH71" s="679"/>
      <c r="AI71" s="679"/>
      <c r="AJ71" s="679"/>
      <c r="AK71" s="679"/>
      <c r="AL71" s="679"/>
      <c r="AM71" s="679"/>
      <c r="AN71" s="679"/>
      <c r="AO71" s="648"/>
      <c r="AP71" s="648"/>
      <c r="AQ71" s="679"/>
      <c r="AR71" s="679"/>
      <c r="AS71" s="679"/>
      <c r="AT71" s="648"/>
    </row>
    <row r="72" spans="1:46" ht="12.75" customHeight="1">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679"/>
      <c r="AC72" s="679"/>
      <c r="AD72" s="679"/>
      <c r="AE72" s="679"/>
      <c r="AF72" s="679"/>
      <c r="AG72" s="679"/>
      <c r="AH72" s="679"/>
      <c r="AI72" s="679"/>
      <c r="AJ72" s="679"/>
      <c r="AK72" s="679"/>
      <c r="AL72" s="679"/>
      <c r="AM72" s="679"/>
      <c r="AN72" s="679"/>
      <c r="AO72" s="648"/>
      <c r="AP72" s="648"/>
      <c r="AQ72" s="679"/>
      <c r="AR72" s="679"/>
      <c r="AS72" s="679"/>
      <c r="AT72" s="648"/>
    </row>
    <row r="73" spans="1:46" ht="12.75" customHeight="1">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679"/>
      <c r="AC73" s="679"/>
      <c r="AD73" s="679"/>
      <c r="AE73" s="679"/>
      <c r="AF73" s="679"/>
      <c r="AG73" s="679"/>
      <c r="AH73" s="679"/>
      <c r="AI73" s="679"/>
      <c r="AJ73" s="679"/>
      <c r="AK73" s="679"/>
      <c r="AL73" s="679"/>
      <c r="AM73" s="679"/>
      <c r="AN73" s="679"/>
      <c r="AO73" s="648"/>
      <c r="AP73" s="648"/>
      <c r="AQ73" s="679"/>
      <c r="AR73" s="679"/>
      <c r="AS73" s="679"/>
      <c r="AT73" s="648"/>
    </row>
    <row r="74" spans="1:46" ht="12.75" customHeight="1">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679"/>
      <c r="AC74" s="679"/>
      <c r="AD74" s="679"/>
      <c r="AE74" s="679"/>
      <c r="AF74" s="679"/>
      <c r="AG74" s="679"/>
      <c r="AH74" s="679"/>
      <c r="AI74" s="679"/>
      <c r="AJ74" s="679"/>
      <c r="AK74" s="679"/>
      <c r="AL74" s="679"/>
      <c r="AM74" s="679"/>
      <c r="AN74" s="679"/>
      <c r="AO74" s="648"/>
      <c r="AP74" s="648"/>
      <c r="AQ74" s="679"/>
      <c r="AR74" s="679"/>
      <c r="AS74" s="679"/>
      <c r="AT74" s="648"/>
    </row>
    <row r="75" spans="1:46" ht="12.75" customHeight="1">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679"/>
      <c r="AC75" s="679"/>
      <c r="AD75" s="679"/>
      <c r="AE75" s="679"/>
      <c r="AF75" s="679"/>
      <c r="AG75" s="679"/>
      <c r="AH75" s="679"/>
      <c r="AI75" s="679"/>
      <c r="AJ75" s="679"/>
      <c r="AK75" s="679"/>
      <c r="AL75" s="679"/>
      <c r="AM75" s="679"/>
      <c r="AN75" s="679"/>
      <c r="AO75" s="648"/>
      <c r="AP75" s="648"/>
      <c r="AQ75" s="679"/>
      <c r="AR75" s="679"/>
      <c r="AS75" s="679"/>
      <c r="AT75" s="648"/>
    </row>
    <row r="76" spans="1:46" ht="12.75" customHeight="1">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679"/>
      <c r="AC76" s="679"/>
      <c r="AD76" s="679"/>
      <c r="AE76" s="679"/>
      <c r="AF76" s="679"/>
      <c r="AG76" s="679"/>
      <c r="AH76" s="679"/>
      <c r="AI76" s="679"/>
      <c r="AJ76" s="679"/>
      <c r="AK76" s="679"/>
      <c r="AL76" s="679"/>
      <c r="AM76" s="679"/>
      <c r="AN76" s="679"/>
      <c r="AO76" s="648"/>
      <c r="AP76" s="648"/>
      <c r="AQ76" s="679"/>
      <c r="AR76" s="679"/>
      <c r="AS76" s="679"/>
      <c r="AT76" s="648"/>
    </row>
    <row r="77" spans="1:46" ht="12.75" customHeight="1">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679"/>
      <c r="AC77" s="679"/>
      <c r="AD77" s="679"/>
      <c r="AE77" s="679"/>
      <c r="AF77" s="679"/>
      <c r="AG77" s="679"/>
      <c r="AH77" s="679"/>
      <c r="AI77" s="679"/>
      <c r="AJ77" s="679"/>
      <c r="AK77" s="679"/>
      <c r="AL77" s="679"/>
      <c r="AM77" s="679"/>
      <c r="AN77" s="679"/>
      <c r="AO77" s="648"/>
      <c r="AP77" s="648"/>
      <c r="AQ77" s="679"/>
      <c r="AR77" s="679"/>
      <c r="AS77" s="679"/>
      <c r="AT77" s="648"/>
    </row>
    <row r="78" spans="1:46" ht="12.75" customHeight="1">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679"/>
      <c r="AC78" s="679"/>
      <c r="AD78" s="679"/>
      <c r="AE78" s="679"/>
      <c r="AF78" s="679"/>
      <c r="AG78" s="679"/>
      <c r="AH78" s="679"/>
      <c r="AI78" s="679"/>
      <c r="AJ78" s="679"/>
      <c r="AK78" s="679"/>
      <c r="AL78" s="679"/>
      <c r="AM78" s="679"/>
      <c r="AN78" s="679"/>
      <c r="AO78" s="648"/>
      <c r="AP78" s="648"/>
      <c r="AQ78" s="679"/>
      <c r="AR78" s="679"/>
      <c r="AS78" s="679"/>
      <c r="AT78" s="648"/>
    </row>
    <row r="79" spans="1:46" ht="12.75" customHeight="1">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679"/>
      <c r="AC79" s="679"/>
      <c r="AD79" s="679"/>
      <c r="AE79" s="679"/>
      <c r="AF79" s="679"/>
      <c r="AG79" s="679"/>
      <c r="AH79" s="679"/>
      <c r="AI79" s="679"/>
      <c r="AJ79" s="679"/>
      <c r="AK79" s="679"/>
      <c r="AL79" s="679"/>
      <c r="AM79" s="679"/>
      <c r="AN79" s="679"/>
      <c r="AO79" s="648"/>
      <c r="AP79" s="648"/>
      <c r="AQ79" s="679"/>
      <c r="AR79" s="679"/>
      <c r="AS79" s="679"/>
      <c r="AT79" s="648"/>
    </row>
    <row r="80" spans="1:46" ht="12.75" customHeight="1">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679"/>
      <c r="AC80" s="679"/>
      <c r="AD80" s="679"/>
      <c r="AE80" s="679"/>
      <c r="AF80" s="679"/>
      <c r="AG80" s="679"/>
      <c r="AH80" s="679"/>
      <c r="AI80" s="679"/>
      <c r="AJ80" s="679"/>
      <c r="AK80" s="679"/>
      <c r="AL80" s="679"/>
      <c r="AM80" s="679"/>
      <c r="AN80" s="679"/>
      <c r="AO80" s="648"/>
      <c r="AP80" s="648"/>
      <c r="AQ80" s="679"/>
      <c r="AR80" s="679"/>
      <c r="AS80" s="679"/>
      <c r="AT80" s="648"/>
    </row>
    <row r="81" spans="1:46" ht="12.75" customHeight="1">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679"/>
      <c r="AC81" s="679"/>
      <c r="AD81" s="679"/>
      <c r="AE81" s="679"/>
      <c r="AF81" s="679"/>
      <c r="AG81" s="679"/>
      <c r="AH81" s="679"/>
      <c r="AI81" s="679"/>
      <c r="AJ81" s="679"/>
      <c r="AK81" s="679"/>
      <c r="AL81" s="679"/>
      <c r="AM81" s="679"/>
      <c r="AN81" s="679"/>
      <c r="AO81" s="648"/>
      <c r="AP81" s="648"/>
      <c r="AQ81" s="679"/>
      <c r="AR81" s="679"/>
      <c r="AS81" s="679"/>
      <c r="AT81" s="648"/>
    </row>
    <row r="82" spans="1:46" ht="12.75" customHeight="1">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679"/>
      <c r="AC82" s="679"/>
      <c r="AD82" s="679"/>
      <c r="AE82" s="679"/>
      <c r="AF82" s="679"/>
      <c r="AG82" s="679"/>
      <c r="AH82" s="679"/>
      <c r="AI82" s="679"/>
      <c r="AJ82" s="679"/>
      <c r="AK82" s="679"/>
      <c r="AL82" s="679"/>
      <c r="AM82" s="679"/>
      <c r="AN82" s="679"/>
      <c r="AO82" s="648"/>
      <c r="AP82" s="648"/>
      <c r="AQ82" s="679"/>
      <c r="AR82" s="679"/>
      <c r="AS82" s="679"/>
      <c r="AT82" s="648"/>
    </row>
    <row r="83" spans="1:46" ht="12.75" customHeight="1">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679"/>
      <c r="AC83" s="679"/>
      <c r="AD83" s="679"/>
      <c r="AE83" s="679"/>
      <c r="AF83" s="679"/>
      <c r="AG83" s="679"/>
      <c r="AH83" s="679"/>
      <c r="AI83" s="679"/>
      <c r="AJ83" s="679"/>
      <c r="AK83" s="679"/>
      <c r="AL83" s="679"/>
      <c r="AM83" s="679"/>
      <c r="AN83" s="679"/>
      <c r="AO83" s="648"/>
      <c r="AP83" s="648"/>
      <c r="AQ83" s="679"/>
      <c r="AR83" s="679"/>
      <c r="AS83" s="679"/>
      <c r="AT83" s="648"/>
    </row>
    <row r="84" spans="1:46" ht="12.75" customHeight="1">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679"/>
      <c r="AC84" s="679"/>
      <c r="AD84" s="679"/>
      <c r="AE84" s="679"/>
      <c r="AF84" s="679"/>
      <c r="AG84" s="679"/>
      <c r="AH84" s="679"/>
      <c r="AI84" s="679"/>
      <c r="AJ84" s="679"/>
      <c r="AK84" s="679"/>
      <c r="AL84" s="679"/>
      <c r="AM84" s="679"/>
      <c r="AN84" s="679"/>
      <c r="AO84" s="648"/>
      <c r="AP84" s="648"/>
      <c r="AQ84" s="679"/>
      <c r="AR84" s="679"/>
      <c r="AS84" s="679"/>
      <c r="AT84" s="648"/>
    </row>
    <row r="85" spans="1:46" ht="12.75" customHeight="1">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679"/>
      <c r="AC85" s="679"/>
      <c r="AD85" s="679"/>
      <c r="AE85" s="679"/>
      <c r="AF85" s="679"/>
      <c r="AG85" s="679"/>
      <c r="AH85" s="679"/>
      <c r="AI85" s="679"/>
      <c r="AJ85" s="679"/>
      <c r="AK85" s="679"/>
      <c r="AL85" s="679"/>
      <c r="AM85" s="679"/>
      <c r="AN85" s="679"/>
      <c r="AO85" s="648"/>
      <c r="AP85" s="648"/>
      <c r="AQ85" s="679"/>
      <c r="AR85" s="679"/>
      <c r="AS85" s="679"/>
      <c r="AT85" s="648"/>
    </row>
    <row r="86" spans="1:46" ht="12.75" customHeight="1">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679"/>
      <c r="AC86" s="679"/>
      <c r="AD86" s="679"/>
      <c r="AE86" s="679"/>
      <c r="AF86" s="679"/>
      <c r="AG86" s="679"/>
      <c r="AH86" s="679"/>
      <c r="AI86" s="679"/>
      <c r="AJ86" s="679"/>
      <c r="AK86" s="679"/>
      <c r="AL86" s="679"/>
      <c r="AM86" s="679"/>
      <c r="AN86" s="679"/>
      <c r="AO86" s="648"/>
      <c r="AP86" s="648"/>
      <c r="AQ86" s="679"/>
      <c r="AR86" s="679"/>
      <c r="AS86" s="679"/>
      <c r="AT86" s="648"/>
    </row>
    <row r="87" spans="1:46" ht="12.75" customHeight="1">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679"/>
      <c r="AC87" s="679"/>
      <c r="AD87" s="679"/>
      <c r="AE87" s="679"/>
      <c r="AF87" s="679"/>
      <c r="AG87" s="679"/>
      <c r="AH87" s="679"/>
      <c r="AI87" s="679"/>
      <c r="AJ87" s="679"/>
      <c r="AK87" s="679"/>
      <c r="AL87" s="679"/>
      <c r="AM87" s="679"/>
      <c r="AN87" s="679"/>
      <c r="AO87" s="648"/>
      <c r="AP87" s="648"/>
      <c r="AQ87" s="679"/>
      <c r="AR87" s="679"/>
      <c r="AS87" s="679"/>
      <c r="AT87" s="648"/>
    </row>
    <row r="88" spans="1:46" ht="12.75" customHeight="1">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679"/>
      <c r="AC88" s="679"/>
      <c r="AD88" s="679"/>
      <c r="AE88" s="679"/>
      <c r="AF88" s="679"/>
      <c r="AG88" s="679"/>
      <c r="AH88" s="679"/>
      <c r="AI88" s="679"/>
      <c r="AJ88" s="679"/>
      <c r="AK88" s="679"/>
      <c r="AL88" s="679"/>
      <c r="AM88" s="679"/>
      <c r="AN88" s="679"/>
      <c r="AO88" s="648"/>
      <c r="AP88" s="648"/>
      <c r="AQ88" s="679"/>
      <c r="AR88" s="679"/>
      <c r="AS88" s="679"/>
      <c r="AT88" s="648"/>
    </row>
    <row r="89" spans="1:46" ht="12.75" customHeight="1">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679"/>
      <c r="AC89" s="679"/>
      <c r="AD89" s="679"/>
      <c r="AE89" s="679"/>
      <c r="AF89" s="679"/>
      <c r="AG89" s="679"/>
      <c r="AH89" s="679"/>
      <c r="AI89" s="679"/>
      <c r="AJ89" s="679"/>
      <c r="AK89" s="679"/>
      <c r="AL89" s="679"/>
      <c r="AM89" s="679"/>
      <c r="AN89" s="679"/>
      <c r="AO89" s="648"/>
      <c r="AP89" s="648"/>
      <c r="AQ89" s="679"/>
      <c r="AR89" s="679"/>
      <c r="AS89" s="679"/>
      <c r="AT89" s="648"/>
    </row>
    <row r="90" spans="1:46" ht="12.75" customHeight="1">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679"/>
      <c r="AC90" s="679"/>
      <c r="AD90" s="679"/>
      <c r="AE90" s="679"/>
      <c r="AF90" s="679"/>
      <c r="AG90" s="679"/>
      <c r="AH90" s="679"/>
      <c r="AI90" s="679"/>
      <c r="AJ90" s="679"/>
      <c r="AK90" s="679"/>
      <c r="AL90" s="679"/>
      <c r="AM90" s="679"/>
      <c r="AN90" s="679"/>
      <c r="AO90" s="648"/>
      <c r="AP90" s="648"/>
      <c r="AQ90" s="679"/>
      <c r="AR90" s="679"/>
      <c r="AS90" s="679"/>
      <c r="AT90" s="648"/>
    </row>
    <row r="91" spans="1:46" ht="12.75" customHeight="1">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679"/>
      <c r="AC91" s="679"/>
      <c r="AD91" s="679"/>
      <c r="AE91" s="679"/>
      <c r="AF91" s="679"/>
      <c r="AG91" s="679"/>
      <c r="AH91" s="679"/>
      <c r="AI91" s="679"/>
      <c r="AJ91" s="679"/>
      <c r="AK91" s="679"/>
      <c r="AL91" s="679"/>
      <c r="AM91" s="679"/>
      <c r="AN91" s="679"/>
      <c r="AO91" s="648"/>
      <c r="AP91" s="648"/>
      <c r="AQ91" s="679"/>
      <c r="AR91" s="679"/>
      <c r="AS91" s="679"/>
      <c r="AT91" s="648"/>
    </row>
    <row r="92" spans="1:46" ht="12.75" customHeight="1">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679"/>
      <c r="AC92" s="679"/>
      <c r="AD92" s="679"/>
      <c r="AE92" s="679"/>
      <c r="AF92" s="679"/>
      <c r="AG92" s="679"/>
      <c r="AH92" s="679"/>
      <c r="AI92" s="679"/>
      <c r="AJ92" s="679"/>
      <c r="AK92" s="679"/>
      <c r="AL92" s="679"/>
      <c r="AM92" s="679"/>
      <c r="AN92" s="679"/>
      <c r="AO92" s="648"/>
      <c r="AP92" s="648"/>
      <c r="AQ92" s="679"/>
      <c r="AR92" s="679"/>
      <c r="AS92" s="679"/>
      <c r="AT92" s="648"/>
    </row>
    <row r="93" spans="1:46" ht="12.7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679"/>
      <c r="AC93" s="679"/>
      <c r="AD93" s="679"/>
      <c r="AE93" s="679"/>
      <c r="AF93" s="679"/>
      <c r="AG93" s="679"/>
      <c r="AH93" s="679"/>
      <c r="AI93" s="679"/>
      <c r="AJ93" s="679"/>
      <c r="AK93" s="679"/>
      <c r="AL93" s="679"/>
      <c r="AM93" s="679"/>
      <c r="AN93" s="679"/>
      <c r="AO93" s="648"/>
      <c r="AP93" s="648"/>
      <c r="AQ93" s="679"/>
      <c r="AR93" s="679"/>
      <c r="AS93" s="679"/>
      <c r="AT93" s="648"/>
    </row>
    <row r="94" spans="1:46" ht="12.7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679"/>
      <c r="AC94" s="679"/>
      <c r="AD94" s="679"/>
      <c r="AE94" s="679"/>
      <c r="AF94" s="679"/>
      <c r="AG94" s="679"/>
      <c r="AH94" s="679"/>
      <c r="AI94" s="679"/>
      <c r="AJ94" s="679"/>
      <c r="AK94" s="679"/>
      <c r="AL94" s="679"/>
      <c r="AM94" s="679"/>
      <c r="AN94" s="679"/>
      <c r="AO94" s="648"/>
      <c r="AP94" s="648"/>
      <c r="AQ94" s="679"/>
      <c r="AR94" s="679"/>
      <c r="AS94" s="679"/>
      <c r="AT94" s="648"/>
    </row>
    <row r="95" spans="1:46" ht="12.7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679"/>
      <c r="AC95" s="679"/>
      <c r="AD95" s="679"/>
      <c r="AE95" s="679"/>
      <c r="AF95" s="679"/>
      <c r="AG95" s="679"/>
      <c r="AH95" s="679"/>
      <c r="AI95" s="679"/>
      <c r="AJ95" s="679"/>
      <c r="AK95" s="679"/>
      <c r="AL95" s="679"/>
      <c r="AM95" s="679"/>
      <c r="AN95" s="679"/>
      <c r="AO95" s="648"/>
      <c r="AP95" s="648"/>
      <c r="AQ95" s="679"/>
      <c r="AR95" s="679"/>
      <c r="AS95" s="679"/>
      <c r="AT95" s="648"/>
    </row>
    <row r="96" spans="1:46" ht="12.7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679"/>
      <c r="AC96" s="679"/>
      <c r="AD96" s="679"/>
      <c r="AE96" s="679"/>
      <c r="AF96" s="679"/>
      <c r="AG96" s="679"/>
      <c r="AH96" s="679"/>
      <c r="AI96" s="679"/>
      <c r="AJ96" s="679"/>
      <c r="AK96" s="679"/>
      <c r="AL96" s="679"/>
      <c r="AM96" s="679"/>
      <c r="AN96" s="679"/>
      <c r="AO96" s="648"/>
      <c r="AP96" s="648"/>
      <c r="AQ96" s="679"/>
      <c r="AR96" s="679"/>
      <c r="AS96" s="679"/>
      <c r="AT96" s="648"/>
    </row>
    <row r="97" spans="1:46" ht="12.7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679"/>
      <c r="AC97" s="679"/>
      <c r="AD97" s="679"/>
      <c r="AE97" s="679"/>
      <c r="AF97" s="679"/>
      <c r="AG97" s="679"/>
      <c r="AH97" s="679"/>
      <c r="AI97" s="679"/>
      <c r="AJ97" s="679"/>
      <c r="AK97" s="679"/>
      <c r="AL97" s="679"/>
      <c r="AM97" s="679"/>
      <c r="AN97" s="679"/>
      <c r="AO97" s="648"/>
      <c r="AP97" s="648"/>
      <c r="AQ97" s="679"/>
      <c r="AR97" s="679"/>
      <c r="AS97" s="679"/>
      <c r="AT97" s="648"/>
    </row>
    <row r="98" spans="1:46" ht="12.7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679"/>
      <c r="AC98" s="679"/>
      <c r="AD98" s="679"/>
      <c r="AE98" s="679"/>
      <c r="AF98" s="679"/>
      <c r="AG98" s="679"/>
      <c r="AH98" s="679"/>
      <c r="AI98" s="679"/>
      <c r="AJ98" s="679"/>
      <c r="AK98" s="679"/>
      <c r="AL98" s="679"/>
      <c r="AM98" s="679"/>
      <c r="AN98" s="679"/>
      <c r="AO98" s="648"/>
      <c r="AP98" s="648"/>
      <c r="AQ98" s="679"/>
      <c r="AR98" s="679"/>
      <c r="AS98" s="679"/>
      <c r="AT98" s="648"/>
    </row>
    <row r="99" spans="1:46" ht="12.7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679"/>
      <c r="AC99" s="679"/>
      <c r="AD99" s="679"/>
      <c r="AE99" s="679"/>
      <c r="AF99" s="679"/>
      <c r="AG99" s="679"/>
      <c r="AH99" s="679"/>
      <c r="AI99" s="679"/>
      <c r="AJ99" s="679"/>
      <c r="AK99" s="679"/>
      <c r="AL99" s="679"/>
      <c r="AM99" s="679"/>
      <c r="AN99" s="679"/>
      <c r="AO99" s="648"/>
      <c r="AP99" s="648"/>
      <c r="AQ99" s="679"/>
      <c r="AR99" s="679"/>
      <c r="AS99" s="679"/>
      <c r="AT99" s="648"/>
    </row>
    <row r="100" spans="1:46" ht="12.7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679"/>
      <c r="AC100" s="679"/>
      <c r="AD100" s="679"/>
      <c r="AE100" s="679"/>
      <c r="AF100" s="679"/>
      <c r="AG100" s="679"/>
      <c r="AH100" s="679"/>
      <c r="AI100" s="679"/>
      <c r="AJ100" s="679"/>
      <c r="AK100" s="679"/>
      <c r="AL100" s="679"/>
      <c r="AM100" s="679"/>
      <c r="AN100" s="679"/>
      <c r="AO100" s="648"/>
      <c r="AP100" s="648"/>
      <c r="AQ100" s="679"/>
      <c r="AR100" s="679"/>
      <c r="AS100" s="679"/>
      <c r="AT100" s="648"/>
    </row>
    <row r="101" spans="1:46" ht="12.7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679"/>
      <c r="AC101" s="679"/>
      <c r="AD101" s="679"/>
      <c r="AE101" s="679"/>
      <c r="AF101" s="679"/>
      <c r="AG101" s="679"/>
      <c r="AH101" s="679"/>
      <c r="AI101" s="679"/>
      <c r="AJ101" s="679"/>
      <c r="AK101" s="679"/>
      <c r="AL101" s="679"/>
      <c r="AM101" s="679"/>
      <c r="AN101" s="679"/>
      <c r="AO101" s="648"/>
      <c r="AP101" s="648"/>
      <c r="AQ101" s="679"/>
      <c r="AR101" s="679"/>
      <c r="AS101" s="679"/>
      <c r="AT101" s="648"/>
    </row>
    <row r="102" spans="1:46" ht="12.7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679"/>
      <c r="AC102" s="679"/>
      <c r="AD102" s="679"/>
      <c r="AE102" s="679"/>
      <c r="AF102" s="679"/>
      <c r="AG102" s="679"/>
      <c r="AH102" s="679"/>
      <c r="AI102" s="679"/>
      <c r="AJ102" s="679"/>
      <c r="AK102" s="679"/>
      <c r="AL102" s="679"/>
      <c r="AM102" s="679"/>
      <c r="AN102" s="679"/>
      <c r="AO102" s="648"/>
      <c r="AP102" s="648"/>
      <c r="AQ102" s="679"/>
      <c r="AR102" s="679"/>
      <c r="AS102" s="679"/>
      <c r="AT102" s="648"/>
    </row>
    <row r="103" spans="1:46" ht="12.7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679"/>
      <c r="AC103" s="679"/>
      <c r="AD103" s="679"/>
      <c r="AE103" s="679"/>
      <c r="AF103" s="679"/>
      <c r="AG103" s="679"/>
      <c r="AH103" s="679"/>
      <c r="AI103" s="679"/>
      <c r="AJ103" s="679"/>
      <c r="AK103" s="679"/>
      <c r="AL103" s="679"/>
      <c r="AM103" s="679"/>
      <c r="AN103" s="679"/>
      <c r="AO103" s="648"/>
      <c r="AP103" s="648"/>
      <c r="AQ103" s="679"/>
      <c r="AR103" s="679"/>
      <c r="AS103" s="679"/>
      <c r="AT103" s="648"/>
    </row>
    <row r="104" spans="1:46" ht="12.7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679"/>
      <c r="AC104" s="679"/>
      <c r="AD104" s="679"/>
      <c r="AE104" s="679"/>
      <c r="AF104" s="679"/>
      <c r="AG104" s="679"/>
      <c r="AH104" s="679"/>
      <c r="AI104" s="679"/>
      <c r="AJ104" s="679"/>
      <c r="AK104" s="679"/>
      <c r="AL104" s="679"/>
      <c r="AM104" s="679"/>
      <c r="AN104" s="679"/>
      <c r="AO104" s="648"/>
      <c r="AP104" s="648"/>
      <c r="AQ104" s="679"/>
      <c r="AR104" s="679"/>
      <c r="AS104" s="679"/>
      <c r="AT104" s="648"/>
    </row>
    <row r="105" spans="1:46" ht="12.7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679"/>
      <c r="AC105" s="679"/>
      <c r="AD105" s="679"/>
      <c r="AE105" s="679"/>
      <c r="AF105" s="679"/>
      <c r="AG105" s="679"/>
      <c r="AH105" s="679"/>
      <c r="AI105" s="679"/>
      <c r="AJ105" s="679"/>
      <c r="AK105" s="679"/>
      <c r="AL105" s="679"/>
      <c r="AM105" s="679"/>
      <c r="AN105" s="679"/>
      <c r="AO105" s="648"/>
      <c r="AP105" s="648"/>
      <c r="AQ105" s="679"/>
      <c r="AR105" s="679"/>
      <c r="AS105" s="679"/>
      <c r="AT105" s="648"/>
    </row>
    <row r="106" spans="1:46" ht="12.7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679"/>
      <c r="AC106" s="679"/>
      <c r="AD106" s="679"/>
      <c r="AE106" s="679"/>
      <c r="AF106" s="679"/>
      <c r="AG106" s="679"/>
      <c r="AH106" s="679"/>
      <c r="AI106" s="679"/>
      <c r="AJ106" s="679"/>
      <c r="AK106" s="679"/>
      <c r="AL106" s="679"/>
      <c r="AM106" s="679"/>
      <c r="AN106" s="679"/>
      <c r="AO106" s="648"/>
      <c r="AP106" s="648"/>
      <c r="AQ106" s="679"/>
      <c r="AR106" s="679"/>
      <c r="AS106" s="679"/>
      <c r="AT106" s="648"/>
    </row>
    <row r="107" spans="1:46" ht="12.7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679"/>
      <c r="AC107" s="679"/>
      <c r="AD107" s="679"/>
      <c r="AE107" s="679"/>
      <c r="AF107" s="679"/>
      <c r="AG107" s="679"/>
      <c r="AH107" s="679"/>
      <c r="AI107" s="679"/>
      <c r="AJ107" s="679"/>
      <c r="AK107" s="679"/>
      <c r="AL107" s="679"/>
      <c r="AM107" s="679"/>
      <c r="AN107" s="679"/>
      <c r="AO107" s="648"/>
      <c r="AP107" s="648"/>
      <c r="AQ107" s="679"/>
      <c r="AR107" s="679"/>
      <c r="AS107" s="679"/>
      <c r="AT107" s="648"/>
    </row>
    <row r="108" spans="1:46" ht="12.7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679"/>
      <c r="AC108" s="679"/>
      <c r="AD108" s="679"/>
      <c r="AE108" s="679"/>
      <c r="AF108" s="679"/>
      <c r="AG108" s="679"/>
      <c r="AH108" s="679"/>
      <c r="AI108" s="679"/>
      <c r="AJ108" s="679"/>
      <c r="AK108" s="679"/>
      <c r="AL108" s="679"/>
      <c r="AM108" s="679"/>
      <c r="AN108" s="679"/>
      <c r="AO108" s="648"/>
      <c r="AP108" s="648"/>
      <c r="AQ108" s="679"/>
      <c r="AR108" s="679"/>
      <c r="AS108" s="679"/>
      <c r="AT108" s="648"/>
    </row>
    <row r="109" spans="1:46" ht="12.7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679"/>
      <c r="AC109" s="679"/>
      <c r="AD109" s="679"/>
      <c r="AE109" s="679"/>
      <c r="AF109" s="679"/>
      <c r="AG109" s="679"/>
      <c r="AH109" s="679"/>
      <c r="AI109" s="679"/>
      <c r="AJ109" s="679"/>
      <c r="AK109" s="679"/>
      <c r="AL109" s="679"/>
      <c r="AM109" s="679"/>
      <c r="AN109" s="679"/>
      <c r="AO109" s="648"/>
      <c r="AP109" s="648"/>
      <c r="AQ109" s="679"/>
      <c r="AR109" s="679"/>
      <c r="AS109" s="679"/>
      <c r="AT109" s="648"/>
    </row>
    <row r="110" spans="1:46" ht="12.7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679"/>
      <c r="AC110" s="679"/>
      <c r="AD110" s="679"/>
      <c r="AE110" s="679"/>
      <c r="AF110" s="679"/>
      <c r="AG110" s="679"/>
      <c r="AH110" s="679"/>
      <c r="AI110" s="679"/>
      <c r="AJ110" s="679"/>
      <c r="AK110" s="679"/>
      <c r="AL110" s="679"/>
      <c r="AM110" s="679"/>
      <c r="AN110" s="679"/>
      <c r="AO110" s="648"/>
      <c r="AP110" s="648"/>
      <c r="AQ110" s="679"/>
      <c r="AR110" s="679"/>
      <c r="AS110" s="679"/>
      <c r="AT110" s="648"/>
    </row>
    <row r="111" spans="1:46" ht="12.7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679"/>
      <c r="AC111" s="679"/>
      <c r="AD111" s="679"/>
      <c r="AE111" s="679"/>
      <c r="AF111" s="679"/>
      <c r="AG111" s="679"/>
      <c r="AH111" s="679"/>
      <c r="AI111" s="679"/>
      <c r="AJ111" s="679"/>
      <c r="AK111" s="679"/>
      <c r="AL111" s="679"/>
      <c r="AM111" s="679"/>
      <c r="AN111" s="679"/>
      <c r="AO111" s="648"/>
      <c r="AP111" s="648"/>
      <c r="AQ111" s="679"/>
      <c r="AR111" s="679"/>
      <c r="AS111" s="679"/>
      <c r="AT111" s="648"/>
    </row>
    <row r="112" spans="1:46" ht="12.7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679"/>
      <c r="AC112" s="679"/>
      <c r="AD112" s="679"/>
      <c r="AE112" s="679"/>
      <c r="AF112" s="679"/>
      <c r="AG112" s="679"/>
      <c r="AH112" s="679"/>
      <c r="AI112" s="679"/>
      <c r="AJ112" s="679"/>
      <c r="AK112" s="679"/>
      <c r="AL112" s="679"/>
      <c r="AM112" s="679"/>
      <c r="AN112" s="679"/>
      <c r="AO112" s="648"/>
      <c r="AP112" s="648"/>
      <c r="AQ112" s="679"/>
      <c r="AR112" s="679"/>
      <c r="AS112" s="679"/>
      <c r="AT112" s="648"/>
    </row>
    <row r="113" spans="1:46" ht="12.7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679"/>
      <c r="AC113" s="679"/>
      <c r="AD113" s="679"/>
      <c r="AE113" s="679"/>
      <c r="AF113" s="679"/>
      <c r="AG113" s="679"/>
      <c r="AH113" s="679"/>
      <c r="AI113" s="679"/>
      <c r="AJ113" s="679"/>
      <c r="AK113" s="679"/>
      <c r="AL113" s="679"/>
      <c r="AM113" s="679"/>
      <c r="AN113" s="679"/>
      <c r="AO113" s="648"/>
      <c r="AP113" s="648"/>
      <c r="AQ113" s="679"/>
      <c r="AR113" s="679"/>
      <c r="AS113" s="679"/>
      <c r="AT113" s="648"/>
    </row>
    <row r="114" spans="1:46" ht="12.7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679"/>
      <c r="AC114" s="679"/>
      <c r="AD114" s="679"/>
      <c r="AE114" s="679"/>
      <c r="AF114" s="679"/>
      <c r="AG114" s="679"/>
      <c r="AH114" s="679"/>
      <c r="AI114" s="679"/>
      <c r="AJ114" s="679"/>
      <c r="AK114" s="679"/>
      <c r="AL114" s="679"/>
      <c r="AM114" s="679"/>
      <c r="AN114" s="679"/>
      <c r="AO114" s="648"/>
      <c r="AP114" s="648"/>
      <c r="AQ114" s="679"/>
      <c r="AR114" s="679"/>
      <c r="AS114" s="679"/>
      <c r="AT114" s="648"/>
    </row>
    <row r="115" spans="1:46" ht="12.7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679"/>
      <c r="AC115" s="679"/>
      <c r="AD115" s="679"/>
      <c r="AE115" s="679"/>
      <c r="AF115" s="679"/>
      <c r="AG115" s="679"/>
      <c r="AH115" s="679"/>
      <c r="AI115" s="679"/>
      <c r="AJ115" s="679"/>
      <c r="AK115" s="679"/>
      <c r="AL115" s="679"/>
      <c r="AM115" s="679"/>
      <c r="AN115" s="679"/>
      <c r="AO115" s="648"/>
      <c r="AP115" s="648"/>
      <c r="AQ115" s="679"/>
      <c r="AR115" s="679"/>
      <c r="AS115" s="679"/>
      <c r="AT115" s="648"/>
    </row>
    <row r="116" spans="1:46" ht="12.7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679"/>
      <c r="AC116" s="679"/>
      <c r="AD116" s="679"/>
      <c r="AE116" s="679"/>
      <c r="AF116" s="679"/>
      <c r="AG116" s="679"/>
      <c r="AH116" s="679"/>
      <c r="AI116" s="679"/>
      <c r="AJ116" s="679"/>
      <c r="AK116" s="679"/>
      <c r="AL116" s="679"/>
      <c r="AM116" s="679"/>
      <c r="AN116" s="679"/>
      <c r="AO116" s="648"/>
      <c r="AP116" s="648"/>
      <c r="AQ116" s="679"/>
      <c r="AR116" s="679"/>
      <c r="AS116" s="679"/>
      <c r="AT116" s="648"/>
    </row>
    <row r="117" spans="1:46" ht="12.7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679"/>
      <c r="AC117" s="679"/>
      <c r="AD117" s="679"/>
      <c r="AE117" s="679"/>
      <c r="AF117" s="679"/>
      <c r="AG117" s="679"/>
      <c r="AH117" s="679"/>
      <c r="AI117" s="679"/>
      <c r="AJ117" s="679"/>
      <c r="AK117" s="679"/>
      <c r="AL117" s="679"/>
      <c r="AM117" s="679"/>
      <c r="AN117" s="679"/>
      <c r="AO117" s="648"/>
      <c r="AP117" s="648"/>
      <c r="AQ117" s="679"/>
      <c r="AR117" s="679"/>
      <c r="AS117" s="679"/>
      <c r="AT117" s="648"/>
    </row>
    <row r="118" spans="1:46" ht="12.7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679"/>
      <c r="AC118" s="679"/>
      <c r="AD118" s="679"/>
      <c r="AE118" s="679"/>
      <c r="AF118" s="679"/>
      <c r="AG118" s="679"/>
      <c r="AH118" s="679"/>
      <c r="AI118" s="679"/>
      <c r="AJ118" s="679"/>
      <c r="AK118" s="679"/>
      <c r="AL118" s="679"/>
      <c r="AM118" s="679"/>
      <c r="AN118" s="679"/>
      <c r="AO118" s="648"/>
      <c r="AP118" s="648"/>
      <c r="AQ118" s="679"/>
      <c r="AR118" s="679"/>
      <c r="AS118" s="679"/>
      <c r="AT118" s="648"/>
    </row>
    <row r="119" spans="1:46" ht="12.7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679"/>
      <c r="AC119" s="679"/>
      <c r="AD119" s="679"/>
      <c r="AE119" s="679"/>
      <c r="AF119" s="679"/>
      <c r="AG119" s="679"/>
      <c r="AH119" s="679"/>
      <c r="AI119" s="679"/>
      <c r="AJ119" s="679"/>
      <c r="AK119" s="679"/>
      <c r="AL119" s="679"/>
      <c r="AM119" s="679"/>
      <c r="AN119" s="679"/>
      <c r="AO119" s="648"/>
      <c r="AP119" s="648"/>
      <c r="AQ119" s="679"/>
      <c r="AR119" s="679"/>
      <c r="AS119" s="679"/>
      <c r="AT119" s="648"/>
    </row>
    <row r="120" spans="1:46" ht="12.7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679"/>
      <c r="AC120" s="679"/>
      <c r="AD120" s="679"/>
      <c r="AE120" s="679"/>
      <c r="AF120" s="679"/>
      <c r="AG120" s="679"/>
      <c r="AH120" s="679"/>
      <c r="AI120" s="679"/>
      <c r="AJ120" s="679"/>
      <c r="AK120" s="679"/>
      <c r="AL120" s="679"/>
      <c r="AM120" s="679"/>
      <c r="AN120" s="679"/>
      <c r="AO120" s="648"/>
      <c r="AP120" s="648"/>
      <c r="AQ120" s="679"/>
      <c r="AR120" s="679"/>
      <c r="AS120" s="679"/>
      <c r="AT120" s="648"/>
    </row>
    <row r="121" spans="1:46" ht="12.7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679"/>
      <c r="AC121" s="679"/>
      <c r="AD121" s="679"/>
      <c r="AE121" s="679"/>
      <c r="AF121" s="679"/>
      <c r="AG121" s="679"/>
      <c r="AH121" s="679"/>
      <c r="AI121" s="679"/>
      <c r="AJ121" s="679"/>
      <c r="AK121" s="679"/>
      <c r="AL121" s="679"/>
      <c r="AM121" s="679"/>
      <c r="AN121" s="679"/>
      <c r="AO121" s="648"/>
      <c r="AP121" s="648"/>
      <c r="AQ121" s="679"/>
      <c r="AR121" s="679"/>
      <c r="AS121" s="679"/>
      <c r="AT121" s="648"/>
    </row>
    <row r="122" spans="1:46" ht="12.7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679"/>
      <c r="AC122" s="679"/>
      <c r="AD122" s="679"/>
      <c r="AE122" s="679"/>
      <c r="AF122" s="679"/>
      <c r="AG122" s="679"/>
      <c r="AH122" s="679"/>
      <c r="AI122" s="679"/>
      <c r="AJ122" s="679"/>
      <c r="AK122" s="679"/>
      <c r="AL122" s="679"/>
      <c r="AM122" s="679"/>
      <c r="AN122" s="679"/>
      <c r="AO122" s="648"/>
      <c r="AP122" s="648"/>
      <c r="AQ122" s="679"/>
      <c r="AR122" s="679"/>
      <c r="AS122" s="679"/>
      <c r="AT122" s="648"/>
    </row>
    <row r="123" spans="1:46" ht="12.7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679"/>
      <c r="AC123" s="679"/>
      <c r="AD123" s="679"/>
      <c r="AE123" s="679"/>
      <c r="AF123" s="679"/>
      <c r="AG123" s="679"/>
      <c r="AH123" s="679"/>
      <c r="AI123" s="679"/>
      <c r="AJ123" s="679"/>
      <c r="AK123" s="679"/>
      <c r="AL123" s="679"/>
      <c r="AM123" s="679"/>
      <c r="AN123" s="679"/>
      <c r="AO123" s="648"/>
      <c r="AP123" s="648"/>
      <c r="AQ123" s="679"/>
      <c r="AR123" s="679"/>
      <c r="AS123" s="679"/>
      <c r="AT123" s="648"/>
    </row>
    <row r="124" spans="1:46" ht="12.7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679"/>
      <c r="AC124" s="679"/>
      <c r="AD124" s="679"/>
      <c r="AE124" s="679"/>
      <c r="AF124" s="679"/>
      <c r="AG124" s="679"/>
      <c r="AH124" s="679"/>
      <c r="AI124" s="679"/>
      <c r="AJ124" s="679"/>
      <c r="AK124" s="679"/>
      <c r="AL124" s="679"/>
      <c r="AM124" s="679"/>
      <c r="AN124" s="679"/>
      <c r="AO124" s="648"/>
      <c r="AP124" s="648"/>
      <c r="AQ124" s="679"/>
      <c r="AR124" s="679"/>
      <c r="AS124" s="679"/>
      <c r="AT124" s="648"/>
    </row>
    <row r="125" spans="1:46" ht="12.7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679"/>
      <c r="AC125" s="679"/>
      <c r="AD125" s="679"/>
      <c r="AE125" s="679"/>
      <c r="AF125" s="679"/>
      <c r="AG125" s="679"/>
      <c r="AH125" s="679"/>
      <c r="AI125" s="679"/>
      <c r="AJ125" s="679"/>
      <c r="AK125" s="679"/>
      <c r="AL125" s="679"/>
      <c r="AM125" s="679"/>
      <c r="AN125" s="679"/>
      <c r="AO125" s="648"/>
      <c r="AP125" s="648"/>
      <c r="AQ125" s="679"/>
      <c r="AR125" s="679"/>
      <c r="AS125" s="679"/>
      <c r="AT125" s="648"/>
    </row>
    <row r="126" spans="1:46" ht="12.7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679"/>
      <c r="AC126" s="679"/>
      <c r="AD126" s="679"/>
      <c r="AE126" s="679"/>
      <c r="AF126" s="679"/>
      <c r="AG126" s="679"/>
      <c r="AH126" s="679"/>
      <c r="AI126" s="679"/>
      <c r="AJ126" s="679"/>
      <c r="AK126" s="679"/>
      <c r="AL126" s="679"/>
      <c r="AM126" s="679"/>
      <c r="AN126" s="679"/>
      <c r="AO126" s="648"/>
      <c r="AP126" s="648"/>
      <c r="AQ126" s="679"/>
      <c r="AR126" s="679"/>
      <c r="AS126" s="679"/>
      <c r="AT126" s="648"/>
    </row>
    <row r="127" spans="1:46" ht="12.7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679"/>
      <c r="AC127" s="679"/>
      <c r="AD127" s="679"/>
      <c r="AE127" s="679"/>
      <c r="AF127" s="679"/>
      <c r="AG127" s="679"/>
      <c r="AH127" s="679"/>
      <c r="AI127" s="679"/>
      <c r="AJ127" s="679"/>
      <c r="AK127" s="679"/>
      <c r="AL127" s="679"/>
      <c r="AM127" s="679"/>
      <c r="AN127" s="679"/>
      <c r="AO127" s="648"/>
      <c r="AP127" s="648"/>
      <c r="AQ127" s="679"/>
      <c r="AR127" s="679"/>
      <c r="AS127" s="679"/>
      <c r="AT127" s="648"/>
    </row>
    <row r="128" spans="1:46" ht="12.7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679"/>
      <c r="AC128" s="679"/>
      <c r="AD128" s="679"/>
      <c r="AE128" s="679"/>
      <c r="AF128" s="679"/>
      <c r="AG128" s="679"/>
      <c r="AH128" s="679"/>
      <c r="AI128" s="679"/>
      <c r="AJ128" s="679"/>
      <c r="AK128" s="679"/>
      <c r="AL128" s="679"/>
      <c r="AM128" s="679"/>
      <c r="AN128" s="679"/>
      <c r="AO128" s="648"/>
      <c r="AP128" s="648"/>
      <c r="AQ128" s="679"/>
      <c r="AR128" s="679"/>
      <c r="AS128" s="679"/>
      <c r="AT128" s="648"/>
    </row>
    <row r="129" spans="1:46" ht="12.7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679"/>
      <c r="AC129" s="679"/>
      <c r="AD129" s="679"/>
      <c r="AE129" s="679"/>
      <c r="AF129" s="679"/>
      <c r="AG129" s="679"/>
      <c r="AH129" s="679"/>
      <c r="AI129" s="679"/>
      <c r="AJ129" s="679"/>
      <c r="AK129" s="679"/>
      <c r="AL129" s="679"/>
      <c r="AM129" s="679"/>
      <c r="AN129" s="679"/>
      <c r="AO129" s="648"/>
      <c r="AP129" s="648"/>
      <c r="AQ129" s="679"/>
      <c r="AR129" s="679"/>
      <c r="AS129" s="679"/>
      <c r="AT129" s="648"/>
    </row>
    <row r="130" spans="1:46" ht="12.7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679"/>
      <c r="AC130" s="679"/>
      <c r="AD130" s="679"/>
      <c r="AE130" s="679"/>
      <c r="AF130" s="679"/>
      <c r="AG130" s="679"/>
      <c r="AH130" s="679"/>
      <c r="AI130" s="679"/>
      <c r="AJ130" s="679"/>
      <c r="AK130" s="679"/>
      <c r="AL130" s="679"/>
      <c r="AM130" s="679"/>
      <c r="AN130" s="679"/>
      <c r="AO130" s="648"/>
      <c r="AP130" s="648"/>
      <c r="AQ130" s="679"/>
      <c r="AR130" s="679"/>
      <c r="AS130" s="679"/>
      <c r="AT130" s="648"/>
    </row>
    <row r="131" spans="1:46" ht="12.7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c r="AA131" s="37"/>
      <c r="AB131" s="679"/>
      <c r="AC131" s="679"/>
      <c r="AD131" s="679"/>
      <c r="AE131" s="679"/>
      <c r="AF131" s="679"/>
      <c r="AG131" s="679"/>
      <c r="AH131" s="679"/>
      <c r="AI131" s="679"/>
      <c r="AJ131" s="679"/>
      <c r="AK131" s="679"/>
      <c r="AL131" s="679"/>
      <c r="AM131" s="679"/>
      <c r="AN131" s="679"/>
      <c r="AO131" s="648"/>
      <c r="AP131" s="648"/>
      <c r="AQ131" s="679"/>
      <c r="AR131" s="679"/>
      <c r="AS131" s="679"/>
      <c r="AT131" s="648"/>
    </row>
    <row r="132" spans="1:46" ht="12.7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679"/>
      <c r="AC132" s="679"/>
      <c r="AD132" s="679"/>
      <c r="AE132" s="679"/>
      <c r="AF132" s="679"/>
      <c r="AG132" s="679"/>
      <c r="AH132" s="679"/>
      <c r="AI132" s="679"/>
      <c r="AJ132" s="679"/>
      <c r="AK132" s="679"/>
      <c r="AL132" s="679"/>
      <c r="AM132" s="679"/>
      <c r="AN132" s="679"/>
      <c r="AO132" s="648"/>
      <c r="AP132" s="648"/>
      <c r="AQ132" s="679"/>
      <c r="AR132" s="679"/>
      <c r="AS132" s="679"/>
      <c r="AT132" s="648"/>
    </row>
    <row r="133" spans="1:46" ht="12.7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679"/>
      <c r="AC133" s="679"/>
      <c r="AD133" s="679"/>
      <c r="AE133" s="679"/>
      <c r="AF133" s="679"/>
      <c r="AG133" s="679"/>
      <c r="AH133" s="679"/>
      <c r="AI133" s="679"/>
      <c r="AJ133" s="679"/>
      <c r="AK133" s="679"/>
      <c r="AL133" s="679"/>
      <c r="AM133" s="679"/>
      <c r="AN133" s="679"/>
      <c r="AO133" s="648"/>
      <c r="AP133" s="648"/>
      <c r="AQ133" s="679"/>
      <c r="AR133" s="679"/>
      <c r="AS133" s="679"/>
      <c r="AT133" s="648"/>
    </row>
    <row r="134" spans="1:46" ht="12.7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679"/>
      <c r="AC134" s="679"/>
      <c r="AD134" s="679"/>
      <c r="AE134" s="679"/>
      <c r="AF134" s="679"/>
      <c r="AG134" s="679"/>
      <c r="AH134" s="679"/>
      <c r="AI134" s="679"/>
      <c r="AJ134" s="679"/>
      <c r="AK134" s="679"/>
      <c r="AL134" s="679"/>
      <c r="AM134" s="679"/>
      <c r="AN134" s="679"/>
      <c r="AO134" s="648"/>
      <c r="AP134" s="648"/>
      <c r="AQ134" s="679"/>
      <c r="AR134" s="679"/>
      <c r="AS134" s="679"/>
      <c r="AT134" s="648"/>
    </row>
    <row r="135" spans="1:46" ht="12.7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679"/>
      <c r="AC135" s="679"/>
      <c r="AD135" s="679"/>
      <c r="AE135" s="679"/>
      <c r="AF135" s="679"/>
      <c r="AG135" s="679"/>
      <c r="AH135" s="679"/>
      <c r="AI135" s="679"/>
      <c r="AJ135" s="679"/>
      <c r="AK135" s="679"/>
      <c r="AL135" s="679"/>
      <c r="AM135" s="679"/>
      <c r="AN135" s="679"/>
      <c r="AO135" s="648"/>
      <c r="AP135" s="648"/>
      <c r="AQ135" s="679"/>
      <c r="AR135" s="679"/>
      <c r="AS135" s="679"/>
      <c r="AT135" s="648"/>
    </row>
    <row r="136" spans="1:46" ht="12.7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679"/>
      <c r="AC136" s="679"/>
      <c r="AD136" s="679"/>
      <c r="AE136" s="679"/>
      <c r="AF136" s="679"/>
      <c r="AG136" s="679"/>
      <c r="AH136" s="679"/>
      <c r="AI136" s="679"/>
      <c r="AJ136" s="679"/>
      <c r="AK136" s="679"/>
      <c r="AL136" s="679"/>
      <c r="AM136" s="679"/>
      <c r="AN136" s="679"/>
      <c r="AO136" s="648"/>
      <c r="AP136" s="648"/>
      <c r="AQ136" s="679"/>
      <c r="AR136" s="679"/>
      <c r="AS136" s="679"/>
      <c r="AT136" s="648"/>
    </row>
    <row r="137" spans="1:46" ht="12.7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679"/>
      <c r="AC137" s="679"/>
      <c r="AD137" s="679"/>
      <c r="AE137" s="679"/>
      <c r="AF137" s="679"/>
      <c r="AG137" s="679"/>
      <c r="AH137" s="679"/>
      <c r="AI137" s="679"/>
      <c r="AJ137" s="679"/>
      <c r="AK137" s="679"/>
      <c r="AL137" s="679"/>
      <c r="AM137" s="679"/>
      <c r="AN137" s="679"/>
      <c r="AO137" s="648"/>
      <c r="AP137" s="648"/>
      <c r="AQ137" s="679"/>
      <c r="AR137" s="679"/>
      <c r="AS137" s="679"/>
      <c r="AT137" s="648"/>
    </row>
    <row r="138" spans="1:46" ht="12.7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679"/>
      <c r="AC138" s="679"/>
      <c r="AD138" s="679"/>
      <c r="AE138" s="679"/>
      <c r="AF138" s="679"/>
      <c r="AG138" s="679"/>
      <c r="AH138" s="679"/>
      <c r="AI138" s="679"/>
      <c r="AJ138" s="679"/>
      <c r="AK138" s="679"/>
      <c r="AL138" s="679"/>
      <c r="AM138" s="679"/>
      <c r="AN138" s="679"/>
      <c r="AO138" s="648"/>
      <c r="AP138" s="648"/>
      <c r="AQ138" s="679"/>
      <c r="AR138" s="679"/>
      <c r="AS138" s="679"/>
      <c r="AT138" s="648"/>
    </row>
    <row r="139" spans="1:46" ht="12.7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679"/>
      <c r="AC139" s="679"/>
      <c r="AD139" s="679"/>
      <c r="AE139" s="679"/>
      <c r="AF139" s="679"/>
      <c r="AG139" s="679"/>
      <c r="AH139" s="679"/>
      <c r="AI139" s="679"/>
      <c r="AJ139" s="679"/>
      <c r="AK139" s="679"/>
      <c r="AL139" s="679"/>
      <c r="AM139" s="679"/>
      <c r="AN139" s="679"/>
      <c r="AO139" s="648"/>
      <c r="AP139" s="648"/>
      <c r="AQ139" s="679"/>
      <c r="AR139" s="679"/>
      <c r="AS139" s="679"/>
      <c r="AT139" s="648"/>
    </row>
    <row r="140" spans="1:46" ht="12.7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679"/>
      <c r="AC140" s="679"/>
      <c r="AD140" s="679"/>
      <c r="AE140" s="679"/>
      <c r="AF140" s="679"/>
      <c r="AG140" s="679"/>
      <c r="AH140" s="679"/>
      <c r="AI140" s="679"/>
      <c r="AJ140" s="679"/>
      <c r="AK140" s="679"/>
      <c r="AL140" s="679"/>
      <c r="AM140" s="679"/>
      <c r="AN140" s="679"/>
      <c r="AO140" s="648"/>
      <c r="AP140" s="648"/>
      <c r="AQ140" s="679"/>
      <c r="AR140" s="679"/>
      <c r="AS140" s="679"/>
      <c r="AT140" s="648"/>
    </row>
    <row r="141" spans="1:46" ht="12.7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679"/>
      <c r="AC141" s="679"/>
      <c r="AD141" s="679"/>
      <c r="AE141" s="679"/>
      <c r="AF141" s="679"/>
      <c r="AG141" s="679"/>
      <c r="AH141" s="679"/>
      <c r="AI141" s="679"/>
      <c r="AJ141" s="679"/>
      <c r="AK141" s="679"/>
      <c r="AL141" s="679"/>
      <c r="AM141" s="679"/>
      <c r="AN141" s="679"/>
      <c r="AO141" s="648"/>
      <c r="AP141" s="648"/>
      <c r="AQ141" s="679"/>
      <c r="AR141" s="679"/>
      <c r="AS141" s="679"/>
      <c r="AT141" s="648"/>
    </row>
    <row r="142" spans="1:46" ht="12.7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679"/>
      <c r="AC142" s="679"/>
      <c r="AD142" s="679"/>
      <c r="AE142" s="679"/>
      <c r="AF142" s="679"/>
      <c r="AG142" s="679"/>
      <c r="AH142" s="679"/>
      <c r="AI142" s="679"/>
      <c r="AJ142" s="679"/>
      <c r="AK142" s="679"/>
      <c r="AL142" s="679"/>
      <c r="AM142" s="679"/>
      <c r="AN142" s="679"/>
      <c r="AO142" s="648"/>
      <c r="AP142" s="648"/>
      <c r="AQ142" s="679"/>
      <c r="AR142" s="679"/>
      <c r="AS142" s="679"/>
      <c r="AT142" s="648"/>
    </row>
    <row r="143" spans="1:46" ht="12.7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679"/>
      <c r="AC143" s="679"/>
      <c r="AD143" s="679"/>
      <c r="AE143" s="679"/>
      <c r="AF143" s="679"/>
      <c r="AG143" s="679"/>
      <c r="AH143" s="679"/>
      <c r="AI143" s="679"/>
      <c r="AJ143" s="679"/>
      <c r="AK143" s="679"/>
      <c r="AL143" s="679"/>
      <c r="AM143" s="679"/>
      <c r="AN143" s="679"/>
      <c r="AO143" s="648"/>
      <c r="AP143" s="648"/>
      <c r="AQ143" s="679"/>
      <c r="AR143" s="679"/>
      <c r="AS143" s="679"/>
      <c r="AT143" s="648"/>
    </row>
    <row r="144" spans="1:46" ht="12.7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679"/>
      <c r="AC144" s="679"/>
      <c r="AD144" s="679"/>
      <c r="AE144" s="679"/>
      <c r="AF144" s="679"/>
      <c r="AG144" s="679"/>
      <c r="AH144" s="679"/>
      <c r="AI144" s="679"/>
      <c r="AJ144" s="679"/>
      <c r="AK144" s="679"/>
      <c r="AL144" s="679"/>
      <c r="AM144" s="679"/>
      <c r="AN144" s="679"/>
      <c r="AO144" s="648"/>
      <c r="AP144" s="648"/>
      <c r="AQ144" s="679"/>
      <c r="AR144" s="679"/>
      <c r="AS144" s="679"/>
      <c r="AT144" s="648"/>
    </row>
    <row r="145" spans="1:46" ht="12.7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679"/>
      <c r="AC145" s="679"/>
      <c r="AD145" s="679"/>
      <c r="AE145" s="679"/>
      <c r="AF145" s="679"/>
      <c r="AG145" s="679"/>
      <c r="AH145" s="679"/>
      <c r="AI145" s="679"/>
      <c r="AJ145" s="679"/>
      <c r="AK145" s="679"/>
      <c r="AL145" s="679"/>
      <c r="AM145" s="679"/>
      <c r="AN145" s="679"/>
      <c r="AO145" s="648"/>
      <c r="AP145" s="648"/>
      <c r="AQ145" s="679"/>
      <c r="AR145" s="679"/>
      <c r="AS145" s="679"/>
      <c r="AT145" s="648"/>
    </row>
    <row r="146" spans="1:46" ht="12.7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c r="AA146" s="37"/>
      <c r="AB146" s="679"/>
      <c r="AC146" s="679"/>
      <c r="AD146" s="679"/>
      <c r="AE146" s="679"/>
      <c r="AF146" s="679"/>
      <c r="AG146" s="679"/>
      <c r="AH146" s="679"/>
      <c r="AI146" s="679"/>
      <c r="AJ146" s="679"/>
      <c r="AK146" s="679"/>
      <c r="AL146" s="679"/>
      <c r="AM146" s="679"/>
      <c r="AN146" s="679"/>
      <c r="AO146" s="648"/>
      <c r="AP146" s="648"/>
      <c r="AQ146" s="679"/>
      <c r="AR146" s="679"/>
      <c r="AS146" s="679"/>
      <c r="AT146" s="648"/>
    </row>
    <row r="147" spans="1:46" ht="12.7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c r="AA147" s="37"/>
      <c r="AB147" s="679"/>
      <c r="AC147" s="679"/>
      <c r="AD147" s="679"/>
      <c r="AE147" s="679"/>
      <c r="AF147" s="679"/>
      <c r="AG147" s="679"/>
      <c r="AH147" s="679"/>
      <c r="AI147" s="679"/>
      <c r="AJ147" s="679"/>
      <c r="AK147" s="679"/>
      <c r="AL147" s="679"/>
      <c r="AM147" s="679"/>
      <c r="AN147" s="679"/>
      <c r="AO147" s="648"/>
      <c r="AP147" s="648"/>
      <c r="AQ147" s="679"/>
      <c r="AR147" s="679"/>
      <c r="AS147" s="679"/>
      <c r="AT147" s="648"/>
    </row>
    <row r="148" spans="1:46" ht="12.7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679"/>
      <c r="AC148" s="679"/>
      <c r="AD148" s="679"/>
      <c r="AE148" s="679"/>
      <c r="AF148" s="679"/>
      <c r="AG148" s="679"/>
      <c r="AH148" s="679"/>
      <c r="AI148" s="679"/>
      <c r="AJ148" s="679"/>
      <c r="AK148" s="679"/>
      <c r="AL148" s="679"/>
      <c r="AM148" s="679"/>
      <c r="AN148" s="679"/>
      <c r="AO148" s="648"/>
      <c r="AP148" s="648"/>
      <c r="AQ148" s="679"/>
      <c r="AR148" s="679"/>
      <c r="AS148" s="679"/>
      <c r="AT148" s="648"/>
    </row>
    <row r="149" spans="1:46" ht="12.7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679"/>
      <c r="AC149" s="679"/>
      <c r="AD149" s="679"/>
      <c r="AE149" s="679"/>
      <c r="AF149" s="679"/>
      <c r="AG149" s="679"/>
      <c r="AH149" s="679"/>
      <c r="AI149" s="679"/>
      <c r="AJ149" s="679"/>
      <c r="AK149" s="679"/>
      <c r="AL149" s="679"/>
      <c r="AM149" s="679"/>
      <c r="AN149" s="679"/>
      <c r="AO149" s="648"/>
      <c r="AP149" s="648"/>
      <c r="AQ149" s="679"/>
      <c r="AR149" s="679"/>
      <c r="AS149" s="679"/>
      <c r="AT149" s="648"/>
    </row>
    <row r="150" spans="1:46" ht="12.7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679"/>
      <c r="AC150" s="679"/>
      <c r="AD150" s="679"/>
      <c r="AE150" s="679"/>
      <c r="AF150" s="679"/>
      <c r="AG150" s="679"/>
      <c r="AH150" s="679"/>
      <c r="AI150" s="679"/>
      <c r="AJ150" s="679"/>
      <c r="AK150" s="679"/>
      <c r="AL150" s="679"/>
      <c r="AM150" s="679"/>
      <c r="AN150" s="679"/>
      <c r="AO150" s="648"/>
      <c r="AP150" s="648"/>
      <c r="AQ150" s="679"/>
      <c r="AR150" s="679"/>
      <c r="AS150" s="679"/>
      <c r="AT150" s="648"/>
    </row>
    <row r="151" spans="1:46" ht="12.7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679"/>
      <c r="AC151" s="679"/>
      <c r="AD151" s="679"/>
      <c r="AE151" s="679"/>
      <c r="AF151" s="679"/>
      <c r="AG151" s="679"/>
      <c r="AH151" s="679"/>
      <c r="AI151" s="679"/>
      <c r="AJ151" s="679"/>
      <c r="AK151" s="679"/>
      <c r="AL151" s="679"/>
      <c r="AM151" s="679"/>
      <c r="AN151" s="679"/>
      <c r="AO151" s="648"/>
      <c r="AP151" s="648"/>
      <c r="AQ151" s="679"/>
      <c r="AR151" s="679"/>
      <c r="AS151" s="679"/>
      <c r="AT151" s="648"/>
    </row>
    <row r="152" spans="1:46" ht="12.7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679"/>
      <c r="AC152" s="679"/>
      <c r="AD152" s="679"/>
      <c r="AE152" s="679"/>
      <c r="AF152" s="679"/>
      <c r="AG152" s="679"/>
      <c r="AH152" s="679"/>
      <c r="AI152" s="679"/>
      <c r="AJ152" s="679"/>
      <c r="AK152" s="679"/>
      <c r="AL152" s="679"/>
      <c r="AM152" s="679"/>
      <c r="AN152" s="679"/>
      <c r="AO152" s="648"/>
      <c r="AP152" s="648"/>
      <c r="AQ152" s="679"/>
      <c r="AR152" s="679"/>
      <c r="AS152" s="679"/>
      <c r="AT152" s="648"/>
    </row>
    <row r="153" spans="1:46" ht="12.7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679"/>
      <c r="AC153" s="679"/>
      <c r="AD153" s="679"/>
      <c r="AE153" s="679"/>
      <c r="AF153" s="679"/>
      <c r="AG153" s="679"/>
      <c r="AH153" s="679"/>
      <c r="AI153" s="679"/>
      <c r="AJ153" s="679"/>
      <c r="AK153" s="679"/>
      <c r="AL153" s="679"/>
      <c r="AM153" s="679"/>
      <c r="AN153" s="679"/>
      <c r="AO153" s="648"/>
      <c r="AP153" s="648"/>
      <c r="AQ153" s="679"/>
      <c r="AR153" s="679"/>
      <c r="AS153" s="679"/>
      <c r="AT153" s="648"/>
    </row>
    <row r="154" spans="1:46" ht="12.7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679"/>
      <c r="AC154" s="679"/>
      <c r="AD154" s="679"/>
      <c r="AE154" s="679"/>
      <c r="AF154" s="679"/>
      <c r="AG154" s="679"/>
      <c r="AH154" s="679"/>
      <c r="AI154" s="679"/>
      <c r="AJ154" s="679"/>
      <c r="AK154" s="679"/>
      <c r="AL154" s="679"/>
      <c r="AM154" s="679"/>
      <c r="AN154" s="679"/>
      <c r="AO154" s="648"/>
      <c r="AP154" s="648"/>
      <c r="AQ154" s="679"/>
      <c r="AR154" s="679"/>
      <c r="AS154" s="679"/>
      <c r="AT154" s="648"/>
    </row>
    <row r="155" spans="1:46" ht="12.7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c r="AA155" s="37"/>
      <c r="AB155" s="679"/>
      <c r="AC155" s="679"/>
      <c r="AD155" s="679"/>
      <c r="AE155" s="679"/>
      <c r="AF155" s="679"/>
      <c r="AG155" s="679"/>
      <c r="AH155" s="679"/>
      <c r="AI155" s="679"/>
      <c r="AJ155" s="679"/>
      <c r="AK155" s="679"/>
      <c r="AL155" s="679"/>
      <c r="AM155" s="679"/>
      <c r="AN155" s="679"/>
      <c r="AO155" s="648"/>
      <c r="AP155" s="648"/>
      <c r="AQ155" s="679"/>
      <c r="AR155" s="679"/>
      <c r="AS155" s="679"/>
      <c r="AT155" s="648"/>
    </row>
    <row r="156" spans="1:46" ht="12.7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679"/>
      <c r="AC156" s="679"/>
      <c r="AD156" s="679"/>
      <c r="AE156" s="679"/>
      <c r="AF156" s="679"/>
      <c r="AG156" s="679"/>
      <c r="AH156" s="679"/>
      <c r="AI156" s="679"/>
      <c r="AJ156" s="679"/>
      <c r="AK156" s="679"/>
      <c r="AL156" s="679"/>
      <c r="AM156" s="679"/>
      <c r="AN156" s="679"/>
      <c r="AO156" s="648"/>
      <c r="AP156" s="648"/>
      <c r="AQ156" s="679"/>
      <c r="AR156" s="679"/>
      <c r="AS156" s="679"/>
      <c r="AT156" s="648"/>
    </row>
    <row r="157" spans="1:46" ht="12.7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679"/>
      <c r="AC157" s="679"/>
      <c r="AD157" s="679"/>
      <c r="AE157" s="679"/>
      <c r="AF157" s="679"/>
      <c r="AG157" s="679"/>
      <c r="AH157" s="679"/>
      <c r="AI157" s="679"/>
      <c r="AJ157" s="679"/>
      <c r="AK157" s="679"/>
      <c r="AL157" s="679"/>
      <c r="AM157" s="679"/>
      <c r="AN157" s="679"/>
      <c r="AO157" s="648"/>
      <c r="AP157" s="648"/>
      <c r="AQ157" s="679"/>
      <c r="AR157" s="679"/>
      <c r="AS157" s="679"/>
      <c r="AT157" s="648"/>
    </row>
    <row r="158" spans="1:46" ht="12.7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679"/>
      <c r="AC158" s="679"/>
      <c r="AD158" s="679"/>
      <c r="AE158" s="679"/>
      <c r="AF158" s="679"/>
      <c r="AG158" s="679"/>
      <c r="AH158" s="679"/>
      <c r="AI158" s="679"/>
      <c r="AJ158" s="679"/>
      <c r="AK158" s="679"/>
      <c r="AL158" s="679"/>
      <c r="AM158" s="679"/>
      <c r="AN158" s="679"/>
      <c r="AO158" s="648"/>
      <c r="AP158" s="648"/>
      <c r="AQ158" s="679"/>
      <c r="AR158" s="679"/>
      <c r="AS158" s="679"/>
      <c r="AT158" s="648"/>
    </row>
    <row r="159" spans="1:46" ht="12.7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679"/>
      <c r="AC159" s="679"/>
      <c r="AD159" s="679"/>
      <c r="AE159" s="679"/>
      <c r="AF159" s="679"/>
      <c r="AG159" s="679"/>
      <c r="AH159" s="679"/>
      <c r="AI159" s="679"/>
      <c r="AJ159" s="679"/>
      <c r="AK159" s="679"/>
      <c r="AL159" s="679"/>
      <c r="AM159" s="679"/>
      <c r="AN159" s="679"/>
      <c r="AO159" s="648"/>
      <c r="AP159" s="648"/>
      <c r="AQ159" s="679"/>
      <c r="AR159" s="679"/>
      <c r="AS159" s="679"/>
      <c r="AT159" s="648"/>
    </row>
    <row r="160" spans="1:46" ht="12.7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679"/>
      <c r="AC160" s="679"/>
      <c r="AD160" s="679"/>
      <c r="AE160" s="679"/>
      <c r="AF160" s="679"/>
      <c r="AG160" s="679"/>
      <c r="AH160" s="679"/>
      <c r="AI160" s="679"/>
      <c r="AJ160" s="679"/>
      <c r="AK160" s="679"/>
      <c r="AL160" s="679"/>
      <c r="AM160" s="679"/>
      <c r="AN160" s="679"/>
      <c r="AO160" s="648"/>
      <c r="AP160" s="648"/>
      <c r="AQ160" s="679"/>
      <c r="AR160" s="679"/>
      <c r="AS160" s="679"/>
      <c r="AT160" s="648"/>
    </row>
    <row r="161" spans="1:46" ht="12.7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679"/>
      <c r="AC161" s="679"/>
      <c r="AD161" s="679"/>
      <c r="AE161" s="679"/>
      <c r="AF161" s="679"/>
      <c r="AG161" s="679"/>
      <c r="AH161" s="679"/>
      <c r="AI161" s="679"/>
      <c r="AJ161" s="679"/>
      <c r="AK161" s="679"/>
      <c r="AL161" s="679"/>
      <c r="AM161" s="679"/>
      <c r="AN161" s="679"/>
      <c r="AO161" s="648"/>
      <c r="AP161" s="648"/>
      <c r="AQ161" s="679"/>
      <c r="AR161" s="679"/>
      <c r="AS161" s="679"/>
      <c r="AT161" s="648"/>
    </row>
    <row r="162" spans="1:46" ht="12.7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679"/>
      <c r="AC162" s="679"/>
      <c r="AD162" s="679"/>
      <c r="AE162" s="679"/>
      <c r="AF162" s="679"/>
      <c r="AG162" s="679"/>
      <c r="AH162" s="679"/>
      <c r="AI162" s="679"/>
      <c r="AJ162" s="679"/>
      <c r="AK162" s="679"/>
      <c r="AL162" s="679"/>
      <c r="AM162" s="679"/>
      <c r="AN162" s="679"/>
      <c r="AO162" s="648"/>
      <c r="AP162" s="648"/>
      <c r="AQ162" s="679"/>
      <c r="AR162" s="679"/>
      <c r="AS162" s="679"/>
      <c r="AT162" s="648"/>
    </row>
    <row r="163" spans="1:46" ht="12.7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679"/>
      <c r="AC163" s="679"/>
      <c r="AD163" s="679"/>
      <c r="AE163" s="679"/>
      <c r="AF163" s="679"/>
      <c r="AG163" s="679"/>
      <c r="AH163" s="679"/>
      <c r="AI163" s="679"/>
      <c r="AJ163" s="679"/>
      <c r="AK163" s="679"/>
      <c r="AL163" s="679"/>
      <c r="AM163" s="679"/>
      <c r="AN163" s="679"/>
      <c r="AO163" s="648"/>
      <c r="AP163" s="648"/>
      <c r="AQ163" s="679"/>
      <c r="AR163" s="679"/>
      <c r="AS163" s="679"/>
      <c r="AT163" s="648"/>
    </row>
    <row r="164" spans="1:46" ht="12.7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679"/>
      <c r="AC164" s="679"/>
      <c r="AD164" s="679"/>
      <c r="AE164" s="679"/>
      <c r="AF164" s="679"/>
      <c r="AG164" s="679"/>
      <c r="AH164" s="679"/>
      <c r="AI164" s="679"/>
      <c r="AJ164" s="679"/>
      <c r="AK164" s="679"/>
      <c r="AL164" s="679"/>
      <c r="AM164" s="679"/>
      <c r="AN164" s="679"/>
      <c r="AO164" s="648"/>
      <c r="AP164" s="648"/>
      <c r="AQ164" s="679"/>
      <c r="AR164" s="679"/>
      <c r="AS164" s="679"/>
      <c r="AT164" s="648"/>
    </row>
    <row r="165" spans="1:46" ht="12.7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679"/>
      <c r="AC165" s="679"/>
      <c r="AD165" s="679"/>
      <c r="AE165" s="679"/>
      <c r="AF165" s="679"/>
      <c r="AG165" s="679"/>
      <c r="AH165" s="679"/>
      <c r="AI165" s="679"/>
      <c r="AJ165" s="679"/>
      <c r="AK165" s="679"/>
      <c r="AL165" s="679"/>
      <c r="AM165" s="679"/>
      <c r="AN165" s="679"/>
      <c r="AO165" s="648"/>
      <c r="AP165" s="648"/>
      <c r="AQ165" s="679"/>
      <c r="AR165" s="679"/>
      <c r="AS165" s="679"/>
      <c r="AT165" s="648"/>
    </row>
    <row r="166" spans="1:46" ht="12.7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679"/>
      <c r="AC166" s="679"/>
      <c r="AD166" s="679"/>
      <c r="AE166" s="679"/>
      <c r="AF166" s="679"/>
      <c r="AG166" s="679"/>
      <c r="AH166" s="679"/>
      <c r="AI166" s="679"/>
      <c r="AJ166" s="679"/>
      <c r="AK166" s="679"/>
      <c r="AL166" s="679"/>
      <c r="AM166" s="679"/>
      <c r="AN166" s="679"/>
      <c r="AO166" s="648"/>
      <c r="AP166" s="648"/>
      <c r="AQ166" s="679"/>
      <c r="AR166" s="679"/>
      <c r="AS166" s="679"/>
      <c r="AT166" s="648"/>
    </row>
    <row r="167" spans="1:46" ht="12.7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679"/>
      <c r="AC167" s="679"/>
      <c r="AD167" s="679"/>
      <c r="AE167" s="679"/>
      <c r="AF167" s="679"/>
      <c r="AG167" s="679"/>
      <c r="AH167" s="679"/>
      <c r="AI167" s="679"/>
      <c r="AJ167" s="679"/>
      <c r="AK167" s="679"/>
      <c r="AL167" s="679"/>
      <c r="AM167" s="679"/>
      <c r="AN167" s="679"/>
      <c r="AO167" s="648"/>
      <c r="AP167" s="648"/>
      <c r="AQ167" s="679"/>
      <c r="AR167" s="679"/>
      <c r="AS167" s="679"/>
      <c r="AT167" s="648"/>
    </row>
    <row r="168" spans="1:46" ht="12.7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679"/>
      <c r="AC168" s="679"/>
      <c r="AD168" s="679"/>
      <c r="AE168" s="679"/>
      <c r="AF168" s="679"/>
      <c r="AG168" s="679"/>
      <c r="AH168" s="679"/>
      <c r="AI168" s="679"/>
      <c r="AJ168" s="679"/>
      <c r="AK168" s="679"/>
      <c r="AL168" s="679"/>
      <c r="AM168" s="679"/>
      <c r="AN168" s="679"/>
      <c r="AO168" s="648"/>
      <c r="AP168" s="648"/>
      <c r="AQ168" s="679"/>
      <c r="AR168" s="679"/>
      <c r="AS168" s="679"/>
      <c r="AT168" s="648"/>
    </row>
    <row r="169" spans="1:46" ht="12.7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679"/>
      <c r="AC169" s="679"/>
      <c r="AD169" s="679"/>
      <c r="AE169" s="679"/>
      <c r="AF169" s="679"/>
      <c r="AG169" s="679"/>
      <c r="AH169" s="679"/>
      <c r="AI169" s="679"/>
      <c r="AJ169" s="679"/>
      <c r="AK169" s="679"/>
      <c r="AL169" s="679"/>
      <c r="AM169" s="679"/>
      <c r="AN169" s="679"/>
      <c r="AO169" s="648"/>
      <c r="AP169" s="648"/>
      <c r="AQ169" s="679"/>
      <c r="AR169" s="679"/>
      <c r="AS169" s="679"/>
      <c r="AT169" s="648"/>
    </row>
    <row r="170" spans="1:46" ht="12.7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679"/>
      <c r="AC170" s="679"/>
      <c r="AD170" s="679"/>
      <c r="AE170" s="679"/>
      <c r="AF170" s="679"/>
      <c r="AG170" s="679"/>
      <c r="AH170" s="679"/>
      <c r="AI170" s="679"/>
      <c r="AJ170" s="679"/>
      <c r="AK170" s="679"/>
      <c r="AL170" s="679"/>
      <c r="AM170" s="679"/>
      <c r="AN170" s="679"/>
      <c r="AO170" s="648"/>
      <c r="AP170" s="648"/>
      <c r="AQ170" s="679"/>
      <c r="AR170" s="679"/>
      <c r="AS170" s="679"/>
      <c r="AT170" s="648"/>
    </row>
    <row r="171" spans="1:46" ht="12.7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679"/>
      <c r="AC171" s="679"/>
      <c r="AD171" s="679"/>
      <c r="AE171" s="679"/>
      <c r="AF171" s="679"/>
      <c r="AG171" s="679"/>
      <c r="AH171" s="679"/>
      <c r="AI171" s="679"/>
      <c r="AJ171" s="679"/>
      <c r="AK171" s="679"/>
      <c r="AL171" s="679"/>
      <c r="AM171" s="679"/>
      <c r="AN171" s="679"/>
      <c r="AO171" s="648"/>
      <c r="AP171" s="648"/>
      <c r="AQ171" s="679"/>
      <c r="AR171" s="679"/>
      <c r="AS171" s="679"/>
      <c r="AT171" s="648"/>
    </row>
    <row r="172" spans="1:46" ht="12.7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679"/>
      <c r="AC172" s="679"/>
      <c r="AD172" s="679"/>
      <c r="AE172" s="679"/>
      <c r="AF172" s="679"/>
      <c r="AG172" s="679"/>
      <c r="AH172" s="679"/>
      <c r="AI172" s="679"/>
      <c r="AJ172" s="679"/>
      <c r="AK172" s="679"/>
      <c r="AL172" s="679"/>
      <c r="AM172" s="679"/>
      <c r="AN172" s="679"/>
      <c r="AO172" s="648"/>
      <c r="AP172" s="648"/>
      <c r="AQ172" s="679"/>
      <c r="AR172" s="679"/>
      <c r="AS172" s="679"/>
      <c r="AT172" s="648"/>
    </row>
    <row r="173" spans="1:46" ht="12.7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679"/>
      <c r="AC173" s="679"/>
      <c r="AD173" s="679"/>
      <c r="AE173" s="679"/>
      <c r="AF173" s="679"/>
      <c r="AG173" s="679"/>
      <c r="AH173" s="679"/>
      <c r="AI173" s="679"/>
      <c r="AJ173" s="679"/>
      <c r="AK173" s="679"/>
      <c r="AL173" s="679"/>
      <c r="AM173" s="679"/>
      <c r="AN173" s="679"/>
      <c r="AO173" s="648"/>
      <c r="AP173" s="648"/>
      <c r="AQ173" s="679"/>
      <c r="AR173" s="679"/>
      <c r="AS173" s="679"/>
      <c r="AT173" s="648"/>
    </row>
    <row r="174" spans="1:46" ht="12.7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679"/>
      <c r="AC174" s="679"/>
      <c r="AD174" s="679"/>
      <c r="AE174" s="679"/>
      <c r="AF174" s="679"/>
      <c r="AG174" s="679"/>
      <c r="AH174" s="679"/>
      <c r="AI174" s="679"/>
      <c r="AJ174" s="679"/>
      <c r="AK174" s="679"/>
      <c r="AL174" s="679"/>
      <c r="AM174" s="679"/>
      <c r="AN174" s="679"/>
      <c r="AO174" s="648"/>
      <c r="AP174" s="648"/>
      <c r="AQ174" s="679"/>
      <c r="AR174" s="679"/>
      <c r="AS174" s="679"/>
      <c r="AT174" s="648"/>
    </row>
    <row r="175" spans="1:46" ht="12.7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679"/>
      <c r="AC175" s="679"/>
      <c r="AD175" s="679"/>
      <c r="AE175" s="679"/>
      <c r="AF175" s="679"/>
      <c r="AG175" s="679"/>
      <c r="AH175" s="679"/>
      <c r="AI175" s="679"/>
      <c r="AJ175" s="679"/>
      <c r="AK175" s="679"/>
      <c r="AL175" s="679"/>
      <c r="AM175" s="679"/>
      <c r="AN175" s="679"/>
      <c r="AO175" s="648"/>
      <c r="AP175" s="648"/>
      <c r="AQ175" s="679"/>
      <c r="AR175" s="679"/>
      <c r="AS175" s="679"/>
      <c r="AT175" s="648"/>
    </row>
    <row r="176" spans="1:46" ht="12.7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679"/>
      <c r="AC176" s="679"/>
      <c r="AD176" s="679"/>
      <c r="AE176" s="679"/>
      <c r="AF176" s="679"/>
      <c r="AG176" s="679"/>
      <c r="AH176" s="679"/>
      <c r="AI176" s="679"/>
      <c r="AJ176" s="679"/>
      <c r="AK176" s="679"/>
      <c r="AL176" s="679"/>
      <c r="AM176" s="679"/>
      <c r="AN176" s="679"/>
      <c r="AO176" s="648"/>
      <c r="AP176" s="648"/>
      <c r="AQ176" s="679"/>
      <c r="AR176" s="679"/>
      <c r="AS176" s="679"/>
      <c r="AT176" s="648"/>
    </row>
    <row r="177" spans="1:46" ht="12.7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679"/>
      <c r="AC177" s="679"/>
      <c r="AD177" s="679"/>
      <c r="AE177" s="679"/>
      <c r="AF177" s="679"/>
      <c r="AG177" s="679"/>
      <c r="AH177" s="679"/>
      <c r="AI177" s="679"/>
      <c r="AJ177" s="679"/>
      <c r="AK177" s="679"/>
      <c r="AL177" s="679"/>
      <c r="AM177" s="679"/>
      <c r="AN177" s="679"/>
      <c r="AO177" s="648"/>
      <c r="AP177" s="648"/>
      <c r="AQ177" s="679"/>
      <c r="AR177" s="679"/>
      <c r="AS177" s="679"/>
      <c r="AT177" s="648"/>
    </row>
    <row r="178" spans="1:46" ht="12.7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679"/>
      <c r="AC178" s="679"/>
      <c r="AD178" s="679"/>
      <c r="AE178" s="679"/>
      <c r="AF178" s="679"/>
      <c r="AG178" s="679"/>
      <c r="AH178" s="679"/>
      <c r="AI178" s="679"/>
      <c r="AJ178" s="679"/>
      <c r="AK178" s="679"/>
      <c r="AL178" s="679"/>
      <c r="AM178" s="679"/>
      <c r="AN178" s="679"/>
      <c r="AO178" s="648"/>
      <c r="AP178" s="648"/>
      <c r="AQ178" s="679"/>
      <c r="AR178" s="679"/>
      <c r="AS178" s="679"/>
      <c r="AT178" s="648"/>
    </row>
    <row r="179" spans="1:46" ht="12.7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679"/>
      <c r="AC179" s="679"/>
      <c r="AD179" s="679"/>
      <c r="AE179" s="679"/>
      <c r="AF179" s="679"/>
      <c r="AG179" s="679"/>
      <c r="AH179" s="679"/>
      <c r="AI179" s="679"/>
      <c r="AJ179" s="679"/>
      <c r="AK179" s="679"/>
      <c r="AL179" s="679"/>
      <c r="AM179" s="679"/>
      <c r="AN179" s="679"/>
      <c r="AO179" s="648"/>
      <c r="AP179" s="648"/>
      <c r="AQ179" s="679"/>
      <c r="AR179" s="679"/>
      <c r="AS179" s="679"/>
      <c r="AT179" s="648"/>
    </row>
    <row r="180" spans="1:46" ht="12.7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679"/>
      <c r="AC180" s="679"/>
      <c r="AD180" s="679"/>
      <c r="AE180" s="679"/>
      <c r="AF180" s="679"/>
      <c r="AG180" s="679"/>
      <c r="AH180" s="679"/>
      <c r="AI180" s="679"/>
      <c r="AJ180" s="679"/>
      <c r="AK180" s="679"/>
      <c r="AL180" s="679"/>
      <c r="AM180" s="679"/>
      <c r="AN180" s="679"/>
      <c r="AO180" s="648"/>
      <c r="AP180" s="648"/>
      <c r="AQ180" s="679"/>
      <c r="AR180" s="679"/>
      <c r="AS180" s="679"/>
      <c r="AT180" s="648"/>
    </row>
    <row r="181" spans="1:46" ht="12.7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679"/>
      <c r="AC181" s="679"/>
      <c r="AD181" s="679"/>
      <c r="AE181" s="679"/>
      <c r="AF181" s="679"/>
      <c r="AG181" s="679"/>
      <c r="AH181" s="679"/>
      <c r="AI181" s="679"/>
      <c r="AJ181" s="679"/>
      <c r="AK181" s="679"/>
      <c r="AL181" s="679"/>
      <c r="AM181" s="679"/>
      <c r="AN181" s="679"/>
      <c r="AO181" s="648"/>
      <c r="AP181" s="648"/>
      <c r="AQ181" s="679"/>
      <c r="AR181" s="679"/>
      <c r="AS181" s="679"/>
      <c r="AT181" s="648"/>
    </row>
    <row r="182" spans="1:46" ht="12.7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679"/>
      <c r="AC182" s="679"/>
      <c r="AD182" s="679"/>
      <c r="AE182" s="679"/>
      <c r="AF182" s="679"/>
      <c r="AG182" s="679"/>
      <c r="AH182" s="679"/>
      <c r="AI182" s="679"/>
      <c r="AJ182" s="679"/>
      <c r="AK182" s="679"/>
      <c r="AL182" s="679"/>
      <c r="AM182" s="679"/>
      <c r="AN182" s="679"/>
      <c r="AO182" s="648"/>
      <c r="AP182" s="648"/>
      <c r="AQ182" s="679"/>
      <c r="AR182" s="679"/>
      <c r="AS182" s="679"/>
      <c r="AT182" s="648"/>
    </row>
    <row r="183" spans="1:46" ht="12.7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679"/>
      <c r="AC183" s="679"/>
      <c r="AD183" s="679"/>
      <c r="AE183" s="679"/>
      <c r="AF183" s="679"/>
      <c r="AG183" s="679"/>
      <c r="AH183" s="679"/>
      <c r="AI183" s="679"/>
      <c r="AJ183" s="679"/>
      <c r="AK183" s="679"/>
      <c r="AL183" s="679"/>
      <c r="AM183" s="679"/>
      <c r="AN183" s="679"/>
      <c r="AO183" s="648"/>
      <c r="AP183" s="648"/>
      <c r="AQ183" s="679"/>
      <c r="AR183" s="679"/>
      <c r="AS183" s="679"/>
      <c r="AT183" s="648"/>
    </row>
    <row r="184" spans="1:46" ht="12.7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679"/>
      <c r="AC184" s="679"/>
      <c r="AD184" s="679"/>
      <c r="AE184" s="679"/>
      <c r="AF184" s="679"/>
      <c r="AG184" s="679"/>
      <c r="AH184" s="679"/>
      <c r="AI184" s="679"/>
      <c r="AJ184" s="679"/>
      <c r="AK184" s="679"/>
      <c r="AL184" s="679"/>
      <c r="AM184" s="679"/>
      <c r="AN184" s="679"/>
      <c r="AO184" s="648"/>
      <c r="AP184" s="648"/>
      <c r="AQ184" s="679"/>
      <c r="AR184" s="679"/>
      <c r="AS184" s="679"/>
      <c r="AT184" s="648"/>
    </row>
    <row r="185" spans="1:46" ht="12.7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679"/>
      <c r="AC185" s="679"/>
      <c r="AD185" s="679"/>
      <c r="AE185" s="679"/>
      <c r="AF185" s="679"/>
      <c r="AG185" s="679"/>
      <c r="AH185" s="679"/>
      <c r="AI185" s="679"/>
      <c r="AJ185" s="679"/>
      <c r="AK185" s="679"/>
      <c r="AL185" s="679"/>
      <c r="AM185" s="679"/>
      <c r="AN185" s="679"/>
      <c r="AO185" s="648"/>
      <c r="AP185" s="648"/>
      <c r="AQ185" s="679"/>
      <c r="AR185" s="679"/>
      <c r="AS185" s="679"/>
      <c r="AT185" s="648"/>
    </row>
    <row r="186" spans="1:46" ht="12.7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679"/>
      <c r="AC186" s="679"/>
      <c r="AD186" s="679"/>
      <c r="AE186" s="679"/>
      <c r="AF186" s="679"/>
      <c r="AG186" s="679"/>
      <c r="AH186" s="679"/>
      <c r="AI186" s="679"/>
      <c r="AJ186" s="679"/>
      <c r="AK186" s="679"/>
      <c r="AL186" s="679"/>
      <c r="AM186" s="679"/>
      <c r="AN186" s="679"/>
      <c r="AO186" s="648"/>
      <c r="AP186" s="648"/>
      <c r="AQ186" s="679"/>
      <c r="AR186" s="679"/>
      <c r="AS186" s="679"/>
      <c r="AT186" s="648"/>
    </row>
    <row r="187" spans="1:46" ht="12.7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679"/>
      <c r="AC187" s="679"/>
      <c r="AD187" s="679"/>
      <c r="AE187" s="679"/>
      <c r="AF187" s="679"/>
      <c r="AG187" s="679"/>
      <c r="AH187" s="679"/>
      <c r="AI187" s="679"/>
      <c r="AJ187" s="679"/>
      <c r="AK187" s="679"/>
      <c r="AL187" s="679"/>
      <c r="AM187" s="679"/>
      <c r="AN187" s="679"/>
      <c r="AO187" s="648"/>
      <c r="AP187" s="648"/>
      <c r="AQ187" s="679"/>
      <c r="AR187" s="679"/>
      <c r="AS187" s="679"/>
      <c r="AT187" s="648"/>
    </row>
    <row r="188" spans="1:46" ht="12.7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679"/>
      <c r="AC188" s="679"/>
      <c r="AD188" s="679"/>
      <c r="AE188" s="679"/>
      <c r="AF188" s="679"/>
      <c r="AG188" s="679"/>
      <c r="AH188" s="679"/>
      <c r="AI188" s="679"/>
      <c r="AJ188" s="679"/>
      <c r="AK188" s="679"/>
      <c r="AL188" s="679"/>
      <c r="AM188" s="679"/>
      <c r="AN188" s="679"/>
      <c r="AO188" s="648"/>
      <c r="AP188" s="648"/>
      <c r="AQ188" s="679"/>
      <c r="AR188" s="679"/>
      <c r="AS188" s="679"/>
      <c r="AT188" s="648"/>
    </row>
    <row r="189" spans="1:46" ht="12.7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679"/>
      <c r="AC189" s="679"/>
      <c r="AD189" s="679"/>
      <c r="AE189" s="679"/>
      <c r="AF189" s="679"/>
      <c r="AG189" s="679"/>
      <c r="AH189" s="679"/>
      <c r="AI189" s="679"/>
      <c r="AJ189" s="679"/>
      <c r="AK189" s="679"/>
      <c r="AL189" s="679"/>
      <c r="AM189" s="679"/>
      <c r="AN189" s="679"/>
      <c r="AO189" s="648"/>
      <c r="AP189" s="648"/>
      <c r="AQ189" s="679"/>
      <c r="AR189" s="679"/>
      <c r="AS189" s="679"/>
      <c r="AT189" s="648"/>
    </row>
    <row r="190" spans="1:46" ht="12.7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679"/>
      <c r="AC190" s="679"/>
      <c r="AD190" s="679"/>
      <c r="AE190" s="679"/>
      <c r="AF190" s="679"/>
      <c r="AG190" s="679"/>
      <c r="AH190" s="679"/>
      <c r="AI190" s="679"/>
      <c r="AJ190" s="679"/>
      <c r="AK190" s="679"/>
      <c r="AL190" s="679"/>
      <c r="AM190" s="679"/>
      <c r="AN190" s="679"/>
      <c r="AO190" s="648"/>
      <c r="AP190" s="648"/>
      <c r="AQ190" s="679"/>
      <c r="AR190" s="679"/>
      <c r="AS190" s="679"/>
      <c r="AT190" s="648"/>
    </row>
    <row r="191" spans="1:46" ht="12.7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679"/>
      <c r="AC191" s="679"/>
      <c r="AD191" s="679"/>
      <c r="AE191" s="679"/>
      <c r="AF191" s="679"/>
      <c r="AG191" s="679"/>
      <c r="AH191" s="679"/>
      <c r="AI191" s="679"/>
      <c r="AJ191" s="679"/>
      <c r="AK191" s="679"/>
      <c r="AL191" s="679"/>
      <c r="AM191" s="679"/>
      <c r="AN191" s="679"/>
      <c r="AO191" s="648"/>
      <c r="AP191" s="648"/>
      <c r="AQ191" s="679"/>
      <c r="AR191" s="679"/>
      <c r="AS191" s="679"/>
      <c r="AT191" s="648"/>
    </row>
    <row r="192" spans="1:46" ht="12.7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c r="AA192" s="37"/>
      <c r="AB192" s="679"/>
      <c r="AC192" s="679"/>
      <c r="AD192" s="679"/>
      <c r="AE192" s="679"/>
      <c r="AF192" s="679"/>
      <c r="AG192" s="679"/>
      <c r="AH192" s="679"/>
      <c r="AI192" s="679"/>
      <c r="AJ192" s="679"/>
      <c r="AK192" s="679"/>
      <c r="AL192" s="679"/>
      <c r="AM192" s="679"/>
      <c r="AN192" s="679"/>
      <c r="AO192" s="648"/>
      <c r="AP192" s="648"/>
      <c r="AQ192" s="679"/>
      <c r="AR192" s="679"/>
      <c r="AS192" s="679"/>
      <c r="AT192" s="648"/>
    </row>
    <row r="193" spans="1:46" ht="12.7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c r="AA193" s="37"/>
      <c r="AB193" s="679"/>
      <c r="AC193" s="679"/>
      <c r="AD193" s="679"/>
      <c r="AE193" s="679"/>
      <c r="AF193" s="679"/>
      <c r="AG193" s="679"/>
      <c r="AH193" s="679"/>
      <c r="AI193" s="679"/>
      <c r="AJ193" s="679"/>
      <c r="AK193" s="679"/>
      <c r="AL193" s="679"/>
      <c r="AM193" s="679"/>
      <c r="AN193" s="679"/>
      <c r="AO193" s="648"/>
      <c r="AP193" s="648"/>
      <c r="AQ193" s="679"/>
      <c r="AR193" s="679"/>
      <c r="AS193" s="679"/>
      <c r="AT193" s="648"/>
    </row>
    <row r="194" spans="1:46" ht="12.7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c r="AA194" s="37"/>
      <c r="AB194" s="679"/>
      <c r="AC194" s="679"/>
      <c r="AD194" s="679"/>
      <c r="AE194" s="679"/>
      <c r="AF194" s="679"/>
      <c r="AG194" s="679"/>
      <c r="AH194" s="679"/>
      <c r="AI194" s="679"/>
      <c r="AJ194" s="679"/>
      <c r="AK194" s="679"/>
      <c r="AL194" s="679"/>
      <c r="AM194" s="679"/>
      <c r="AN194" s="679"/>
      <c r="AO194" s="648"/>
      <c r="AP194" s="648"/>
      <c r="AQ194" s="679"/>
      <c r="AR194" s="679"/>
      <c r="AS194" s="679"/>
      <c r="AT194" s="648"/>
    </row>
    <row r="195" spans="1:46" ht="12.7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c r="AA195" s="37"/>
      <c r="AB195" s="679"/>
      <c r="AC195" s="679"/>
      <c r="AD195" s="679"/>
      <c r="AE195" s="679"/>
      <c r="AF195" s="679"/>
      <c r="AG195" s="679"/>
      <c r="AH195" s="679"/>
      <c r="AI195" s="679"/>
      <c r="AJ195" s="679"/>
      <c r="AK195" s="679"/>
      <c r="AL195" s="679"/>
      <c r="AM195" s="679"/>
      <c r="AN195" s="679"/>
      <c r="AO195" s="648"/>
      <c r="AP195" s="648"/>
      <c r="AQ195" s="679"/>
      <c r="AR195" s="679"/>
      <c r="AS195" s="679"/>
      <c r="AT195" s="648"/>
    </row>
    <row r="196" spans="1:46" ht="12.7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c r="AA196" s="37"/>
      <c r="AB196" s="679"/>
      <c r="AC196" s="679"/>
      <c r="AD196" s="679"/>
      <c r="AE196" s="679"/>
      <c r="AF196" s="679"/>
      <c r="AG196" s="679"/>
      <c r="AH196" s="679"/>
      <c r="AI196" s="679"/>
      <c r="AJ196" s="679"/>
      <c r="AK196" s="679"/>
      <c r="AL196" s="679"/>
      <c r="AM196" s="679"/>
      <c r="AN196" s="679"/>
      <c r="AO196" s="648"/>
      <c r="AP196" s="648"/>
      <c r="AQ196" s="679"/>
      <c r="AR196" s="679"/>
      <c r="AS196" s="679"/>
      <c r="AT196" s="648"/>
    </row>
    <row r="197" spans="1:46" ht="12.7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c r="AA197" s="37"/>
      <c r="AB197" s="679"/>
      <c r="AC197" s="679"/>
      <c r="AD197" s="679"/>
      <c r="AE197" s="679"/>
      <c r="AF197" s="679"/>
      <c r="AG197" s="679"/>
      <c r="AH197" s="679"/>
      <c r="AI197" s="679"/>
      <c r="AJ197" s="679"/>
      <c r="AK197" s="679"/>
      <c r="AL197" s="679"/>
      <c r="AM197" s="679"/>
      <c r="AN197" s="679"/>
      <c r="AO197" s="648"/>
      <c r="AP197" s="648"/>
      <c r="AQ197" s="679"/>
      <c r="AR197" s="679"/>
      <c r="AS197" s="679"/>
      <c r="AT197" s="648"/>
    </row>
    <row r="198" spans="1:46" ht="12.7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c r="AA198" s="37"/>
      <c r="AB198" s="679"/>
      <c r="AC198" s="679"/>
      <c r="AD198" s="679"/>
      <c r="AE198" s="679"/>
      <c r="AF198" s="679"/>
      <c r="AG198" s="679"/>
      <c r="AH198" s="679"/>
      <c r="AI198" s="679"/>
      <c r="AJ198" s="679"/>
      <c r="AK198" s="679"/>
      <c r="AL198" s="679"/>
      <c r="AM198" s="679"/>
      <c r="AN198" s="679"/>
      <c r="AO198" s="648"/>
      <c r="AP198" s="648"/>
      <c r="AQ198" s="679"/>
      <c r="AR198" s="679"/>
      <c r="AS198" s="679"/>
      <c r="AT198" s="648"/>
    </row>
    <row r="199" spans="1:46" ht="12.7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c r="AA199" s="37"/>
      <c r="AB199" s="679"/>
      <c r="AC199" s="679"/>
      <c r="AD199" s="679"/>
      <c r="AE199" s="679"/>
      <c r="AF199" s="679"/>
      <c r="AG199" s="679"/>
      <c r="AH199" s="679"/>
      <c r="AI199" s="679"/>
      <c r="AJ199" s="679"/>
      <c r="AK199" s="679"/>
      <c r="AL199" s="679"/>
      <c r="AM199" s="679"/>
      <c r="AN199" s="679"/>
      <c r="AO199" s="648"/>
      <c r="AP199" s="648"/>
      <c r="AQ199" s="679"/>
      <c r="AR199" s="679"/>
      <c r="AS199" s="679"/>
      <c r="AT199" s="648"/>
    </row>
    <row r="200" spans="1:46" ht="12.7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c r="AA200" s="37"/>
      <c r="AB200" s="679"/>
      <c r="AC200" s="679"/>
      <c r="AD200" s="679"/>
      <c r="AE200" s="679"/>
      <c r="AF200" s="679"/>
      <c r="AG200" s="679"/>
      <c r="AH200" s="679"/>
      <c r="AI200" s="679"/>
      <c r="AJ200" s="679"/>
      <c r="AK200" s="679"/>
      <c r="AL200" s="679"/>
      <c r="AM200" s="679"/>
      <c r="AN200" s="679"/>
      <c r="AO200" s="648"/>
      <c r="AP200" s="648"/>
      <c r="AQ200" s="679"/>
      <c r="AR200" s="679"/>
      <c r="AS200" s="679"/>
      <c r="AT200" s="648"/>
    </row>
    <row r="201" spans="1:46" ht="12.7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c r="AA201" s="37"/>
      <c r="AB201" s="679"/>
      <c r="AC201" s="679"/>
      <c r="AD201" s="679"/>
      <c r="AE201" s="679"/>
      <c r="AF201" s="679"/>
      <c r="AG201" s="679"/>
      <c r="AH201" s="679"/>
      <c r="AI201" s="679"/>
      <c r="AJ201" s="679"/>
      <c r="AK201" s="679"/>
      <c r="AL201" s="679"/>
      <c r="AM201" s="679"/>
      <c r="AN201" s="679"/>
      <c r="AO201" s="648"/>
      <c r="AP201" s="648"/>
      <c r="AQ201" s="679"/>
      <c r="AR201" s="679"/>
      <c r="AS201" s="679"/>
      <c r="AT201" s="648"/>
    </row>
    <row r="202" spans="1:46" ht="12.7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c r="AA202" s="37"/>
      <c r="AB202" s="679"/>
      <c r="AC202" s="679"/>
      <c r="AD202" s="679"/>
      <c r="AE202" s="679"/>
      <c r="AF202" s="679"/>
      <c r="AG202" s="679"/>
      <c r="AH202" s="679"/>
      <c r="AI202" s="679"/>
      <c r="AJ202" s="679"/>
      <c r="AK202" s="679"/>
      <c r="AL202" s="679"/>
      <c r="AM202" s="679"/>
      <c r="AN202" s="679"/>
      <c r="AO202" s="648"/>
      <c r="AP202" s="648"/>
      <c r="AQ202" s="679"/>
      <c r="AR202" s="679"/>
      <c r="AS202" s="679"/>
      <c r="AT202" s="648"/>
    </row>
    <row r="203" spans="1:46" ht="12.7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c r="AA203" s="37"/>
      <c r="AB203" s="679"/>
      <c r="AC203" s="679"/>
      <c r="AD203" s="679"/>
      <c r="AE203" s="679"/>
      <c r="AF203" s="679"/>
      <c r="AG203" s="679"/>
      <c r="AH203" s="679"/>
      <c r="AI203" s="679"/>
      <c r="AJ203" s="679"/>
      <c r="AK203" s="679"/>
      <c r="AL203" s="679"/>
      <c r="AM203" s="679"/>
      <c r="AN203" s="679"/>
      <c r="AO203" s="648"/>
      <c r="AP203" s="648"/>
      <c r="AQ203" s="679"/>
      <c r="AR203" s="679"/>
      <c r="AS203" s="679"/>
      <c r="AT203" s="648"/>
    </row>
    <row r="204" spans="1:46" ht="12.7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c r="AA204" s="37"/>
      <c r="AB204" s="679"/>
      <c r="AC204" s="679"/>
      <c r="AD204" s="679"/>
      <c r="AE204" s="679"/>
      <c r="AF204" s="679"/>
      <c r="AG204" s="679"/>
      <c r="AH204" s="679"/>
      <c r="AI204" s="679"/>
      <c r="AJ204" s="679"/>
      <c r="AK204" s="679"/>
      <c r="AL204" s="679"/>
      <c r="AM204" s="679"/>
      <c r="AN204" s="679"/>
      <c r="AO204" s="648"/>
      <c r="AP204" s="648"/>
      <c r="AQ204" s="679"/>
      <c r="AR204" s="679"/>
      <c r="AS204" s="679"/>
      <c r="AT204" s="648"/>
    </row>
    <row r="205" spans="1:46" ht="12.7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c r="AA205" s="37"/>
      <c r="AB205" s="679"/>
      <c r="AC205" s="679"/>
      <c r="AD205" s="679"/>
      <c r="AE205" s="679"/>
      <c r="AF205" s="679"/>
      <c r="AG205" s="679"/>
      <c r="AH205" s="679"/>
      <c r="AI205" s="679"/>
      <c r="AJ205" s="679"/>
      <c r="AK205" s="679"/>
      <c r="AL205" s="679"/>
      <c r="AM205" s="679"/>
      <c r="AN205" s="679"/>
      <c r="AO205" s="648"/>
      <c r="AP205" s="648"/>
      <c r="AQ205" s="679"/>
      <c r="AR205" s="679"/>
      <c r="AS205" s="679"/>
      <c r="AT205" s="648"/>
    </row>
    <row r="206" spans="1:46" ht="12.7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c r="AA206" s="37"/>
      <c r="AB206" s="679"/>
      <c r="AC206" s="679"/>
      <c r="AD206" s="679"/>
      <c r="AE206" s="679"/>
      <c r="AF206" s="679"/>
      <c r="AG206" s="679"/>
      <c r="AH206" s="679"/>
      <c r="AI206" s="679"/>
      <c r="AJ206" s="679"/>
      <c r="AK206" s="679"/>
      <c r="AL206" s="679"/>
      <c r="AM206" s="679"/>
      <c r="AN206" s="679"/>
      <c r="AO206" s="648"/>
      <c r="AP206" s="648"/>
      <c r="AQ206" s="679"/>
      <c r="AR206" s="679"/>
      <c r="AS206" s="679"/>
      <c r="AT206" s="648"/>
    </row>
    <row r="207" spans="1:46" ht="12.7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c r="AA207" s="37"/>
      <c r="AB207" s="679"/>
      <c r="AC207" s="679"/>
      <c r="AD207" s="679"/>
      <c r="AE207" s="679"/>
      <c r="AF207" s="679"/>
      <c r="AG207" s="679"/>
      <c r="AH207" s="679"/>
      <c r="AI207" s="679"/>
      <c r="AJ207" s="679"/>
      <c r="AK207" s="679"/>
      <c r="AL207" s="679"/>
      <c r="AM207" s="679"/>
      <c r="AN207" s="679"/>
      <c r="AO207" s="648"/>
      <c r="AP207" s="648"/>
      <c r="AQ207" s="679"/>
      <c r="AR207" s="679"/>
      <c r="AS207" s="679"/>
      <c r="AT207" s="648"/>
    </row>
    <row r="208" spans="1:46" ht="12.7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c r="AA208" s="37"/>
      <c r="AB208" s="679"/>
      <c r="AC208" s="679"/>
      <c r="AD208" s="679"/>
      <c r="AE208" s="679"/>
      <c r="AF208" s="679"/>
      <c r="AG208" s="679"/>
      <c r="AH208" s="679"/>
      <c r="AI208" s="679"/>
      <c r="AJ208" s="679"/>
      <c r="AK208" s="679"/>
      <c r="AL208" s="679"/>
      <c r="AM208" s="679"/>
      <c r="AN208" s="679"/>
      <c r="AO208" s="648"/>
      <c r="AP208" s="648"/>
      <c r="AQ208" s="679"/>
      <c r="AR208" s="679"/>
      <c r="AS208" s="679"/>
      <c r="AT208" s="648"/>
    </row>
    <row r="209" spans="1:46" ht="12.7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c r="AA209" s="37"/>
      <c r="AB209" s="679"/>
      <c r="AC209" s="679"/>
      <c r="AD209" s="679"/>
      <c r="AE209" s="679"/>
      <c r="AF209" s="679"/>
      <c r="AG209" s="679"/>
      <c r="AH209" s="679"/>
      <c r="AI209" s="679"/>
      <c r="AJ209" s="679"/>
      <c r="AK209" s="679"/>
      <c r="AL209" s="679"/>
      <c r="AM209" s="679"/>
      <c r="AN209" s="679"/>
      <c r="AO209" s="648"/>
      <c r="AP209" s="648"/>
      <c r="AQ209" s="679"/>
      <c r="AR209" s="679"/>
      <c r="AS209" s="679"/>
      <c r="AT209" s="648"/>
    </row>
    <row r="210" spans="1:46" ht="12.7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c r="AA210" s="37"/>
      <c r="AB210" s="679"/>
      <c r="AC210" s="679"/>
      <c r="AD210" s="679"/>
      <c r="AE210" s="679"/>
      <c r="AF210" s="679"/>
      <c r="AG210" s="679"/>
      <c r="AH210" s="679"/>
      <c r="AI210" s="679"/>
      <c r="AJ210" s="679"/>
      <c r="AK210" s="679"/>
      <c r="AL210" s="679"/>
      <c r="AM210" s="679"/>
      <c r="AN210" s="679"/>
      <c r="AO210" s="648"/>
      <c r="AP210" s="648"/>
      <c r="AQ210" s="679"/>
      <c r="AR210" s="679"/>
      <c r="AS210" s="679"/>
      <c r="AT210" s="648"/>
    </row>
    <row r="211" spans="1:46" ht="12.7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c r="AA211" s="37"/>
      <c r="AB211" s="679"/>
      <c r="AC211" s="679"/>
      <c r="AD211" s="679"/>
      <c r="AE211" s="679"/>
      <c r="AF211" s="679"/>
      <c r="AG211" s="679"/>
      <c r="AH211" s="679"/>
      <c r="AI211" s="679"/>
      <c r="AJ211" s="679"/>
      <c r="AK211" s="679"/>
      <c r="AL211" s="679"/>
      <c r="AM211" s="679"/>
      <c r="AN211" s="679"/>
      <c r="AO211" s="648"/>
      <c r="AP211" s="648"/>
      <c r="AQ211" s="679"/>
      <c r="AR211" s="679"/>
      <c r="AS211" s="679"/>
      <c r="AT211" s="648"/>
    </row>
    <row r="212" spans="1:46" ht="12.7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c r="AA212" s="37"/>
      <c r="AB212" s="679"/>
      <c r="AC212" s="679"/>
      <c r="AD212" s="679"/>
      <c r="AE212" s="679"/>
      <c r="AF212" s="679"/>
      <c r="AG212" s="679"/>
      <c r="AH212" s="679"/>
      <c r="AI212" s="679"/>
      <c r="AJ212" s="679"/>
      <c r="AK212" s="679"/>
      <c r="AL212" s="679"/>
      <c r="AM212" s="679"/>
      <c r="AN212" s="679"/>
      <c r="AO212" s="648"/>
      <c r="AP212" s="648"/>
      <c r="AQ212" s="679"/>
      <c r="AR212" s="679"/>
      <c r="AS212" s="679"/>
      <c r="AT212" s="648"/>
    </row>
    <row r="213" spans="1:46" ht="12.75"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c r="AA213" s="37"/>
      <c r="AB213" s="679"/>
      <c r="AC213" s="679"/>
      <c r="AD213" s="679"/>
      <c r="AE213" s="679"/>
      <c r="AF213" s="679"/>
      <c r="AG213" s="679"/>
      <c r="AH213" s="679"/>
      <c r="AI213" s="679"/>
      <c r="AJ213" s="679"/>
      <c r="AK213" s="679"/>
      <c r="AL213" s="679"/>
      <c r="AM213" s="679"/>
      <c r="AN213" s="679"/>
      <c r="AO213" s="648"/>
      <c r="AP213" s="648"/>
      <c r="AQ213" s="679"/>
      <c r="AR213" s="679"/>
      <c r="AS213" s="679"/>
      <c r="AT213" s="648"/>
    </row>
    <row r="214" spans="1:46" ht="12.75"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c r="AA214" s="37"/>
      <c r="AB214" s="679"/>
      <c r="AC214" s="679"/>
      <c r="AD214" s="679"/>
      <c r="AE214" s="679"/>
      <c r="AF214" s="679"/>
      <c r="AG214" s="679"/>
      <c r="AH214" s="679"/>
      <c r="AI214" s="679"/>
      <c r="AJ214" s="679"/>
      <c r="AK214" s="679"/>
      <c r="AL214" s="679"/>
      <c r="AM214" s="679"/>
      <c r="AN214" s="679"/>
      <c r="AO214" s="648"/>
      <c r="AP214" s="648"/>
      <c r="AQ214" s="679"/>
      <c r="AR214" s="679"/>
      <c r="AS214" s="679"/>
      <c r="AT214" s="648"/>
    </row>
    <row r="215" spans="1:46" ht="12.75"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c r="AA215" s="37"/>
      <c r="AB215" s="679"/>
      <c r="AC215" s="679"/>
      <c r="AD215" s="679"/>
      <c r="AE215" s="679"/>
      <c r="AF215" s="679"/>
      <c r="AG215" s="679"/>
      <c r="AH215" s="679"/>
      <c r="AI215" s="679"/>
      <c r="AJ215" s="679"/>
      <c r="AK215" s="679"/>
      <c r="AL215" s="679"/>
      <c r="AM215" s="679"/>
      <c r="AN215" s="679"/>
      <c r="AO215" s="648"/>
      <c r="AP215" s="648"/>
      <c r="AQ215" s="679"/>
      <c r="AR215" s="679"/>
      <c r="AS215" s="679"/>
      <c r="AT215" s="648"/>
    </row>
    <row r="216" spans="1:46" ht="12.75"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c r="AA216" s="37"/>
      <c r="AB216" s="679"/>
      <c r="AC216" s="679"/>
      <c r="AD216" s="679"/>
      <c r="AE216" s="679"/>
      <c r="AF216" s="679"/>
      <c r="AG216" s="679"/>
      <c r="AH216" s="679"/>
      <c r="AI216" s="679"/>
      <c r="AJ216" s="679"/>
      <c r="AK216" s="679"/>
      <c r="AL216" s="679"/>
      <c r="AM216" s="679"/>
      <c r="AN216" s="679"/>
      <c r="AO216" s="648"/>
      <c r="AP216" s="648"/>
      <c r="AQ216" s="679"/>
      <c r="AR216" s="679"/>
      <c r="AS216" s="679"/>
      <c r="AT216" s="648"/>
    </row>
    <row r="217" spans="1:46" ht="12.75"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c r="AA217" s="37"/>
      <c r="AB217" s="679"/>
      <c r="AC217" s="679"/>
      <c r="AD217" s="679"/>
      <c r="AE217" s="679"/>
      <c r="AF217" s="679"/>
      <c r="AG217" s="679"/>
      <c r="AH217" s="679"/>
      <c r="AI217" s="679"/>
      <c r="AJ217" s="679"/>
      <c r="AK217" s="679"/>
      <c r="AL217" s="679"/>
      <c r="AM217" s="679"/>
      <c r="AN217" s="679"/>
      <c r="AO217" s="648"/>
      <c r="AP217" s="648"/>
      <c r="AQ217" s="679"/>
      <c r="AR217" s="679"/>
      <c r="AS217" s="679"/>
      <c r="AT217" s="648"/>
    </row>
    <row r="218" spans="1:46" ht="12.75"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c r="AA218" s="37"/>
      <c r="AB218" s="679"/>
      <c r="AC218" s="679"/>
      <c r="AD218" s="679"/>
      <c r="AE218" s="679"/>
      <c r="AF218" s="679"/>
      <c r="AG218" s="679"/>
      <c r="AH218" s="679"/>
      <c r="AI218" s="679"/>
      <c r="AJ218" s="679"/>
      <c r="AK218" s="679"/>
      <c r="AL218" s="679"/>
      <c r="AM218" s="679"/>
      <c r="AN218" s="679"/>
      <c r="AO218" s="648"/>
      <c r="AP218" s="648"/>
      <c r="AQ218" s="679"/>
      <c r="AR218" s="679"/>
      <c r="AS218" s="679"/>
      <c r="AT218" s="648"/>
    </row>
    <row r="219" spans="1:46" ht="12.75"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c r="AA219" s="37"/>
      <c r="AB219" s="679"/>
      <c r="AC219" s="679"/>
      <c r="AD219" s="679"/>
      <c r="AE219" s="679"/>
      <c r="AF219" s="679"/>
      <c r="AG219" s="679"/>
      <c r="AH219" s="679"/>
      <c r="AI219" s="679"/>
      <c r="AJ219" s="679"/>
      <c r="AK219" s="679"/>
      <c r="AL219" s="679"/>
      <c r="AM219" s="679"/>
      <c r="AN219" s="679"/>
      <c r="AO219" s="648"/>
      <c r="AP219" s="648"/>
      <c r="AQ219" s="679"/>
      <c r="AR219" s="679"/>
      <c r="AS219" s="679"/>
      <c r="AT219" s="648"/>
    </row>
    <row r="220" spans="1:46" ht="12.75"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c r="AA220" s="37"/>
      <c r="AB220" s="679"/>
      <c r="AC220" s="679"/>
      <c r="AD220" s="679"/>
      <c r="AE220" s="679"/>
      <c r="AF220" s="679"/>
      <c r="AG220" s="679"/>
      <c r="AH220" s="679"/>
      <c r="AI220" s="679"/>
      <c r="AJ220" s="679"/>
      <c r="AK220" s="679"/>
      <c r="AL220" s="679"/>
      <c r="AM220" s="679"/>
      <c r="AN220" s="679"/>
      <c r="AO220" s="648"/>
      <c r="AP220" s="648"/>
      <c r="AQ220" s="679"/>
      <c r="AR220" s="679"/>
      <c r="AS220" s="679"/>
      <c r="AT220" s="648"/>
    </row>
    <row r="221" spans="1:46" ht="12.75"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c r="AA221" s="37"/>
      <c r="AB221" s="679"/>
      <c r="AC221" s="679"/>
      <c r="AD221" s="679"/>
      <c r="AE221" s="679"/>
      <c r="AF221" s="679"/>
      <c r="AG221" s="679"/>
      <c r="AH221" s="679"/>
      <c r="AI221" s="679"/>
      <c r="AJ221" s="679"/>
      <c r="AK221" s="679"/>
      <c r="AL221" s="679"/>
      <c r="AM221" s="679"/>
      <c r="AN221" s="679"/>
      <c r="AO221" s="648"/>
      <c r="AP221" s="648"/>
      <c r="AQ221" s="679"/>
      <c r="AR221" s="679"/>
      <c r="AS221" s="679"/>
      <c r="AT221" s="648"/>
    </row>
    <row r="222" spans="1:46" ht="12.75"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c r="AA222" s="37"/>
      <c r="AB222" s="679"/>
      <c r="AC222" s="679"/>
      <c r="AD222" s="679"/>
      <c r="AE222" s="679"/>
      <c r="AF222" s="679"/>
      <c r="AG222" s="679"/>
      <c r="AH222" s="679"/>
      <c r="AI222" s="679"/>
      <c r="AJ222" s="679"/>
      <c r="AK222" s="679"/>
      <c r="AL222" s="679"/>
      <c r="AM222" s="679"/>
      <c r="AN222" s="679"/>
      <c r="AO222" s="648"/>
      <c r="AP222" s="648"/>
      <c r="AQ222" s="679"/>
      <c r="AR222" s="679"/>
      <c r="AS222" s="679"/>
      <c r="AT222" s="648"/>
    </row>
    <row r="223" spans="1:46" ht="12.75"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c r="AA223" s="37"/>
      <c r="AB223" s="679"/>
      <c r="AC223" s="679"/>
      <c r="AD223" s="679"/>
      <c r="AE223" s="679"/>
      <c r="AF223" s="679"/>
      <c r="AG223" s="679"/>
      <c r="AH223" s="679"/>
      <c r="AI223" s="679"/>
      <c r="AJ223" s="679"/>
      <c r="AK223" s="679"/>
      <c r="AL223" s="679"/>
      <c r="AM223" s="679"/>
      <c r="AN223" s="679"/>
      <c r="AO223" s="648"/>
      <c r="AP223" s="648"/>
      <c r="AQ223" s="679"/>
      <c r="AR223" s="679"/>
      <c r="AS223" s="679"/>
      <c r="AT223" s="648"/>
    </row>
    <row r="224" spans="1:46" ht="12.75"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c r="AA224" s="37"/>
      <c r="AB224" s="679"/>
      <c r="AC224" s="679"/>
      <c r="AD224" s="679"/>
      <c r="AE224" s="679"/>
      <c r="AF224" s="679"/>
      <c r="AG224" s="679"/>
      <c r="AH224" s="679"/>
      <c r="AI224" s="679"/>
      <c r="AJ224" s="679"/>
      <c r="AK224" s="679"/>
      <c r="AL224" s="679"/>
      <c r="AM224" s="679"/>
      <c r="AN224" s="679"/>
      <c r="AO224" s="648"/>
      <c r="AP224" s="648"/>
      <c r="AQ224" s="679"/>
      <c r="AR224" s="679"/>
      <c r="AS224" s="679"/>
      <c r="AT224" s="648"/>
    </row>
    <row r="225" spans="1:46" ht="12.75"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c r="AA225" s="37"/>
      <c r="AB225" s="679"/>
      <c r="AC225" s="679"/>
      <c r="AD225" s="679"/>
      <c r="AE225" s="679"/>
      <c r="AF225" s="679"/>
      <c r="AG225" s="679"/>
      <c r="AH225" s="679"/>
      <c r="AI225" s="679"/>
      <c r="AJ225" s="679"/>
      <c r="AK225" s="679"/>
      <c r="AL225" s="679"/>
      <c r="AM225" s="679"/>
      <c r="AN225" s="679"/>
      <c r="AO225" s="648"/>
      <c r="AP225" s="648"/>
      <c r="AQ225" s="679"/>
      <c r="AR225" s="679"/>
      <c r="AS225" s="679"/>
      <c r="AT225" s="648"/>
    </row>
    <row r="226" spans="1:46" ht="12.75"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c r="AA226" s="37"/>
      <c r="AB226" s="679"/>
      <c r="AC226" s="679"/>
      <c r="AD226" s="679"/>
      <c r="AE226" s="679"/>
      <c r="AF226" s="679"/>
      <c r="AG226" s="679"/>
      <c r="AH226" s="679"/>
      <c r="AI226" s="679"/>
      <c r="AJ226" s="679"/>
      <c r="AK226" s="679"/>
      <c r="AL226" s="679"/>
      <c r="AM226" s="679"/>
      <c r="AN226" s="679"/>
      <c r="AO226" s="648"/>
      <c r="AP226" s="648"/>
      <c r="AQ226" s="679"/>
      <c r="AR226" s="679"/>
      <c r="AS226" s="679"/>
      <c r="AT226" s="648"/>
    </row>
    <row r="227" spans="1:46" ht="12.75"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c r="AA227" s="37"/>
      <c r="AB227" s="679"/>
      <c r="AC227" s="679"/>
      <c r="AD227" s="679"/>
      <c r="AE227" s="679"/>
      <c r="AF227" s="679"/>
      <c r="AG227" s="679"/>
      <c r="AH227" s="679"/>
      <c r="AI227" s="679"/>
      <c r="AJ227" s="679"/>
      <c r="AK227" s="679"/>
      <c r="AL227" s="679"/>
      <c r="AM227" s="679"/>
      <c r="AN227" s="679"/>
      <c r="AO227" s="648"/>
      <c r="AP227" s="648"/>
      <c r="AQ227" s="679"/>
      <c r="AR227" s="679"/>
      <c r="AS227" s="679"/>
      <c r="AT227" s="648"/>
    </row>
    <row r="228" spans="1:46" ht="12.75"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c r="AA228" s="37"/>
      <c r="AB228" s="679"/>
      <c r="AC228" s="679"/>
      <c r="AD228" s="679"/>
      <c r="AE228" s="679"/>
      <c r="AF228" s="679"/>
      <c r="AG228" s="679"/>
      <c r="AH228" s="679"/>
      <c r="AI228" s="679"/>
      <c r="AJ228" s="679"/>
      <c r="AK228" s="679"/>
      <c r="AL228" s="679"/>
      <c r="AM228" s="679"/>
      <c r="AN228" s="679"/>
      <c r="AO228" s="648"/>
      <c r="AP228" s="648"/>
      <c r="AQ228" s="679"/>
      <c r="AR228" s="679"/>
      <c r="AS228" s="679"/>
      <c r="AT228" s="648"/>
    </row>
    <row r="229" spans="1:46" ht="12.75"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c r="AA229" s="37"/>
      <c r="AB229" s="679"/>
      <c r="AC229" s="679"/>
      <c r="AD229" s="679"/>
      <c r="AE229" s="679"/>
      <c r="AF229" s="679"/>
      <c r="AG229" s="679"/>
      <c r="AH229" s="679"/>
      <c r="AI229" s="679"/>
      <c r="AJ229" s="679"/>
      <c r="AK229" s="679"/>
      <c r="AL229" s="679"/>
      <c r="AM229" s="679"/>
      <c r="AN229" s="679"/>
      <c r="AO229" s="648"/>
      <c r="AP229" s="648"/>
      <c r="AQ229" s="679"/>
      <c r="AR229" s="679"/>
      <c r="AS229" s="679"/>
      <c r="AT229" s="648"/>
    </row>
    <row r="230" spans="1:46" ht="12.75"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c r="AA230" s="37"/>
      <c r="AB230" s="679"/>
      <c r="AC230" s="679"/>
      <c r="AD230" s="679"/>
      <c r="AE230" s="679"/>
      <c r="AF230" s="679"/>
      <c r="AG230" s="679"/>
      <c r="AH230" s="679"/>
      <c r="AI230" s="679"/>
      <c r="AJ230" s="679"/>
      <c r="AK230" s="679"/>
      <c r="AL230" s="679"/>
      <c r="AM230" s="679"/>
      <c r="AN230" s="679"/>
      <c r="AO230" s="648"/>
      <c r="AP230" s="648"/>
      <c r="AQ230" s="679"/>
      <c r="AR230" s="679"/>
      <c r="AS230" s="679"/>
      <c r="AT230" s="648"/>
    </row>
    <row r="231" spans="1:46" ht="12.75"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c r="AA231" s="37"/>
      <c r="AB231" s="679"/>
      <c r="AC231" s="679"/>
      <c r="AD231" s="679"/>
      <c r="AE231" s="679"/>
      <c r="AF231" s="679"/>
      <c r="AG231" s="679"/>
      <c r="AH231" s="679"/>
      <c r="AI231" s="679"/>
      <c r="AJ231" s="679"/>
      <c r="AK231" s="679"/>
      <c r="AL231" s="679"/>
      <c r="AM231" s="679"/>
      <c r="AN231" s="679"/>
      <c r="AO231" s="648"/>
      <c r="AP231" s="648"/>
      <c r="AQ231" s="679"/>
      <c r="AR231" s="679"/>
      <c r="AS231" s="679"/>
      <c r="AT231" s="648"/>
    </row>
    <row r="232" spans="1:46" ht="12.75"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c r="AA232" s="37"/>
      <c r="AB232" s="679"/>
      <c r="AC232" s="679"/>
      <c r="AD232" s="679"/>
      <c r="AE232" s="679"/>
      <c r="AF232" s="679"/>
      <c r="AG232" s="679"/>
      <c r="AH232" s="679"/>
      <c r="AI232" s="679"/>
      <c r="AJ232" s="679"/>
      <c r="AK232" s="679"/>
      <c r="AL232" s="679"/>
      <c r="AM232" s="679"/>
      <c r="AN232" s="679"/>
      <c r="AO232" s="648"/>
      <c r="AP232" s="648"/>
      <c r="AQ232" s="679"/>
      <c r="AR232" s="679"/>
      <c r="AS232" s="679"/>
      <c r="AT232" s="648"/>
    </row>
    <row r="233" spans="1:46" ht="12.75"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c r="AA233" s="37"/>
      <c r="AB233" s="679"/>
      <c r="AC233" s="679"/>
      <c r="AD233" s="679"/>
      <c r="AE233" s="679"/>
      <c r="AF233" s="679"/>
      <c r="AG233" s="679"/>
      <c r="AH233" s="679"/>
      <c r="AI233" s="679"/>
      <c r="AJ233" s="679"/>
      <c r="AK233" s="679"/>
      <c r="AL233" s="679"/>
      <c r="AM233" s="679"/>
      <c r="AN233" s="679"/>
      <c r="AO233" s="648"/>
      <c r="AP233" s="648"/>
      <c r="AQ233" s="679"/>
      <c r="AR233" s="679"/>
      <c r="AS233" s="679"/>
      <c r="AT233" s="648"/>
    </row>
    <row r="234" spans="1:46" ht="12.75"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c r="AA234" s="37"/>
      <c r="AB234" s="679"/>
      <c r="AC234" s="679"/>
      <c r="AD234" s="679"/>
      <c r="AE234" s="679"/>
      <c r="AF234" s="679"/>
      <c r="AG234" s="679"/>
      <c r="AH234" s="679"/>
      <c r="AI234" s="679"/>
      <c r="AJ234" s="679"/>
      <c r="AK234" s="679"/>
      <c r="AL234" s="679"/>
      <c r="AM234" s="679"/>
      <c r="AN234" s="679"/>
      <c r="AO234" s="648"/>
      <c r="AP234" s="648"/>
      <c r="AQ234" s="679"/>
      <c r="AR234" s="679"/>
      <c r="AS234" s="679"/>
      <c r="AT234" s="648"/>
    </row>
    <row r="235" spans="1:46" ht="12.75"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c r="AA235" s="37"/>
      <c r="AB235" s="679"/>
      <c r="AC235" s="679"/>
      <c r="AD235" s="679"/>
      <c r="AE235" s="679"/>
      <c r="AF235" s="679"/>
      <c r="AG235" s="679"/>
      <c r="AH235" s="679"/>
      <c r="AI235" s="679"/>
      <c r="AJ235" s="679"/>
      <c r="AK235" s="679"/>
      <c r="AL235" s="679"/>
      <c r="AM235" s="679"/>
      <c r="AN235" s="679"/>
      <c r="AO235" s="648"/>
      <c r="AP235" s="648"/>
      <c r="AQ235" s="679"/>
      <c r="AR235" s="679"/>
      <c r="AS235" s="679"/>
      <c r="AT235" s="648"/>
    </row>
    <row r="236" spans="1:46" ht="12.75"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c r="AA236" s="37"/>
      <c r="AB236" s="679"/>
      <c r="AC236" s="679"/>
      <c r="AD236" s="679"/>
      <c r="AE236" s="679"/>
      <c r="AF236" s="679"/>
      <c r="AG236" s="679"/>
      <c r="AH236" s="679"/>
      <c r="AI236" s="679"/>
      <c r="AJ236" s="679"/>
      <c r="AK236" s="679"/>
      <c r="AL236" s="679"/>
      <c r="AM236" s="679"/>
      <c r="AN236" s="679"/>
      <c r="AO236" s="648"/>
      <c r="AP236" s="648"/>
      <c r="AQ236" s="679"/>
      <c r="AR236" s="679"/>
      <c r="AS236" s="679"/>
      <c r="AT236" s="648"/>
    </row>
    <row r="237" spans="1:46" ht="12.75"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c r="AA237" s="37"/>
      <c r="AB237" s="679"/>
      <c r="AC237" s="679"/>
      <c r="AD237" s="679"/>
      <c r="AE237" s="679"/>
      <c r="AF237" s="679"/>
      <c r="AG237" s="679"/>
      <c r="AH237" s="679"/>
      <c r="AI237" s="679"/>
      <c r="AJ237" s="679"/>
      <c r="AK237" s="679"/>
      <c r="AL237" s="679"/>
      <c r="AM237" s="679"/>
      <c r="AN237" s="679"/>
      <c r="AO237" s="648"/>
      <c r="AP237" s="648"/>
      <c r="AQ237" s="679"/>
      <c r="AR237" s="679"/>
      <c r="AS237" s="679"/>
      <c r="AT237" s="648"/>
    </row>
    <row r="238" spans="1:46" ht="12.75"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c r="AA238" s="37"/>
      <c r="AB238" s="679"/>
      <c r="AC238" s="679"/>
      <c r="AD238" s="679"/>
      <c r="AE238" s="679"/>
      <c r="AF238" s="679"/>
      <c r="AG238" s="679"/>
      <c r="AH238" s="679"/>
      <c r="AI238" s="679"/>
      <c r="AJ238" s="679"/>
      <c r="AK238" s="679"/>
      <c r="AL238" s="679"/>
      <c r="AM238" s="679"/>
      <c r="AN238" s="679"/>
      <c r="AO238" s="648"/>
      <c r="AP238" s="648"/>
      <c r="AQ238" s="679"/>
      <c r="AR238" s="679"/>
      <c r="AS238" s="679"/>
      <c r="AT238" s="648"/>
    </row>
    <row r="239" spans="1:46" ht="12.75"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c r="AA239" s="37"/>
      <c r="AB239" s="679"/>
      <c r="AC239" s="679"/>
      <c r="AD239" s="679"/>
      <c r="AE239" s="679"/>
      <c r="AF239" s="679"/>
      <c r="AG239" s="679"/>
      <c r="AH239" s="679"/>
      <c r="AI239" s="679"/>
      <c r="AJ239" s="679"/>
      <c r="AK239" s="679"/>
      <c r="AL239" s="679"/>
      <c r="AM239" s="679"/>
      <c r="AN239" s="679"/>
      <c r="AO239" s="648"/>
      <c r="AP239" s="648"/>
      <c r="AQ239" s="679"/>
      <c r="AR239" s="679"/>
      <c r="AS239" s="679"/>
      <c r="AT239" s="648"/>
    </row>
    <row r="240" spans="1:46" ht="12.75"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c r="AA240" s="37"/>
      <c r="AB240" s="679"/>
      <c r="AC240" s="679"/>
      <c r="AD240" s="679"/>
      <c r="AE240" s="679"/>
      <c r="AF240" s="679"/>
      <c r="AG240" s="679"/>
      <c r="AH240" s="679"/>
      <c r="AI240" s="679"/>
      <c r="AJ240" s="679"/>
      <c r="AK240" s="679"/>
      <c r="AL240" s="679"/>
      <c r="AM240" s="679"/>
      <c r="AN240" s="679"/>
      <c r="AO240" s="648"/>
      <c r="AP240" s="648"/>
      <c r="AQ240" s="679"/>
      <c r="AR240" s="679"/>
      <c r="AS240" s="679"/>
      <c r="AT240" s="648"/>
    </row>
    <row r="241" spans="1:46" ht="12.75"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c r="AA241" s="37"/>
      <c r="AB241" s="679"/>
      <c r="AC241" s="679"/>
      <c r="AD241" s="679"/>
      <c r="AE241" s="679"/>
      <c r="AF241" s="679"/>
      <c r="AG241" s="679"/>
      <c r="AH241" s="679"/>
      <c r="AI241" s="679"/>
      <c r="AJ241" s="679"/>
      <c r="AK241" s="679"/>
      <c r="AL241" s="679"/>
      <c r="AM241" s="679"/>
      <c r="AN241" s="679"/>
      <c r="AO241" s="648"/>
      <c r="AP241" s="648"/>
      <c r="AQ241" s="679"/>
      <c r="AR241" s="679"/>
      <c r="AS241" s="679"/>
      <c r="AT241" s="648"/>
    </row>
    <row r="242" spans="1:46" ht="12.75"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c r="AA242" s="37"/>
      <c r="AB242" s="679"/>
      <c r="AC242" s="679"/>
      <c r="AD242" s="679"/>
      <c r="AE242" s="679"/>
      <c r="AF242" s="679"/>
      <c r="AG242" s="679"/>
      <c r="AH242" s="679"/>
      <c r="AI242" s="679"/>
      <c r="AJ242" s="679"/>
      <c r="AK242" s="679"/>
      <c r="AL242" s="679"/>
      <c r="AM242" s="679"/>
      <c r="AN242" s="679"/>
      <c r="AO242" s="648"/>
      <c r="AP242" s="648"/>
      <c r="AQ242" s="679"/>
      <c r="AR242" s="679"/>
      <c r="AS242" s="679"/>
      <c r="AT242" s="648"/>
    </row>
    <row r="243" spans="1:46" ht="12.75"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c r="AA243" s="37"/>
      <c r="AB243" s="679"/>
      <c r="AC243" s="679"/>
      <c r="AD243" s="679"/>
      <c r="AE243" s="679"/>
      <c r="AF243" s="679"/>
      <c r="AG243" s="679"/>
      <c r="AH243" s="679"/>
      <c r="AI243" s="679"/>
      <c r="AJ243" s="679"/>
      <c r="AK243" s="679"/>
      <c r="AL243" s="679"/>
      <c r="AM243" s="679"/>
      <c r="AN243" s="679"/>
      <c r="AO243" s="648"/>
      <c r="AP243" s="648"/>
      <c r="AQ243" s="679"/>
      <c r="AR243" s="679"/>
      <c r="AS243" s="679"/>
      <c r="AT243" s="648"/>
    </row>
    <row r="244" spans="1:46" ht="12.75"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c r="AA244" s="37"/>
      <c r="AB244" s="679"/>
      <c r="AC244" s="679"/>
      <c r="AD244" s="679"/>
      <c r="AE244" s="679"/>
      <c r="AF244" s="679"/>
      <c r="AG244" s="679"/>
      <c r="AH244" s="679"/>
      <c r="AI244" s="679"/>
      <c r="AJ244" s="679"/>
      <c r="AK244" s="679"/>
      <c r="AL244" s="679"/>
      <c r="AM244" s="679"/>
      <c r="AN244" s="679"/>
      <c r="AO244" s="648"/>
      <c r="AP244" s="648"/>
      <c r="AQ244" s="679"/>
      <c r="AR244" s="679"/>
      <c r="AS244" s="679"/>
      <c r="AT244" s="648"/>
    </row>
    <row r="245" spans="1:46" ht="12.75"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c r="AA245" s="37"/>
      <c r="AB245" s="679"/>
      <c r="AC245" s="679"/>
      <c r="AD245" s="679"/>
      <c r="AE245" s="679"/>
      <c r="AF245" s="679"/>
      <c r="AG245" s="679"/>
      <c r="AH245" s="679"/>
      <c r="AI245" s="679"/>
      <c r="AJ245" s="679"/>
      <c r="AK245" s="679"/>
      <c r="AL245" s="679"/>
      <c r="AM245" s="679"/>
      <c r="AN245" s="679"/>
      <c r="AO245" s="648"/>
      <c r="AP245" s="648"/>
      <c r="AQ245" s="679"/>
      <c r="AR245" s="679"/>
      <c r="AS245" s="679"/>
      <c r="AT245" s="648"/>
    </row>
    <row r="246" spans="1:46" ht="12.75"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c r="AA246" s="37"/>
      <c r="AB246" s="679"/>
      <c r="AC246" s="679"/>
      <c r="AD246" s="679"/>
      <c r="AE246" s="679"/>
      <c r="AF246" s="679"/>
      <c r="AG246" s="679"/>
      <c r="AH246" s="679"/>
      <c r="AI246" s="679"/>
      <c r="AJ246" s="679"/>
      <c r="AK246" s="679"/>
      <c r="AL246" s="679"/>
      <c r="AM246" s="679"/>
      <c r="AN246" s="679"/>
      <c r="AO246" s="648"/>
      <c r="AP246" s="648"/>
      <c r="AQ246" s="679"/>
      <c r="AR246" s="679"/>
      <c r="AS246" s="679"/>
      <c r="AT246" s="648"/>
    </row>
    <row r="247" spans="1:46" ht="12.75"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c r="AA247" s="37"/>
      <c r="AB247" s="679"/>
      <c r="AC247" s="679"/>
      <c r="AD247" s="679"/>
      <c r="AE247" s="679"/>
      <c r="AF247" s="679"/>
      <c r="AG247" s="679"/>
      <c r="AH247" s="679"/>
      <c r="AI247" s="679"/>
      <c r="AJ247" s="679"/>
      <c r="AK247" s="679"/>
      <c r="AL247" s="679"/>
      <c r="AM247" s="679"/>
      <c r="AN247" s="679"/>
      <c r="AO247" s="648"/>
      <c r="AP247" s="648"/>
      <c r="AQ247" s="679"/>
      <c r="AR247" s="679"/>
      <c r="AS247" s="679"/>
      <c r="AT247" s="648"/>
    </row>
    <row r="248" spans="1:46" ht="12.75"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c r="AA248" s="37"/>
      <c r="AB248" s="679"/>
      <c r="AC248" s="679"/>
      <c r="AD248" s="679"/>
      <c r="AE248" s="679"/>
      <c r="AF248" s="679"/>
      <c r="AG248" s="679"/>
      <c r="AH248" s="679"/>
      <c r="AI248" s="679"/>
      <c r="AJ248" s="679"/>
      <c r="AK248" s="679"/>
      <c r="AL248" s="679"/>
      <c r="AM248" s="679"/>
      <c r="AN248" s="679"/>
      <c r="AO248" s="648"/>
      <c r="AP248" s="648"/>
      <c r="AQ248" s="679"/>
      <c r="AR248" s="679"/>
      <c r="AS248" s="679"/>
      <c r="AT248" s="648"/>
    </row>
    <row r="249" spans="1:46" ht="12.75"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c r="AA249" s="37"/>
      <c r="AB249" s="679"/>
      <c r="AC249" s="679"/>
      <c r="AD249" s="679"/>
      <c r="AE249" s="679"/>
      <c r="AF249" s="679"/>
      <c r="AG249" s="679"/>
      <c r="AH249" s="679"/>
      <c r="AI249" s="679"/>
      <c r="AJ249" s="679"/>
      <c r="AK249" s="679"/>
      <c r="AL249" s="679"/>
      <c r="AM249" s="679"/>
      <c r="AN249" s="679"/>
      <c r="AO249" s="648"/>
      <c r="AP249" s="648"/>
      <c r="AQ249" s="679"/>
      <c r="AR249" s="679"/>
      <c r="AS249" s="679"/>
      <c r="AT249" s="648"/>
    </row>
    <row r="250" spans="1:46" ht="12.75"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c r="AA250" s="37"/>
      <c r="AB250" s="679"/>
      <c r="AC250" s="679"/>
      <c r="AD250" s="679"/>
      <c r="AE250" s="679"/>
      <c r="AF250" s="679"/>
      <c r="AG250" s="679"/>
      <c r="AH250" s="679"/>
      <c r="AI250" s="679"/>
      <c r="AJ250" s="679"/>
      <c r="AK250" s="679"/>
      <c r="AL250" s="679"/>
      <c r="AM250" s="679"/>
      <c r="AN250" s="679"/>
      <c r="AO250" s="648"/>
      <c r="AP250" s="648"/>
      <c r="AQ250" s="679"/>
      <c r="AR250" s="679"/>
      <c r="AS250" s="679"/>
      <c r="AT250" s="648"/>
    </row>
    <row r="251" spans="1:46" ht="12.75"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c r="AA251" s="37"/>
      <c r="AB251" s="679"/>
      <c r="AC251" s="679"/>
      <c r="AD251" s="679"/>
      <c r="AE251" s="679"/>
      <c r="AF251" s="679"/>
      <c r="AG251" s="679"/>
      <c r="AH251" s="679"/>
      <c r="AI251" s="679"/>
      <c r="AJ251" s="679"/>
      <c r="AK251" s="679"/>
      <c r="AL251" s="679"/>
      <c r="AM251" s="679"/>
      <c r="AN251" s="679"/>
      <c r="AO251" s="648"/>
      <c r="AP251" s="648"/>
      <c r="AQ251" s="679"/>
      <c r="AR251" s="679"/>
      <c r="AS251" s="679"/>
      <c r="AT251" s="648"/>
    </row>
    <row r="252" spans="1:46" ht="12.75"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c r="AA252" s="37"/>
      <c r="AB252" s="679"/>
      <c r="AC252" s="679"/>
      <c r="AD252" s="679"/>
      <c r="AE252" s="679"/>
      <c r="AF252" s="679"/>
      <c r="AG252" s="679"/>
      <c r="AH252" s="679"/>
      <c r="AI252" s="679"/>
      <c r="AJ252" s="679"/>
      <c r="AK252" s="679"/>
      <c r="AL252" s="679"/>
      <c r="AM252" s="679"/>
      <c r="AN252" s="679"/>
      <c r="AO252" s="648"/>
      <c r="AP252" s="648"/>
      <c r="AQ252" s="679"/>
      <c r="AR252" s="679"/>
      <c r="AS252" s="679"/>
      <c r="AT252" s="648"/>
    </row>
    <row r="253" spans="1:46" ht="12.75"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c r="AA253" s="37"/>
      <c r="AB253" s="679"/>
      <c r="AC253" s="679"/>
      <c r="AD253" s="679"/>
      <c r="AE253" s="679"/>
      <c r="AF253" s="679"/>
      <c r="AG253" s="679"/>
      <c r="AH253" s="679"/>
      <c r="AI253" s="679"/>
      <c r="AJ253" s="679"/>
      <c r="AK253" s="679"/>
      <c r="AL253" s="679"/>
      <c r="AM253" s="679"/>
      <c r="AN253" s="679"/>
      <c r="AO253" s="648"/>
      <c r="AP253" s="648"/>
      <c r="AQ253" s="679"/>
      <c r="AR253" s="679"/>
      <c r="AS253" s="679"/>
      <c r="AT253" s="648"/>
    </row>
    <row r="254" spans="1:46" ht="12.75"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c r="AA254" s="37"/>
      <c r="AB254" s="679"/>
      <c r="AC254" s="679"/>
      <c r="AD254" s="679"/>
      <c r="AE254" s="679"/>
      <c r="AF254" s="679"/>
      <c r="AG254" s="679"/>
      <c r="AH254" s="679"/>
      <c r="AI254" s="679"/>
      <c r="AJ254" s="679"/>
      <c r="AK254" s="679"/>
      <c r="AL254" s="679"/>
      <c r="AM254" s="679"/>
      <c r="AN254" s="679"/>
      <c r="AO254" s="648"/>
      <c r="AP254" s="648"/>
      <c r="AQ254" s="679"/>
      <c r="AR254" s="679"/>
      <c r="AS254" s="679"/>
      <c r="AT254" s="648"/>
    </row>
    <row r="255" spans="1:46" ht="12.75"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c r="AA255" s="37"/>
      <c r="AB255" s="679"/>
      <c r="AC255" s="679"/>
      <c r="AD255" s="679"/>
      <c r="AE255" s="679"/>
      <c r="AF255" s="679"/>
      <c r="AG255" s="679"/>
      <c r="AH255" s="679"/>
      <c r="AI255" s="679"/>
      <c r="AJ255" s="679"/>
      <c r="AK255" s="679"/>
      <c r="AL255" s="679"/>
      <c r="AM255" s="679"/>
      <c r="AN255" s="679"/>
      <c r="AO255" s="648"/>
      <c r="AP255" s="648"/>
      <c r="AQ255" s="679"/>
      <c r="AR255" s="679"/>
      <c r="AS255" s="679"/>
      <c r="AT255" s="648"/>
    </row>
    <row r="256" spans="1:46" ht="12.75"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c r="AA256" s="37"/>
      <c r="AB256" s="679"/>
      <c r="AC256" s="679"/>
      <c r="AD256" s="679"/>
      <c r="AE256" s="679"/>
      <c r="AF256" s="679"/>
      <c r="AG256" s="679"/>
      <c r="AH256" s="679"/>
      <c r="AI256" s="679"/>
      <c r="AJ256" s="679"/>
      <c r="AK256" s="679"/>
      <c r="AL256" s="679"/>
      <c r="AM256" s="679"/>
      <c r="AN256" s="679"/>
      <c r="AO256" s="648"/>
      <c r="AP256" s="648"/>
      <c r="AQ256" s="679"/>
      <c r="AR256" s="679"/>
      <c r="AS256" s="679"/>
      <c r="AT256" s="648"/>
    </row>
    <row r="257" spans="1:46" ht="12.75"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c r="AA257" s="37"/>
      <c r="AB257" s="679"/>
      <c r="AC257" s="679"/>
      <c r="AD257" s="679"/>
      <c r="AE257" s="679"/>
      <c r="AF257" s="679"/>
      <c r="AG257" s="679"/>
      <c r="AH257" s="679"/>
      <c r="AI257" s="679"/>
      <c r="AJ257" s="679"/>
      <c r="AK257" s="679"/>
      <c r="AL257" s="679"/>
      <c r="AM257" s="679"/>
      <c r="AN257" s="679"/>
      <c r="AO257" s="648"/>
      <c r="AP257" s="648"/>
      <c r="AQ257" s="679"/>
      <c r="AR257" s="679"/>
      <c r="AS257" s="679"/>
      <c r="AT257" s="648"/>
    </row>
    <row r="258" spans="1:46" ht="12.75"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c r="AA258" s="37"/>
      <c r="AB258" s="679"/>
      <c r="AC258" s="679"/>
      <c r="AD258" s="679"/>
      <c r="AE258" s="679"/>
      <c r="AF258" s="679"/>
      <c r="AG258" s="679"/>
      <c r="AH258" s="679"/>
      <c r="AI258" s="679"/>
      <c r="AJ258" s="679"/>
      <c r="AK258" s="679"/>
      <c r="AL258" s="679"/>
      <c r="AM258" s="679"/>
      <c r="AN258" s="679"/>
      <c r="AO258" s="648"/>
      <c r="AP258" s="648"/>
      <c r="AQ258" s="679"/>
      <c r="AR258" s="679"/>
      <c r="AS258" s="679"/>
      <c r="AT258" s="648"/>
    </row>
    <row r="259" spans="1:46" ht="12.75"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c r="AA259" s="37"/>
      <c r="AB259" s="679"/>
      <c r="AC259" s="679"/>
      <c r="AD259" s="679"/>
      <c r="AE259" s="679"/>
      <c r="AF259" s="679"/>
      <c r="AG259" s="679"/>
      <c r="AH259" s="679"/>
      <c r="AI259" s="679"/>
      <c r="AJ259" s="679"/>
      <c r="AK259" s="679"/>
      <c r="AL259" s="679"/>
      <c r="AM259" s="679"/>
      <c r="AN259" s="679"/>
      <c r="AO259" s="648"/>
      <c r="AP259" s="648"/>
      <c r="AQ259" s="679"/>
      <c r="AR259" s="679"/>
      <c r="AS259" s="679"/>
      <c r="AT259" s="648"/>
    </row>
    <row r="260" spans="1:46" ht="12.75"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c r="AA260" s="37"/>
      <c r="AB260" s="679"/>
      <c r="AC260" s="679"/>
      <c r="AD260" s="679"/>
      <c r="AE260" s="679"/>
      <c r="AF260" s="679"/>
      <c r="AG260" s="679"/>
      <c r="AH260" s="679"/>
      <c r="AI260" s="679"/>
      <c r="AJ260" s="679"/>
      <c r="AK260" s="679"/>
      <c r="AL260" s="679"/>
      <c r="AM260" s="679"/>
      <c r="AN260" s="679"/>
      <c r="AO260" s="648"/>
      <c r="AP260" s="648"/>
      <c r="AQ260" s="679"/>
      <c r="AR260" s="679"/>
      <c r="AS260" s="679"/>
      <c r="AT260" s="648"/>
    </row>
    <row r="261" spans="1:46" ht="12.75"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c r="AA261" s="37"/>
      <c r="AB261" s="679"/>
      <c r="AC261" s="679"/>
      <c r="AD261" s="679"/>
      <c r="AE261" s="679"/>
      <c r="AF261" s="679"/>
      <c r="AG261" s="679"/>
      <c r="AH261" s="679"/>
      <c r="AI261" s="679"/>
      <c r="AJ261" s="679"/>
      <c r="AK261" s="679"/>
      <c r="AL261" s="679"/>
      <c r="AM261" s="679"/>
      <c r="AN261" s="679"/>
      <c r="AO261" s="648"/>
      <c r="AP261" s="648"/>
      <c r="AQ261" s="679"/>
      <c r="AR261" s="679"/>
      <c r="AS261" s="679"/>
      <c r="AT261" s="648"/>
    </row>
    <row r="262" spans="1:46" ht="12.75"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c r="AA262" s="37"/>
      <c r="AB262" s="679"/>
      <c r="AC262" s="679"/>
      <c r="AD262" s="679"/>
      <c r="AE262" s="679"/>
      <c r="AF262" s="679"/>
      <c r="AG262" s="679"/>
      <c r="AH262" s="679"/>
      <c r="AI262" s="679"/>
      <c r="AJ262" s="679"/>
      <c r="AK262" s="679"/>
      <c r="AL262" s="679"/>
      <c r="AM262" s="679"/>
      <c r="AN262" s="679"/>
      <c r="AO262" s="648"/>
      <c r="AP262" s="648"/>
      <c r="AQ262" s="679"/>
      <c r="AR262" s="679"/>
      <c r="AS262" s="679"/>
      <c r="AT262" s="648"/>
    </row>
    <row r="263" spans="1:46" ht="12.75"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c r="AA263" s="37"/>
      <c r="AB263" s="679"/>
      <c r="AC263" s="679"/>
      <c r="AD263" s="679"/>
      <c r="AE263" s="679"/>
      <c r="AF263" s="679"/>
      <c r="AG263" s="679"/>
      <c r="AH263" s="679"/>
      <c r="AI263" s="679"/>
      <c r="AJ263" s="679"/>
      <c r="AK263" s="679"/>
      <c r="AL263" s="679"/>
      <c r="AM263" s="679"/>
      <c r="AN263" s="679"/>
      <c r="AO263" s="648"/>
      <c r="AP263" s="648"/>
      <c r="AQ263" s="679"/>
      <c r="AR263" s="679"/>
      <c r="AS263" s="679"/>
      <c r="AT263" s="648"/>
    </row>
    <row r="264" spans="1:46" ht="12.75"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c r="AA264" s="37"/>
      <c r="AB264" s="679"/>
      <c r="AC264" s="679"/>
      <c r="AD264" s="679"/>
      <c r="AE264" s="679"/>
      <c r="AF264" s="679"/>
      <c r="AG264" s="679"/>
      <c r="AH264" s="679"/>
      <c r="AI264" s="679"/>
      <c r="AJ264" s="679"/>
      <c r="AK264" s="679"/>
      <c r="AL264" s="679"/>
      <c r="AM264" s="679"/>
      <c r="AN264" s="679"/>
      <c r="AO264" s="648"/>
      <c r="AP264" s="648"/>
      <c r="AQ264" s="679"/>
      <c r="AR264" s="679"/>
      <c r="AS264" s="679"/>
      <c r="AT264" s="648"/>
    </row>
    <row r="265" spans="1:46" ht="12.75"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c r="AA265" s="37"/>
      <c r="AB265" s="679"/>
      <c r="AC265" s="679"/>
      <c r="AD265" s="679"/>
      <c r="AE265" s="679"/>
      <c r="AF265" s="679"/>
      <c r="AG265" s="679"/>
      <c r="AH265" s="679"/>
      <c r="AI265" s="679"/>
      <c r="AJ265" s="679"/>
      <c r="AK265" s="679"/>
      <c r="AL265" s="679"/>
      <c r="AM265" s="679"/>
      <c r="AN265" s="679"/>
      <c r="AO265" s="648"/>
      <c r="AP265" s="648"/>
      <c r="AQ265" s="679"/>
      <c r="AR265" s="679"/>
      <c r="AS265" s="679"/>
      <c r="AT265" s="648"/>
    </row>
    <row r="266" spans="1:46" ht="12.75"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c r="AA266" s="37"/>
      <c r="AB266" s="679"/>
      <c r="AC266" s="679"/>
      <c r="AD266" s="679"/>
      <c r="AE266" s="679"/>
      <c r="AF266" s="679"/>
      <c r="AG266" s="679"/>
      <c r="AH266" s="679"/>
      <c r="AI266" s="679"/>
      <c r="AJ266" s="679"/>
      <c r="AK266" s="679"/>
      <c r="AL266" s="679"/>
      <c r="AM266" s="679"/>
      <c r="AN266" s="679"/>
      <c r="AO266" s="648"/>
      <c r="AP266" s="648"/>
      <c r="AQ266" s="679"/>
      <c r="AR266" s="679"/>
      <c r="AS266" s="679"/>
      <c r="AT266" s="648"/>
    </row>
    <row r="267" spans="1:46" ht="12.75"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c r="AA267" s="37"/>
      <c r="AB267" s="679"/>
      <c r="AC267" s="679"/>
      <c r="AD267" s="679"/>
      <c r="AE267" s="679"/>
      <c r="AF267" s="679"/>
      <c r="AG267" s="679"/>
      <c r="AH267" s="679"/>
      <c r="AI267" s="679"/>
      <c r="AJ267" s="679"/>
      <c r="AK267" s="679"/>
      <c r="AL267" s="679"/>
      <c r="AM267" s="679"/>
      <c r="AN267" s="679"/>
      <c r="AO267" s="648"/>
      <c r="AP267" s="648"/>
      <c r="AQ267" s="679"/>
      <c r="AR267" s="679"/>
      <c r="AS267" s="679"/>
      <c r="AT267" s="648"/>
    </row>
    <row r="268" spans="1:46" ht="12.75"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c r="AA268" s="37"/>
      <c r="AB268" s="679"/>
      <c r="AC268" s="679"/>
      <c r="AD268" s="679"/>
      <c r="AE268" s="679"/>
      <c r="AF268" s="679"/>
      <c r="AG268" s="679"/>
      <c r="AH268" s="679"/>
      <c r="AI268" s="679"/>
      <c r="AJ268" s="679"/>
      <c r="AK268" s="679"/>
      <c r="AL268" s="679"/>
      <c r="AM268" s="679"/>
      <c r="AN268" s="679"/>
      <c r="AO268" s="648"/>
      <c r="AP268" s="648"/>
      <c r="AQ268" s="679"/>
      <c r="AR268" s="679"/>
      <c r="AS268" s="679"/>
      <c r="AT268" s="648"/>
    </row>
    <row r="269" spans="1:46" ht="12.75"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c r="AA269" s="37"/>
      <c r="AB269" s="679"/>
      <c r="AC269" s="679"/>
      <c r="AD269" s="679"/>
      <c r="AE269" s="679"/>
      <c r="AF269" s="679"/>
      <c r="AG269" s="679"/>
      <c r="AH269" s="679"/>
      <c r="AI269" s="679"/>
      <c r="AJ269" s="679"/>
      <c r="AK269" s="679"/>
      <c r="AL269" s="679"/>
      <c r="AM269" s="679"/>
      <c r="AN269" s="679"/>
      <c r="AO269" s="648"/>
      <c r="AP269" s="648"/>
      <c r="AQ269" s="679"/>
      <c r="AR269" s="679"/>
      <c r="AS269" s="679"/>
      <c r="AT269" s="648"/>
    </row>
    <row r="270" spans="1:46" ht="12.75"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c r="AA270" s="37"/>
      <c r="AB270" s="679"/>
      <c r="AC270" s="679"/>
      <c r="AD270" s="679"/>
      <c r="AE270" s="679"/>
      <c r="AF270" s="679"/>
      <c r="AG270" s="679"/>
      <c r="AH270" s="679"/>
      <c r="AI270" s="679"/>
      <c r="AJ270" s="679"/>
      <c r="AK270" s="679"/>
      <c r="AL270" s="679"/>
      <c r="AM270" s="679"/>
      <c r="AN270" s="679"/>
      <c r="AO270" s="648"/>
      <c r="AP270" s="648"/>
      <c r="AQ270" s="679"/>
      <c r="AR270" s="679"/>
      <c r="AS270" s="679"/>
      <c r="AT270" s="648"/>
    </row>
    <row r="271" spans="1:46" ht="12.75"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c r="AA271" s="37"/>
      <c r="AB271" s="679"/>
      <c r="AC271" s="679"/>
      <c r="AD271" s="679"/>
      <c r="AE271" s="679"/>
      <c r="AF271" s="679"/>
      <c r="AG271" s="679"/>
      <c r="AH271" s="679"/>
      <c r="AI271" s="679"/>
      <c r="AJ271" s="679"/>
      <c r="AK271" s="679"/>
      <c r="AL271" s="679"/>
      <c r="AM271" s="679"/>
      <c r="AN271" s="679"/>
      <c r="AO271" s="648"/>
      <c r="AP271" s="648"/>
      <c r="AQ271" s="679"/>
      <c r="AR271" s="679"/>
      <c r="AS271" s="679"/>
      <c r="AT271" s="648"/>
    </row>
    <row r="272" spans="1:46" ht="12.75"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c r="AA272" s="37"/>
      <c r="AB272" s="679"/>
      <c r="AC272" s="679"/>
      <c r="AD272" s="679"/>
      <c r="AE272" s="679"/>
      <c r="AF272" s="679"/>
      <c r="AG272" s="679"/>
      <c r="AH272" s="679"/>
      <c r="AI272" s="679"/>
      <c r="AJ272" s="679"/>
      <c r="AK272" s="679"/>
      <c r="AL272" s="679"/>
      <c r="AM272" s="679"/>
      <c r="AN272" s="679"/>
      <c r="AO272" s="648"/>
      <c r="AP272" s="648"/>
      <c r="AQ272" s="679"/>
      <c r="AR272" s="679"/>
      <c r="AS272" s="679"/>
      <c r="AT272" s="648"/>
    </row>
    <row r="273" spans="1:46" ht="12.75"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c r="AA273" s="37"/>
      <c r="AB273" s="679"/>
      <c r="AC273" s="679"/>
      <c r="AD273" s="679"/>
      <c r="AE273" s="679"/>
      <c r="AF273" s="679"/>
      <c r="AG273" s="679"/>
      <c r="AH273" s="679"/>
      <c r="AI273" s="679"/>
      <c r="AJ273" s="679"/>
      <c r="AK273" s="679"/>
      <c r="AL273" s="679"/>
      <c r="AM273" s="679"/>
      <c r="AN273" s="679"/>
      <c r="AO273" s="648"/>
      <c r="AP273" s="648"/>
      <c r="AQ273" s="679"/>
      <c r="AR273" s="679"/>
      <c r="AS273" s="679"/>
      <c r="AT273" s="648"/>
    </row>
    <row r="274" spans="1:46" ht="12.75"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c r="AA274" s="37"/>
      <c r="AB274" s="679"/>
      <c r="AC274" s="679"/>
      <c r="AD274" s="679"/>
      <c r="AE274" s="679"/>
      <c r="AF274" s="679"/>
      <c r="AG274" s="679"/>
      <c r="AH274" s="679"/>
      <c r="AI274" s="679"/>
      <c r="AJ274" s="679"/>
      <c r="AK274" s="679"/>
      <c r="AL274" s="679"/>
      <c r="AM274" s="679"/>
      <c r="AN274" s="679"/>
      <c r="AO274" s="648"/>
      <c r="AP274" s="648"/>
      <c r="AQ274" s="679"/>
      <c r="AR274" s="679"/>
      <c r="AS274" s="679"/>
      <c r="AT274" s="648"/>
    </row>
    <row r="275" spans="1:46" ht="12.75"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c r="AA275" s="37"/>
      <c r="AB275" s="679"/>
      <c r="AC275" s="679"/>
      <c r="AD275" s="679"/>
      <c r="AE275" s="679"/>
      <c r="AF275" s="679"/>
      <c r="AG275" s="679"/>
      <c r="AH275" s="679"/>
      <c r="AI275" s="679"/>
      <c r="AJ275" s="679"/>
      <c r="AK275" s="679"/>
      <c r="AL275" s="679"/>
      <c r="AM275" s="679"/>
      <c r="AN275" s="679"/>
      <c r="AO275" s="648"/>
      <c r="AP275" s="648"/>
      <c r="AQ275" s="679"/>
      <c r="AR275" s="679"/>
      <c r="AS275" s="679"/>
      <c r="AT275" s="648"/>
    </row>
    <row r="276" spans="1:46" ht="12.75"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c r="AA276" s="37"/>
      <c r="AB276" s="679"/>
      <c r="AC276" s="679"/>
      <c r="AD276" s="679"/>
      <c r="AE276" s="679"/>
      <c r="AF276" s="679"/>
      <c r="AG276" s="679"/>
      <c r="AH276" s="679"/>
      <c r="AI276" s="679"/>
      <c r="AJ276" s="679"/>
      <c r="AK276" s="679"/>
      <c r="AL276" s="679"/>
      <c r="AM276" s="679"/>
      <c r="AN276" s="679"/>
      <c r="AO276" s="648"/>
      <c r="AP276" s="648"/>
      <c r="AQ276" s="679"/>
      <c r="AR276" s="679"/>
      <c r="AS276" s="679"/>
      <c r="AT276" s="648"/>
    </row>
    <row r="277" spans="1:46" ht="12.75"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c r="AA277" s="37"/>
      <c r="AB277" s="679"/>
      <c r="AC277" s="679"/>
      <c r="AD277" s="679"/>
      <c r="AE277" s="679"/>
      <c r="AF277" s="679"/>
      <c r="AG277" s="679"/>
      <c r="AH277" s="679"/>
      <c r="AI277" s="679"/>
      <c r="AJ277" s="679"/>
      <c r="AK277" s="679"/>
      <c r="AL277" s="679"/>
      <c r="AM277" s="679"/>
      <c r="AN277" s="679"/>
      <c r="AO277" s="648"/>
      <c r="AP277" s="648"/>
      <c r="AQ277" s="679"/>
      <c r="AR277" s="679"/>
      <c r="AS277" s="679"/>
      <c r="AT277" s="648"/>
    </row>
    <row r="278" spans="1:46" ht="12.75"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c r="AA278" s="37"/>
      <c r="AB278" s="679"/>
      <c r="AC278" s="679"/>
      <c r="AD278" s="679"/>
      <c r="AE278" s="679"/>
      <c r="AF278" s="679"/>
      <c r="AG278" s="679"/>
      <c r="AH278" s="679"/>
      <c r="AI278" s="679"/>
      <c r="AJ278" s="679"/>
      <c r="AK278" s="679"/>
      <c r="AL278" s="679"/>
      <c r="AM278" s="679"/>
      <c r="AN278" s="679"/>
      <c r="AO278" s="648"/>
      <c r="AP278" s="648"/>
      <c r="AQ278" s="679"/>
      <c r="AR278" s="679"/>
      <c r="AS278" s="679"/>
      <c r="AT278" s="648"/>
    </row>
    <row r="279" spans="1:46" ht="12.75"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c r="AA279" s="37"/>
      <c r="AB279" s="679"/>
      <c r="AC279" s="679"/>
      <c r="AD279" s="679"/>
      <c r="AE279" s="679"/>
      <c r="AF279" s="679"/>
      <c r="AG279" s="679"/>
      <c r="AH279" s="679"/>
      <c r="AI279" s="679"/>
      <c r="AJ279" s="679"/>
      <c r="AK279" s="679"/>
      <c r="AL279" s="679"/>
      <c r="AM279" s="679"/>
      <c r="AN279" s="679"/>
      <c r="AO279" s="648"/>
      <c r="AP279" s="648"/>
      <c r="AQ279" s="679"/>
      <c r="AR279" s="679"/>
      <c r="AS279" s="679"/>
      <c r="AT279" s="648"/>
    </row>
    <row r="280" spans="1:46" ht="12.75"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c r="AA280" s="37"/>
      <c r="AB280" s="679"/>
      <c r="AC280" s="679"/>
      <c r="AD280" s="679"/>
      <c r="AE280" s="679"/>
      <c r="AF280" s="679"/>
      <c r="AG280" s="679"/>
      <c r="AH280" s="679"/>
      <c r="AI280" s="679"/>
      <c r="AJ280" s="679"/>
      <c r="AK280" s="679"/>
      <c r="AL280" s="679"/>
      <c r="AM280" s="679"/>
      <c r="AN280" s="679"/>
      <c r="AO280" s="648"/>
      <c r="AP280" s="648"/>
      <c r="AQ280" s="679"/>
      <c r="AR280" s="679"/>
      <c r="AS280" s="679"/>
      <c r="AT280" s="648"/>
    </row>
    <row r="281" spans="1:46" ht="12.75"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c r="AA281" s="37"/>
      <c r="AB281" s="679"/>
      <c r="AC281" s="679"/>
      <c r="AD281" s="679"/>
      <c r="AE281" s="679"/>
      <c r="AF281" s="679"/>
      <c r="AG281" s="679"/>
      <c r="AH281" s="679"/>
      <c r="AI281" s="679"/>
      <c r="AJ281" s="679"/>
      <c r="AK281" s="679"/>
      <c r="AL281" s="679"/>
      <c r="AM281" s="679"/>
      <c r="AN281" s="679"/>
      <c r="AO281" s="648"/>
      <c r="AP281" s="648"/>
      <c r="AQ281" s="679"/>
      <c r="AR281" s="679"/>
      <c r="AS281" s="679"/>
      <c r="AT281" s="648"/>
    </row>
    <row r="282" spans="1:46" ht="12.75"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c r="AA282" s="37"/>
      <c r="AB282" s="679"/>
      <c r="AC282" s="679"/>
      <c r="AD282" s="679"/>
      <c r="AE282" s="679"/>
      <c r="AF282" s="679"/>
      <c r="AG282" s="679"/>
      <c r="AH282" s="679"/>
      <c r="AI282" s="679"/>
      <c r="AJ282" s="679"/>
      <c r="AK282" s="679"/>
      <c r="AL282" s="679"/>
      <c r="AM282" s="679"/>
      <c r="AN282" s="679"/>
      <c r="AO282" s="648"/>
      <c r="AP282" s="648"/>
      <c r="AQ282" s="679"/>
      <c r="AR282" s="679"/>
      <c r="AS282" s="679"/>
      <c r="AT282" s="648"/>
    </row>
    <row r="283" spans="1:46" ht="12.75"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679"/>
      <c r="AC283" s="679"/>
      <c r="AD283" s="679"/>
      <c r="AE283" s="679"/>
      <c r="AF283" s="679"/>
      <c r="AG283" s="679"/>
      <c r="AH283" s="679"/>
      <c r="AI283" s="679"/>
      <c r="AJ283" s="679"/>
      <c r="AK283" s="679"/>
      <c r="AL283" s="679"/>
      <c r="AM283" s="679"/>
      <c r="AN283" s="679"/>
      <c r="AO283" s="648"/>
      <c r="AP283" s="648"/>
      <c r="AQ283" s="679"/>
      <c r="AR283" s="679"/>
      <c r="AS283" s="679"/>
      <c r="AT283" s="648"/>
    </row>
    <row r="284" spans="1:46" ht="12.75"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679"/>
      <c r="AC284" s="679"/>
      <c r="AD284" s="679"/>
      <c r="AE284" s="679"/>
      <c r="AF284" s="679"/>
      <c r="AG284" s="679"/>
      <c r="AH284" s="679"/>
      <c r="AI284" s="679"/>
      <c r="AJ284" s="679"/>
      <c r="AK284" s="679"/>
      <c r="AL284" s="679"/>
      <c r="AM284" s="679"/>
      <c r="AN284" s="679"/>
      <c r="AO284" s="648"/>
      <c r="AP284" s="648"/>
      <c r="AQ284" s="679"/>
      <c r="AR284" s="679"/>
      <c r="AS284" s="679"/>
      <c r="AT284" s="648"/>
    </row>
    <row r="285" spans="1:46" ht="12.75"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679"/>
      <c r="AC285" s="679"/>
      <c r="AD285" s="679"/>
      <c r="AE285" s="679"/>
      <c r="AF285" s="679"/>
      <c r="AG285" s="679"/>
      <c r="AH285" s="679"/>
      <c r="AI285" s="679"/>
      <c r="AJ285" s="679"/>
      <c r="AK285" s="679"/>
      <c r="AL285" s="679"/>
      <c r="AM285" s="679"/>
      <c r="AN285" s="679"/>
      <c r="AO285" s="648"/>
      <c r="AP285" s="648"/>
      <c r="AQ285" s="679"/>
      <c r="AR285" s="679"/>
      <c r="AS285" s="679"/>
      <c r="AT285" s="648"/>
    </row>
    <row r="286" spans="1:46" ht="12.75"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c r="AA286" s="37"/>
      <c r="AB286" s="679"/>
      <c r="AC286" s="679"/>
      <c r="AD286" s="679"/>
      <c r="AE286" s="679"/>
      <c r="AF286" s="679"/>
      <c r="AG286" s="679"/>
      <c r="AH286" s="679"/>
      <c r="AI286" s="679"/>
      <c r="AJ286" s="679"/>
      <c r="AK286" s="679"/>
      <c r="AL286" s="679"/>
      <c r="AM286" s="679"/>
      <c r="AN286" s="679"/>
      <c r="AO286" s="648"/>
      <c r="AP286" s="648"/>
      <c r="AQ286" s="679"/>
      <c r="AR286" s="679"/>
      <c r="AS286" s="679"/>
      <c r="AT286" s="648"/>
    </row>
    <row r="287" spans="1:46" ht="12.75"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c r="AA287" s="37"/>
      <c r="AB287" s="679"/>
      <c r="AC287" s="679"/>
      <c r="AD287" s="679"/>
      <c r="AE287" s="679"/>
      <c r="AF287" s="679"/>
      <c r="AG287" s="679"/>
      <c r="AH287" s="679"/>
      <c r="AI287" s="679"/>
      <c r="AJ287" s="679"/>
      <c r="AK287" s="679"/>
      <c r="AL287" s="679"/>
      <c r="AM287" s="679"/>
      <c r="AN287" s="679"/>
      <c r="AO287" s="648"/>
      <c r="AP287" s="648"/>
      <c r="AQ287" s="679"/>
      <c r="AR287" s="679"/>
      <c r="AS287" s="679"/>
      <c r="AT287" s="648"/>
    </row>
    <row r="288" spans="1:46" ht="12.75"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c r="AA288" s="37"/>
      <c r="AB288" s="679"/>
      <c r="AC288" s="679"/>
      <c r="AD288" s="679"/>
      <c r="AE288" s="679"/>
      <c r="AF288" s="679"/>
      <c r="AG288" s="679"/>
      <c r="AH288" s="679"/>
      <c r="AI288" s="679"/>
      <c r="AJ288" s="679"/>
      <c r="AK288" s="679"/>
      <c r="AL288" s="679"/>
      <c r="AM288" s="679"/>
      <c r="AN288" s="679"/>
      <c r="AO288" s="648"/>
      <c r="AP288" s="648"/>
      <c r="AQ288" s="679"/>
      <c r="AR288" s="679"/>
      <c r="AS288" s="679"/>
      <c r="AT288" s="648"/>
    </row>
    <row r="289" spans="1:46" ht="12.75"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c r="AA289" s="37"/>
      <c r="AB289" s="679"/>
      <c r="AC289" s="679"/>
      <c r="AD289" s="679"/>
      <c r="AE289" s="679"/>
      <c r="AF289" s="679"/>
      <c r="AG289" s="679"/>
      <c r="AH289" s="679"/>
      <c r="AI289" s="679"/>
      <c r="AJ289" s="679"/>
      <c r="AK289" s="679"/>
      <c r="AL289" s="679"/>
      <c r="AM289" s="679"/>
      <c r="AN289" s="679"/>
      <c r="AO289" s="648"/>
      <c r="AP289" s="648"/>
      <c r="AQ289" s="679"/>
      <c r="AR289" s="679"/>
      <c r="AS289" s="679"/>
      <c r="AT289" s="648"/>
    </row>
    <row r="290" spans="1:46" ht="12.75"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c r="AA290" s="37"/>
      <c r="AB290" s="679"/>
      <c r="AC290" s="679"/>
      <c r="AD290" s="679"/>
      <c r="AE290" s="679"/>
      <c r="AF290" s="679"/>
      <c r="AG290" s="679"/>
      <c r="AH290" s="679"/>
      <c r="AI290" s="679"/>
      <c r="AJ290" s="679"/>
      <c r="AK290" s="679"/>
      <c r="AL290" s="679"/>
      <c r="AM290" s="679"/>
      <c r="AN290" s="679"/>
      <c r="AO290" s="648"/>
      <c r="AP290" s="648"/>
      <c r="AQ290" s="679"/>
      <c r="AR290" s="679"/>
      <c r="AS290" s="679"/>
      <c r="AT290" s="648"/>
    </row>
    <row r="291" spans="1:46" ht="12.75"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c r="AA291" s="37"/>
      <c r="AB291" s="679"/>
      <c r="AC291" s="679"/>
      <c r="AD291" s="679"/>
      <c r="AE291" s="679"/>
      <c r="AF291" s="679"/>
      <c r="AG291" s="679"/>
      <c r="AH291" s="679"/>
      <c r="AI291" s="679"/>
      <c r="AJ291" s="679"/>
      <c r="AK291" s="679"/>
      <c r="AL291" s="679"/>
      <c r="AM291" s="679"/>
      <c r="AN291" s="679"/>
      <c r="AO291" s="648"/>
      <c r="AP291" s="648"/>
      <c r="AQ291" s="679"/>
      <c r="AR291" s="679"/>
      <c r="AS291" s="679"/>
      <c r="AT291" s="648"/>
    </row>
    <row r="292" spans="1:46" ht="12.75"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c r="AA292" s="37"/>
      <c r="AB292" s="679"/>
      <c r="AC292" s="679"/>
      <c r="AD292" s="679"/>
      <c r="AE292" s="679"/>
      <c r="AF292" s="679"/>
      <c r="AG292" s="679"/>
      <c r="AH292" s="679"/>
      <c r="AI292" s="679"/>
      <c r="AJ292" s="679"/>
      <c r="AK292" s="679"/>
      <c r="AL292" s="679"/>
      <c r="AM292" s="679"/>
      <c r="AN292" s="679"/>
      <c r="AO292" s="648"/>
      <c r="AP292" s="648"/>
      <c r="AQ292" s="679"/>
      <c r="AR292" s="679"/>
      <c r="AS292" s="679"/>
      <c r="AT292" s="648"/>
    </row>
    <row r="293" spans="1:46" ht="12.75"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c r="AA293" s="37"/>
      <c r="AB293" s="679"/>
      <c r="AC293" s="679"/>
      <c r="AD293" s="679"/>
      <c r="AE293" s="679"/>
      <c r="AF293" s="679"/>
      <c r="AG293" s="679"/>
      <c r="AH293" s="679"/>
      <c r="AI293" s="679"/>
      <c r="AJ293" s="679"/>
      <c r="AK293" s="679"/>
      <c r="AL293" s="679"/>
      <c r="AM293" s="679"/>
      <c r="AN293" s="679"/>
      <c r="AO293" s="648"/>
      <c r="AP293" s="648"/>
      <c r="AQ293" s="679"/>
      <c r="AR293" s="679"/>
      <c r="AS293" s="679"/>
      <c r="AT293" s="648"/>
    </row>
    <row r="294" spans="1:46" ht="12.75"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c r="AA294" s="37"/>
      <c r="AB294" s="679"/>
      <c r="AC294" s="679"/>
      <c r="AD294" s="679"/>
      <c r="AE294" s="679"/>
      <c r="AF294" s="679"/>
      <c r="AG294" s="679"/>
      <c r="AH294" s="679"/>
      <c r="AI294" s="679"/>
      <c r="AJ294" s="679"/>
      <c r="AK294" s="679"/>
      <c r="AL294" s="679"/>
      <c r="AM294" s="679"/>
      <c r="AN294" s="679"/>
      <c r="AO294" s="648"/>
      <c r="AP294" s="648"/>
      <c r="AQ294" s="679"/>
      <c r="AR294" s="679"/>
      <c r="AS294" s="679"/>
      <c r="AT294" s="648"/>
    </row>
    <row r="295" spans="1:46" ht="12.75"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c r="AA295" s="37"/>
      <c r="AB295" s="679"/>
      <c r="AC295" s="679"/>
      <c r="AD295" s="679"/>
      <c r="AE295" s="679"/>
      <c r="AF295" s="679"/>
      <c r="AG295" s="679"/>
      <c r="AH295" s="679"/>
      <c r="AI295" s="679"/>
      <c r="AJ295" s="679"/>
      <c r="AK295" s="679"/>
      <c r="AL295" s="679"/>
      <c r="AM295" s="679"/>
      <c r="AN295" s="679"/>
      <c r="AO295" s="648"/>
      <c r="AP295" s="648"/>
      <c r="AQ295" s="679"/>
      <c r="AR295" s="679"/>
      <c r="AS295" s="679"/>
      <c r="AT295" s="648"/>
    </row>
    <row r="296" spans="1:46" ht="12.75"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c r="AA296" s="37"/>
      <c r="AB296" s="679"/>
      <c r="AC296" s="679"/>
      <c r="AD296" s="679"/>
      <c r="AE296" s="679"/>
      <c r="AF296" s="679"/>
      <c r="AG296" s="679"/>
      <c r="AH296" s="679"/>
      <c r="AI296" s="679"/>
      <c r="AJ296" s="679"/>
      <c r="AK296" s="679"/>
      <c r="AL296" s="679"/>
      <c r="AM296" s="679"/>
      <c r="AN296" s="679"/>
      <c r="AO296" s="648"/>
      <c r="AP296" s="648"/>
      <c r="AQ296" s="679"/>
      <c r="AR296" s="679"/>
      <c r="AS296" s="679"/>
      <c r="AT296" s="648"/>
    </row>
    <row r="297" spans="1:46" ht="12.75"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c r="AA297" s="37"/>
      <c r="AB297" s="679"/>
      <c r="AC297" s="679"/>
      <c r="AD297" s="679"/>
      <c r="AE297" s="679"/>
      <c r="AF297" s="679"/>
      <c r="AG297" s="679"/>
      <c r="AH297" s="679"/>
      <c r="AI297" s="679"/>
      <c r="AJ297" s="679"/>
      <c r="AK297" s="679"/>
      <c r="AL297" s="679"/>
      <c r="AM297" s="679"/>
      <c r="AN297" s="679"/>
      <c r="AO297" s="648"/>
      <c r="AP297" s="648"/>
      <c r="AQ297" s="679"/>
      <c r="AR297" s="679"/>
      <c r="AS297" s="679"/>
      <c r="AT297" s="648"/>
    </row>
    <row r="298" spans="1:46" ht="12.75"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c r="AA298" s="37"/>
      <c r="AB298" s="679"/>
      <c r="AC298" s="679"/>
      <c r="AD298" s="679"/>
      <c r="AE298" s="679"/>
      <c r="AF298" s="679"/>
      <c r="AG298" s="679"/>
      <c r="AH298" s="679"/>
      <c r="AI298" s="679"/>
      <c r="AJ298" s="679"/>
      <c r="AK298" s="679"/>
      <c r="AL298" s="679"/>
      <c r="AM298" s="679"/>
      <c r="AN298" s="679"/>
      <c r="AO298" s="648"/>
      <c r="AP298" s="648"/>
      <c r="AQ298" s="679"/>
      <c r="AR298" s="679"/>
      <c r="AS298" s="679"/>
      <c r="AT298" s="648"/>
    </row>
    <row r="299" spans="1:46" ht="12.75"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c r="AA299" s="37"/>
      <c r="AB299" s="679"/>
      <c r="AC299" s="679"/>
      <c r="AD299" s="679"/>
      <c r="AE299" s="679"/>
      <c r="AF299" s="679"/>
      <c r="AG299" s="679"/>
      <c r="AH299" s="679"/>
      <c r="AI299" s="679"/>
      <c r="AJ299" s="679"/>
      <c r="AK299" s="679"/>
      <c r="AL299" s="679"/>
      <c r="AM299" s="679"/>
      <c r="AN299" s="679"/>
      <c r="AO299" s="648"/>
      <c r="AP299" s="648"/>
      <c r="AQ299" s="679"/>
      <c r="AR299" s="679"/>
      <c r="AS299" s="679"/>
      <c r="AT299" s="648"/>
    </row>
    <row r="300" spans="1:46" ht="12.75"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c r="AA300" s="37"/>
      <c r="AB300" s="679"/>
      <c r="AC300" s="679"/>
      <c r="AD300" s="679"/>
      <c r="AE300" s="679"/>
      <c r="AF300" s="679"/>
      <c r="AG300" s="679"/>
      <c r="AH300" s="679"/>
      <c r="AI300" s="679"/>
      <c r="AJ300" s="679"/>
      <c r="AK300" s="679"/>
      <c r="AL300" s="679"/>
      <c r="AM300" s="679"/>
      <c r="AN300" s="679"/>
      <c r="AO300" s="648"/>
      <c r="AP300" s="648"/>
      <c r="AQ300" s="679"/>
      <c r="AR300" s="679"/>
      <c r="AS300" s="679"/>
      <c r="AT300" s="648"/>
    </row>
    <row r="301" spans="1:46" ht="12.75"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c r="AA301" s="37"/>
      <c r="AB301" s="679"/>
      <c r="AC301" s="679"/>
      <c r="AD301" s="679"/>
      <c r="AE301" s="679"/>
      <c r="AF301" s="679"/>
      <c r="AG301" s="679"/>
      <c r="AH301" s="679"/>
      <c r="AI301" s="679"/>
      <c r="AJ301" s="679"/>
      <c r="AK301" s="679"/>
      <c r="AL301" s="679"/>
      <c r="AM301" s="679"/>
      <c r="AN301" s="679"/>
      <c r="AO301" s="648"/>
      <c r="AP301" s="648"/>
      <c r="AQ301" s="679"/>
      <c r="AR301" s="679"/>
      <c r="AS301" s="679"/>
      <c r="AT301" s="648"/>
    </row>
    <row r="302" spans="1:46" ht="12.75"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c r="AA302" s="37"/>
      <c r="AB302" s="679"/>
      <c r="AC302" s="679"/>
      <c r="AD302" s="679"/>
      <c r="AE302" s="679"/>
      <c r="AF302" s="679"/>
      <c r="AG302" s="679"/>
      <c r="AH302" s="679"/>
      <c r="AI302" s="679"/>
      <c r="AJ302" s="679"/>
      <c r="AK302" s="679"/>
      <c r="AL302" s="679"/>
      <c r="AM302" s="679"/>
      <c r="AN302" s="679"/>
      <c r="AO302" s="648"/>
      <c r="AP302" s="648"/>
      <c r="AQ302" s="679"/>
      <c r="AR302" s="679"/>
      <c r="AS302" s="679"/>
      <c r="AT302" s="648"/>
    </row>
    <row r="303" spans="1:46" ht="12.75"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c r="AA303" s="37"/>
      <c r="AB303" s="679"/>
      <c r="AC303" s="679"/>
      <c r="AD303" s="679"/>
      <c r="AE303" s="679"/>
      <c r="AF303" s="679"/>
      <c r="AG303" s="679"/>
      <c r="AH303" s="679"/>
      <c r="AI303" s="679"/>
      <c r="AJ303" s="679"/>
      <c r="AK303" s="679"/>
      <c r="AL303" s="679"/>
      <c r="AM303" s="679"/>
      <c r="AN303" s="679"/>
      <c r="AO303" s="648"/>
      <c r="AP303" s="648"/>
      <c r="AQ303" s="679"/>
      <c r="AR303" s="679"/>
      <c r="AS303" s="679"/>
      <c r="AT303" s="648"/>
    </row>
    <row r="304" spans="1:46" ht="12.75"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c r="AA304" s="37"/>
      <c r="AB304" s="679"/>
      <c r="AC304" s="679"/>
      <c r="AD304" s="679"/>
      <c r="AE304" s="679"/>
      <c r="AF304" s="679"/>
      <c r="AG304" s="679"/>
      <c r="AH304" s="679"/>
      <c r="AI304" s="679"/>
      <c r="AJ304" s="679"/>
      <c r="AK304" s="679"/>
      <c r="AL304" s="679"/>
      <c r="AM304" s="679"/>
      <c r="AN304" s="679"/>
      <c r="AO304" s="648"/>
      <c r="AP304" s="648"/>
      <c r="AQ304" s="679"/>
      <c r="AR304" s="679"/>
      <c r="AS304" s="679"/>
      <c r="AT304" s="648"/>
    </row>
    <row r="305" spans="1:46" ht="12.75"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c r="AA305" s="37"/>
      <c r="AB305" s="679"/>
      <c r="AC305" s="679"/>
      <c r="AD305" s="679"/>
      <c r="AE305" s="679"/>
      <c r="AF305" s="679"/>
      <c r="AG305" s="679"/>
      <c r="AH305" s="679"/>
      <c r="AI305" s="679"/>
      <c r="AJ305" s="679"/>
      <c r="AK305" s="679"/>
      <c r="AL305" s="679"/>
      <c r="AM305" s="679"/>
      <c r="AN305" s="679"/>
      <c r="AO305" s="648"/>
      <c r="AP305" s="648"/>
      <c r="AQ305" s="679"/>
      <c r="AR305" s="679"/>
      <c r="AS305" s="679"/>
      <c r="AT305" s="648"/>
    </row>
    <row r="306" spans="1:46" ht="12.75"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c r="AA306" s="37"/>
      <c r="AB306" s="679"/>
      <c r="AC306" s="679"/>
      <c r="AD306" s="679"/>
      <c r="AE306" s="679"/>
      <c r="AF306" s="679"/>
      <c r="AG306" s="679"/>
      <c r="AH306" s="679"/>
      <c r="AI306" s="679"/>
      <c r="AJ306" s="679"/>
      <c r="AK306" s="679"/>
      <c r="AL306" s="679"/>
      <c r="AM306" s="679"/>
      <c r="AN306" s="679"/>
      <c r="AO306" s="648"/>
      <c r="AP306" s="648"/>
      <c r="AQ306" s="679"/>
      <c r="AR306" s="679"/>
      <c r="AS306" s="679"/>
      <c r="AT306" s="648"/>
    </row>
    <row r="307" spans="1:46" ht="12.75"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c r="AA307" s="37"/>
      <c r="AB307" s="679"/>
      <c r="AC307" s="679"/>
      <c r="AD307" s="679"/>
      <c r="AE307" s="679"/>
      <c r="AF307" s="679"/>
      <c r="AG307" s="679"/>
      <c r="AH307" s="679"/>
      <c r="AI307" s="679"/>
      <c r="AJ307" s="679"/>
      <c r="AK307" s="679"/>
      <c r="AL307" s="679"/>
      <c r="AM307" s="679"/>
      <c r="AN307" s="679"/>
      <c r="AO307" s="648"/>
      <c r="AP307" s="648"/>
      <c r="AQ307" s="679"/>
      <c r="AR307" s="679"/>
      <c r="AS307" s="679"/>
      <c r="AT307" s="648"/>
    </row>
    <row r="308" spans="1:46" ht="12.75"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c r="AA308" s="37"/>
      <c r="AB308" s="679"/>
      <c r="AC308" s="679"/>
      <c r="AD308" s="679"/>
      <c r="AE308" s="679"/>
      <c r="AF308" s="679"/>
      <c r="AG308" s="679"/>
      <c r="AH308" s="679"/>
      <c r="AI308" s="679"/>
      <c r="AJ308" s="679"/>
      <c r="AK308" s="679"/>
      <c r="AL308" s="679"/>
      <c r="AM308" s="679"/>
      <c r="AN308" s="679"/>
      <c r="AO308" s="648"/>
      <c r="AP308" s="648"/>
      <c r="AQ308" s="679"/>
      <c r="AR308" s="679"/>
      <c r="AS308" s="679"/>
      <c r="AT308" s="648"/>
    </row>
    <row r="309" spans="1:46" ht="12.75"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c r="AA309" s="37"/>
      <c r="AB309" s="679"/>
      <c r="AC309" s="679"/>
      <c r="AD309" s="679"/>
      <c r="AE309" s="679"/>
      <c r="AF309" s="679"/>
      <c r="AG309" s="679"/>
      <c r="AH309" s="679"/>
      <c r="AI309" s="679"/>
      <c r="AJ309" s="679"/>
      <c r="AK309" s="679"/>
      <c r="AL309" s="679"/>
      <c r="AM309" s="679"/>
      <c r="AN309" s="679"/>
      <c r="AO309" s="648"/>
      <c r="AP309" s="648"/>
      <c r="AQ309" s="679"/>
      <c r="AR309" s="679"/>
      <c r="AS309" s="679"/>
      <c r="AT309" s="648"/>
    </row>
    <row r="310" spans="1:46" ht="12.75"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c r="AA310" s="37"/>
      <c r="AB310" s="679"/>
      <c r="AC310" s="679"/>
      <c r="AD310" s="679"/>
      <c r="AE310" s="679"/>
      <c r="AF310" s="679"/>
      <c r="AG310" s="679"/>
      <c r="AH310" s="679"/>
      <c r="AI310" s="679"/>
      <c r="AJ310" s="679"/>
      <c r="AK310" s="679"/>
      <c r="AL310" s="679"/>
      <c r="AM310" s="679"/>
      <c r="AN310" s="679"/>
      <c r="AO310" s="648"/>
      <c r="AP310" s="648"/>
      <c r="AQ310" s="679"/>
      <c r="AR310" s="679"/>
      <c r="AS310" s="679"/>
      <c r="AT310" s="648"/>
    </row>
    <row r="311" spans="1:46" ht="12.75"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c r="AA311" s="37"/>
      <c r="AB311" s="679"/>
      <c r="AC311" s="679"/>
      <c r="AD311" s="679"/>
      <c r="AE311" s="679"/>
      <c r="AF311" s="679"/>
      <c r="AG311" s="679"/>
      <c r="AH311" s="679"/>
      <c r="AI311" s="679"/>
      <c r="AJ311" s="679"/>
      <c r="AK311" s="679"/>
      <c r="AL311" s="679"/>
      <c r="AM311" s="679"/>
      <c r="AN311" s="679"/>
      <c r="AO311" s="648"/>
      <c r="AP311" s="648"/>
      <c r="AQ311" s="679"/>
      <c r="AR311" s="679"/>
      <c r="AS311" s="679"/>
      <c r="AT311" s="648"/>
    </row>
    <row r="312" spans="1:46" ht="12.75"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c r="AA312" s="37"/>
      <c r="AB312" s="679"/>
      <c r="AC312" s="679"/>
      <c r="AD312" s="679"/>
      <c r="AE312" s="679"/>
      <c r="AF312" s="679"/>
      <c r="AG312" s="679"/>
      <c r="AH312" s="679"/>
      <c r="AI312" s="679"/>
      <c r="AJ312" s="679"/>
      <c r="AK312" s="679"/>
      <c r="AL312" s="679"/>
      <c r="AM312" s="679"/>
      <c r="AN312" s="679"/>
      <c r="AO312" s="648"/>
      <c r="AP312" s="648"/>
      <c r="AQ312" s="679"/>
      <c r="AR312" s="679"/>
      <c r="AS312" s="679"/>
      <c r="AT312" s="648"/>
    </row>
    <row r="313" spans="1:46" ht="12.75"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c r="AA313" s="37"/>
      <c r="AB313" s="679"/>
      <c r="AC313" s="679"/>
      <c r="AD313" s="679"/>
      <c r="AE313" s="679"/>
      <c r="AF313" s="679"/>
      <c r="AG313" s="679"/>
      <c r="AH313" s="679"/>
      <c r="AI313" s="679"/>
      <c r="AJ313" s="679"/>
      <c r="AK313" s="679"/>
      <c r="AL313" s="679"/>
      <c r="AM313" s="679"/>
      <c r="AN313" s="679"/>
      <c r="AO313" s="648"/>
      <c r="AP313" s="648"/>
      <c r="AQ313" s="679"/>
      <c r="AR313" s="679"/>
      <c r="AS313" s="679"/>
      <c r="AT313" s="648"/>
    </row>
    <row r="314" spans="1:46" ht="12.75"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c r="AA314" s="37"/>
      <c r="AB314" s="679"/>
      <c r="AC314" s="679"/>
      <c r="AD314" s="679"/>
      <c r="AE314" s="679"/>
      <c r="AF314" s="679"/>
      <c r="AG314" s="679"/>
      <c r="AH314" s="679"/>
      <c r="AI314" s="679"/>
      <c r="AJ314" s="679"/>
      <c r="AK314" s="679"/>
      <c r="AL314" s="679"/>
      <c r="AM314" s="679"/>
      <c r="AN314" s="679"/>
      <c r="AO314" s="648"/>
      <c r="AP314" s="648"/>
      <c r="AQ314" s="679"/>
      <c r="AR314" s="679"/>
      <c r="AS314" s="679"/>
      <c r="AT314" s="648"/>
    </row>
    <row r="315" spans="1:46" ht="12.75"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c r="AA315" s="37"/>
      <c r="AB315" s="679"/>
      <c r="AC315" s="679"/>
      <c r="AD315" s="679"/>
      <c r="AE315" s="679"/>
      <c r="AF315" s="679"/>
      <c r="AG315" s="679"/>
      <c r="AH315" s="679"/>
      <c r="AI315" s="679"/>
      <c r="AJ315" s="679"/>
      <c r="AK315" s="679"/>
      <c r="AL315" s="679"/>
      <c r="AM315" s="679"/>
      <c r="AN315" s="679"/>
      <c r="AO315" s="648"/>
      <c r="AP315" s="648"/>
      <c r="AQ315" s="679"/>
      <c r="AR315" s="679"/>
      <c r="AS315" s="679"/>
      <c r="AT315" s="648"/>
    </row>
    <row r="316" spans="1:46" ht="12.75"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c r="AA316" s="37"/>
      <c r="AB316" s="679"/>
      <c r="AC316" s="679"/>
      <c r="AD316" s="679"/>
      <c r="AE316" s="679"/>
      <c r="AF316" s="679"/>
      <c r="AG316" s="679"/>
      <c r="AH316" s="679"/>
      <c r="AI316" s="679"/>
      <c r="AJ316" s="679"/>
      <c r="AK316" s="679"/>
      <c r="AL316" s="679"/>
      <c r="AM316" s="679"/>
      <c r="AN316" s="679"/>
      <c r="AO316" s="648"/>
      <c r="AP316" s="648"/>
      <c r="AQ316" s="679"/>
      <c r="AR316" s="679"/>
      <c r="AS316" s="679"/>
      <c r="AT316" s="648"/>
    </row>
    <row r="317" spans="1:46" ht="12.75"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c r="AA317" s="37"/>
      <c r="AB317" s="679"/>
      <c r="AC317" s="679"/>
      <c r="AD317" s="679"/>
      <c r="AE317" s="679"/>
      <c r="AF317" s="679"/>
      <c r="AG317" s="679"/>
      <c r="AH317" s="679"/>
      <c r="AI317" s="679"/>
      <c r="AJ317" s="679"/>
      <c r="AK317" s="679"/>
      <c r="AL317" s="679"/>
      <c r="AM317" s="679"/>
      <c r="AN317" s="679"/>
      <c r="AO317" s="648"/>
      <c r="AP317" s="648"/>
      <c r="AQ317" s="679"/>
      <c r="AR317" s="679"/>
      <c r="AS317" s="679"/>
      <c r="AT317" s="648"/>
    </row>
    <row r="318" spans="1:46" ht="12.75"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c r="AA318" s="37"/>
      <c r="AB318" s="679"/>
      <c r="AC318" s="679"/>
      <c r="AD318" s="679"/>
      <c r="AE318" s="679"/>
      <c r="AF318" s="679"/>
      <c r="AG318" s="679"/>
      <c r="AH318" s="679"/>
      <c r="AI318" s="679"/>
      <c r="AJ318" s="679"/>
      <c r="AK318" s="679"/>
      <c r="AL318" s="679"/>
      <c r="AM318" s="679"/>
      <c r="AN318" s="679"/>
      <c r="AO318" s="648"/>
      <c r="AP318" s="648"/>
      <c r="AQ318" s="679"/>
      <c r="AR318" s="679"/>
      <c r="AS318" s="679"/>
      <c r="AT318" s="648"/>
    </row>
    <row r="319" spans="1:46" ht="12.75"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c r="AA319" s="37"/>
      <c r="AB319" s="679"/>
      <c r="AC319" s="679"/>
      <c r="AD319" s="679"/>
      <c r="AE319" s="679"/>
      <c r="AF319" s="679"/>
      <c r="AG319" s="679"/>
      <c r="AH319" s="679"/>
      <c r="AI319" s="679"/>
      <c r="AJ319" s="679"/>
      <c r="AK319" s="679"/>
      <c r="AL319" s="679"/>
      <c r="AM319" s="679"/>
      <c r="AN319" s="679"/>
      <c r="AO319" s="648"/>
      <c r="AP319" s="648"/>
      <c r="AQ319" s="679"/>
      <c r="AR319" s="679"/>
      <c r="AS319" s="679"/>
      <c r="AT319" s="648"/>
    </row>
    <row r="320" spans="1:46" ht="12.75"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c r="AA320" s="37"/>
      <c r="AB320" s="679"/>
      <c r="AC320" s="679"/>
      <c r="AD320" s="679"/>
      <c r="AE320" s="679"/>
      <c r="AF320" s="679"/>
      <c r="AG320" s="679"/>
      <c r="AH320" s="679"/>
      <c r="AI320" s="679"/>
      <c r="AJ320" s="679"/>
      <c r="AK320" s="679"/>
      <c r="AL320" s="679"/>
      <c r="AM320" s="679"/>
      <c r="AN320" s="679"/>
      <c r="AO320" s="648"/>
      <c r="AP320" s="648"/>
      <c r="AQ320" s="679"/>
      <c r="AR320" s="679"/>
      <c r="AS320" s="679"/>
      <c r="AT320" s="648"/>
    </row>
    <row r="321" spans="1:46" ht="12.75"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c r="AA321" s="37"/>
      <c r="AB321" s="679"/>
      <c r="AC321" s="679"/>
      <c r="AD321" s="679"/>
      <c r="AE321" s="679"/>
      <c r="AF321" s="679"/>
      <c r="AG321" s="679"/>
      <c r="AH321" s="679"/>
      <c r="AI321" s="679"/>
      <c r="AJ321" s="679"/>
      <c r="AK321" s="679"/>
      <c r="AL321" s="679"/>
      <c r="AM321" s="679"/>
      <c r="AN321" s="679"/>
      <c r="AO321" s="648"/>
      <c r="AP321" s="648"/>
      <c r="AQ321" s="679"/>
      <c r="AR321" s="679"/>
      <c r="AS321" s="679"/>
      <c r="AT321" s="648"/>
    </row>
    <row r="322" spans="1:46" ht="12.75"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c r="AA322" s="37"/>
      <c r="AB322" s="679"/>
      <c r="AC322" s="679"/>
      <c r="AD322" s="679"/>
      <c r="AE322" s="679"/>
      <c r="AF322" s="679"/>
      <c r="AG322" s="679"/>
      <c r="AH322" s="679"/>
      <c r="AI322" s="679"/>
      <c r="AJ322" s="679"/>
      <c r="AK322" s="679"/>
      <c r="AL322" s="679"/>
      <c r="AM322" s="679"/>
      <c r="AN322" s="679"/>
      <c r="AO322" s="648"/>
      <c r="AP322" s="648"/>
      <c r="AQ322" s="679"/>
      <c r="AR322" s="679"/>
      <c r="AS322" s="679"/>
      <c r="AT322" s="648"/>
    </row>
    <row r="323" spans="1:46" ht="12.75"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c r="AA323" s="37"/>
      <c r="AB323" s="679"/>
      <c r="AC323" s="679"/>
      <c r="AD323" s="679"/>
      <c r="AE323" s="679"/>
      <c r="AF323" s="679"/>
      <c r="AG323" s="679"/>
      <c r="AH323" s="679"/>
      <c r="AI323" s="679"/>
      <c r="AJ323" s="679"/>
      <c r="AK323" s="679"/>
      <c r="AL323" s="679"/>
      <c r="AM323" s="679"/>
      <c r="AN323" s="679"/>
      <c r="AO323" s="648"/>
      <c r="AP323" s="648"/>
      <c r="AQ323" s="679"/>
      <c r="AR323" s="679"/>
      <c r="AS323" s="679"/>
      <c r="AT323" s="648"/>
    </row>
    <row r="324" spans="1:46" ht="12.75"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c r="AA324" s="37"/>
      <c r="AB324" s="679"/>
      <c r="AC324" s="679"/>
      <c r="AD324" s="679"/>
      <c r="AE324" s="679"/>
      <c r="AF324" s="679"/>
      <c r="AG324" s="679"/>
      <c r="AH324" s="679"/>
      <c r="AI324" s="679"/>
      <c r="AJ324" s="679"/>
      <c r="AK324" s="679"/>
      <c r="AL324" s="679"/>
      <c r="AM324" s="679"/>
      <c r="AN324" s="679"/>
      <c r="AO324" s="648"/>
      <c r="AP324" s="648"/>
      <c r="AQ324" s="679"/>
      <c r="AR324" s="679"/>
      <c r="AS324" s="679"/>
      <c r="AT324" s="648"/>
    </row>
    <row r="325" spans="1:46" ht="12.75"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c r="AA325" s="37"/>
      <c r="AB325" s="679"/>
      <c r="AC325" s="679"/>
      <c r="AD325" s="679"/>
      <c r="AE325" s="679"/>
      <c r="AF325" s="679"/>
      <c r="AG325" s="679"/>
      <c r="AH325" s="679"/>
      <c r="AI325" s="679"/>
      <c r="AJ325" s="679"/>
      <c r="AK325" s="679"/>
      <c r="AL325" s="679"/>
      <c r="AM325" s="679"/>
      <c r="AN325" s="679"/>
      <c r="AO325" s="648"/>
      <c r="AP325" s="648"/>
      <c r="AQ325" s="679"/>
      <c r="AR325" s="679"/>
      <c r="AS325" s="679"/>
      <c r="AT325" s="648"/>
    </row>
    <row r="326" spans="1:46" ht="12.75"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c r="AA326" s="37"/>
      <c r="AB326" s="679"/>
      <c r="AC326" s="679"/>
      <c r="AD326" s="679"/>
      <c r="AE326" s="679"/>
      <c r="AF326" s="679"/>
      <c r="AG326" s="679"/>
      <c r="AH326" s="679"/>
      <c r="AI326" s="679"/>
      <c r="AJ326" s="679"/>
      <c r="AK326" s="679"/>
      <c r="AL326" s="679"/>
      <c r="AM326" s="679"/>
      <c r="AN326" s="679"/>
      <c r="AO326" s="648"/>
      <c r="AP326" s="648"/>
      <c r="AQ326" s="679"/>
      <c r="AR326" s="679"/>
      <c r="AS326" s="679"/>
      <c r="AT326" s="648"/>
    </row>
    <row r="327" spans="1:46" ht="12.75"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c r="AA327" s="37"/>
      <c r="AB327" s="679"/>
      <c r="AC327" s="679"/>
      <c r="AD327" s="679"/>
      <c r="AE327" s="679"/>
      <c r="AF327" s="679"/>
      <c r="AG327" s="679"/>
      <c r="AH327" s="679"/>
      <c r="AI327" s="679"/>
      <c r="AJ327" s="679"/>
      <c r="AK327" s="679"/>
      <c r="AL327" s="679"/>
      <c r="AM327" s="679"/>
      <c r="AN327" s="679"/>
      <c r="AO327" s="648"/>
      <c r="AP327" s="648"/>
      <c r="AQ327" s="679"/>
      <c r="AR327" s="679"/>
      <c r="AS327" s="679"/>
      <c r="AT327" s="648"/>
    </row>
    <row r="328" spans="1:46" ht="12.75"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c r="AA328" s="37"/>
      <c r="AB328" s="679"/>
      <c r="AC328" s="679"/>
      <c r="AD328" s="679"/>
      <c r="AE328" s="679"/>
      <c r="AF328" s="679"/>
      <c r="AG328" s="679"/>
      <c r="AH328" s="679"/>
      <c r="AI328" s="679"/>
      <c r="AJ328" s="679"/>
      <c r="AK328" s="679"/>
      <c r="AL328" s="679"/>
      <c r="AM328" s="679"/>
      <c r="AN328" s="679"/>
      <c r="AO328" s="648"/>
      <c r="AP328" s="648"/>
      <c r="AQ328" s="679"/>
      <c r="AR328" s="679"/>
      <c r="AS328" s="679"/>
      <c r="AT328" s="648"/>
    </row>
    <row r="329" spans="1:46" ht="12.75"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c r="AA329" s="37"/>
      <c r="AB329" s="679"/>
      <c r="AC329" s="679"/>
      <c r="AD329" s="679"/>
      <c r="AE329" s="679"/>
      <c r="AF329" s="679"/>
      <c r="AG329" s="679"/>
      <c r="AH329" s="679"/>
      <c r="AI329" s="679"/>
      <c r="AJ329" s="679"/>
      <c r="AK329" s="679"/>
      <c r="AL329" s="679"/>
      <c r="AM329" s="679"/>
      <c r="AN329" s="679"/>
      <c r="AO329" s="648"/>
      <c r="AP329" s="648"/>
      <c r="AQ329" s="679"/>
      <c r="AR329" s="679"/>
      <c r="AS329" s="679"/>
      <c r="AT329" s="648"/>
    </row>
    <row r="330" spans="1:46" ht="12.75"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c r="AA330" s="37"/>
      <c r="AB330" s="679"/>
      <c r="AC330" s="679"/>
      <c r="AD330" s="679"/>
      <c r="AE330" s="679"/>
      <c r="AF330" s="679"/>
      <c r="AG330" s="679"/>
      <c r="AH330" s="679"/>
      <c r="AI330" s="679"/>
      <c r="AJ330" s="679"/>
      <c r="AK330" s="679"/>
      <c r="AL330" s="679"/>
      <c r="AM330" s="679"/>
      <c r="AN330" s="679"/>
      <c r="AO330" s="648"/>
      <c r="AP330" s="648"/>
      <c r="AQ330" s="679"/>
      <c r="AR330" s="679"/>
      <c r="AS330" s="679"/>
      <c r="AT330" s="648"/>
    </row>
    <row r="331" spans="1:46" ht="12.75"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c r="AA331" s="37"/>
      <c r="AB331" s="679"/>
      <c r="AC331" s="679"/>
      <c r="AD331" s="679"/>
      <c r="AE331" s="679"/>
      <c r="AF331" s="679"/>
      <c r="AG331" s="679"/>
      <c r="AH331" s="679"/>
      <c r="AI331" s="679"/>
      <c r="AJ331" s="679"/>
      <c r="AK331" s="679"/>
      <c r="AL331" s="679"/>
      <c r="AM331" s="679"/>
      <c r="AN331" s="679"/>
      <c r="AO331" s="648"/>
      <c r="AP331" s="648"/>
      <c r="AQ331" s="679"/>
      <c r="AR331" s="679"/>
      <c r="AS331" s="679"/>
      <c r="AT331" s="648"/>
    </row>
    <row r="332" spans="1:46" ht="12.75"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c r="AA332" s="37"/>
      <c r="AB332" s="679"/>
      <c r="AC332" s="679"/>
      <c r="AD332" s="679"/>
      <c r="AE332" s="679"/>
      <c r="AF332" s="679"/>
      <c r="AG332" s="679"/>
      <c r="AH332" s="679"/>
      <c r="AI332" s="679"/>
      <c r="AJ332" s="679"/>
      <c r="AK332" s="679"/>
      <c r="AL332" s="679"/>
      <c r="AM332" s="679"/>
      <c r="AN332" s="679"/>
      <c r="AO332" s="648"/>
      <c r="AP332" s="648"/>
      <c r="AQ332" s="679"/>
      <c r="AR332" s="679"/>
      <c r="AS332" s="679"/>
      <c r="AT332" s="648"/>
    </row>
    <row r="333" spans="1:46" ht="12.75"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c r="AA333" s="37"/>
      <c r="AB333" s="679"/>
      <c r="AC333" s="679"/>
      <c r="AD333" s="679"/>
      <c r="AE333" s="679"/>
      <c r="AF333" s="679"/>
      <c r="AG333" s="679"/>
      <c r="AH333" s="679"/>
      <c r="AI333" s="679"/>
      <c r="AJ333" s="679"/>
      <c r="AK333" s="679"/>
      <c r="AL333" s="679"/>
      <c r="AM333" s="679"/>
      <c r="AN333" s="679"/>
      <c r="AO333" s="648"/>
      <c r="AP333" s="648"/>
      <c r="AQ333" s="679"/>
      <c r="AR333" s="679"/>
      <c r="AS333" s="679"/>
      <c r="AT333" s="648"/>
    </row>
    <row r="334" spans="1:46" ht="12.75"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c r="AA334" s="37"/>
      <c r="AB334" s="679"/>
      <c r="AC334" s="679"/>
      <c r="AD334" s="679"/>
      <c r="AE334" s="679"/>
      <c r="AF334" s="679"/>
      <c r="AG334" s="679"/>
      <c r="AH334" s="679"/>
      <c r="AI334" s="679"/>
      <c r="AJ334" s="679"/>
      <c r="AK334" s="679"/>
      <c r="AL334" s="679"/>
      <c r="AM334" s="679"/>
      <c r="AN334" s="679"/>
      <c r="AO334" s="648"/>
      <c r="AP334" s="648"/>
      <c r="AQ334" s="679"/>
      <c r="AR334" s="679"/>
      <c r="AS334" s="679"/>
      <c r="AT334" s="648"/>
    </row>
    <row r="335" spans="1:46" ht="12.75"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c r="AA335" s="37"/>
      <c r="AB335" s="679"/>
      <c r="AC335" s="679"/>
      <c r="AD335" s="679"/>
      <c r="AE335" s="679"/>
      <c r="AF335" s="679"/>
      <c r="AG335" s="679"/>
      <c r="AH335" s="679"/>
      <c r="AI335" s="679"/>
      <c r="AJ335" s="679"/>
      <c r="AK335" s="679"/>
      <c r="AL335" s="679"/>
      <c r="AM335" s="679"/>
      <c r="AN335" s="679"/>
      <c r="AO335" s="648"/>
      <c r="AP335" s="648"/>
      <c r="AQ335" s="679"/>
      <c r="AR335" s="679"/>
      <c r="AS335" s="679"/>
      <c r="AT335" s="648"/>
    </row>
    <row r="336" spans="1:46" ht="12.75"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c r="AA336" s="37"/>
      <c r="AB336" s="679"/>
      <c r="AC336" s="679"/>
      <c r="AD336" s="679"/>
      <c r="AE336" s="679"/>
      <c r="AF336" s="679"/>
      <c r="AG336" s="679"/>
      <c r="AH336" s="679"/>
      <c r="AI336" s="679"/>
      <c r="AJ336" s="679"/>
      <c r="AK336" s="679"/>
      <c r="AL336" s="679"/>
      <c r="AM336" s="679"/>
      <c r="AN336" s="679"/>
      <c r="AO336" s="648"/>
      <c r="AP336" s="648"/>
      <c r="AQ336" s="679"/>
      <c r="AR336" s="679"/>
      <c r="AS336" s="679"/>
      <c r="AT336" s="648"/>
    </row>
    <row r="337" spans="1:46" ht="12.75"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c r="AA337" s="37"/>
      <c r="AB337" s="679"/>
      <c r="AC337" s="679"/>
      <c r="AD337" s="679"/>
      <c r="AE337" s="679"/>
      <c r="AF337" s="679"/>
      <c r="AG337" s="679"/>
      <c r="AH337" s="679"/>
      <c r="AI337" s="679"/>
      <c r="AJ337" s="679"/>
      <c r="AK337" s="679"/>
      <c r="AL337" s="679"/>
      <c r="AM337" s="679"/>
      <c r="AN337" s="679"/>
      <c r="AO337" s="648"/>
      <c r="AP337" s="648"/>
      <c r="AQ337" s="679"/>
      <c r="AR337" s="679"/>
      <c r="AS337" s="679"/>
      <c r="AT337" s="648"/>
    </row>
    <row r="338" spans="1:46" ht="12.75"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c r="AA338" s="37"/>
      <c r="AB338" s="679"/>
      <c r="AC338" s="679"/>
      <c r="AD338" s="679"/>
      <c r="AE338" s="679"/>
      <c r="AF338" s="679"/>
      <c r="AG338" s="679"/>
      <c r="AH338" s="679"/>
      <c r="AI338" s="679"/>
      <c r="AJ338" s="679"/>
      <c r="AK338" s="679"/>
      <c r="AL338" s="679"/>
      <c r="AM338" s="679"/>
      <c r="AN338" s="679"/>
      <c r="AO338" s="648"/>
      <c r="AP338" s="648"/>
      <c r="AQ338" s="679"/>
      <c r="AR338" s="679"/>
      <c r="AS338" s="679"/>
      <c r="AT338" s="648"/>
    </row>
    <row r="339" spans="1:46" ht="12.75"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c r="AA339" s="37"/>
      <c r="AB339" s="679"/>
      <c r="AC339" s="679"/>
      <c r="AD339" s="679"/>
      <c r="AE339" s="679"/>
      <c r="AF339" s="679"/>
      <c r="AG339" s="679"/>
      <c r="AH339" s="679"/>
      <c r="AI339" s="679"/>
      <c r="AJ339" s="679"/>
      <c r="AK339" s="679"/>
      <c r="AL339" s="679"/>
      <c r="AM339" s="679"/>
      <c r="AN339" s="679"/>
      <c r="AO339" s="648"/>
      <c r="AP339" s="648"/>
      <c r="AQ339" s="679"/>
      <c r="AR339" s="679"/>
      <c r="AS339" s="679"/>
      <c r="AT339" s="648"/>
    </row>
    <row r="340" spans="1:46" ht="12.75"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c r="AA340" s="37"/>
      <c r="AB340" s="679"/>
      <c r="AC340" s="679"/>
      <c r="AD340" s="679"/>
      <c r="AE340" s="679"/>
      <c r="AF340" s="679"/>
      <c r="AG340" s="679"/>
      <c r="AH340" s="679"/>
      <c r="AI340" s="679"/>
      <c r="AJ340" s="679"/>
      <c r="AK340" s="679"/>
      <c r="AL340" s="679"/>
      <c r="AM340" s="679"/>
      <c r="AN340" s="679"/>
      <c r="AO340" s="648"/>
      <c r="AP340" s="648"/>
      <c r="AQ340" s="679"/>
      <c r="AR340" s="679"/>
      <c r="AS340" s="679"/>
      <c r="AT340" s="648"/>
    </row>
    <row r="341" spans="1:46" ht="12.75"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c r="AA341" s="37"/>
      <c r="AB341" s="679"/>
      <c r="AC341" s="679"/>
      <c r="AD341" s="679"/>
      <c r="AE341" s="679"/>
      <c r="AF341" s="679"/>
      <c r="AG341" s="679"/>
      <c r="AH341" s="679"/>
      <c r="AI341" s="679"/>
      <c r="AJ341" s="679"/>
      <c r="AK341" s="679"/>
      <c r="AL341" s="679"/>
      <c r="AM341" s="679"/>
      <c r="AN341" s="679"/>
      <c r="AO341" s="648"/>
      <c r="AP341" s="648"/>
      <c r="AQ341" s="679"/>
      <c r="AR341" s="679"/>
      <c r="AS341" s="679"/>
      <c r="AT341" s="648"/>
    </row>
    <row r="342" spans="1:46" ht="12.75"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c r="AA342" s="37"/>
      <c r="AB342" s="679"/>
      <c r="AC342" s="679"/>
      <c r="AD342" s="679"/>
      <c r="AE342" s="679"/>
      <c r="AF342" s="679"/>
      <c r="AG342" s="679"/>
      <c r="AH342" s="679"/>
      <c r="AI342" s="679"/>
      <c r="AJ342" s="679"/>
      <c r="AK342" s="679"/>
      <c r="AL342" s="679"/>
      <c r="AM342" s="679"/>
      <c r="AN342" s="679"/>
      <c r="AO342" s="648"/>
      <c r="AP342" s="648"/>
      <c r="AQ342" s="679"/>
      <c r="AR342" s="679"/>
      <c r="AS342" s="679"/>
      <c r="AT342" s="648"/>
    </row>
    <row r="343" spans="1:46" ht="12.75"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c r="AA343" s="37"/>
      <c r="AB343" s="679"/>
      <c r="AC343" s="679"/>
      <c r="AD343" s="679"/>
      <c r="AE343" s="679"/>
      <c r="AF343" s="679"/>
      <c r="AG343" s="679"/>
      <c r="AH343" s="679"/>
      <c r="AI343" s="679"/>
      <c r="AJ343" s="679"/>
      <c r="AK343" s="679"/>
      <c r="AL343" s="679"/>
      <c r="AM343" s="679"/>
      <c r="AN343" s="679"/>
      <c r="AO343" s="648"/>
      <c r="AP343" s="648"/>
      <c r="AQ343" s="679"/>
      <c r="AR343" s="679"/>
      <c r="AS343" s="679"/>
      <c r="AT343" s="648"/>
    </row>
    <row r="344" spans="1:46" ht="12.75"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c r="AA344" s="37"/>
      <c r="AB344" s="679"/>
      <c r="AC344" s="679"/>
      <c r="AD344" s="679"/>
      <c r="AE344" s="679"/>
      <c r="AF344" s="679"/>
      <c r="AG344" s="679"/>
      <c r="AH344" s="679"/>
      <c r="AI344" s="679"/>
      <c r="AJ344" s="679"/>
      <c r="AK344" s="679"/>
      <c r="AL344" s="679"/>
      <c r="AM344" s="679"/>
      <c r="AN344" s="679"/>
      <c r="AO344" s="648"/>
      <c r="AP344" s="648"/>
      <c r="AQ344" s="679"/>
      <c r="AR344" s="679"/>
      <c r="AS344" s="679"/>
      <c r="AT344" s="648"/>
    </row>
    <row r="345" spans="1:46" ht="12.75"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c r="AA345" s="37"/>
      <c r="AB345" s="679"/>
      <c r="AC345" s="679"/>
      <c r="AD345" s="679"/>
      <c r="AE345" s="679"/>
      <c r="AF345" s="679"/>
      <c r="AG345" s="679"/>
      <c r="AH345" s="679"/>
      <c r="AI345" s="679"/>
      <c r="AJ345" s="679"/>
      <c r="AK345" s="679"/>
      <c r="AL345" s="679"/>
      <c r="AM345" s="679"/>
      <c r="AN345" s="679"/>
      <c r="AO345" s="648"/>
      <c r="AP345" s="648"/>
      <c r="AQ345" s="679"/>
      <c r="AR345" s="679"/>
      <c r="AS345" s="679"/>
      <c r="AT345" s="648"/>
    </row>
    <row r="346" spans="1:46" ht="12.75"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679"/>
      <c r="AC346" s="679"/>
      <c r="AD346" s="679"/>
      <c r="AE346" s="679"/>
      <c r="AF346" s="679"/>
      <c r="AG346" s="679"/>
      <c r="AH346" s="679"/>
      <c r="AI346" s="679"/>
      <c r="AJ346" s="679"/>
      <c r="AK346" s="679"/>
      <c r="AL346" s="679"/>
      <c r="AM346" s="679"/>
      <c r="AN346" s="679"/>
      <c r="AO346" s="648"/>
      <c r="AP346" s="648"/>
      <c r="AQ346" s="679"/>
      <c r="AR346" s="679"/>
      <c r="AS346" s="679"/>
      <c r="AT346" s="648"/>
    </row>
    <row r="347" spans="1:46" ht="12.75"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c r="AA347" s="37"/>
      <c r="AB347" s="679"/>
      <c r="AC347" s="679"/>
      <c r="AD347" s="679"/>
      <c r="AE347" s="679"/>
      <c r="AF347" s="679"/>
      <c r="AG347" s="679"/>
      <c r="AH347" s="679"/>
      <c r="AI347" s="679"/>
      <c r="AJ347" s="679"/>
      <c r="AK347" s="679"/>
      <c r="AL347" s="679"/>
      <c r="AM347" s="679"/>
      <c r="AN347" s="679"/>
      <c r="AO347" s="648"/>
      <c r="AP347" s="648"/>
      <c r="AQ347" s="679"/>
      <c r="AR347" s="679"/>
      <c r="AS347" s="679"/>
      <c r="AT347" s="648"/>
    </row>
    <row r="348" spans="1:46" ht="12.75"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c r="AA348" s="37"/>
      <c r="AB348" s="679"/>
      <c r="AC348" s="679"/>
      <c r="AD348" s="679"/>
      <c r="AE348" s="679"/>
      <c r="AF348" s="679"/>
      <c r="AG348" s="679"/>
      <c r="AH348" s="679"/>
      <c r="AI348" s="679"/>
      <c r="AJ348" s="679"/>
      <c r="AK348" s="679"/>
      <c r="AL348" s="679"/>
      <c r="AM348" s="679"/>
      <c r="AN348" s="679"/>
      <c r="AO348" s="648"/>
      <c r="AP348" s="648"/>
      <c r="AQ348" s="679"/>
      <c r="AR348" s="679"/>
      <c r="AS348" s="679"/>
      <c r="AT348" s="648"/>
    </row>
    <row r="349" spans="1:46" ht="12.75"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c r="AA349" s="37"/>
      <c r="AB349" s="679"/>
      <c r="AC349" s="679"/>
      <c r="AD349" s="679"/>
      <c r="AE349" s="679"/>
      <c r="AF349" s="679"/>
      <c r="AG349" s="679"/>
      <c r="AH349" s="679"/>
      <c r="AI349" s="679"/>
      <c r="AJ349" s="679"/>
      <c r="AK349" s="679"/>
      <c r="AL349" s="679"/>
      <c r="AM349" s="679"/>
      <c r="AN349" s="679"/>
      <c r="AO349" s="648"/>
      <c r="AP349" s="648"/>
      <c r="AQ349" s="679"/>
      <c r="AR349" s="679"/>
      <c r="AS349" s="679"/>
      <c r="AT349" s="648"/>
    </row>
    <row r="350" spans="1:46" ht="12.75"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c r="AA350" s="37"/>
      <c r="AB350" s="679"/>
      <c r="AC350" s="679"/>
      <c r="AD350" s="679"/>
      <c r="AE350" s="679"/>
      <c r="AF350" s="679"/>
      <c r="AG350" s="679"/>
      <c r="AH350" s="679"/>
      <c r="AI350" s="679"/>
      <c r="AJ350" s="679"/>
      <c r="AK350" s="679"/>
      <c r="AL350" s="679"/>
      <c r="AM350" s="679"/>
      <c r="AN350" s="679"/>
      <c r="AO350" s="648"/>
      <c r="AP350" s="648"/>
      <c r="AQ350" s="679"/>
      <c r="AR350" s="679"/>
      <c r="AS350" s="679"/>
      <c r="AT350" s="648"/>
    </row>
    <row r="351" spans="1:46" ht="12.75"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c r="AA351" s="37"/>
      <c r="AB351" s="679"/>
      <c r="AC351" s="679"/>
      <c r="AD351" s="679"/>
      <c r="AE351" s="679"/>
      <c r="AF351" s="679"/>
      <c r="AG351" s="679"/>
      <c r="AH351" s="679"/>
      <c r="AI351" s="679"/>
      <c r="AJ351" s="679"/>
      <c r="AK351" s="679"/>
      <c r="AL351" s="679"/>
      <c r="AM351" s="679"/>
      <c r="AN351" s="679"/>
      <c r="AO351" s="648"/>
      <c r="AP351" s="648"/>
      <c r="AQ351" s="679"/>
      <c r="AR351" s="679"/>
      <c r="AS351" s="679"/>
      <c r="AT351" s="648"/>
    </row>
    <row r="352" spans="1:46" ht="12.75"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c r="AA352" s="37"/>
      <c r="AB352" s="679"/>
      <c r="AC352" s="679"/>
      <c r="AD352" s="679"/>
      <c r="AE352" s="679"/>
      <c r="AF352" s="679"/>
      <c r="AG352" s="679"/>
      <c r="AH352" s="679"/>
      <c r="AI352" s="679"/>
      <c r="AJ352" s="679"/>
      <c r="AK352" s="679"/>
      <c r="AL352" s="679"/>
      <c r="AM352" s="679"/>
      <c r="AN352" s="679"/>
      <c r="AO352" s="648"/>
      <c r="AP352" s="648"/>
      <c r="AQ352" s="679"/>
      <c r="AR352" s="679"/>
      <c r="AS352" s="679"/>
      <c r="AT352" s="648"/>
    </row>
    <row r="353" spans="1:46" ht="12.75"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c r="AA353" s="37"/>
      <c r="AB353" s="679"/>
      <c r="AC353" s="679"/>
      <c r="AD353" s="679"/>
      <c r="AE353" s="679"/>
      <c r="AF353" s="679"/>
      <c r="AG353" s="679"/>
      <c r="AH353" s="679"/>
      <c r="AI353" s="679"/>
      <c r="AJ353" s="679"/>
      <c r="AK353" s="679"/>
      <c r="AL353" s="679"/>
      <c r="AM353" s="679"/>
      <c r="AN353" s="679"/>
      <c r="AO353" s="648"/>
      <c r="AP353" s="648"/>
      <c r="AQ353" s="679"/>
      <c r="AR353" s="679"/>
      <c r="AS353" s="679"/>
      <c r="AT353" s="648"/>
    </row>
    <row r="354" spans="1:46" ht="12.75"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c r="AA354" s="37"/>
      <c r="AB354" s="679"/>
      <c r="AC354" s="679"/>
      <c r="AD354" s="679"/>
      <c r="AE354" s="679"/>
      <c r="AF354" s="679"/>
      <c r="AG354" s="679"/>
      <c r="AH354" s="679"/>
      <c r="AI354" s="679"/>
      <c r="AJ354" s="679"/>
      <c r="AK354" s="679"/>
      <c r="AL354" s="679"/>
      <c r="AM354" s="679"/>
      <c r="AN354" s="679"/>
      <c r="AO354" s="648"/>
      <c r="AP354" s="648"/>
      <c r="AQ354" s="679"/>
      <c r="AR354" s="679"/>
      <c r="AS354" s="679"/>
      <c r="AT354" s="648"/>
    </row>
    <row r="355" spans="1:46" ht="12.75"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c r="AA355" s="37"/>
      <c r="AB355" s="679"/>
      <c r="AC355" s="679"/>
      <c r="AD355" s="679"/>
      <c r="AE355" s="679"/>
      <c r="AF355" s="679"/>
      <c r="AG355" s="679"/>
      <c r="AH355" s="679"/>
      <c r="AI355" s="679"/>
      <c r="AJ355" s="679"/>
      <c r="AK355" s="679"/>
      <c r="AL355" s="679"/>
      <c r="AM355" s="679"/>
      <c r="AN355" s="679"/>
      <c r="AO355" s="648"/>
      <c r="AP355" s="648"/>
      <c r="AQ355" s="679"/>
      <c r="AR355" s="679"/>
      <c r="AS355" s="679"/>
      <c r="AT355" s="648"/>
    </row>
    <row r="356" spans="1:46" ht="12.75"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c r="AA356" s="37"/>
      <c r="AB356" s="679"/>
      <c r="AC356" s="679"/>
      <c r="AD356" s="679"/>
      <c r="AE356" s="679"/>
      <c r="AF356" s="679"/>
      <c r="AG356" s="679"/>
      <c r="AH356" s="679"/>
      <c r="AI356" s="679"/>
      <c r="AJ356" s="679"/>
      <c r="AK356" s="679"/>
      <c r="AL356" s="679"/>
      <c r="AM356" s="679"/>
      <c r="AN356" s="679"/>
      <c r="AO356" s="648"/>
      <c r="AP356" s="648"/>
      <c r="AQ356" s="679"/>
      <c r="AR356" s="679"/>
      <c r="AS356" s="679"/>
      <c r="AT356" s="648"/>
    </row>
    <row r="357" spans="1:46" ht="12.75"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c r="AA357" s="37"/>
      <c r="AB357" s="679"/>
      <c r="AC357" s="679"/>
      <c r="AD357" s="679"/>
      <c r="AE357" s="679"/>
      <c r="AF357" s="679"/>
      <c r="AG357" s="679"/>
      <c r="AH357" s="679"/>
      <c r="AI357" s="679"/>
      <c r="AJ357" s="679"/>
      <c r="AK357" s="679"/>
      <c r="AL357" s="679"/>
      <c r="AM357" s="679"/>
      <c r="AN357" s="679"/>
      <c r="AO357" s="648"/>
      <c r="AP357" s="648"/>
      <c r="AQ357" s="679"/>
      <c r="AR357" s="679"/>
      <c r="AS357" s="679"/>
      <c r="AT357" s="648"/>
    </row>
    <row r="358" spans="1:46" ht="12.75"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c r="AA358" s="37"/>
      <c r="AB358" s="679"/>
      <c r="AC358" s="679"/>
      <c r="AD358" s="679"/>
      <c r="AE358" s="679"/>
      <c r="AF358" s="679"/>
      <c r="AG358" s="679"/>
      <c r="AH358" s="679"/>
      <c r="AI358" s="679"/>
      <c r="AJ358" s="679"/>
      <c r="AK358" s="679"/>
      <c r="AL358" s="679"/>
      <c r="AM358" s="679"/>
      <c r="AN358" s="679"/>
      <c r="AO358" s="648"/>
      <c r="AP358" s="648"/>
      <c r="AQ358" s="679"/>
      <c r="AR358" s="679"/>
      <c r="AS358" s="679"/>
      <c r="AT358" s="648"/>
    </row>
    <row r="359" spans="1:46" ht="12.75"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c r="AA359" s="37"/>
      <c r="AB359" s="679"/>
      <c r="AC359" s="679"/>
      <c r="AD359" s="679"/>
      <c r="AE359" s="679"/>
      <c r="AF359" s="679"/>
      <c r="AG359" s="679"/>
      <c r="AH359" s="679"/>
      <c r="AI359" s="679"/>
      <c r="AJ359" s="679"/>
      <c r="AK359" s="679"/>
      <c r="AL359" s="679"/>
      <c r="AM359" s="679"/>
      <c r="AN359" s="679"/>
      <c r="AO359" s="648"/>
      <c r="AP359" s="648"/>
      <c r="AQ359" s="679"/>
      <c r="AR359" s="679"/>
      <c r="AS359" s="679"/>
      <c r="AT359" s="648"/>
    </row>
    <row r="360" spans="1:46" ht="12.75"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c r="AA360" s="37"/>
      <c r="AB360" s="679"/>
      <c r="AC360" s="679"/>
      <c r="AD360" s="679"/>
      <c r="AE360" s="679"/>
      <c r="AF360" s="679"/>
      <c r="AG360" s="679"/>
      <c r="AH360" s="679"/>
      <c r="AI360" s="679"/>
      <c r="AJ360" s="679"/>
      <c r="AK360" s="679"/>
      <c r="AL360" s="679"/>
      <c r="AM360" s="679"/>
      <c r="AN360" s="679"/>
      <c r="AO360" s="648"/>
      <c r="AP360" s="648"/>
      <c r="AQ360" s="679"/>
      <c r="AR360" s="679"/>
      <c r="AS360" s="679"/>
      <c r="AT360" s="648"/>
    </row>
    <row r="361" spans="1:46" ht="12.75"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c r="AA361" s="37"/>
      <c r="AB361" s="679"/>
      <c r="AC361" s="679"/>
      <c r="AD361" s="679"/>
      <c r="AE361" s="679"/>
      <c r="AF361" s="679"/>
      <c r="AG361" s="679"/>
      <c r="AH361" s="679"/>
      <c r="AI361" s="679"/>
      <c r="AJ361" s="679"/>
      <c r="AK361" s="679"/>
      <c r="AL361" s="679"/>
      <c r="AM361" s="679"/>
      <c r="AN361" s="679"/>
      <c r="AO361" s="648"/>
      <c r="AP361" s="648"/>
      <c r="AQ361" s="679"/>
      <c r="AR361" s="679"/>
      <c r="AS361" s="679"/>
      <c r="AT361" s="648"/>
    </row>
    <row r="362" spans="1:46" ht="12.75"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c r="AA362" s="37"/>
      <c r="AB362" s="679"/>
      <c r="AC362" s="679"/>
      <c r="AD362" s="679"/>
      <c r="AE362" s="679"/>
      <c r="AF362" s="679"/>
      <c r="AG362" s="679"/>
      <c r="AH362" s="679"/>
      <c r="AI362" s="679"/>
      <c r="AJ362" s="679"/>
      <c r="AK362" s="679"/>
      <c r="AL362" s="679"/>
      <c r="AM362" s="679"/>
      <c r="AN362" s="679"/>
      <c r="AO362" s="648"/>
      <c r="AP362" s="648"/>
      <c r="AQ362" s="679"/>
      <c r="AR362" s="679"/>
      <c r="AS362" s="679"/>
      <c r="AT362" s="648"/>
    </row>
    <row r="363" spans="1:46" ht="12.75"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c r="AA363" s="37"/>
      <c r="AB363" s="679"/>
      <c r="AC363" s="679"/>
      <c r="AD363" s="679"/>
      <c r="AE363" s="679"/>
      <c r="AF363" s="679"/>
      <c r="AG363" s="679"/>
      <c r="AH363" s="679"/>
      <c r="AI363" s="679"/>
      <c r="AJ363" s="679"/>
      <c r="AK363" s="679"/>
      <c r="AL363" s="679"/>
      <c r="AM363" s="679"/>
      <c r="AN363" s="679"/>
      <c r="AO363" s="648"/>
      <c r="AP363" s="648"/>
      <c r="AQ363" s="679"/>
      <c r="AR363" s="679"/>
      <c r="AS363" s="679"/>
      <c r="AT363" s="648"/>
    </row>
    <row r="364" spans="1:46" ht="12.75"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c r="AA364" s="37"/>
      <c r="AB364" s="679"/>
      <c r="AC364" s="679"/>
      <c r="AD364" s="679"/>
      <c r="AE364" s="679"/>
      <c r="AF364" s="679"/>
      <c r="AG364" s="679"/>
      <c r="AH364" s="679"/>
      <c r="AI364" s="679"/>
      <c r="AJ364" s="679"/>
      <c r="AK364" s="679"/>
      <c r="AL364" s="679"/>
      <c r="AM364" s="679"/>
      <c r="AN364" s="679"/>
      <c r="AO364" s="648"/>
      <c r="AP364" s="648"/>
      <c r="AQ364" s="679"/>
      <c r="AR364" s="679"/>
      <c r="AS364" s="679"/>
      <c r="AT364" s="648"/>
    </row>
    <row r="365" spans="1:46" ht="12.75"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c r="AA365" s="37"/>
      <c r="AB365" s="679"/>
      <c r="AC365" s="679"/>
      <c r="AD365" s="679"/>
      <c r="AE365" s="679"/>
      <c r="AF365" s="679"/>
      <c r="AG365" s="679"/>
      <c r="AH365" s="679"/>
      <c r="AI365" s="679"/>
      <c r="AJ365" s="679"/>
      <c r="AK365" s="679"/>
      <c r="AL365" s="679"/>
      <c r="AM365" s="679"/>
      <c r="AN365" s="679"/>
      <c r="AO365" s="648"/>
      <c r="AP365" s="648"/>
      <c r="AQ365" s="679"/>
      <c r="AR365" s="679"/>
      <c r="AS365" s="679"/>
      <c r="AT365" s="648"/>
    </row>
    <row r="366" spans="1:46" ht="12.75"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c r="AA366" s="37"/>
      <c r="AB366" s="679"/>
      <c r="AC366" s="679"/>
      <c r="AD366" s="679"/>
      <c r="AE366" s="679"/>
      <c r="AF366" s="679"/>
      <c r="AG366" s="679"/>
      <c r="AH366" s="679"/>
      <c r="AI366" s="679"/>
      <c r="AJ366" s="679"/>
      <c r="AK366" s="679"/>
      <c r="AL366" s="679"/>
      <c r="AM366" s="679"/>
      <c r="AN366" s="679"/>
      <c r="AO366" s="648"/>
      <c r="AP366" s="648"/>
      <c r="AQ366" s="679"/>
      <c r="AR366" s="679"/>
      <c r="AS366" s="679"/>
      <c r="AT366" s="648"/>
    </row>
    <row r="367" spans="1:46" ht="12.75"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c r="AA367" s="37"/>
      <c r="AB367" s="679"/>
      <c r="AC367" s="679"/>
      <c r="AD367" s="679"/>
      <c r="AE367" s="679"/>
      <c r="AF367" s="679"/>
      <c r="AG367" s="679"/>
      <c r="AH367" s="679"/>
      <c r="AI367" s="679"/>
      <c r="AJ367" s="679"/>
      <c r="AK367" s="679"/>
      <c r="AL367" s="679"/>
      <c r="AM367" s="679"/>
      <c r="AN367" s="679"/>
      <c r="AO367" s="648"/>
      <c r="AP367" s="648"/>
      <c r="AQ367" s="679"/>
      <c r="AR367" s="679"/>
      <c r="AS367" s="679"/>
      <c r="AT367" s="648"/>
    </row>
    <row r="368" spans="1:46" ht="12.75"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c r="AA368" s="37"/>
      <c r="AB368" s="679"/>
      <c r="AC368" s="679"/>
      <c r="AD368" s="679"/>
      <c r="AE368" s="679"/>
      <c r="AF368" s="679"/>
      <c r="AG368" s="679"/>
      <c r="AH368" s="679"/>
      <c r="AI368" s="679"/>
      <c r="AJ368" s="679"/>
      <c r="AK368" s="679"/>
      <c r="AL368" s="679"/>
      <c r="AM368" s="679"/>
      <c r="AN368" s="679"/>
      <c r="AO368" s="648"/>
      <c r="AP368" s="648"/>
      <c r="AQ368" s="679"/>
      <c r="AR368" s="679"/>
      <c r="AS368" s="679"/>
      <c r="AT368" s="648"/>
    </row>
    <row r="369" spans="1:46" ht="12.75"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c r="AA369" s="37"/>
      <c r="AB369" s="679"/>
      <c r="AC369" s="679"/>
      <c r="AD369" s="679"/>
      <c r="AE369" s="679"/>
      <c r="AF369" s="679"/>
      <c r="AG369" s="679"/>
      <c r="AH369" s="679"/>
      <c r="AI369" s="679"/>
      <c r="AJ369" s="679"/>
      <c r="AK369" s="679"/>
      <c r="AL369" s="679"/>
      <c r="AM369" s="679"/>
      <c r="AN369" s="679"/>
      <c r="AO369" s="648"/>
      <c r="AP369" s="648"/>
      <c r="AQ369" s="679"/>
      <c r="AR369" s="679"/>
      <c r="AS369" s="679"/>
      <c r="AT369" s="648"/>
    </row>
    <row r="370" spans="1:46" ht="12.75"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c r="AA370" s="37"/>
      <c r="AB370" s="679"/>
      <c r="AC370" s="679"/>
      <c r="AD370" s="679"/>
      <c r="AE370" s="679"/>
      <c r="AF370" s="679"/>
      <c r="AG370" s="679"/>
      <c r="AH370" s="679"/>
      <c r="AI370" s="679"/>
      <c r="AJ370" s="679"/>
      <c r="AK370" s="679"/>
      <c r="AL370" s="679"/>
      <c r="AM370" s="679"/>
      <c r="AN370" s="679"/>
      <c r="AO370" s="648"/>
      <c r="AP370" s="648"/>
      <c r="AQ370" s="679"/>
      <c r="AR370" s="679"/>
      <c r="AS370" s="679"/>
      <c r="AT370" s="648"/>
    </row>
    <row r="371" spans="1:46" ht="12.75"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c r="AA371" s="37"/>
      <c r="AB371" s="679"/>
      <c r="AC371" s="679"/>
      <c r="AD371" s="679"/>
      <c r="AE371" s="679"/>
      <c r="AF371" s="679"/>
      <c r="AG371" s="679"/>
      <c r="AH371" s="679"/>
      <c r="AI371" s="679"/>
      <c r="AJ371" s="679"/>
      <c r="AK371" s="679"/>
      <c r="AL371" s="679"/>
      <c r="AM371" s="679"/>
      <c r="AN371" s="679"/>
      <c r="AO371" s="648"/>
      <c r="AP371" s="648"/>
      <c r="AQ371" s="679"/>
      <c r="AR371" s="679"/>
      <c r="AS371" s="679"/>
      <c r="AT371" s="648"/>
    </row>
    <row r="372" spans="1:46" ht="12.75"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c r="AA372" s="37"/>
      <c r="AB372" s="679"/>
      <c r="AC372" s="679"/>
      <c r="AD372" s="679"/>
      <c r="AE372" s="679"/>
      <c r="AF372" s="679"/>
      <c r="AG372" s="679"/>
      <c r="AH372" s="679"/>
      <c r="AI372" s="679"/>
      <c r="AJ372" s="679"/>
      <c r="AK372" s="679"/>
      <c r="AL372" s="679"/>
      <c r="AM372" s="679"/>
      <c r="AN372" s="679"/>
      <c r="AO372" s="648"/>
      <c r="AP372" s="648"/>
      <c r="AQ372" s="679"/>
      <c r="AR372" s="679"/>
      <c r="AS372" s="679"/>
      <c r="AT372" s="648"/>
    </row>
    <row r="373" spans="1:46" ht="12.75"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c r="AA373" s="37"/>
      <c r="AB373" s="679"/>
      <c r="AC373" s="679"/>
      <c r="AD373" s="679"/>
      <c r="AE373" s="679"/>
      <c r="AF373" s="679"/>
      <c r="AG373" s="679"/>
      <c r="AH373" s="679"/>
      <c r="AI373" s="679"/>
      <c r="AJ373" s="679"/>
      <c r="AK373" s="679"/>
      <c r="AL373" s="679"/>
      <c r="AM373" s="679"/>
      <c r="AN373" s="679"/>
      <c r="AO373" s="648"/>
      <c r="AP373" s="648"/>
      <c r="AQ373" s="679"/>
      <c r="AR373" s="679"/>
      <c r="AS373" s="679"/>
      <c r="AT373" s="648"/>
    </row>
    <row r="374" spans="1:46" ht="12.75"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c r="AA374" s="37"/>
      <c r="AB374" s="679"/>
      <c r="AC374" s="679"/>
      <c r="AD374" s="679"/>
      <c r="AE374" s="679"/>
      <c r="AF374" s="679"/>
      <c r="AG374" s="679"/>
      <c r="AH374" s="679"/>
      <c r="AI374" s="679"/>
      <c r="AJ374" s="679"/>
      <c r="AK374" s="679"/>
      <c r="AL374" s="679"/>
      <c r="AM374" s="679"/>
      <c r="AN374" s="679"/>
      <c r="AO374" s="648"/>
      <c r="AP374" s="648"/>
      <c r="AQ374" s="679"/>
      <c r="AR374" s="679"/>
      <c r="AS374" s="679"/>
      <c r="AT374" s="648"/>
    </row>
    <row r="375" spans="1:46" ht="12.75"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c r="AA375" s="37"/>
      <c r="AB375" s="679"/>
      <c r="AC375" s="679"/>
      <c r="AD375" s="679"/>
      <c r="AE375" s="679"/>
      <c r="AF375" s="679"/>
      <c r="AG375" s="679"/>
      <c r="AH375" s="679"/>
      <c r="AI375" s="679"/>
      <c r="AJ375" s="679"/>
      <c r="AK375" s="679"/>
      <c r="AL375" s="679"/>
      <c r="AM375" s="679"/>
      <c r="AN375" s="679"/>
      <c r="AO375" s="648"/>
      <c r="AP375" s="648"/>
      <c r="AQ375" s="679"/>
      <c r="AR375" s="679"/>
      <c r="AS375" s="679"/>
      <c r="AT375" s="648"/>
    </row>
    <row r="376" spans="1:46" ht="12.75"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c r="AA376" s="37"/>
      <c r="AB376" s="679"/>
      <c r="AC376" s="679"/>
      <c r="AD376" s="679"/>
      <c r="AE376" s="679"/>
      <c r="AF376" s="679"/>
      <c r="AG376" s="679"/>
      <c r="AH376" s="679"/>
      <c r="AI376" s="679"/>
      <c r="AJ376" s="679"/>
      <c r="AK376" s="679"/>
      <c r="AL376" s="679"/>
      <c r="AM376" s="679"/>
      <c r="AN376" s="679"/>
      <c r="AO376" s="648"/>
      <c r="AP376" s="648"/>
      <c r="AQ376" s="679"/>
      <c r="AR376" s="679"/>
      <c r="AS376" s="679"/>
      <c r="AT376" s="648"/>
    </row>
    <row r="377" spans="1:46" ht="12.75"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c r="AA377" s="37"/>
      <c r="AB377" s="679"/>
      <c r="AC377" s="679"/>
      <c r="AD377" s="679"/>
      <c r="AE377" s="679"/>
      <c r="AF377" s="679"/>
      <c r="AG377" s="679"/>
      <c r="AH377" s="679"/>
      <c r="AI377" s="679"/>
      <c r="AJ377" s="679"/>
      <c r="AK377" s="679"/>
      <c r="AL377" s="679"/>
      <c r="AM377" s="679"/>
      <c r="AN377" s="679"/>
      <c r="AO377" s="648"/>
      <c r="AP377" s="648"/>
      <c r="AQ377" s="679"/>
      <c r="AR377" s="679"/>
      <c r="AS377" s="679"/>
      <c r="AT377" s="648"/>
    </row>
    <row r="378" spans="1:46" ht="12.75"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c r="AA378" s="37"/>
      <c r="AB378" s="679"/>
      <c r="AC378" s="679"/>
      <c r="AD378" s="679"/>
      <c r="AE378" s="679"/>
      <c r="AF378" s="679"/>
      <c r="AG378" s="679"/>
      <c r="AH378" s="679"/>
      <c r="AI378" s="679"/>
      <c r="AJ378" s="679"/>
      <c r="AK378" s="679"/>
      <c r="AL378" s="679"/>
      <c r="AM378" s="679"/>
      <c r="AN378" s="679"/>
      <c r="AO378" s="648"/>
      <c r="AP378" s="648"/>
      <c r="AQ378" s="679"/>
      <c r="AR378" s="679"/>
      <c r="AS378" s="679"/>
      <c r="AT378" s="648"/>
    </row>
    <row r="379" spans="1:46" ht="12.75"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c r="AA379" s="37"/>
      <c r="AB379" s="679"/>
      <c r="AC379" s="679"/>
      <c r="AD379" s="679"/>
      <c r="AE379" s="679"/>
      <c r="AF379" s="679"/>
      <c r="AG379" s="679"/>
      <c r="AH379" s="679"/>
      <c r="AI379" s="679"/>
      <c r="AJ379" s="679"/>
      <c r="AK379" s="679"/>
      <c r="AL379" s="679"/>
      <c r="AM379" s="679"/>
      <c r="AN379" s="679"/>
      <c r="AO379" s="648"/>
      <c r="AP379" s="648"/>
      <c r="AQ379" s="679"/>
      <c r="AR379" s="679"/>
      <c r="AS379" s="679"/>
      <c r="AT379" s="648"/>
    </row>
    <row r="380" spans="1:46" ht="12.75"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c r="AA380" s="37"/>
      <c r="AB380" s="679"/>
      <c r="AC380" s="679"/>
      <c r="AD380" s="679"/>
      <c r="AE380" s="679"/>
      <c r="AF380" s="679"/>
      <c r="AG380" s="679"/>
      <c r="AH380" s="679"/>
      <c r="AI380" s="679"/>
      <c r="AJ380" s="679"/>
      <c r="AK380" s="679"/>
      <c r="AL380" s="679"/>
      <c r="AM380" s="679"/>
      <c r="AN380" s="679"/>
      <c r="AO380" s="648"/>
      <c r="AP380" s="648"/>
      <c r="AQ380" s="679"/>
      <c r="AR380" s="679"/>
      <c r="AS380" s="679"/>
      <c r="AT380" s="648"/>
    </row>
    <row r="381" spans="1:46" ht="12.75"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c r="AA381" s="37"/>
      <c r="AB381" s="679"/>
      <c r="AC381" s="679"/>
      <c r="AD381" s="679"/>
      <c r="AE381" s="679"/>
      <c r="AF381" s="679"/>
      <c r="AG381" s="679"/>
      <c r="AH381" s="679"/>
      <c r="AI381" s="679"/>
      <c r="AJ381" s="679"/>
      <c r="AK381" s="679"/>
      <c r="AL381" s="679"/>
      <c r="AM381" s="679"/>
      <c r="AN381" s="679"/>
      <c r="AO381" s="648"/>
      <c r="AP381" s="648"/>
      <c r="AQ381" s="679"/>
      <c r="AR381" s="679"/>
      <c r="AS381" s="679"/>
      <c r="AT381" s="648"/>
    </row>
    <row r="382" spans="1:46" ht="12.75"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c r="AA382" s="37"/>
      <c r="AB382" s="679"/>
      <c r="AC382" s="679"/>
      <c r="AD382" s="679"/>
      <c r="AE382" s="679"/>
      <c r="AF382" s="679"/>
      <c r="AG382" s="679"/>
      <c r="AH382" s="679"/>
      <c r="AI382" s="679"/>
      <c r="AJ382" s="679"/>
      <c r="AK382" s="679"/>
      <c r="AL382" s="679"/>
      <c r="AM382" s="679"/>
      <c r="AN382" s="679"/>
      <c r="AO382" s="648"/>
      <c r="AP382" s="648"/>
      <c r="AQ382" s="679"/>
      <c r="AR382" s="679"/>
      <c r="AS382" s="679"/>
      <c r="AT382" s="648"/>
    </row>
    <row r="383" spans="1:46" ht="12.75"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c r="AA383" s="37"/>
      <c r="AB383" s="679"/>
      <c r="AC383" s="679"/>
      <c r="AD383" s="679"/>
      <c r="AE383" s="679"/>
      <c r="AF383" s="679"/>
      <c r="AG383" s="679"/>
      <c r="AH383" s="679"/>
      <c r="AI383" s="679"/>
      <c r="AJ383" s="679"/>
      <c r="AK383" s="679"/>
      <c r="AL383" s="679"/>
      <c r="AM383" s="679"/>
      <c r="AN383" s="679"/>
      <c r="AO383" s="648"/>
      <c r="AP383" s="648"/>
      <c r="AQ383" s="679"/>
      <c r="AR383" s="679"/>
      <c r="AS383" s="679"/>
      <c r="AT383" s="648"/>
    </row>
    <row r="384" spans="1:46" ht="12.75"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c r="AA384" s="37"/>
      <c r="AB384" s="679"/>
      <c r="AC384" s="679"/>
      <c r="AD384" s="679"/>
      <c r="AE384" s="679"/>
      <c r="AF384" s="679"/>
      <c r="AG384" s="679"/>
      <c r="AH384" s="679"/>
      <c r="AI384" s="679"/>
      <c r="AJ384" s="679"/>
      <c r="AK384" s="679"/>
      <c r="AL384" s="679"/>
      <c r="AM384" s="679"/>
      <c r="AN384" s="679"/>
      <c r="AO384" s="648"/>
      <c r="AP384" s="648"/>
      <c r="AQ384" s="679"/>
      <c r="AR384" s="679"/>
      <c r="AS384" s="679"/>
      <c r="AT384" s="648"/>
    </row>
    <row r="385" spans="1:46" ht="12.75"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c r="AA385" s="37"/>
      <c r="AB385" s="679"/>
      <c r="AC385" s="679"/>
      <c r="AD385" s="679"/>
      <c r="AE385" s="679"/>
      <c r="AF385" s="679"/>
      <c r="AG385" s="679"/>
      <c r="AH385" s="679"/>
      <c r="AI385" s="679"/>
      <c r="AJ385" s="679"/>
      <c r="AK385" s="679"/>
      <c r="AL385" s="679"/>
      <c r="AM385" s="679"/>
      <c r="AN385" s="679"/>
      <c r="AO385" s="648"/>
      <c r="AP385" s="648"/>
      <c r="AQ385" s="679"/>
      <c r="AR385" s="679"/>
      <c r="AS385" s="679"/>
      <c r="AT385" s="648"/>
    </row>
    <row r="386" spans="1:46" ht="12.75"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c r="AA386" s="37"/>
      <c r="AB386" s="679"/>
      <c r="AC386" s="679"/>
      <c r="AD386" s="679"/>
      <c r="AE386" s="679"/>
      <c r="AF386" s="679"/>
      <c r="AG386" s="679"/>
      <c r="AH386" s="679"/>
      <c r="AI386" s="679"/>
      <c r="AJ386" s="679"/>
      <c r="AK386" s="679"/>
      <c r="AL386" s="679"/>
      <c r="AM386" s="679"/>
      <c r="AN386" s="679"/>
      <c r="AO386" s="648"/>
      <c r="AP386" s="648"/>
      <c r="AQ386" s="679"/>
      <c r="AR386" s="679"/>
      <c r="AS386" s="679"/>
      <c r="AT386" s="648"/>
    </row>
    <row r="387" spans="1:46" ht="12.75"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c r="AA387" s="37"/>
      <c r="AB387" s="679"/>
      <c r="AC387" s="679"/>
      <c r="AD387" s="679"/>
      <c r="AE387" s="679"/>
      <c r="AF387" s="679"/>
      <c r="AG387" s="679"/>
      <c r="AH387" s="679"/>
      <c r="AI387" s="679"/>
      <c r="AJ387" s="679"/>
      <c r="AK387" s="679"/>
      <c r="AL387" s="679"/>
      <c r="AM387" s="679"/>
      <c r="AN387" s="679"/>
      <c r="AO387" s="648"/>
      <c r="AP387" s="648"/>
      <c r="AQ387" s="679"/>
      <c r="AR387" s="679"/>
      <c r="AS387" s="679"/>
      <c r="AT387" s="648"/>
    </row>
    <row r="388" spans="1:46" ht="12.75"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c r="AA388" s="37"/>
      <c r="AB388" s="679"/>
      <c r="AC388" s="679"/>
      <c r="AD388" s="679"/>
      <c r="AE388" s="679"/>
      <c r="AF388" s="679"/>
      <c r="AG388" s="679"/>
      <c r="AH388" s="679"/>
      <c r="AI388" s="679"/>
      <c r="AJ388" s="679"/>
      <c r="AK388" s="679"/>
      <c r="AL388" s="679"/>
      <c r="AM388" s="679"/>
      <c r="AN388" s="679"/>
      <c r="AO388" s="648"/>
      <c r="AP388" s="648"/>
      <c r="AQ388" s="679"/>
      <c r="AR388" s="679"/>
      <c r="AS388" s="679"/>
      <c r="AT388" s="648"/>
    </row>
    <row r="389" spans="1:46" ht="12.75"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c r="AA389" s="37"/>
      <c r="AB389" s="679"/>
      <c r="AC389" s="679"/>
      <c r="AD389" s="679"/>
      <c r="AE389" s="679"/>
      <c r="AF389" s="679"/>
      <c r="AG389" s="679"/>
      <c r="AH389" s="679"/>
      <c r="AI389" s="679"/>
      <c r="AJ389" s="679"/>
      <c r="AK389" s="679"/>
      <c r="AL389" s="679"/>
      <c r="AM389" s="679"/>
      <c r="AN389" s="679"/>
      <c r="AO389" s="648"/>
      <c r="AP389" s="648"/>
      <c r="AQ389" s="679"/>
      <c r="AR389" s="679"/>
      <c r="AS389" s="679"/>
      <c r="AT389" s="648"/>
    </row>
    <row r="390" spans="1:46" ht="12.75"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c r="AA390" s="37"/>
      <c r="AB390" s="679"/>
      <c r="AC390" s="679"/>
      <c r="AD390" s="679"/>
      <c r="AE390" s="679"/>
      <c r="AF390" s="679"/>
      <c r="AG390" s="679"/>
      <c r="AH390" s="679"/>
      <c r="AI390" s="679"/>
      <c r="AJ390" s="679"/>
      <c r="AK390" s="679"/>
      <c r="AL390" s="679"/>
      <c r="AM390" s="679"/>
      <c r="AN390" s="679"/>
      <c r="AO390" s="648"/>
      <c r="AP390" s="648"/>
      <c r="AQ390" s="679"/>
      <c r="AR390" s="679"/>
      <c r="AS390" s="679"/>
      <c r="AT390" s="648"/>
    </row>
    <row r="391" spans="1:46" ht="12.75"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c r="AA391" s="37"/>
      <c r="AB391" s="679"/>
      <c r="AC391" s="679"/>
      <c r="AD391" s="679"/>
      <c r="AE391" s="679"/>
      <c r="AF391" s="679"/>
      <c r="AG391" s="679"/>
      <c r="AH391" s="679"/>
      <c r="AI391" s="679"/>
      <c r="AJ391" s="679"/>
      <c r="AK391" s="679"/>
      <c r="AL391" s="679"/>
      <c r="AM391" s="679"/>
      <c r="AN391" s="679"/>
      <c r="AO391" s="648"/>
      <c r="AP391" s="648"/>
      <c r="AQ391" s="679"/>
      <c r="AR391" s="679"/>
      <c r="AS391" s="679"/>
      <c r="AT391" s="648"/>
    </row>
    <row r="392" spans="1:46" ht="12.75"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c r="AA392" s="37"/>
      <c r="AB392" s="679"/>
      <c r="AC392" s="679"/>
      <c r="AD392" s="679"/>
      <c r="AE392" s="679"/>
      <c r="AF392" s="679"/>
      <c r="AG392" s="679"/>
      <c r="AH392" s="679"/>
      <c r="AI392" s="679"/>
      <c r="AJ392" s="679"/>
      <c r="AK392" s="679"/>
      <c r="AL392" s="679"/>
      <c r="AM392" s="679"/>
      <c r="AN392" s="679"/>
      <c r="AO392" s="648"/>
      <c r="AP392" s="648"/>
      <c r="AQ392" s="679"/>
      <c r="AR392" s="679"/>
      <c r="AS392" s="679"/>
      <c r="AT392" s="648"/>
    </row>
    <row r="393" spans="1:46" ht="12.75"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c r="AA393" s="37"/>
      <c r="AB393" s="679"/>
      <c r="AC393" s="679"/>
      <c r="AD393" s="679"/>
      <c r="AE393" s="679"/>
      <c r="AF393" s="679"/>
      <c r="AG393" s="679"/>
      <c r="AH393" s="679"/>
      <c r="AI393" s="679"/>
      <c r="AJ393" s="679"/>
      <c r="AK393" s="679"/>
      <c r="AL393" s="679"/>
      <c r="AM393" s="679"/>
      <c r="AN393" s="679"/>
      <c r="AO393" s="648"/>
      <c r="AP393" s="648"/>
      <c r="AQ393" s="679"/>
      <c r="AR393" s="679"/>
      <c r="AS393" s="679"/>
      <c r="AT393" s="648"/>
    </row>
    <row r="394" spans="1:46" ht="12.75"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c r="AA394" s="37"/>
      <c r="AB394" s="679"/>
      <c r="AC394" s="679"/>
      <c r="AD394" s="679"/>
      <c r="AE394" s="679"/>
      <c r="AF394" s="679"/>
      <c r="AG394" s="679"/>
      <c r="AH394" s="679"/>
      <c r="AI394" s="679"/>
      <c r="AJ394" s="679"/>
      <c r="AK394" s="679"/>
      <c r="AL394" s="679"/>
      <c r="AM394" s="679"/>
      <c r="AN394" s="679"/>
      <c r="AO394" s="648"/>
      <c r="AP394" s="648"/>
      <c r="AQ394" s="679"/>
      <c r="AR394" s="679"/>
      <c r="AS394" s="679"/>
      <c r="AT394" s="648"/>
    </row>
    <row r="395" spans="1:46" ht="12.75"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c r="AA395" s="37"/>
      <c r="AB395" s="679"/>
      <c r="AC395" s="679"/>
      <c r="AD395" s="679"/>
      <c r="AE395" s="679"/>
      <c r="AF395" s="679"/>
      <c r="AG395" s="679"/>
      <c r="AH395" s="679"/>
      <c r="AI395" s="679"/>
      <c r="AJ395" s="679"/>
      <c r="AK395" s="679"/>
      <c r="AL395" s="679"/>
      <c r="AM395" s="679"/>
      <c r="AN395" s="679"/>
      <c r="AO395" s="648"/>
      <c r="AP395" s="648"/>
      <c r="AQ395" s="679"/>
      <c r="AR395" s="679"/>
      <c r="AS395" s="679"/>
      <c r="AT395" s="648"/>
    </row>
    <row r="396" spans="1:46" ht="12.75"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c r="AA396" s="37"/>
      <c r="AB396" s="679"/>
      <c r="AC396" s="679"/>
      <c r="AD396" s="679"/>
      <c r="AE396" s="679"/>
      <c r="AF396" s="679"/>
      <c r="AG396" s="679"/>
      <c r="AH396" s="679"/>
      <c r="AI396" s="679"/>
      <c r="AJ396" s="679"/>
      <c r="AK396" s="679"/>
      <c r="AL396" s="679"/>
      <c r="AM396" s="679"/>
      <c r="AN396" s="679"/>
      <c r="AO396" s="648"/>
      <c r="AP396" s="648"/>
      <c r="AQ396" s="679"/>
      <c r="AR396" s="679"/>
      <c r="AS396" s="679"/>
      <c r="AT396" s="648"/>
    </row>
    <row r="397" spans="1:46" ht="12.75"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c r="AA397" s="37"/>
      <c r="AB397" s="679"/>
      <c r="AC397" s="679"/>
      <c r="AD397" s="679"/>
      <c r="AE397" s="679"/>
      <c r="AF397" s="679"/>
      <c r="AG397" s="679"/>
      <c r="AH397" s="679"/>
      <c r="AI397" s="679"/>
      <c r="AJ397" s="679"/>
      <c r="AK397" s="679"/>
      <c r="AL397" s="679"/>
      <c r="AM397" s="679"/>
      <c r="AN397" s="679"/>
      <c r="AO397" s="648"/>
      <c r="AP397" s="648"/>
      <c r="AQ397" s="679"/>
      <c r="AR397" s="679"/>
      <c r="AS397" s="679"/>
      <c r="AT397" s="648"/>
    </row>
    <row r="398" spans="1:46" ht="12.75"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c r="AA398" s="37"/>
      <c r="AB398" s="679"/>
      <c r="AC398" s="679"/>
      <c r="AD398" s="679"/>
      <c r="AE398" s="679"/>
      <c r="AF398" s="679"/>
      <c r="AG398" s="679"/>
      <c r="AH398" s="679"/>
      <c r="AI398" s="679"/>
      <c r="AJ398" s="679"/>
      <c r="AK398" s="679"/>
      <c r="AL398" s="679"/>
      <c r="AM398" s="679"/>
      <c r="AN398" s="679"/>
      <c r="AO398" s="648"/>
      <c r="AP398" s="648"/>
      <c r="AQ398" s="679"/>
      <c r="AR398" s="679"/>
      <c r="AS398" s="679"/>
      <c r="AT398" s="648"/>
    </row>
    <row r="399" spans="1:46" ht="12.75"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c r="AA399" s="37"/>
      <c r="AB399" s="679"/>
      <c r="AC399" s="679"/>
      <c r="AD399" s="679"/>
      <c r="AE399" s="679"/>
      <c r="AF399" s="679"/>
      <c r="AG399" s="679"/>
      <c r="AH399" s="679"/>
      <c r="AI399" s="679"/>
      <c r="AJ399" s="679"/>
      <c r="AK399" s="679"/>
      <c r="AL399" s="679"/>
      <c r="AM399" s="679"/>
      <c r="AN399" s="679"/>
      <c r="AO399" s="648"/>
      <c r="AP399" s="648"/>
      <c r="AQ399" s="679"/>
      <c r="AR399" s="679"/>
      <c r="AS399" s="679"/>
      <c r="AT399" s="648"/>
    </row>
    <row r="400" spans="1:46" ht="12.75"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c r="AA400" s="37"/>
      <c r="AB400" s="679"/>
      <c r="AC400" s="679"/>
      <c r="AD400" s="679"/>
      <c r="AE400" s="679"/>
      <c r="AF400" s="679"/>
      <c r="AG400" s="679"/>
      <c r="AH400" s="679"/>
      <c r="AI400" s="679"/>
      <c r="AJ400" s="679"/>
      <c r="AK400" s="679"/>
      <c r="AL400" s="679"/>
      <c r="AM400" s="679"/>
      <c r="AN400" s="679"/>
      <c r="AO400" s="648"/>
      <c r="AP400" s="648"/>
      <c r="AQ400" s="679"/>
      <c r="AR400" s="679"/>
      <c r="AS400" s="679"/>
      <c r="AT400" s="648"/>
    </row>
    <row r="401" spans="1:46" ht="12.75"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c r="AA401" s="37"/>
      <c r="AB401" s="679"/>
      <c r="AC401" s="679"/>
      <c r="AD401" s="679"/>
      <c r="AE401" s="679"/>
      <c r="AF401" s="679"/>
      <c r="AG401" s="679"/>
      <c r="AH401" s="679"/>
      <c r="AI401" s="679"/>
      <c r="AJ401" s="679"/>
      <c r="AK401" s="679"/>
      <c r="AL401" s="679"/>
      <c r="AM401" s="679"/>
      <c r="AN401" s="679"/>
      <c r="AO401" s="648"/>
      <c r="AP401" s="648"/>
      <c r="AQ401" s="679"/>
      <c r="AR401" s="679"/>
      <c r="AS401" s="679"/>
      <c r="AT401" s="648"/>
    </row>
    <row r="402" spans="1:46" ht="12.75"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c r="AA402" s="37"/>
      <c r="AB402" s="679"/>
      <c r="AC402" s="679"/>
      <c r="AD402" s="679"/>
      <c r="AE402" s="679"/>
      <c r="AF402" s="679"/>
      <c r="AG402" s="679"/>
      <c r="AH402" s="679"/>
      <c r="AI402" s="679"/>
      <c r="AJ402" s="679"/>
      <c r="AK402" s="679"/>
      <c r="AL402" s="679"/>
      <c r="AM402" s="679"/>
      <c r="AN402" s="679"/>
      <c r="AO402" s="648"/>
      <c r="AP402" s="648"/>
      <c r="AQ402" s="679"/>
      <c r="AR402" s="679"/>
      <c r="AS402" s="679"/>
      <c r="AT402" s="648"/>
    </row>
    <row r="403" spans="1:46" ht="12.75"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c r="AA403" s="37"/>
      <c r="AB403" s="679"/>
      <c r="AC403" s="679"/>
      <c r="AD403" s="679"/>
      <c r="AE403" s="679"/>
      <c r="AF403" s="679"/>
      <c r="AG403" s="679"/>
      <c r="AH403" s="679"/>
      <c r="AI403" s="679"/>
      <c r="AJ403" s="679"/>
      <c r="AK403" s="679"/>
      <c r="AL403" s="679"/>
      <c r="AM403" s="679"/>
      <c r="AN403" s="679"/>
      <c r="AO403" s="648"/>
      <c r="AP403" s="648"/>
      <c r="AQ403" s="679"/>
      <c r="AR403" s="679"/>
      <c r="AS403" s="679"/>
      <c r="AT403" s="648"/>
    </row>
    <row r="404" spans="1:46" ht="12.75"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c r="AA404" s="37"/>
      <c r="AB404" s="679"/>
      <c r="AC404" s="679"/>
      <c r="AD404" s="679"/>
      <c r="AE404" s="679"/>
      <c r="AF404" s="679"/>
      <c r="AG404" s="679"/>
      <c r="AH404" s="679"/>
      <c r="AI404" s="679"/>
      <c r="AJ404" s="679"/>
      <c r="AK404" s="679"/>
      <c r="AL404" s="679"/>
      <c r="AM404" s="679"/>
      <c r="AN404" s="679"/>
      <c r="AO404" s="648"/>
      <c r="AP404" s="648"/>
      <c r="AQ404" s="679"/>
      <c r="AR404" s="679"/>
      <c r="AS404" s="679"/>
      <c r="AT404" s="648"/>
    </row>
    <row r="405" spans="1:46" ht="12.75"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c r="AA405" s="37"/>
      <c r="AB405" s="679"/>
      <c r="AC405" s="679"/>
      <c r="AD405" s="679"/>
      <c r="AE405" s="679"/>
      <c r="AF405" s="679"/>
      <c r="AG405" s="679"/>
      <c r="AH405" s="679"/>
      <c r="AI405" s="679"/>
      <c r="AJ405" s="679"/>
      <c r="AK405" s="679"/>
      <c r="AL405" s="679"/>
      <c r="AM405" s="679"/>
      <c r="AN405" s="679"/>
      <c r="AO405" s="648"/>
      <c r="AP405" s="648"/>
      <c r="AQ405" s="679"/>
      <c r="AR405" s="679"/>
      <c r="AS405" s="679"/>
      <c r="AT405" s="648"/>
    </row>
    <row r="406" spans="1:46" ht="12.75"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c r="AA406" s="37"/>
      <c r="AB406" s="679"/>
      <c r="AC406" s="679"/>
      <c r="AD406" s="679"/>
      <c r="AE406" s="679"/>
      <c r="AF406" s="679"/>
      <c r="AG406" s="679"/>
      <c r="AH406" s="679"/>
      <c r="AI406" s="679"/>
      <c r="AJ406" s="679"/>
      <c r="AK406" s="679"/>
      <c r="AL406" s="679"/>
      <c r="AM406" s="679"/>
      <c r="AN406" s="679"/>
      <c r="AO406" s="648"/>
      <c r="AP406" s="648"/>
      <c r="AQ406" s="679"/>
      <c r="AR406" s="679"/>
      <c r="AS406" s="679"/>
      <c r="AT406" s="648"/>
    </row>
    <row r="407" spans="1:46" ht="12.75"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c r="AA407" s="37"/>
      <c r="AB407" s="679"/>
      <c r="AC407" s="679"/>
      <c r="AD407" s="679"/>
      <c r="AE407" s="679"/>
      <c r="AF407" s="679"/>
      <c r="AG407" s="679"/>
      <c r="AH407" s="679"/>
      <c r="AI407" s="679"/>
      <c r="AJ407" s="679"/>
      <c r="AK407" s="679"/>
      <c r="AL407" s="679"/>
      <c r="AM407" s="679"/>
      <c r="AN407" s="679"/>
      <c r="AO407" s="648"/>
      <c r="AP407" s="648"/>
      <c r="AQ407" s="679"/>
      <c r="AR407" s="679"/>
      <c r="AS407" s="679"/>
      <c r="AT407" s="648"/>
    </row>
    <row r="408" spans="1:46" ht="12.75"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c r="AA408" s="37"/>
      <c r="AB408" s="679"/>
      <c r="AC408" s="679"/>
      <c r="AD408" s="679"/>
      <c r="AE408" s="679"/>
      <c r="AF408" s="679"/>
      <c r="AG408" s="679"/>
      <c r="AH408" s="679"/>
      <c r="AI408" s="679"/>
      <c r="AJ408" s="679"/>
      <c r="AK408" s="679"/>
      <c r="AL408" s="679"/>
      <c r="AM408" s="679"/>
      <c r="AN408" s="679"/>
      <c r="AO408" s="648"/>
      <c r="AP408" s="648"/>
      <c r="AQ408" s="679"/>
      <c r="AR408" s="679"/>
      <c r="AS408" s="679"/>
      <c r="AT408" s="648"/>
    </row>
    <row r="409" spans="1:46" ht="12.75"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c r="AA409" s="37"/>
      <c r="AB409" s="679"/>
      <c r="AC409" s="679"/>
      <c r="AD409" s="679"/>
      <c r="AE409" s="679"/>
      <c r="AF409" s="679"/>
      <c r="AG409" s="679"/>
      <c r="AH409" s="679"/>
      <c r="AI409" s="679"/>
      <c r="AJ409" s="679"/>
      <c r="AK409" s="679"/>
      <c r="AL409" s="679"/>
      <c r="AM409" s="679"/>
      <c r="AN409" s="679"/>
      <c r="AO409" s="648"/>
      <c r="AP409" s="648"/>
      <c r="AQ409" s="679"/>
      <c r="AR409" s="679"/>
      <c r="AS409" s="679"/>
      <c r="AT409" s="648"/>
    </row>
    <row r="410" spans="1:46" ht="12.75"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c r="AA410" s="37"/>
      <c r="AB410" s="679"/>
      <c r="AC410" s="679"/>
      <c r="AD410" s="679"/>
      <c r="AE410" s="679"/>
      <c r="AF410" s="679"/>
      <c r="AG410" s="679"/>
      <c r="AH410" s="679"/>
      <c r="AI410" s="679"/>
      <c r="AJ410" s="679"/>
      <c r="AK410" s="679"/>
      <c r="AL410" s="679"/>
      <c r="AM410" s="679"/>
      <c r="AN410" s="679"/>
      <c r="AO410" s="648"/>
      <c r="AP410" s="648"/>
      <c r="AQ410" s="679"/>
      <c r="AR410" s="679"/>
      <c r="AS410" s="679"/>
      <c r="AT410" s="648"/>
    </row>
    <row r="411" spans="1:46" ht="12.75"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c r="AA411" s="37"/>
      <c r="AB411" s="679"/>
      <c r="AC411" s="679"/>
      <c r="AD411" s="679"/>
      <c r="AE411" s="679"/>
      <c r="AF411" s="679"/>
      <c r="AG411" s="679"/>
      <c r="AH411" s="679"/>
      <c r="AI411" s="679"/>
      <c r="AJ411" s="679"/>
      <c r="AK411" s="679"/>
      <c r="AL411" s="679"/>
      <c r="AM411" s="679"/>
      <c r="AN411" s="679"/>
      <c r="AO411" s="648"/>
      <c r="AP411" s="648"/>
      <c r="AQ411" s="679"/>
      <c r="AR411" s="679"/>
      <c r="AS411" s="679"/>
      <c r="AT411" s="648"/>
    </row>
    <row r="412" spans="1:46" ht="12.75"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c r="AA412" s="37"/>
      <c r="AB412" s="679"/>
      <c r="AC412" s="679"/>
      <c r="AD412" s="679"/>
      <c r="AE412" s="679"/>
      <c r="AF412" s="679"/>
      <c r="AG412" s="679"/>
      <c r="AH412" s="679"/>
      <c r="AI412" s="679"/>
      <c r="AJ412" s="679"/>
      <c r="AK412" s="679"/>
      <c r="AL412" s="679"/>
      <c r="AM412" s="679"/>
      <c r="AN412" s="679"/>
      <c r="AO412" s="648"/>
      <c r="AP412" s="648"/>
      <c r="AQ412" s="679"/>
      <c r="AR412" s="679"/>
      <c r="AS412" s="679"/>
      <c r="AT412" s="648"/>
    </row>
    <row r="413" spans="1:46" ht="12.75"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c r="AA413" s="37"/>
      <c r="AB413" s="679"/>
      <c r="AC413" s="679"/>
      <c r="AD413" s="679"/>
      <c r="AE413" s="679"/>
      <c r="AF413" s="679"/>
      <c r="AG413" s="679"/>
      <c r="AH413" s="679"/>
      <c r="AI413" s="679"/>
      <c r="AJ413" s="679"/>
      <c r="AK413" s="679"/>
      <c r="AL413" s="679"/>
      <c r="AM413" s="679"/>
      <c r="AN413" s="679"/>
      <c r="AO413" s="648"/>
      <c r="AP413" s="648"/>
      <c r="AQ413" s="679"/>
      <c r="AR413" s="679"/>
      <c r="AS413" s="679"/>
      <c r="AT413" s="648"/>
    </row>
    <row r="414" spans="1:46" ht="12.75"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c r="AA414" s="37"/>
      <c r="AB414" s="679"/>
      <c r="AC414" s="679"/>
      <c r="AD414" s="679"/>
      <c r="AE414" s="679"/>
      <c r="AF414" s="679"/>
      <c r="AG414" s="679"/>
      <c r="AH414" s="679"/>
      <c r="AI414" s="679"/>
      <c r="AJ414" s="679"/>
      <c r="AK414" s="679"/>
      <c r="AL414" s="679"/>
      <c r="AM414" s="679"/>
      <c r="AN414" s="679"/>
      <c r="AO414" s="648"/>
      <c r="AP414" s="648"/>
      <c r="AQ414" s="679"/>
      <c r="AR414" s="679"/>
      <c r="AS414" s="679"/>
      <c r="AT414" s="648"/>
    </row>
    <row r="415" spans="1:46" ht="12.75"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c r="AA415" s="37"/>
      <c r="AB415" s="679"/>
      <c r="AC415" s="679"/>
      <c r="AD415" s="679"/>
      <c r="AE415" s="679"/>
      <c r="AF415" s="679"/>
      <c r="AG415" s="679"/>
      <c r="AH415" s="679"/>
      <c r="AI415" s="679"/>
      <c r="AJ415" s="679"/>
      <c r="AK415" s="679"/>
      <c r="AL415" s="679"/>
      <c r="AM415" s="679"/>
      <c r="AN415" s="679"/>
      <c r="AO415" s="648"/>
      <c r="AP415" s="648"/>
      <c r="AQ415" s="679"/>
      <c r="AR415" s="679"/>
      <c r="AS415" s="679"/>
      <c r="AT415" s="648"/>
    </row>
    <row r="416" spans="1:46" ht="12.75"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c r="AA416" s="37"/>
      <c r="AB416" s="679"/>
      <c r="AC416" s="679"/>
      <c r="AD416" s="679"/>
      <c r="AE416" s="679"/>
      <c r="AF416" s="679"/>
      <c r="AG416" s="679"/>
      <c r="AH416" s="679"/>
      <c r="AI416" s="679"/>
      <c r="AJ416" s="679"/>
      <c r="AK416" s="679"/>
      <c r="AL416" s="679"/>
      <c r="AM416" s="679"/>
      <c r="AN416" s="679"/>
      <c r="AO416" s="648"/>
      <c r="AP416" s="648"/>
      <c r="AQ416" s="679"/>
      <c r="AR416" s="679"/>
      <c r="AS416" s="679"/>
      <c r="AT416" s="648"/>
    </row>
    <row r="417" spans="1:46" ht="12.75"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c r="AA417" s="37"/>
      <c r="AB417" s="679"/>
      <c r="AC417" s="679"/>
      <c r="AD417" s="679"/>
      <c r="AE417" s="679"/>
      <c r="AF417" s="679"/>
      <c r="AG417" s="679"/>
      <c r="AH417" s="679"/>
      <c r="AI417" s="679"/>
      <c r="AJ417" s="679"/>
      <c r="AK417" s="679"/>
      <c r="AL417" s="679"/>
      <c r="AM417" s="679"/>
      <c r="AN417" s="679"/>
      <c r="AO417" s="648"/>
      <c r="AP417" s="648"/>
      <c r="AQ417" s="679"/>
      <c r="AR417" s="679"/>
      <c r="AS417" s="679"/>
      <c r="AT417" s="648"/>
    </row>
    <row r="418" spans="1:46" ht="12.75"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c r="AA418" s="37"/>
      <c r="AB418" s="679"/>
      <c r="AC418" s="679"/>
      <c r="AD418" s="679"/>
      <c r="AE418" s="679"/>
      <c r="AF418" s="679"/>
      <c r="AG418" s="679"/>
      <c r="AH418" s="679"/>
      <c r="AI418" s="679"/>
      <c r="AJ418" s="679"/>
      <c r="AK418" s="679"/>
      <c r="AL418" s="679"/>
      <c r="AM418" s="679"/>
      <c r="AN418" s="679"/>
      <c r="AO418" s="648"/>
      <c r="AP418" s="648"/>
      <c r="AQ418" s="679"/>
      <c r="AR418" s="679"/>
      <c r="AS418" s="679"/>
      <c r="AT418" s="648"/>
    </row>
    <row r="419" spans="1:46" ht="12.75"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c r="AA419" s="37"/>
      <c r="AB419" s="679"/>
      <c r="AC419" s="679"/>
      <c r="AD419" s="679"/>
      <c r="AE419" s="679"/>
      <c r="AF419" s="679"/>
      <c r="AG419" s="679"/>
      <c r="AH419" s="679"/>
      <c r="AI419" s="679"/>
      <c r="AJ419" s="679"/>
      <c r="AK419" s="679"/>
      <c r="AL419" s="679"/>
      <c r="AM419" s="679"/>
      <c r="AN419" s="679"/>
      <c r="AO419" s="648"/>
      <c r="AP419" s="648"/>
      <c r="AQ419" s="679"/>
      <c r="AR419" s="679"/>
      <c r="AS419" s="679"/>
      <c r="AT419" s="648"/>
    </row>
    <row r="420" spans="1:46" ht="12.75"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c r="AA420" s="37"/>
      <c r="AB420" s="679"/>
      <c r="AC420" s="679"/>
      <c r="AD420" s="679"/>
      <c r="AE420" s="679"/>
      <c r="AF420" s="679"/>
      <c r="AG420" s="679"/>
      <c r="AH420" s="679"/>
      <c r="AI420" s="679"/>
      <c r="AJ420" s="679"/>
      <c r="AK420" s="679"/>
      <c r="AL420" s="679"/>
      <c r="AM420" s="679"/>
      <c r="AN420" s="679"/>
      <c r="AO420" s="648"/>
      <c r="AP420" s="648"/>
      <c r="AQ420" s="679"/>
      <c r="AR420" s="679"/>
      <c r="AS420" s="679"/>
      <c r="AT420" s="648"/>
    </row>
    <row r="421" spans="1:46" ht="12.75"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c r="AA421" s="37"/>
      <c r="AB421" s="679"/>
      <c r="AC421" s="679"/>
      <c r="AD421" s="679"/>
      <c r="AE421" s="679"/>
      <c r="AF421" s="679"/>
      <c r="AG421" s="679"/>
      <c r="AH421" s="679"/>
      <c r="AI421" s="679"/>
      <c r="AJ421" s="679"/>
      <c r="AK421" s="679"/>
      <c r="AL421" s="679"/>
      <c r="AM421" s="679"/>
      <c r="AN421" s="679"/>
      <c r="AO421" s="648"/>
      <c r="AP421" s="648"/>
      <c r="AQ421" s="679"/>
      <c r="AR421" s="679"/>
      <c r="AS421" s="679"/>
      <c r="AT421" s="648"/>
    </row>
    <row r="422" spans="1:46" ht="12.75"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c r="AA422" s="37"/>
      <c r="AB422" s="679"/>
      <c r="AC422" s="679"/>
      <c r="AD422" s="679"/>
      <c r="AE422" s="679"/>
      <c r="AF422" s="679"/>
      <c r="AG422" s="679"/>
      <c r="AH422" s="679"/>
      <c r="AI422" s="679"/>
      <c r="AJ422" s="679"/>
      <c r="AK422" s="679"/>
      <c r="AL422" s="679"/>
      <c r="AM422" s="679"/>
      <c r="AN422" s="679"/>
      <c r="AO422" s="648"/>
      <c r="AP422" s="648"/>
      <c r="AQ422" s="679"/>
      <c r="AR422" s="679"/>
      <c r="AS422" s="679"/>
      <c r="AT422" s="648"/>
    </row>
    <row r="423" spans="1:46" ht="12.75"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c r="AA423" s="37"/>
      <c r="AB423" s="679"/>
      <c r="AC423" s="679"/>
      <c r="AD423" s="679"/>
      <c r="AE423" s="679"/>
      <c r="AF423" s="679"/>
      <c r="AG423" s="679"/>
      <c r="AH423" s="679"/>
      <c r="AI423" s="679"/>
      <c r="AJ423" s="679"/>
      <c r="AK423" s="679"/>
      <c r="AL423" s="679"/>
      <c r="AM423" s="679"/>
      <c r="AN423" s="679"/>
      <c r="AO423" s="648"/>
      <c r="AP423" s="648"/>
      <c r="AQ423" s="679"/>
      <c r="AR423" s="679"/>
      <c r="AS423" s="679"/>
      <c r="AT423" s="648"/>
    </row>
    <row r="424" spans="1:46" ht="12.75"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c r="AA424" s="37"/>
      <c r="AB424" s="679"/>
      <c r="AC424" s="679"/>
      <c r="AD424" s="679"/>
      <c r="AE424" s="679"/>
      <c r="AF424" s="679"/>
      <c r="AG424" s="679"/>
      <c r="AH424" s="679"/>
      <c r="AI424" s="679"/>
      <c r="AJ424" s="679"/>
      <c r="AK424" s="679"/>
      <c r="AL424" s="679"/>
      <c r="AM424" s="679"/>
      <c r="AN424" s="679"/>
      <c r="AO424" s="648"/>
      <c r="AP424" s="648"/>
      <c r="AQ424" s="679"/>
      <c r="AR424" s="679"/>
      <c r="AS424" s="679"/>
      <c r="AT424" s="648"/>
    </row>
    <row r="425" spans="1:46" ht="12.75"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c r="AA425" s="37"/>
      <c r="AB425" s="679"/>
      <c r="AC425" s="679"/>
      <c r="AD425" s="679"/>
      <c r="AE425" s="679"/>
      <c r="AF425" s="679"/>
      <c r="AG425" s="679"/>
      <c r="AH425" s="679"/>
      <c r="AI425" s="679"/>
      <c r="AJ425" s="679"/>
      <c r="AK425" s="679"/>
      <c r="AL425" s="679"/>
      <c r="AM425" s="679"/>
      <c r="AN425" s="679"/>
      <c r="AO425" s="648"/>
      <c r="AP425" s="648"/>
      <c r="AQ425" s="679"/>
      <c r="AR425" s="679"/>
      <c r="AS425" s="679"/>
      <c r="AT425" s="648"/>
    </row>
    <row r="426" spans="1:46" ht="12.75"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c r="AA426" s="37"/>
      <c r="AB426" s="679"/>
      <c r="AC426" s="679"/>
      <c r="AD426" s="679"/>
      <c r="AE426" s="679"/>
      <c r="AF426" s="679"/>
      <c r="AG426" s="679"/>
      <c r="AH426" s="679"/>
      <c r="AI426" s="679"/>
      <c r="AJ426" s="679"/>
      <c r="AK426" s="679"/>
      <c r="AL426" s="679"/>
      <c r="AM426" s="679"/>
      <c r="AN426" s="679"/>
      <c r="AO426" s="648"/>
      <c r="AP426" s="648"/>
      <c r="AQ426" s="679"/>
      <c r="AR426" s="679"/>
      <c r="AS426" s="679"/>
      <c r="AT426" s="648"/>
    </row>
    <row r="427" spans="1:46" ht="12.75"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c r="AA427" s="37"/>
      <c r="AB427" s="679"/>
      <c r="AC427" s="679"/>
      <c r="AD427" s="679"/>
      <c r="AE427" s="679"/>
      <c r="AF427" s="679"/>
      <c r="AG427" s="679"/>
      <c r="AH427" s="679"/>
      <c r="AI427" s="679"/>
      <c r="AJ427" s="679"/>
      <c r="AK427" s="679"/>
      <c r="AL427" s="679"/>
      <c r="AM427" s="679"/>
      <c r="AN427" s="679"/>
      <c r="AO427" s="648"/>
      <c r="AP427" s="648"/>
      <c r="AQ427" s="679"/>
      <c r="AR427" s="679"/>
      <c r="AS427" s="679"/>
      <c r="AT427" s="648"/>
    </row>
    <row r="428" spans="1:46" ht="12.75"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c r="AA428" s="37"/>
      <c r="AB428" s="679"/>
      <c r="AC428" s="679"/>
      <c r="AD428" s="679"/>
      <c r="AE428" s="679"/>
      <c r="AF428" s="679"/>
      <c r="AG428" s="679"/>
      <c r="AH428" s="679"/>
      <c r="AI428" s="679"/>
      <c r="AJ428" s="679"/>
      <c r="AK428" s="679"/>
      <c r="AL428" s="679"/>
      <c r="AM428" s="679"/>
      <c r="AN428" s="679"/>
      <c r="AO428" s="648"/>
      <c r="AP428" s="648"/>
      <c r="AQ428" s="679"/>
      <c r="AR428" s="679"/>
      <c r="AS428" s="679"/>
      <c r="AT428" s="648"/>
    </row>
    <row r="429" spans="1:46" ht="12.75"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c r="AA429" s="37"/>
      <c r="AB429" s="679"/>
      <c r="AC429" s="679"/>
      <c r="AD429" s="679"/>
      <c r="AE429" s="679"/>
      <c r="AF429" s="679"/>
      <c r="AG429" s="679"/>
      <c r="AH429" s="679"/>
      <c r="AI429" s="679"/>
      <c r="AJ429" s="679"/>
      <c r="AK429" s="679"/>
      <c r="AL429" s="679"/>
      <c r="AM429" s="679"/>
      <c r="AN429" s="679"/>
      <c r="AO429" s="648"/>
      <c r="AP429" s="648"/>
      <c r="AQ429" s="679"/>
      <c r="AR429" s="679"/>
      <c r="AS429" s="679"/>
      <c r="AT429" s="648"/>
    </row>
    <row r="430" spans="1:46" ht="12.75"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c r="AA430" s="37"/>
      <c r="AB430" s="679"/>
      <c r="AC430" s="679"/>
      <c r="AD430" s="679"/>
      <c r="AE430" s="679"/>
      <c r="AF430" s="679"/>
      <c r="AG430" s="679"/>
      <c r="AH430" s="679"/>
      <c r="AI430" s="679"/>
      <c r="AJ430" s="679"/>
      <c r="AK430" s="679"/>
      <c r="AL430" s="679"/>
      <c r="AM430" s="679"/>
      <c r="AN430" s="679"/>
      <c r="AO430" s="648"/>
      <c r="AP430" s="648"/>
      <c r="AQ430" s="679"/>
      <c r="AR430" s="679"/>
      <c r="AS430" s="679"/>
      <c r="AT430" s="648"/>
    </row>
    <row r="431" spans="1:46" ht="12.75"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c r="AA431" s="37"/>
      <c r="AB431" s="679"/>
      <c r="AC431" s="679"/>
      <c r="AD431" s="679"/>
      <c r="AE431" s="679"/>
      <c r="AF431" s="679"/>
      <c r="AG431" s="679"/>
      <c r="AH431" s="679"/>
      <c r="AI431" s="679"/>
      <c r="AJ431" s="679"/>
      <c r="AK431" s="679"/>
      <c r="AL431" s="679"/>
      <c r="AM431" s="679"/>
      <c r="AN431" s="679"/>
      <c r="AO431" s="648"/>
      <c r="AP431" s="648"/>
      <c r="AQ431" s="679"/>
      <c r="AR431" s="679"/>
      <c r="AS431" s="679"/>
      <c r="AT431" s="648"/>
    </row>
    <row r="432" spans="1:46" ht="12.75"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c r="AA432" s="37"/>
      <c r="AB432" s="679"/>
      <c r="AC432" s="679"/>
      <c r="AD432" s="679"/>
      <c r="AE432" s="679"/>
      <c r="AF432" s="679"/>
      <c r="AG432" s="679"/>
      <c r="AH432" s="679"/>
      <c r="AI432" s="679"/>
      <c r="AJ432" s="679"/>
      <c r="AK432" s="679"/>
      <c r="AL432" s="679"/>
      <c r="AM432" s="679"/>
      <c r="AN432" s="679"/>
      <c r="AO432" s="648"/>
      <c r="AP432" s="648"/>
      <c r="AQ432" s="679"/>
      <c r="AR432" s="679"/>
      <c r="AS432" s="679"/>
      <c r="AT432" s="648"/>
    </row>
    <row r="433" spans="1:46" ht="12.75"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c r="AA433" s="37"/>
      <c r="AB433" s="679"/>
      <c r="AC433" s="679"/>
      <c r="AD433" s="679"/>
      <c r="AE433" s="679"/>
      <c r="AF433" s="679"/>
      <c r="AG433" s="679"/>
      <c r="AH433" s="679"/>
      <c r="AI433" s="679"/>
      <c r="AJ433" s="679"/>
      <c r="AK433" s="679"/>
      <c r="AL433" s="679"/>
      <c r="AM433" s="679"/>
      <c r="AN433" s="679"/>
      <c r="AO433" s="648"/>
      <c r="AP433" s="648"/>
      <c r="AQ433" s="679"/>
      <c r="AR433" s="679"/>
      <c r="AS433" s="679"/>
      <c r="AT433" s="648"/>
    </row>
    <row r="434" spans="1:46" ht="12.75"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c r="AA434" s="37"/>
      <c r="AB434" s="679"/>
      <c r="AC434" s="679"/>
      <c r="AD434" s="679"/>
      <c r="AE434" s="679"/>
      <c r="AF434" s="679"/>
      <c r="AG434" s="679"/>
      <c r="AH434" s="679"/>
      <c r="AI434" s="679"/>
      <c r="AJ434" s="679"/>
      <c r="AK434" s="679"/>
      <c r="AL434" s="679"/>
      <c r="AM434" s="679"/>
      <c r="AN434" s="679"/>
      <c r="AO434" s="648"/>
      <c r="AP434" s="648"/>
      <c r="AQ434" s="679"/>
      <c r="AR434" s="679"/>
      <c r="AS434" s="679"/>
      <c r="AT434" s="648"/>
    </row>
    <row r="435" spans="1:46" ht="12.75"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c r="AA435" s="37"/>
      <c r="AB435" s="679"/>
      <c r="AC435" s="679"/>
      <c r="AD435" s="679"/>
      <c r="AE435" s="679"/>
      <c r="AF435" s="679"/>
      <c r="AG435" s="679"/>
      <c r="AH435" s="679"/>
      <c r="AI435" s="679"/>
      <c r="AJ435" s="679"/>
      <c r="AK435" s="679"/>
      <c r="AL435" s="679"/>
      <c r="AM435" s="679"/>
      <c r="AN435" s="679"/>
      <c r="AO435" s="648"/>
      <c r="AP435" s="648"/>
      <c r="AQ435" s="679"/>
      <c r="AR435" s="679"/>
      <c r="AS435" s="679"/>
      <c r="AT435" s="648"/>
    </row>
    <row r="436" spans="1:46" ht="12.75"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c r="AA436" s="37"/>
      <c r="AB436" s="679"/>
      <c r="AC436" s="679"/>
      <c r="AD436" s="679"/>
      <c r="AE436" s="679"/>
      <c r="AF436" s="679"/>
      <c r="AG436" s="679"/>
      <c r="AH436" s="679"/>
      <c r="AI436" s="679"/>
      <c r="AJ436" s="679"/>
      <c r="AK436" s="679"/>
      <c r="AL436" s="679"/>
      <c r="AM436" s="679"/>
      <c r="AN436" s="679"/>
      <c r="AO436" s="648"/>
      <c r="AP436" s="648"/>
      <c r="AQ436" s="679"/>
      <c r="AR436" s="679"/>
      <c r="AS436" s="679"/>
      <c r="AT436" s="648"/>
    </row>
    <row r="437" spans="1:46" ht="12.75"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c r="AA437" s="37"/>
      <c r="AB437" s="679"/>
      <c r="AC437" s="679"/>
      <c r="AD437" s="679"/>
      <c r="AE437" s="679"/>
      <c r="AF437" s="679"/>
      <c r="AG437" s="679"/>
      <c r="AH437" s="679"/>
      <c r="AI437" s="679"/>
      <c r="AJ437" s="679"/>
      <c r="AK437" s="679"/>
      <c r="AL437" s="679"/>
      <c r="AM437" s="679"/>
      <c r="AN437" s="679"/>
      <c r="AO437" s="648"/>
      <c r="AP437" s="648"/>
      <c r="AQ437" s="679"/>
      <c r="AR437" s="679"/>
      <c r="AS437" s="679"/>
      <c r="AT437" s="648"/>
    </row>
    <row r="438" spans="1:46" ht="12.75"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c r="AA438" s="37"/>
      <c r="AB438" s="679"/>
      <c r="AC438" s="679"/>
      <c r="AD438" s="679"/>
      <c r="AE438" s="679"/>
      <c r="AF438" s="679"/>
      <c r="AG438" s="679"/>
      <c r="AH438" s="679"/>
      <c r="AI438" s="679"/>
      <c r="AJ438" s="679"/>
      <c r="AK438" s="679"/>
      <c r="AL438" s="679"/>
      <c r="AM438" s="679"/>
      <c r="AN438" s="679"/>
      <c r="AO438" s="648"/>
      <c r="AP438" s="648"/>
      <c r="AQ438" s="679"/>
      <c r="AR438" s="679"/>
      <c r="AS438" s="679"/>
      <c r="AT438" s="648"/>
    </row>
    <row r="439" spans="1:46" ht="12.75"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c r="AA439" s="37"/>
      <c r="AB439" s="679"/>
      <c r="AC439" s="679"/>
      <c r="AD439" s="679"/>
      <c r="AE439" s="679"/>
      <c r="AF439" s="679"/>
      <c r="AG439" s="679"/>
      <c r="AH439" s="679"/>
      <c r="AI439" s="679"/>
      <c r="AJ439" s="679"/>
      <c r="AK439" s="679"/>
      <c r="AL439" s="679"/>
      <c r="AM439" s="679"/>
      <c r="AN439" s="679"/>
      <c r="AO439" s="648"/>
      <c r="AP439" s="648"/>
      <c r="AQ439" s="679"/>
      <c r="AR439" s="679"/>
      <c r="AS439" s="679"/>
      <c r="AT439" s="648"/>
    </row>
    <row r="440" spans="1:46" ht="12.75"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c r="AA440" s="37"/>
      <c r="AB440" s="679"/>
      <c r="AC440" s="679"/>
      <c r="AD440" s="679"/>
      <c r="AE440" s="679"/>
      <c r="AF440" s="679"/>
      <c r="AG440" s="679"/>
      <c r="AH440" s="679"/>
      <c r="AI440" s="679"/>
      <c r="AJ440" s="679"/>
      <c r="AK440" s="679"/>
      <c r="AL440" s="679"/>
      <c r="AM440" s="679"/>
      <c r="AN440" s="679"/>
      <c r="AO440" s="648"/>
      <c r="AP440" s="648"/>
      <c r="AQ440" s="679"/>
      <c r="AR440" s="679"/>
      <c r="AS440" s="679"/>
      <c r="AT440" s="648"/>
    </row>
    <row r="441" spans="1:46" ht="12.75"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c r="AA441" s="37"/>
      <c r="AB441" s="679"/>
      <c r="AC441" s="679"/>
      <c r="AD441" s="679"/>
      <c r="AE441" s="679"/>
      <c r="AF441" s="679"/>
      <c r="AG441" s="679"/>
      <c r="AH441" s="679"/>
      <c r="AI441" s="679"/>
      <c r="AJ441" s="679"/>
      <c r="AK441" s="679"/>
      <c r="AL441" s="679"/>
      <c r="AM441" s="679"/>
      <c r="AN441" s="679"/>
      <c r="AO441" s="648"/>
      <c r="AP441" s="648"/>
      <c r="AQ441" s="679"/>
      <c r="AR441" s="679"/>
      <c r="AS441" s="679"/>
      <c r="AT441" s="648"/>
    </row>
    <row r="442" spans="1:46" ht="12.75"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c r="AA442" s="37"/>
      <c r="AB442" s="679"/>
      <c r="AC442" s="679"/>
      <c r="AD442" s="679"/>
      <c r="AE442" s="679"/>
      <c r="AF442" s="679"/>
      <c r="AG442" s="679"/>
      <c r="AH442" s="679"/>
      <c r="AI442" s="679"/>
      <c r="AJ442" s="679"/>
      <c r="AK442" s="679"/>
      <c r="AL442" s="679"/>
      <c r="AM442" s="679"/>
      <c r="AN442" s="679"/>
      <c r="AO442" s="648"/>
      <c r="AP442" s="648"/>
      <c r="AQ442" s="679"/>
      <c r="AR442" s="679"/>
      <c r="AS442" s="679"/>
      <c r="AT442" s="648"/>
    </row>
    <row r="443" spans="1:46" ht="12.75"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c r="AA443" s="37"/>
      <c r="AB443" s="679"/>
      <c r="AC443" s="679"/>
      <c r="AD443" s="679"/>
      <c r="AE443" s="679"/>
      <c r="AF443" s="679"/>
      <c r="AG443" s="679"/>
      <c r="AH443" s="679"/>
      <c r="AI443" s="679"/>
      <c r="AJ443" s="679"/>
      <c r="AK443" s="679"/>
      <c r="AL443" s="679"/>
      <c r="AM443" s="679"/>
      <c r="AN443" s="679"/>
      <c r="AO443" s="648"/>
      <c r="AP443" s="648"/>
      <c r="AQ443" s="679"/>
      <c r="AR443" s="679"/>
      <c r="AS443" s="679"/>
      <c r="AT443" s="648"/>
    </row>
    <row r="444" spans="1:46" ht="12.75"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c r="AA444" s="37"/>
      <c r="AB444" s="679"/>
      <c r="AC444" s="679"/>
      <c r="AD444" s="679"/>
      <c r="AE444" s="679"/>
      <c r="AF444" s="679"/>
      <c r="AG444" s="679"/>
      <c r="AH444" s="679"/>
      <c r="AI444" s="679"/>
      <c r="AJ444" s="679"/>
      <c r="AK444" s="679"/>
      <c r="AL444" s="679"/>
      <c r="AM444" s="679"/>
      <c r="AN444" s="679"/>
      <c r="AO444" s="648"/>
      <c r="AP444" s="648"/>
      <c r="AQ444" s="679"/>
      <c r="AR444" s="679"/>
      <c r="AS444" s="679"/>
      <c r="AT444" s="648"/>
    </row>
    <row r="445" spans="1:46" ht="12.75"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c r="AA445" s="37"/>
      <c r="AB445" s="679"/>
      <c r="AC445" s="679"/>
      <c r="AD445" s="679"/>
      <c r="AE445" s="679"/>
      <c r="AF445" s="679"/>
      <c r="AG445" s="679"/>
      <c r="AH445" s="679"/>
      <c r="AI445" s="679"/>
      <c r="AJ445" s="679"/>
      <c r="AK445" s="679"/>
      <c r="AL445" s="679"/>
      <c r="AM445" s="679"/>
      <c r="AN445" s="679"/>
      <c r="AO445" s="648"/>
      <c r="AP445" s="648"/>
      <c r="AQ445" s="679"/>
      <c r="AR445" s="679"/>
      <c r="AS445" s="679"/>
      <c r="AT445" s="648"/>
    </row>
    <row r="446" spans="1:46" ht="12.75"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c r="AA446" s="37"/>
      <c r="AB446" s="679"/>
      <c r="AC446" s="679"/>
      <c r="AD446" s="679"/>
      <c r="AE446" s="679"/>
      <c r="AF446" s="679"/>
      <c r="AG446" s="679"/>
      <c r="AH446" s="679"/>
      <c r="AI446" s="679"/>
      <c r="AJ446" s="679"/>
      <c r="AK446" s="679"/>
      <c r="AL446" s="679"/>
      <c r="AM446" s="679"/>
      <c r="AN446" s="679"/>
      <c r="AO446" s="648"/>
      <c r="AP446" s="648"/>
      <c r="AQ446" s="679"/>
      <c r="AR446" s="679"/>
      <c r="AS446" s="679"/>
      <c r="AT446" s="648"/>
    </row>
    <row r="447" spans="1:46" ht="12.75"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c r="AA447" s="37"/>
      <c r="AB447" s="679"/>
      <c r="AC447" s="679"/>
      <c r="AD447" s="679"/>
      <c r="AE447" s="679"/>
      <c r="AF447" s="679"/>
      <c r="AG447" s="679"/>
      <c r="AH447" s="679"/>
      <c r="AI447" s="679"/>
      <c r="AJ447" s="679"/>
      <c r="AK447" s="679"/>
      <c r="AL447" s="679"/>
      <c r="AM447" s="679"/>
      <c r="AN447" s="679"/>
      <c r="AO447" s="648"/>
      <c r="AP447" s="648"/>
      <c r="AQ447" s="679"/>
      <c r="AR447" s="679"/>
      <c r="AS447" s="679"/>
      <c r="AT447" s="648"/>
    </row>
    <row r="448" spans="1:46" ht="12.75"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c r="AA448" s="37"/>
      <c r="AB448" s="679"/>
      <c r="AC448" s="679"/>
      <c r="AD448" s="679"/>
      <c r="AE448" s="679"/>
      <c r="AF448" s="679"/>
      <c r="AG448" s="679"/>
      <c r="AH448" s="679"/>
      <c r="AI448" s="679"/>
      <c r="AJ448" s="679"/>
      <c r="AK448" s="679"/>
      <c r="AL448" s="679"/>
      <c r="AM448" s="679"/>
      <c r="AN448" s="679"/>
      <c r="AO448" s="648"/>
      <c r="AP448" s="648"/>
      <c r="AQ448" s="679"/>
      <c r="AR448" s="679"/>
      <c r="AS448" s="679"/>
      <c r="AT448" s="648"/>
    </row>
    <row r="449" spans="1:46" ht="12.75"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c r="AA449" s="37"/>
      <c r="AB449" s="679"/>
      <c r="AC449" s="679"/>
      <c r="AD449" s="679"/>
      <c r="AE449" s="679"/>
      <c r="AF449" s="679"/>
      <c r="AG449" s="679"/>
      <c r="AH449" s="679"/>
      <c r="AI449" s="679"/>
      <c r="AJ449" s="679"/>
      <c r="AK449" s="679"/>
      <c r="AL449" s="679"/>
      <c r="AM449" s="679"/>
      <c r="AN449" s="679"/>
      <c r="AO449" s="648"/>
      <c r="AP449" s="648"/>
      <c r="AQ449" s="679"/>
      <c r="AR449" s="679"/>
      <c r="AS449" s="679"/>
      <c r="AT449" s="648"/>
    </row>
    <row r="450" spans="1:46" ht="12.75"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c r="AA450" s="37"/>
      <c r="AB450" s="679"/>
      <c r="AC450" s="679"/>
      <c r="AD450" s="679"/>
      <c r="AE450" s="679"/>
      <c r="AF450" s="679"/>
      <c r="AG450" s="679"/>
      <c r="AH450" s="679"/>
      <c r="AI450" s="679"/>
      <c r="AJ450" s="679"/>
      <c r="AK450" s="679"/>
      <c r="AL450" s="679"/>
      <c r="AM450" s="679"/>
      <c r="AN450" s="679"/>
      <c r="AO450" s="648"/>
      <c r="AP450" s="648"/>
      <c r="AQ450" s="679"/>
      <c r="AR450" s="679"/>
      <c r="AS450" s="679"/>
      <c r="AT450" s="648"/>
    </row>
    <row r="451" spans="1:46" ht="12.75"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c r="AA451" s="37"/>
      <c r="AB451" s="679"/>
      <c r="AC451" s="679"/>
      <c r="AD451" s="679"/>
      <c r="AE451" s="679"/>
      <c r="AF451" s="679"/>
      <c r="AG451" s="679"/>
      <c r="AH451" s="679"/>
      <c r="AI451" s="679"/>
      <c r="AJ451" s="679"/>
      <c r="AK451" s="679"/>
      <c r="AL451" s="679"/>
      <c r="AM451" s="679"/>
      <c r="AN451" s="679"/>
      <c r="AO451" s="648"/>
      <c r="AP451" s="648"/>
      <c r="AQ451" s="679"/>
      <c r="AR451" s="679"/>
      <c r="AS451" s="679"/>
      <c r="AT451" s="648"/>
    </row>
    <row r="452" spans="1:46" ht="12.75"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c r="AA452" s="37"/>
      <c r="AB452" s="679"/>
      <c r="AC452" s="679"/>
      <c r="AD452" s="679"/>
      <c r="AE452" s="679"/>
      <c r="AF452" s="679"/>
      <c r="AG452" s="679"/>
      <c r="AH452" s="679"/>
      <c r="AI452" s="679"/>
      <c r="AJ452" s="679"/>
      <c r="AK452" s="679"/>
      <c r="AL452" s="679"/>
      <c r="AM452" s="679"/>
      <c r="AN452" s="679"/>
      <c r="AO452" s="648"/>
      <c r="AP452" s="648"/>
      <c r="AQ452" s="679"/>
      <c r="AR452" s="679"/>
      <c r="AS452" s="679"/>
      <c r="AT452" s="648"/>
    </row>
    <row r="453" spans="1:46" ht="12.75"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c r="AA453" s="37"/>
      <c r="AB453" s="679"/>
      <c r="AC453" s="679"/>
      <c r="AD453" s="679"/>
      <c r="AE453" s="679"/>
      <c r="AF453" s="679"/>
      <c r="AG453" s="679"/>
      <c r="AH453" s="679"/>
      <c r="AI453" s="679"/>
      <c r="AJ453" s="679"/>
      <c r="AK453" s="679"/>
      <c r="AL453" s="679"/>
      <c r="AM453" s="679"/>
      <c r="AN453" s="679"/>
      <c r="AO453" s="648"/>
      <c r="AP453" s="648"/>
      <c r="AQ453" s="679"/>
      <c r="AR453" s="679"/>
      <c r="AS453" s="679"/>
      <c r="AT453" s="648"/>
    </row>
    <row r="454" spans="1:46" ht="12.75"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c r="AA454" s="37"/>
      <c r="AB454" s="679"/>
      <c r="AC454" s="679"/>
      <c r="AD454" s="679"/>
      <c r="AE454" s="679"/>
      <c r="AF454" s="679"/>
      <c r="AG454" s="679"/>
      <c r="AH454" s="679"/>
      <c r="AI454" s="679"/>
      <c r="AJ454" s="679"/>
      <c r="AK454" s="679"/>
      <c r="AL454" s="679"/>
      <c r="AM454" s="679"/>
      <c r="AN454" s="679"/>
      <c r="AO454" s="648"/>
      <c r="AP454" s="648"/>
      <c r="AQ454" s="679"/>
      <c r="AR454" s="679"/>
      <c r="AS454" s="679"/>
      <c r="AT454" s="648"/>
    </row>
    <row r="455" spans="1:46" ht="12.75"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c r="AA455" s="37"/>
      <c r="AB455" s="679"/>
      <c r="AC455" s="679"/>
      <c r="AD455" s="679"/>
      <c r="AE455" s="679"/>
      <c r="AF455" s="679"/>
      <c r="AG455" s="679"/>
      <c r="AH455" s="679"/>
      <c r="AI455" s="679"/>
      <c r="AJ455" s="679"/>
      <c r="AK455" s="679"/>
      <c r="AL455" s="679"/>
      <c r="AM455" s="679"/>
      <c r="AN455" s="679"/>
      <c r="AO455" s="648"/>
      <c r="AP455" s="648"/>
      <c r="AQ455" s="679"/>
      <c r="AR455" s="679"/>
      <c r="AS455" s="679"/>
      <c r="AT455" s="648"/>
    </row>
    <row r="456" spans="1:46" ht="12.75"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c r="AA456" s="37"/>
      <c r="AB456" s="679"/>
      <c r="AC456" s="679"/>
      <c r="AD456" s="679"/>
      <c r="AE456" s="679"/>
      <c r="AF456" s="679"/>
      <c r="AG456" s="679"/>
      <c r="AH456" s="679"/>
      <c r="AI456" s="679"/>
      <c r="AJ456" s="679"/>
      <c r="AK456" s="679"/>
      <c r="AL456" s="679"/>
      <c r="AM456" s="679"/>
      <c r="AN456" s="679"/>
      <c r="AO456" s="648"/>
      <c r="AP456" s="648"/>
      <c r="AQ456" s="679"/>
      <c r="AR456" s="679"/>
      <c r="AS456" s="679"/>
      <c r="AT456" s="648"/>
    </row>
    <row r="457" spans="1:46" ht="12.75"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c r="AA457" s="37"/>
      <c r="AB457" s="679"/>
      <c r="AC457" s="679"/>
      <c r="AD457" s="679"/>
      <c r="AE457" s="679"/>
      <c r="AF457" s="679"/>
      <c r="AG457" s="679"/>
      <c r="AH457" s="679"/>
      <c r="AI457" s="679"/>
      <c r="AJ457" s="679"/>
      <c r="AK457" s="679"/>
      <c r="AL457" s="679"/>
      <c r="AM457" s="679"/>
      <c r="AN457" s="679"/>
      <c r="AO457" s="648"/>
      <c r="AP457" s="648"/>
      <c r="AQ457" s="679"/>
      <c r="AR457" s="679"/>
      <c r="AS457" s="679"/>
      <c r="AT457" s="648"/>
    </row>
    <row r="458" spans="1:46" ht="12.75"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c r="AA458" s="37"/>
      <c r="AB458" s="679"/>
      <c r="AC458" s="679"/>
      <c r="AD458" s="679"/>
      <c r="AE458" s="679"/>
      <c r="AF458" s="679"/>
      <c r="AG458" s="679"/>
      <c r="AH458" s="679"/>
      <c r="AI458" s="679"/>
      <c r="AJ458" s="679"/>
      <c r="AK458" s="679"/>
      <c r="AL458" s="679"/>
      <c r="AM458" s="679"/>
      <c r="AN458" s="679"/>
      <c r="AO458" s="648"/>
      <c r="AP458" s="648"/>
      <c r="AQ458" s="679"/>
      <c r="AR458" s="679"/>
      <c r="AS458" s="679"/>
      <c r="AT458" s="648"/>
    </row>
    <row r="459" spans="1:46" ht="12.75"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c r="AA459" s="37"/>
      <c r="AB459" s="679"/>
      <c r="AC459" s="679"/>
      <c r="AD459" s="679"/>
      <c r="AE459" s="679"/>
      <c r="AF459" s="679"/>
      <c r="AG459" s="679"/>
      <c r="AH459" s="679"/>
      <c r="AI459" s="679"/>
      <c r="AJ459" s="679"/>
      <c r="AK459" s="679"/>
      <c r="AL459" s="679"/>
      <c r="AM459" s="679"/>
      <c r="AN459" s="679"/>
      <c r="AO459" s="648"/>
      <c r="AP459" s="648"/>
      <c r="AQ459" s="679"/>
      <c r="AR459" s="679"/>
      <c r="AS459" s="679"/>
      <c r="AT459" s="648"/>
    </row>
    <row r="460" spans="1:46" ht="12.75"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c r="AA460" s="37"/>
      <c r="AB460" s="679"/>
      <c r="AC460" s="679"/>
      <c r="AD460" s="679"/>
      <c r="AE460" s="679"/>
      <c r="AF460" s="679"/>
      <c r="AG460" s="679"/>
      <c r="AH460" s="679"/>
      <c r="AI460" s="679"/>
      <c r="AJ460" s="679"/>
      <c r="AK460" s="679"/>
      <c r="AL460" s="679"/>
      <c r="AM460" s="679"/>
      <c r="AN460" s="679"/>
      <c r="AO460" s="648"/>
      <c r="AP460" s="648"/>
      <c r="AQ460" s="679"/>
      <c r="AR460" s="679"/>
      <c r="AS460" s="679"/>
      <c r="AT460" s="648"/>
    </row>
    <row r="461" spans="1:46" ht="12.75"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c r="AA461" s="37"/>
      <c r="AB461" s="679"/>
      <c r="AC461" s="679"/>
      <c r="AD461" s="679"/>
      <c r="AE461" s="679"/>
      <c r="AF461" s="679"/>
      <c r="AG461" s="679"/>
      <c r="AH461" s="679"/>
      <c r="AI461" s="679"/>
      <c r="AJ461" s="679"/>
      <c r="AK461" s="679"/>
      <c r="AL461" s="679"/>
      <c r="AM461" s="679"/>
      <c r="AN461" s="679"/>
      <c r="AO461" s="648"/>
      <c r="AP461" s="648"/>
      <c r="AQ461" s="679"/>
      <c r="AR461" s="679"/>
      <c r="AS461" s="679"/>
      <c r="AT461" s="648"/>
    </row>
    <row r="462" spans="1:46" ht="12.75"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c r="AA462" s="37"/>
      <c r="AB462" s="679"/>
      <c r="AC462" s="679"/>
      <c r="AD462" s="679"/>
      <c r="AE462" s="679"/>
      <c r="AF462" s="679"/>
      <c r="AG462" s="679"/>
      <c r="AH462" s="679"/>
      <c r="AI462" s="679"/>
      <c r="AJ462" s="679"/>
      <c r="AK462" s="679"/>
      <c r="AL462" s="679"/>
      <c r="AM462" s="679"/>
      <c r="AN462" s="679"/>
      <c r="AO462" s="648"/>
      <c r="AP462" s="648"/>
      <c r="AQ462" s="679"/>
      <c r="AR462" s="679"/>
      <c r="AS462" s="679"/>
      <c r="AT462" s="648"/>
    </row>
    <row r="463" spans="1:46" ht="12.75"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c r="AA463" s="37"/>
      <c r="AB463" s="679"/>
      <c r="AC463" s="679"/>
      <c r="AD463" s="679"/>
      <c r="AE463" s="679"/>
      <c r="AF463" s="679"/>
      <c r="AG463" s="679"/>
      <c r="AH463" s="679"/>
      <c r="AI463" s="679"/>
      <c r="AJ463" s="679"/>
      <c r="AK463" s="679"/>
      <c r="AL463" s="679"/>
      <c r="AM463" s="679"/>
      <c r="AN463" s="679"/>
      <c r="AO463" s="648"/>
      <c r="AP463" s="648"/>
      <c r="AQ463" s="679"/>
      <c r="AR463" s="679"/>
      <c r="AS463" s="679"/>
      <c r="AT463" s="648"/>
    </row>
    <row r="464" spans="1:46" ht="12.75"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c r="AA464" s="37"/>
      <c r="AB464" s="679"/>
      <c r="AC464" s="679"/>
      <c r="AD464" s="679"/>
      <c r="AE464" s="679"/>
      <c r="AF464" s="679"/>
      <c r="AG464" s="679"/>
      <c r="AH464" s="679"/>
      <c r="AI464" s="679"/>
      <c r="AJ464" s="679"/>
      <c r="AK464" s="679"/>
      <c r="AL464" s="679"/>
      <c r="AM464" s="679"/>
      <c r="AN464" s="679"/>
      <c r="AO464" s="648"/>
      <c r="AP464" s="648"/>
      <c r="AQ464" s="679"/>
      <c r="AR464" s="679"/>
      <c r="AS464" s="679"/>
      <c r="AT464" s="648"/>
    </row>
    <row r="465" spans="1:46" ht="12.75"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c r="AA465" s="37"/>
      <c r="AB465" s="679"/>
      <c r="AC465" s="679"/>
      <c r="AD465" s="679"/>
      <c r="AE465" s="679"/>
      <c r="AF465" s="679"/>
      <c r="AG465" s="679"/>
      <c r="AH465" s="679"/>
      <c r="AI465" s="679"/>
      <c r="AJ465" s="679"/>
      <c r="AK465" s="679"/>
      <c r="AL465" s="679"/>
      <c r="AM465" s="679"/>
      <c r="AN465" s="679"/>
      <c r="AO465" s="648"/>
      <c r="AP465" s="648"/>
      <c r="AQ465" s="679"/>
      <c r="AR465" s="679"/>
      <c r="AS465" s="679"/>
      <c r="AT465" s="648"/>
    </row>
    <row r="466" spans="1:46" ht="12.75"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c r="AA466" s="37"/>
      <c r="AB466" s="679"/>
      <c r="AC466" s="679"/>
      <c r="AD466" s="679"/>
      <c r="AE466" s="679"/>
      <c r="AF466" s="679"/>
      <c r="AG466" s="679"/>
      <c r="AH466" s="679"/>
      <c r="AI466" s="679"/>
      <c r="AJ466" s="679"/>
      <c r="AK466" s="679"/>
      <c r="AL466" s="679"/>
      <c r="AM466" s="679"/>
      <c r="AN466" s="679"/>
      <c r="AO466" s="648"/>
      <c r="AP466" s="648"/>
      <c r="AQ466" s="679"/>
      <c r="AR466" s="679"/>
      <c r="AS466" s="679"/>
      <c r="AT466" s="648"/>
    </row>
    <row r="467" spans="1:46" ht="12.75"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c r="AA467" s="37"/>
      <c r="AB467" s="679"/>
      <c r="AC467" s="679"/>
      <c r="AD467" s="679"/>
      <c r="AE467" s="679"/>
      <c r="AF467" s="679"/>
      <c r="AG467" s="679"/>
      <c r="AH467" s="679"/>
      <c r="AI467" s="679"/>
      <c r="AJ467" s="679"/>
      <c r="AK467" s="679"/>
      <c r="AL467" s="679"/>
      <c r="AM467" s="679"/>
      <c r="AN467" s="679"/>
      <c r="AO467" s="648"/>
      <c r="AP467" s="648"/>
      <c r="AQ467" s="679"/>
      <c r="AR467" s="679"/>
      <c r="AS467" s="679"/>
      <c r="AT467" s="648"/>
    </row>
    <row r="468" spans="1:46" ht="12.75"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c r="AA468" s="37"/>
      <c r="AB468" s="679"/>
      <c r="AC468" s="679"/>
      <c r="AD468" s="679"/>
      <c r="AE468" s="679"/>
      <c r="AF468" s="679"/>
      <c r="AG468" s="679"/>
      <c r="AH468" s="679"/>
      <c r="AI468" s="679"/>
      <c r="AJ468" s="679"/>
      <c r="AK468" s="679"/>
      <c r="AL468" s="679"/>
      <c r="AM468" s="679"/>
      <c r="AN468" s="679"/>
      <c r="AO468" s="648"/>
      <c r="AP468" s="648"/>
      <c r="AQ468" s="679"/>
      <c r="AR468" s="679"/>
      <c r="AS468" s="679"/>
      <c r="AT468" s="648"/>
    </row>
    <row r="469" spans="1:46" ht="12.75"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c r="AA469" s="37"/>
      <c r="AB469" s="679"/>
      <c r="AC469" s="679"/>
      <c r="AD469" s="679"/>
      <c r="AE469" s="679"/>
      <c r="AF469" s="679"/>
      <c r="AG469" s="679"/>
      <c r="AH469" s="679"/>
      <c r="AI469" s="679"/>
      <c r="AJ469" s="679"/>
      <c r="AK469" s="679"/>
      <c r="AL469" s="679"/>
      <c r="AM469" s="679"/>
      <c r="AN469" s="679"/>
      <c r="AO469" s="648"/>
      <c r="AP469" s="648"/>
      <c r="AQ469" s="679"/>
      <c r="AR469" s="679"/>
      <c r="AS469" s="679"/>
      <c r="AT469" s="648"/>
    </row>
    <row r="470" spans="1:46" ht="12.75"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c r="AA470" s="37"/>
      <c r="AB470" s="679"/>
      <c r="AC470" s="679"/>
      <c r="AD470" s="679"/>
      <c r="AE470" s="679"/>
      <c r="AF470" s="679"/>
      <c r="AG470" s="679"/>
      <c r="AH470" s="679"/>
      <c r="AI470" s="679"/>
      <c r="AJ470" s="679"/>
      <c r="AK470" s="679"/>
      <c r="AL470" s="679"/>
      <c r="AM470" s="679"/>
      <c r="AN470" s="679"/>
      <c r="AO470" s="648"/>
      <c r="AP470" s="648"/>
      <c r="AQ470" s="679"/>
      <c r="AR470" s="679"/>
      <c r="AS470" s="679"/>
      <c r="AT470" s="648"/>
    </row>
    <row r="471" spans="1:46" ht="12.75"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c r="AA471" s="37"/>
      <c r="AB471" s="679"/>
      <c r="AC471" s="679"/>
      <c r="AD471" s="679"/>
      <c r="AE471" s="679"/>
      <c r="AF471" s="679"/>
      <c r="AG471" s="679"/>
      <c r="AH471" s="679"/>
      <c r="AI471" s="679"/>
      <c r="AJ471" s="679"/>
      <c r="AK471" s="679"/>
      <c r="AL471" s="679"/>
      <c r="AM471" s="679"/>
      <c r="AN471" s="679"/>
      <c r="AO471" s="648"/>
      <c r="AP471" s="648"/>
      <c r="AQ471" s="679"/>
      <c r="AR471" s="679"/>
      <c r="AS471" s="679"/>
      <c r="AT471" s="648"/>
    </row>
    <row r="472" spans="1:46" ht="12.75"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c r="AA472" s="37"/>
      <c r="AB472" s="679"/>
      <c r="AC472" s="679"/>
      <c r="AD472" s="679"/>
      <c r="AE472" s="679"/>
      <c r="AF472" s="679"/>
      <c r="AG472" s="679"/>
      <c r="AH472" s="679"/>
      <c r="AI472" s="679"/>
      <c r="AJ472" s="679"/>
      <c r="AK472" s="679"/>
      <c r="AL472" s="679"/>
      <c r="AM472" s="679"/>
      <c r="AN472" s="679"/>
      <c r="AO472" s="648"/>
      <c r="AP472" s="648"/>
      <c r="AQ472" s="679"/>
      <c r="AR472" s="679"/>
      <c r="AS472" s="679"/>
      <c r="AT472" s="648"/>
    </row>
    <row r="473" spans="1:46" ht="12.75"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c r="AA473" s="37"/>
      <c r="AB473" s="679"/>
      <c r="AC473" s="679"/>
      <c r="AD473" s="679"/>
      <c r="AE473" s="679"/>
      <c r="AF473" s="679"/>
      <c r="AG473" s="679"/>
      <c r="AH473" s="679"/>
      <c r="AI473" s="679"/>
      <c r="AJ473" s="679"/>
      <c r="AK473" s="679"/>
      <c r="AL473" s="679"/>
      <c r="AM473" s="679"/>
      <c r="AN473" s="679"/>
      <c r="AO473" s="648"/>
      <c r="AP473" s="648"/>
      <c r="AQ473" s="679"/>
      <c r="AR473" s="679"/>
      <c r="AS473" s="679"/>
      <c r="AT473" s="648"/>
    </row>
    <row r="474" spans="1:46" ht="12.75"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c r="AA474" s="37"/>
      <c r="AB474" s="679"/>
      <c r="AC474" s="679"/>
      <c r="AD474" s="679"/>
      <c r="AE474" s="679"/>
      <c r="AF474" s="679"/>
      <c r="AG474" s="679"/>
      <c r="AH474" s="679"/>
      <c r="AI474" s="679"/>
      <c r="AJ474" s="679"/>
      <c r="AK474" s="679"/>
      <c r="AL474" s="679"/>
      <c r="AM474" s="679"/>
      <c r="AN474" s="679"/>
      <c r="AO474" s="648"/>
      <c r="AP474" s="648"/>
      <c r="AQ474" s="679"/>
      <c r="AR474" s="679"/>
      <c r="AS474" s="679"/>
      <c r="AT474" s="648"/>
    </row>
    <row r="475" spans="1:46" ht="12.75"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c r="AA475" s="37"/>
      <c r="AB475" s="679"/>
      <c r="AC475" s="679"/>
      <c r="AD475" s="679"/>
      <c r="AE475" s="679"/>
      <c r="AF475" s="679"/>
      <c r="AG475" s="679"/>
      <c r="AH475" s="679"/>
      <c r="AI475" s="679"/>
      <c r="AJ475" s="679"/>
      <c r="AK475" s="679"/>
      <c r="AL475" s="679"/>
      <c r="AM475" s="679"/>
      <c r="AN475" s="679"/>
      <c r="AO475" s="648"/>
      <c r="AP475" s="648"/>
      <c r="AQ475" s="679"/>
      <c r="AR475" s="679"/>
      <c r="AS475" s="679"/>
      <c r="AT475" s="648"/>
    </row>
    <row r="476" spans="1:46" ht="12.75"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c r="AA476" s="37"/>
      <c r="AB476" s="679"/>
      <c r="AC476" s="679"/>
      <c r="AD476" s="679"/>
      <c r="AE476" s="679"/>
      <c r="AF476" s="679"/>
      <c r="AG476" s="679"/>
      <c r="AH476" s="679"/>
      <c r="AI476" s="679"/>
      <c r="AJ476" s="679"/>
      <c r="AK476" s="679"/>
      <c r="AL476" s="679"/>
      <c r="AM476" s="679"/>
      <c r="AN476" s="679"/>
      <c r="AO476" s="648"/>
      <c r="AP476" s="648"/>
      <c r="AQ476" s="679"/>
      <c r="AR476" s="679"/>
      <c r="AS476" s="679"/>
      <c r="AT476" s="648"/>
    </row>
    <row r="477" spans="1:46" ht="12.75"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c r="AA477" s="37"/>
      <c r="AB477" s="679"/>
      <c r="AC477" s="679"/>
      <c r="AD477" s="679"/>
      <c r="AE477" s="679"/>
      <c r="AF477" s="679"/>
      <c r="AG477" s="679"/>
      <c r="AH477" s="679"/>
      <c r="AI477" s="679"/>
      <c r="AJ477" s="679"/>
      <c r="AK477" s="679"/>
      <c r="AL477" s="679"/>
      <c r="AM477" s="679"/>
      <c r="AN477" s="679"/>
      <c r="AO477" s="648"/>
      <c r="AP477" s="648"/>
      <c r="AQ477" s="679"/>
      <c r="AR477" s="679"/>
      <c r="AS477" s="679"/>
      <c r="AT477" s="648"/>
    </row>
    <row r="478" spans="1:46" ht="12.75"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c r="AA478" s="37"/>
      <c r="AB478" s="679"/>
      <c r="AC478" s="679"/>
      <c r="AD478" s="679"/>
      <c r="AE478" s="679"/>
      <c r="AF478" s="679"/>
      <c r="AG478" s="679"/>
      <c r="AH478" s="679"/>
      <c r="AI478" s="679"/>
      <c r="AJ478" s="679"/>
      <c r="AK478" s="679"/>
      <c r="AL478" s="679"/>
      <c r="AM478" s="679"/>
      <c r="AN478" s="679"/>
      <c r="AO478" s="648"/>
      <c r="AP478" s="648"/>
      <c r="AQ478" s="679"/>
      <c r="AR478" s="679"/>
      <c r="AS478" s="679"/>
      <c r="AT478" s="648"/>
    </row>
    <row r="479" spans="1:46" ht="12.75"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c r="AA479" s="37"/>
      <c r="AB479" s="679"/>
      <c r="AC479" s="679"/>
      <c r="AD479" s="679"/>
      <c r="AE479" s="679"/>
      <c r="AF479" s="679"/>
      <c r="AG479" s="679"/>
      <c r="AH479" s="679"/>
      <c r="AI479" s="679"/>
      <c r="AJ479" s="679"/>
      <c r="AK479" s="679"/>
      <c r="AL479" s="679"/>
      <c r="AM479" s="679"/>
      <c r="AN479" s="679"/>
      <c r="AO479" s="648"/>
      <c r="AP479" s="648"/>
      <c r="AQ479" s="679"/>
      <c r="AR479" s="679"/>
      <c r="AS479" s="679"/>
      <c r="AT479" s="648"/>
    </row>
    <row r="480" spans="1:46" ht="12.75"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c r="AA480" s="37"/>
      <c r="AB480" s="679"/>
      <c r="AC480" s="679"/>
      <c r="AD480" s="679"/>
      <c r="AE480" s="679"/>
      <c r="AF480" s="679"/>
      <c r="AG480" s="679"/>
      <c r="AH480" s="679"/>
      <c r="AI480" s="679"/>
      <c r="AJ480" s="679"/>
      <c r="AK480" s="679"/>
      <c r="AL480" s="679"/>
      <c r="AM480" s="679"/>
      <c r="AN480" s="679"/>
      <c r="AO480" s="648"/>
      <c r="AP480" s="648"/>
      <c r="AQ480" s="679"/>
      <c r="AR480" s="679"/>
      <c r="AS480" s="679"/>
      <c r="AT480" s="648"/>
    </row>
    <row r="481" spans="1:46" ht="12.75"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c r="AA481" s="37"/>
      <c r="AB481" s="679"/>
      <c r="AC481" s="679"/>
      <c r="AD481" s="679"/>
      <c r="AE481" s="679"/>
      <c r="AF481" s="679"/>
      <c r="AG481" s="679"/>
      <c r="AH481" s="679"/>
      <c r="AI481" s="679"/>
      <c r="AJ481" s="679"/>
      <c r="AK481" s="679"/>
      <c r="AL481" s="679"/>
      <c r="AM481" s="679"/>
      <c r="AN481" s="679"/>
      <c r="AO481" s="648"/>
      <c r="AP481" s="648"/>
      <c r="AQ481" s="679"/>
      <c r="AR481" s="679"/>
      <c r="AS481" s="679"/>
      <c r="AT481" s="648"/>
    </row>
    <row r="482" spans="1:46" ht="12.75"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c r="AA482" s="37"/>
      <c r="AB482" s="679"/>
      <c r="AC482" s="679"/>
      <c r="AD482" s="679"/>
      <c r="AE482" s="679"/>
      <c r="AF482" s="679"/>
      <c r="AG482" s="679"/>
      <c r="AH482" s="679"/>
      <c r="AI482" s="679"/>
      <c r="AJ482" s="679"/>
      <c r="AK482" s="679"/>
      <c r="AL482" s="679"/>
      <c r="AM482" s="679"/>
      <c r="AN482" s="679"/>
      <c r="AO482" s="648"/>
      <c r="AP482" s="648"/>
      <c r="AQ482" s="679"/>
      <c r="AR482" s="679"/>
      <c r="AS482" s="679"/>
      <c r="AT482" s="648"/>
    </row>
    <row r="483" spans="1:46" ht="12.75"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c r="AA483" s="37"/>
      <c r="AB483" s="679"/>
      <c r="AC483" s="679"/>
      <c r="AD483" s="679"/>
      <c r="AE483" s="679"/>
      <c r="AF483" s="679"/>
      <c r="AG483" s="679"/>
      <c r="AH483" s="679"/>
      <c r="AI483" s="679"/>
      <c r="AJ483" s="679"/>
      <c r="AK483" s="679"/>
      <c r="AL483" s="679"/>
      <c r="AM483" s="679"/>
      <c r="AN483" s="679"/>
      <c r="AO483" s="648"/>
      <c r="AP483" s="648"/>
      <c r="AQ483" s="679"/>
      <c r="AR483" s="679"/>
      <c r="AS483" s="679"/>
      <c r="AT483" s="648"/>
    </row>
    <row r="484" spans="1:46" ht="12.75"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c r="AA484" s="37"/>
      <c r="AB484" s="679"/>
      <c r="AC484" s="679"/>
      <c r="AD484" s="679"/>
      <c r="AE484" s="679"/>
      <c r="AF484" s="679"/>
      <c r="AG484" s="679"/>
      <c r="AH484" s="679"/>
      <c r="AI484" s="679"/>
      <c r="AJ484" s="679"/>
      <c r="AK484" s="679"/>
      <c r="AL484" s="679"/>
      <c r="AM484" s="679"/>
      <c r="AN484" s="679"/>
      <c r="AO484" s="648"/>
      <c r="AP484" s="648"/>
      <c r="AQ484" s="679"/>
      <c r="AR484" s="679"/>
      <c r="AS484" s="679"/>
      <c r="AT484" s="648"/>
    </row>
    <row r="485" spans="1:46" ht="12.75"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c r="AA485" s="37"/>
      <c r="AB485" s="679"/>
      <c r="AC485" s="679"/>
      <c r="AD485" s="679"/>
      <c r="AE485" s="679"/>
      <c r="AF485" s="679"/>
      <c r="AG485" s="679"/>
      <c r="AH485" s="679"/>
      <c r="AI485" s="679"/>
      <c r="AJ485" s="679"/>
      <c r="AK485" s="679"/>
      <c r="AL485" s="679"/>
      <c r="AM485" s="679"/>
      <c r="AN485" s="679"/>
      <c r="AO485" s="648"/>
      <c r="AP485" s="648"/>
      <c r="AQ485" s="679"/>
      <c r="AR485" s="679"/>
      <c r="AS485" s="679"/>
      <c r="AT485" s="648"/>
    </row>
    <row r="486" spans="1:46" ht="12.75"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c r="AA486" s="37"/>
      <c r="AB486" s="679"/>
      <c r="AC486" s="679"/>
      <c r="AD486" s="679"/>
      <c r="AE486" s="679"/>
      <c r="AF486" s="679"/>
      <c r="AG486" s="679"/>
      <c r="AH486" s="679"/>
      <c r="AI486" s="679"/>
      <c r="AJ486" s="679"/>
      <c r="AK486" s="679"/>
      <c r="AL486" s="679"/>
      <c r="AM486" s="679"/>
      <c r="AN486" s="679"/>
      <c r="AO486" s="648"/>
      <c r="AP486" s="648"/>
      <c r="AQ486" s="679"/>
      <c r="AR486" s="679"/>
      <c r="AS486" s="679"/>
      <c r="AT486" s="648"/>
    </row>
    <row r="487" spans="1:46" ht="12.75"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c r="AA487" s="37"/>
      <c r="AB487" s="679"/>
      <c r="AC487" s="679"/>
      <c r="AD487" s="679"/>
      <c r="AE487" s="679"/>
      <c r="AF487" s="679"/>
      <c r="AG487" s="679"/>
      <c r="AH487" s="679"/>
      <c r="AI487" s="679"/>
      <c r="AJ487" s="679"/>
      <c r="AK487" s="679"/>
      <c r="AL487" s="679"/>
      <c r="AM487" s="679"/>
      <c r="AN487" s="679"/>
      <c r="AO487" s="648"/>
      <c r="AP487" s="648"/>
      <c r="AQ487" s="679"/>
      <c r="AR487" s="679"/>
      <c r="AS487" s="679"/>
      <c r="AT487" s="648"/>
    </row>
    <row r="488" spans="1:46" ht="12.75"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c r="AA488" s="37"/>
      <c r="AB488" s="679"/>
      <c r="AC488" s="679"/>
      <c r="AD488" s="679"/>
      <c r="AE488" s="679"/>
      <c r="AF488" s="679"/>
      <c r="AG488" s="679"/>
      <c r="AH488" s="679"/>
      <c r="AI488" s="679"/>
      <c r="AJ488" s="679"/>
      <c r="AK488" s="679"/>
      <c r="AL488" s="679"/>
      <c r="AM488" s="679"/>
      <c r="AN488" s="679"/>
      <c r="AO488" s="648"/>
      <c r="AP488" s="648"/>
      <c r="AQ488" s="679"/>
      <c r="AR488" s="679"/>
      <c r="AS488" s="679"/>
      <c r="AT488" s="648"/>
    </row>
    <row r="489" spans="1:46" ht="12.75"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c r="AA489" s="37"/>
      <c r="AB489" s="679"/>
      <c r="AC489" s="679"/>
      <c r="AD489" s="679"/>
      <c r="AE489" s="679"/>
      <c r="AF489" s="679"/>
      <c r="AG489" s="679"/>
      <c r="AH489" s="679"/>
      <c r="AI489" s="679"/>
      <c r="AJ489" s="679"/>
      <c r="AK489" s="679"/>
      <c r="AL489" s="679"/>
      <c r="AM489" s="679"/>
      <c r="AN489" s="679"/>
      <c r="AO489" s="648"/>
      <c r="AP489" s="648"/>
      <c r="AQ489" s="679"/>
      <c r="AR489" s="679"/>
      <c r="AS489" s="679"/>
      <c r="AT489" s="648"/>
    </row>
    <row r="490" spans="1:46" ht="12.75"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c r="AA490" s="37"/>
      <c r="AB490" s="679"/>
      <c r="AC490" s="679"/>
      <c r="AD490" s="679"/>
      <c r="AE490" s="679"/>
      <c r="AF490" s="679"/>
      <c r="AG490" s="679"/>
      <c r="AH490" s="679"/>
      <c r="AI490" s="679"/>
      <c r="AJ490" s="679"/>
      <c r="AK490" s="679"/>
      <c r="AL490" s="679"/>
      <c r="AM490" s="679"/>
      <c r="AN490" s="679"/>
      <c r="AO490" s="648"/>
      <c r="AP490" s="648"/>
      <c r="AQ490" s="679"/>
      <c r="AR490" s="679"/>
      <c r="AS490" s="679"/>
      <c r="AT490" s="648"/>
    </row>
    <row r="491" spans="1:46" ht="12.75"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c r="AA491" s="37"/>
      <c r="AB491" s="679"/>
      <c r="AC491" s="679"/>
      <c r="AD491" s="679"/>
      <c r="AE491" s="679"/>
      <c r="AF491" s="679"/>
      <c r="AG491" s="679"/>
      <c r="AH491" s="679"/>
      <c r="AI491" s="679"/>
      <c r="AJ491" s="679"/>
      <c r="AK491" s="679"/>
      <c r="AL491" s="679"/>
      <c r="AM491" s="679"/>
      <c r="AN491" s="679"/>
      <c r="AO491" s="648"/>
      <c r="AP491" s="648"/>
      <c r="AQ491" s="679"/>
      <c r="AR491" s="679"/>
      <c r="AS491" s="679"/>
      <c r="AT491" s="648"/>
    </row>
    <row r="492" spans="1:46" ht="12.75"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c r="AA492" s="37"/>
      <c r="AB492" s="679"/>
      <c r="AC492" s="679"/>
      <c r="AD492" s="679"/>
      <c r="AE492" s="679"/>
      <c r="AF492" s="679"/>
      <c r="AG492" s="679"/>
      <c r="AH492" s="679"/>
      <c r="AI492" s="679"/>
      <c r="AJ492" s="679"/>
      <c r="AK492" s="679"/>
      <c r="AL492" s="679"/>
      <c r="AM492" s="679"/>
      <c r="AN492" s="679"/>
      <c r="AO492" s="648"/>
      <c r="AP492" s="648"/>
      <c r="AQ492" s="679"/>
      <c r="AR492" s="679"/>
      <c r="AS492" s="679"/>
      <c r="AT492" s="648"/>
    </row>
    <row r="493" spans="1:46" ht="12.75"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c r="AA493" s="37"/>
      <c r="AB493" s="679"/>
      <c r="AC493" s="679"/>
      <c r="AD493" s="679"/>
      <c r="AE493" s="679"/>
      <c r="AF493" s="679"/>
      <c r="AG493" s="679"/>
      <c r="AH493" s="679"/>
      <c r="AI493" s="679"/>
      <c r="AJ493" s="679"/>
      <c r="AK493" s="679"/>
      <c r="AL493" s="679"/>
      <c r="AM493" s="679"/>
      <c r="AN493" s="679"/>
      <c r="AO493" s="648"/>
      <c r="AP493" s="648"/>
      <c r="AQ493" s="679"/>
      <c r="AR493" s="679"/>
      <c r="AS493" s="679"/>
      <c r="AT493" s="648"/>
    </row>
    <row r="494" spans="1:46" ht="12.75"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c r="AA494" s="37"/>
      <c r="AB494" s="679"/>
      <c r="AC494" s="679"/>
      <c r="AD494" s="679"/>
      <c r="AE494" s="679"/>
      <c r="AF494" s="679"/>
      <c r="AG494" s="679"/>
      <c r="AH494" s="679"/>
      <c r="AI494" s="679"/>
      <c r="AJ494" s="679"/>
      <c r="AK494" s="679"/>
      <c r="AL494" s="679"/>
      <c r="AM494" s="679"/>
      <c r="AN494" s="679"/>
      <c r="AO494" s="648"/>
      <c r="AP494" s="648"/>
      <c r="AQ494" s="679"/>
      <c r="AR494" s="679"/>
      <c r="AS494" s="679"/>
      <c r="AT494" s="648"/>
    </row>
    <row r="495" spans="1:46" ht="12.75"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c r="AA495" s="37"/>
      <c r="AB495" s="679"/>
      <c r="AC495" s="679"/>
      <c r="AD495" s="679"/>
      <c r="AE495" s="679"/>
      <c r="AF495" s="679"/>
      <c r="AG495" s="679"/>
      <c r="AH495" s="679"/>
      <c r="AI495" s="679"/>
      <c r="AJ495" s="679"/>
      <c r="AK495" s="679"/>
      <c r="AL495" s="679"/>
      <c r="AM495" s="679"/>
      <c r="AN495" s="679"/>
      <c r="AO495" s="648"/>
      <c r="AP495" s="648"/>
      <c r="AQ495" s="679"/>
      <c r="AR495" s="679"/>
      <c r="AS495" s="679"/>
      <c r="AT495" s="648"/>
    </row>
    <row r="496" spans="1:46" ht="12.75"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c r="AA496" s="37"/>
      <c r="AB496" s="679"/>
      <c r="AC496" s="679"/>
      <c r="AD496" s="679"/>
      <c r="AE496" s="679"/>
      <c r="AF496" s="679"/>
      <c r="AG496" s="679"/>
      <c r="AH496" s="679"/>
      <c r="AI496" s="679"/>
      <c r="AJ496" s="679"/>
      <c r="AK496" s="679"/>
      <c r="AL496" s="679"/>
      <c r="AM496" s="679"/>
      <c r="AN496" s="679"/>
      <c r="AO496" s="648"/>
      <c r="AP496" s="648"/>
      <c r="AQ496" s="679"/>
      <c r="AR496" s="679"/>
      <c r="AS496" s="679"/>
      <c r="AT496" s="648"/>
    </row>
    <row r="497" spans="1:46" ht="12.75"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c r="AA497" s="37"/>
      <c r="AB497" s="679"/>
      <c r="AC497" s="679"/>
      <c r="AD497" s="679"/>
      <c r="AE497" s="679"/>
      <c r="AF497" s="679"/>
      <c r="AG497" s="679"/>
      <c r="AH497" s="679"/>
      <c r="AI497" s="679"/>
      <c r="AJ497" s="679"/>
      <c r="AK497" s="679"/>
      <c r="AL497" s="679"/>
      <c r="AM497" s="679"/>
      <c r="AN497" s="679"/>
      <c r="AO497" s="648"/>
      <c r="AP497" s="648"/>
      <c r="AQ497" s="679"/>
      <c r="AR497" s="679"/>
      <c r="AS497" s="679"/>
      <c r="AT497" s="648"/>
    </row>
    <row r="498" spans="1:46" ht="12.75"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c r="AA498" s="37"/>
      <c r="AB498" s="679"/>
      <c r="AC498" s="679"/>
      <c r="AD498" s="679"/>
      <c r="AE498" s="679"/>
      <c r="AF498" s="679"/>
      <c r="AG498" s="679"/>
      <c r="AH498" s="679"/>
      <c r="AI498" s="679"/>
      <c r="AJ498" s="679"/>
      <c r="AK498" s="679"/>
      <c r="AL498" s="679"/>
      <c r="AM498" s="679"/>
      <c r="AN498" s="679"/>
      <c r="AO498" s="648"/>
      <c r="AP498" s="648"/>
      <c r="AQ498" s="679"/>
      <c r="AR498" s="679"/>
      <c r="AS498" s="679"/>
      <c r="AT498" s="648"/>
    </row>
    <row r="499" spans="1:46" ht="12.75"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c r="AA499" s="37"/>
      <c r="AB499" s="679"/>
      <c r="AC499" s="679"/>
      <c r="AD499" s="679"/>
      <c r="AE499" s="679"/>
      <c r="AF499" s="679"/>
      <c r="AG499" s="679"/>
      <c r="AH499" s="679"/>
      <c r="AI499" s="679"/>
      <c r="AJ499" s="679"/>
      <c r="AK499" s="679"/>
      <c r="AL499" s="679"/>
      <c r="AM499" s="679"/>
      <c r="AN499" s="679"/>
      <c r="AO499" s="648"/>
      <c r="AP499" s="648"/>
      <c r="AQ499" s="679"/>
      <c r="AR499" s="679"/>
      <c r="AS499" s="679"/>
      <c r="AT499" s="648"/>
    </row>
    <row r="500" spans="1:46" ht="12.75"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c r="AA500" s="37"/>
      <c r="AB500" s="679"/>
      <c r="AC500" s="679"/>
      <c r="AD500" s="679"/>
      <c r="AE500" s="679"/>
      <c r="AF500" s="679"/>
      <c r="AG500" s="679"/>
      <c r="AH500" s="679"/>
      <c r="AI500" s="679"/>
      <c r="AJ500" s="679"/>
      <c r="AK500" s="679"/>
      <c r="AL500" s="679"/>
      <c r="AM500" s="679"/>
      <c r="AN500" s="679"/>
      <c r="AO500" s="648"/>
      <c r="AP500" s="648"/>
      <c r="AQ500" s="679"/>
      <c r="AR500" s="679"/>
      <c r="AS500" s="679"/>
      <c r="AT500" s="648"/>
    </row>
    <row r="501" spans="1:46" ht="12.75"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c r="AA501" s="37"/>
      <c r="AB501" s="679"/>
      <c r="AC501" s="679"/>
      <c r="AD501" s="679"/>
      <c r="AE501" s="679"/>
      <c r="AF501" s="679"/>
      <c r="AG501" s="679"/>
      <c r="AH501" s="679"/>
      <c r="AI501" s="679"/>
      <c r="AJ501" s="679"/>
      <c r="AK501" s="679"/>
      <c r="AL501" s="679"/>
      <c r="AM501" s="679"/>
      <c r="AN501" s="679"/>
      <c r="AO501" s="648"/>
      <c r="AP501" s="648"/>
      <c r="AQ501" s="679"/>
      <c r="AR501" s="679"/>
      <c r="AS501" s="679"/>
      <c r="AT501" s="648"/>
    </row>
    <row r="502" spans="1:46" ht="12.75"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c r="AA502" s="37"/>
      <c r="AB502" s="679"/>
      <c r="AC502" s="679"/>
      <c r="AD502" s="679"/>
      <c r="AE502" s="679"/>
      <c r="AF502" s="679"/>
      <c r="AG502" s="679"/>
      <c r="AH502" s="679"/>
      <c r="AI502" s="679"/>
      <c r="AJ502" s="679"/>
      <c r="AK502" s="679"/>
      <c r="AL502" s="679"/>
      <c r="AM502" s="679"/>
      <c r="AN502" s="679"/>
      <c r="AO502" s="648"/>
      <c r="AP502" s="648"/>
      <c r="AQ502" s="679"/>
      <c r="AR502" s="679"/>
      <c r="AS502" s="679"/>
      <c r="AT502" s="648"/>
    </row>
    <row r="503" spans="1:46" ht="12.75"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c r="AA503" s="37"/>
      <c r="AB503" s="679"/>
      <c r="AC503" s="679"/>
      <c r="AD503" s="679"/>
      <c r="AE503" s="679"/>
      <c r="AF503" s="679"/>
      <c r="AG503" s="679"/>
      <c r="AH503" s="679"/>
      <c r="AI503" s="679"/>
      <c r="AJ503" s="679"/>
      <c r="AK503" s="679"/>
      <c r="AL503" s="679"/>
      <c r="AM503" s="679"/>
      <c r="AN503" s="679"/>
      <c r="AO503" s="648"/>
      <c r="AP503" s="648"/>
      <c r="AQ503" s="679"/>
      <c r="AR503" s="679"/>
      <c r="AS503" s="679"/>
      <c r="AT503" s="648"/>
    </row>
    <row r="504" spans="1:46" ht="12.75"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679"/>
      <c r="AC504" s="679"/>
      <c r="AD504" s="679"/>
      <c r="AE504" s="679"/>
      <c r="AF504" s="679"/>
      <c r="AG504" s="679"/>
      <c r="AH504" s="679"/>
      <c r="AI504" s="679"/>
      <c r="AJ504" s="679"/>
      <c r="AK504" s="679"/>
      <c r="AL504" s="679"/>
      <c r="AM504" s="679"/>
      <c r="AN504" s="679"/>
      <c r="AO504" s="648"/>
      <c r="AP504" s="648"/>
      <c r="AQ504" s="679"/>
      <c r="AR504" s="679"/>
      <c r="AS504" s="679"/>
      <c r="AT504" s="648"/>
    </row>
    <row r="505" spans="1:46" ht="12.75"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c r="AA505" s="37"/>
      <c r="AB505" s="679"/>
      <c r="AC505" s="679"/>
      <c r="AD505" s="679"/>
      <c r="AE505" s="679"/>
      <c r="AF505" s="679"/>
      <c r="AG505" s="679"/>
      <c r="AH505" s="679"/>
      <c r="AI505" s="679"/>
      <c r="AJ505" s="679"/>
      <c r="AK505" s="679"/>
      <c r="AL505" s="679"/>
      <c r="AM505" s="679"/>
      <c r="AN505" s="679"/>
      <c r="AO505" s="648"/>
      <c r="AP505" s="648"/>
      <c r="AQ505" s="679"/>
      <c r="AR505" s="679"/>
      <c r="AS505" s="679"/>
      <c r="AT505" s="648"/>
    </row>
    <row r="506" spans="1:46" ht="12.75"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c r="AA506" s="37"/>
      <c r="AB506" s="679"/>
      <c r="AC506" s="679"/>
      <c r="AD506" s="679"/>
      <c r="AE506" s="679"/>
      <c r="AF506" s="679"/>
      <c r="AG506" s="679"/>
      <c r="AH506" s="679"/>
      <c r="AI506" s="679"/>
      <c r="AJ506" s="679"/>
      <c r="AK506" s="679"/>
      <c r="AL506" s="679"/>
      <c r="AM506" s="679"/>
      <c r="AN506" s="679"/>
      <c r="AO506" s="648"/>
      <c r="AP506" s="648"/>
      <c r="AQ506" s="679"/>
      <c r="AR506" s="679"/>
      <c r="AS506" s="679"/>
      <c r="AT506" s="648"/>
    </row>
    <row r="507" spans="1:46" ht="12.75"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c r="AA507" s="37"/>
      <c r="AB507" s="679"/>
      <c r="AC507" s="679"/>
      <c r="AD507" s="679"/>
      <c r="AE507" s="679"/>
      <c r="AF507" s="679"/>
      <c r="AG507" s="679"/>
      <c r="AH507" s="679"/>
      <c r="AI507" s="679"/>
      <c r="AJ507" s="679"/>
      <c r="AK507" s="679"/>
      <c r="AL507" s="679"/>
      <c r="AM507" s="679"/>
      <c r="AN507" s="679"/>
      <c r="AO507" s="648"/>
      <c r="AP507" s="648"/>
      <c r="AQ507" s="679"/>
      <c r="AR507" s="679"/>
      <c r="AS507" s="679"/>
      <c r="AT507" s="648"/>
    </row>
    <row r="508" spans="1:46" ht="12.75"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c r="AA508" s="37"/>
      <c r="AB508" s="679"/>
      <c r="AC508" s="679"/>
      <c r="AD508" s="679"/>
      <c r="AE508" s="679"/>
      <c r="AF508" s="679"/>
      <c r="AG508" s="679"/>
      <c r="AH508" s="679"/>
      <c r="AI508" s="679"/>
      <c r="AJ508" s="679"/>
      <c r="AK508" s="679"/>
      <c r="AL508" s="679"/>
      <c r="AM508" s="679"/>
      <c r="AN508" s="679"/>
      <c r="AO508" s="648"/>
      <c r="AP508" s="648"/>
      <c r="AQ508" s="679"/>
      <c r="AR508" s="679"/>
      <c r="AS508" s="679"/>
      <c r="AT508" s="648"/>
    </row>
    <row r="509" spans="1:46" ht="12.75"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c r="AA509" s="37"/>
      <c r="AB509" s="679"/>
      <c r="AC509" s="679"/>
      <c r="AD509" s="679"/>
      <c r="AE509" s="679"/>
      <c r="AF509" s="679"/>
      <c r="AG509" s="679"/>
      <c r="AH509" s="679"/>
      <c r="AI509" s="679"/>
      <c r="AJ509" s="679"/>
      <c r="AK509" s="679"/>
      <c r="AL509" s="679"/>
      <c r="AM509" s="679"/>
      <c r="AN509" s="679"/>
      <c r="AO509" s="648"/>
      <c r="AP509" s="648"/>
      <c r="AQ509" s="679"/>
      <c r="AR509" s="679"/>
      <c r="AS509" s="679"/>
      <c r="AT509" s="648"/>
    </row>
    <row r="510" spans="1:46" ht="12.75"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c r="AA510" s="37"/>
      <c r="AB510" s="679"/>
      <c r="AC510" s="679"/>
      <c r="AD510" s="679"/>
      <c r="AE510" s="679"/>
      <c r="AF510" s="679"/>
      <c r="AG510" s="679"/>
      <c r="AH510" s="679"/>
      <c r="AI510" s="679"/>
      <c r="AJ510" s="679"/>
      <c r="AK510" s="679"/>
      <c r="AL510" s="679"/>
      <c r="AM510" s="679"/>
      <c r="AN510" s="679"/>
      <c r="AO510" s="648"/>
      <c r="AP510" s="648"/>
      <c r="AQ510" s="679"/>
      <c r="AR510" s="679"/>
      <c r="AS510" s="679"/>
      <c r="AT510" s="648"/>
    </row>
    <row r="511" spans="1:46" ht="12.75"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c r="AA511" s="37"/>
      <c r="AB511" s="679"/>
      <c r="AC511" s="679"/>
      <c r="AD511" s="679"/>
      <c r="AE511" s="679"/>
      <c r="AF511" s="679"/>
      <c r="AG511" s="679"/>
      <c r="AH511" s="679"/>
      <c r="AI511" s="679"/>
      <c r="AJ511" s="679"/>
      <c r="AK511" s="679"/>
      <c r="AL511" s="679"/>
      <c r="AM511" s="679"/>
      <c r="AN511" s="679"/>
      <c r="AO511" s="648"/>
      <c r="AP511" s="648"/>
      <c r="AQ511" s="679"/>
      <c r="AR511" s="679"/>
      <c r="AS511" s="679"/>
      <c r="AT511" s="648"/>
    </row>
    <row r="512" spans="1:46" ht="12.75"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c r="AA512" s="37"/>
      <c r="AB512" s="679"/>
      <c r="AC512" s="679"/>
      <c r="AD512" s="679"/>
      <c r="AE512" s="679"/>
      <c r="AF512" s="679"/>
      <c r="AG512" s="679"/>
      <c r="AH512" s="679"/>
      <c r="AI512" s="679"/>
      <c r="AJ512" s="679"/>
      <c r="AK512" s="679"/>
      <c r="AL512" s="679"/>
      <c r="AM512" s="679"/>
      <c r="AN512" s="679"/>
      <c r="AO512" s="648"/>
      <c r="AP512" s="648"/>
      <c r="AQ512" s="679"/>
      <c r="AR512" s="679"/>
      <c r="AS512" s="679"/>
      <c r="AT512" s="648"/>
    </row>
    <row r="513" spans="1:46" ht="12.75"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c r="AA513" s="37"/>
      <c r="AB513" s="679"/>
      <c r="AC513" s="679"/>
      <c r="AD513" s="679"/>
      <c r="AE513" s="679"/>
      <c r="AF513" s="679"/>
      <c r="AG513" s="679"/>
      <c r="AH513" s="679"/>
      <c r="AI513" s="679"/>
      <c r="AJ513" s="679"/>
      <c r="AK513" s="679"/>
      <c r="AL513" s="679"/>
      <c r="AM513" s="679"/>
      <c r="AN513" s="679"/>
      <c r="AO513" s="648"/>
      <c r="AP513" s="648"/>
      <c r="AQ513" s="679"/>
      <c r="AR513" s="679"/>
      <c r="AS513" s="679"/>
      <c r="AT513" s="648"/>
    </row>
    <row r="514" spans="1:46" ht="12.75"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c r="AA514" s="37"/>
      <c r="AB514" s="679"/>
      <c r="AC514" s="679"/>
      <c r="AD514" s="679"/>
      <c r="AE514" s="679"/>
      <c r="AF514" s="679"/>
      <c r="AG514" s="679"/>
      <c r="AH514" s="679"/>
      <c r="AI514" s="679"/>
      <c r="AJ514" s="679"/>
      <c r="AK514" s="679"/>
      <c r="AL514" s="679"/>
      <c r="AM514" s="679"/>
      <c r="AN514" s="679"/>
      <c r="AO514" s="648"/>
      <c r="AP514" s="648"/>
      <c r="AQ514" s="679"/>
      <c r="AR514" s="679"/>
      <c r="AS514" s="679"/>
      <c r="AT514" s="648"/>
    </row>
    <row r="515" spans="1:46" ht="12.75"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c r="AA515" s="37"/>
      <c r="AB515" s="679"/>
      <c r="AC515" s="679"/>
      <c r="AD515" s="679"/>
      <c r="AE515" s="679"/>
      <c r="AF515" s="679"/>
      <c r="AG515" s="679"/>
      <c r="AH515" s="679"/>
      <c r="AI515" s="679"/>
      <c r="AJ515" s="679"/>
      <c r="AK515" s="679"/>
      <c r="AL515" s="679"/>
      <c r="AM515" s="679"/>
      <c r="AN515" s="679"/>
      <c r="AO515" s="648"/>
      <c r="AP515" s="648"/>
      <c r="AQ515" s="679"/>
      <c r="AR515" s="679"/>
      <c r="AS515" s="679"/>
      <c r="AT515" s="648"/>
    </row>
    <row r="516" spans="1:46" ht="12.75"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c r="AA516" s="37"/>
      <c r="AB516" s="679"/>
      <c r="AC516" s="679"/>
      <c r="AD516" s="679"/>
      <c r="AE516" s="679"/>
      <c r="AF516" s="679"/>
      <c r="AG516" s="679"/>
      <c r="AH516" s="679"/>
      <c r="AI516" s="679"/>
      <c r="AJ516" s="679"/>
      <c r="AK516" s="679"/>
      <c r="AL516" s="679"/>
      <c r="AM516" s="679"/>
      <c r="AN516" s="679"/>
      <c r="AO516" s="648"/>
      <c r="AP516" s="648"/>
      <c r="AQ516" s="679"/>
      <c r="AR516" s="679"/>
      <c r="AS516" s="679"/>
      <c r="AT516" s="648"/>
    </row>
    <row r="517" spans="1:46" ht="12.75"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c r="AA517" s="37"/>
      <c r="AB517" s="679"/>
      <c r="AC517" s="679"/>
      <c r="AD517" s="679"/>
      <c r="AE517" s="679"/>
      <c r="AF517" s="679"/>
      <c r="AG517" s="679"/>
      <c r="AH517" s="679"/>
      <c r="AI517" s="679"/>
      <c r="AJ517" s="679"/>
      <c r="AK517" s="679"/>
      <c r="AL517" s="679"/>
      <c r="AM517" s="679"/>
      <c r="AN517" s="679"/>
      <c r="AO517" s="648"/>
      <c r="AP517" s="648"/>
      <c r="AQ517" s="679"/>
      <c r="AR517" s="679"/>
      <c r="AS517" s="679"/>
      <c r="AT517" s="648"/>
    </row>
    <row r="518" spans="1:46" ht="12.75"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c r="AA518" s="37"/>
      <c r="AB518" s="679"/>
      <c r="AC518" s="679"/>
      <c r="AD518" s="679"/>
      <c r="AE518" s="679"/>
      <c r="AF518" s="679"/>
      <c r="AG518" s="679"/>
      <c r="AH518" s="679"/>
      <c r="AI518" s="679"/>
      <c r="AJ518" s="679"/>
      <c r="AK518" s="679"/>
      <c r="AL518" s="679"/>
      <c r="AM518" s="679"/>
      <c r="AN518" s="679"/>
      <c r="AO518" s="648"/>
      <c r="AP518" s="648"/>
      <c r="AQ518" s="679"/>
      <c r="AR518" s="679"/>
      <c r="AS518" s="679"/>
      <c r="AT518" s="648"/>
    </row>
    <row r="519" spans="1:46" ht="12.75"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c r="AA519" s="37"/>
      <c r="AB519" s="679"/>
      <c r="AC519" s="679"/>
      <c r="AD519" s="679"/>
      <c r="AE519" s="679"/>
      <c r="AF519" s="679"/>
      <c r="AG519" s="679"/>
      <c r="AH519" s="679"/>
      <c r="AI519" s="679"/>
      <c r="AJ519" s="679"/>
      <c r="AK519" s="679"/>
      <c r="AL519" s="679"/>
      <c r="AM519" s="679"/>
      <c r="AN519" s="679"/>
      <c r="AO519" s="648"/>
      <c r="AP519" s="648"/>
      <c r="AQ519" s="679"/>
      <c r="AR519" s="679"/>
      <c r="AS519" s="679"/>
      <c r="AT519" s="648"/>
    </row>
    <row r="520" spans="1:46" ht="12.75"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c r="AA520" s="37"/>
      <c r="AB520" s="679"/>
      <c r="AC520" s="679"/>
      <c r="AD520" s="679"/>
      <c r="AE520" s="679"/>
      <c r="AF520" s="679"/>
      <c r="AG520" s="679"/>
      <c r="AH520" s="679"/>
      <c r="AI520" s="679"/>
      <c r="AJ520" s="679"/>
      <c r="AK520" s="679"/>
      <c r="AL520" s="679"/>
      <c r="AM520" s="679"/>
      <c r="AN520" s="679"/>
      <c r="AO520" s="648"/>
      <c r="AP520" s="648"/>
      <c r="AQ520" s="679"/>
      <c r="AR520" s="679"/>
      <c r="AS520" s="679"/>
      <c r="AT520" s="648"/>
    </row>
    <row r="521" spans="1:46" ht="12.75"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c r="AA521" s="37"/>
      <c r="AB521" s="679"/>
      <c r="AC521" s="679"/>
      <c r="AD521" s="679"/>
      <c r="AE521" s="679"/>
      <c r="AF521" s="679"/>
      <c r="AG521" s="679"/>
      <c r="AH521" s="679"/>
      <c r="AI521" s="679"/>
      <c r="AJ521" s="679"/>
      <c r="AK521" s="679"/>
      <c r="AL521" s="679"/>
      <c r="AM521" s="679"/>
      <c r="AN521" s="679"/>
      <c r="AO521" s="648"/>
      <c r="AP521" s="648"/>
      <c r="AQ521" s="679"/>
      <c r="AR521" s="679"/>
      <c r="AS521" s="679"/>
      <c r="AT521" s="648"/>
    </row>
    <row r="522" spans="1:46" ht="12.75"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c r="AA522" s="37"/>
      <c r="AB522" s="679"/>
      <c r="AC522" s="679"/>
      <c r="AD522" s="679"/>
      <c r="AE522" s="679"/>
      <c r="AF522" s="679"/>
      <c r="AG522" s="679"/>
      <c r="AH522" s="679"/>
      <c r="AI522" s="679"/>
      <c r="AJ522" s="679"/>
      <c r="AK522" s="679"/>
      <c r="AL522" s="679"/>
      <c r="AM522" s="679"/>
      <c r="AN522" s="679"/>
      <c r="AO522" s="648"/>
      <c r="AP522" s="648"/>
      <c r="AQ522" s="679"/>
      <c r="AR522" s="679"/>
      <c r="AS522" s="679"/>
      <c r="AT522" s="648"/>
    </row>
    <row r="523" spans="1:46" ht="12.75"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c r="AA523" s="37"/>
      <c r="AB523" s="679"/>
      <c r="AC523" s="679"/>
      <c r="AD523" s="679"/>
      <c r="AE523" s="679"/>
      <c r="AF523" s="679"/>
      <c r="AG523" s="679"/>
      <c r="AH523" s="679"/>
      <c r="AI523" s="679"/>
      <c r="AJ523" s="679"/>
      <c r="AK523" s="679"/>
      <c r="AL523" s="679"/>
      <c r="AM523" s="679"/>
      <c r="AN523" s="679"/>
      <c r="AO523" s="648"/>
      <c r="AP523" s="648"/>
      <c r="AQ523" s="679"/>
      <c r="AR523" s="679"/>
      <c r="AS523" s="679"/>
      <c r="AT523" s="648"/>
    </row>
    <row r="524" spans="1:46" ht="12.75"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c r="AA524" s="37"/>
      <c r="AB524" s="679"/>
      <c r="AC524" s="679"/>
      <c r="AD524" s="679"/>
      <c r="AE524" s="679"/>
      <c r="AF524" s="679"/>
      <c r="AG524" s="679"/>
      <c r="AH524" s="679"/>
      <c r="AI524" s="679"/>
      <c r="AJ524" s="679"/>
      <c r="AK524" s="679"/>
      <c r="AL524" s="679"/>
      <c r="AM524" s="679"/>
      <c r="AN524" s="679"/>
      <c r="AO524" s="648"/>
      <c r="AP524" s="648"/>
      <c r="AQ524" s="679"/>
      <c r="AR524" s="679"/>
      <c r="AS524" s="679"/>
      <c r="AT524" s="648"/>
    </row>
    <row r="525" spans="1:46" ht="12.75"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c r="AA525" s="37"/>
      <c r="AB525" s="679"/>
      <c r="AC525" s="679"/>
      <c r="AD525" s="679"/>
      <c r="AE525" s="679"/>
      <c r="AF525" s="679"/>
      <c r="AG525" s="679"/>
      <c r="AH525" s="679"/>
      <c r="AI525" s="679"/>
      <c r="AJ525" s="679"/>
      <c r="AK525" s="679"/>
      <c r="AL525" s="679"/>
      <c r="AM525" s="679"/>
      <c r="AN525" s="679"/>
      <c r="AO525" s="648"/>
      <c r="AP525" s="648"/>
      <c r="AQ525" s="679"/>
      <c r="AR525" s="679"/>
      <c r="AS525" s="679"/>
      <c r="AT525" s="648"/>
    </row>
    <row r="526" spans="1:46" ht="12.75"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c r="AA526" s="37"/>
      <c r="AB526" s="679"/>
      <c r="AC526" s="679"/>
      <c r="AD526" s="679"/>
      <c r="AE526" s="679"/>
      <c r="AF526" s="679"/>
      <c r="AG526" s="679"/>
      <c r="AH526" s="679"/>
      <c r="AI526" s="679"/>
      <c r="AJ526" s="679"/>
      <c r="AK526" s="679"/>
      <c r="AL526" s="679"/>
      <c r="AM526" s="679"/>
      <c r="AN526" s="679"/>
      <c r="AO526" s="648"/>
      <c r="AP526" s="648"/>
      <c r="AQ526" s="679"/>
      <c r="AR526" s="679"/>
      <c r="AS526" s="679"/>
      <c r="AT526" s="648"/>
    </row>
    <row r="527" spans="1:46" ht="12.75"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c r="AA527" s="37"/>
      <c r="AB527" s="679"/>
      <c r="AC527" s="679"/>
      <c r="AD527" s="679"/>
      <c r="AE527" s="679"/>
      <c r="AF527" s="679"/>
      <c r="AG527" s="679"/>
      <c r="AH527" s="679"/>
      <c r="AI527" s="679"/>
      <c r="AJ527" s="679"/>
      <c r="AK527" s="679"/>
      <c r="AL527" s="679"/>
      <c r="AM527" s="679"/>
      <c r="AN527" s="679"/>
      <c r="AO527" s="648"/>
      <c r="AP527" s="648"/>
      <c r="AQ527" s="679"/>
      <c r="AR527" s="679"/>
      <c r="AS527" s="679"/>
      <c r="AT527" s="648"/>
    </row>
    <row r="528" spans="1:46" ht="12.75"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c r="AA528" s="37"/>
      <c r="AB528" s="679"/>
      <c r="AC528" s="679"/>
      <c r="AD528" s="679"/>
      <c r="AE528" s="679"/>
      <c r="AF528" s="679"/>
      <c r="AG528" s="679"/>
      <c r="AH528" s="679"/>
      <c r="AI528" s="679"/>
      <c r="AJ528" s="679"/>
      <c r="AK528" s="679"/>
      <c r="AL528" s="679"/>
      <c r="AM528" s="679"/>
      <c r="AN528" s="679"/>
      <c r="AO528" s="648"/>
      <c r="AP528" s="648"/>
      <c r="AQ528" s="679"/>
      <c r="AR528" s="679"/>
      <c r="AS528" s="679"/>
      <c r="AT528" s="648"/>
    </row>
    <row r="529" spans="1:46" ht="12.75"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c r="AA529" s="37"/>
      <c r="AB529" s="679"/>
      <c r="AC529" s="679"/>
      <c r="AD529" s="679"/>
      <c r="AE529" s="679"/>
      <c r="AF529" s="679"/>
      <c r="AG529" s="679"/>
      <c r="AH529" s="679"/>
      <c r="AI529" s="679"/>
      <c r="AJ529" s="679"/>
      <c r="AK529" s="679"/>
      <c r="AL529" s="679"/>
      <c r="AM529" s="679"/>
      <c r="AN529" s="679"/>
      <c r="AO529" s="648"/>
      <c r="AP529" s="648"/>
      <c r="AQ529" s="679"/>
      <c r="AR529" s="679"/>
      <c r="AS529" s="679"/>
      <c r="AT529" s="648"/>
    </row>
    <row r="530" spans="1:46" ht="12.75"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c r="AA530" s="37"/>
      <c r="AB530" s="679"/>
      <c r="AC530" s="679"/>
      <c r="AD530" s="679"/>
      <c r="AE530" s="679"/>
      <c r="AF530" s="679"/>
      <c r="AG530" s="679"/>
      <c r="AH530" s="679"/>
      <c r="AI530" s="679"/>
      <c r="AJ530" s="679"/>
      <c r="AK530" s="679"/>
      <c r="AL530" s="679"/>
      <c r="AM530" s="679"/>
      <c r="AN530" s="679"/>
      <c r="AO530" s="648"/>
      <c r="AP530" s="648"/>
      <c r="AQ530" s="679"/>
      <c r="AR530" s="679"/>
      <c r="AS530" s="679"/>
      <c r="AT530" s="648"/>
    </row>
    <row r="531" spans="1:46" ht="12.75"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c r="AA531" s="37"/>
      <c r="AB531" s="679"/>
      <c r="AC531" s="679"/>
      <c r="AD531" s="679"/>
      <c r="AE531" s="679"/>
      <c r="AF531" s="679"/>
      <c r="AG531" s="679"/>
      <c r="AH531" s="679"/>
      <c r="AI531" s="679"/>
      <c r="AJ531" s="679"/>
      <c r="AK531" s="679"/>
      <c r="AL531" s="679"/>
      <c r="AM531" s="679"/>
      <c r="AN531" s="679"/>
      <c r="AO531" s="648"/>
      <c r="AP531" s="648"/>
      <c r="AQ531" s="679"/>
      <c r="AR531" s="679"/>
      <c r="AS531" s="679"/>
      <c r="AT531" s="648"/>
    </row>
    <row r="532" spans="1:46" ht="12.75"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c r="AA532" s="37"/>
      <c r="AB532" s="679"/>
      <c r="AC532" s="679"/>
      <c r="AD532" s="679"/>
      <c r="AE532" s="679"/>
      <c r="AF532" s="679"/>
      <c r="AG532" s="679"/>
      <c r="AH532" s="679"/>
      <c r="AI532" s="679"/>
      <c r="AJ532" s="679"/>
      <c r="AK532" s="679"/>
      <c r="AL532" s="679"/>
      <c r="AM532" s="679"/>
      <c r="AN532" s="679"/>
      <c r="AO532" s="648"/>
      <c r="AP532" s="648"/>
      <c r="AQ532" s="679"/>
      <c r="AR532" s="679"/>
      <c r="AS532" s="679"/>
      <c r="AT532" s="648"/>
    </row>
    <row r="533" spans="1:46" ht="12.75"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c r="AA533" s="37"/>
      <c r="AB533" s="679"/>
      <c r="AC533" s="679"/>
      <c r="AD533" s="679"/>
      <c r="AE533" s="679"/>
      <c r="AF533" s="679"/>
      <c r="AG533" s="679"/>
      <c r="AH533" s="679"/>
      <c r="AI533" s="679"/>
      <c r="AJ533" s="679"/>
      <c r="AK533" s="679"/>
      <c r="AL533" s="679"/>
      <c r="AM533" s="679"/>
      <c r="AN533" s="679"/>
      <c r="AO533" s="648"/>
      <c r="AP533" s="648"/>
      <c r="AQ533" s="679"/>
      <c r="AR533" s="679"/>
      <c r="AS533" s="679"/>
      <c r="AT533" s="648"/>
    </row>
    <row r="534" spans="1:46" ht="12.75"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c r="AA534" s="37"/>
      <c r="AB534" s="679"/>
      <c r="AC534" s="679"/>
      <c r="AD534" s="679"/>
      <c r="AE534" s="679"/>
      <c r="AF534" s="679"/>
      <c r="AG534" s="679"/>
      <c r="AH534" s="679"/>
      <c r="AI534" s="679"/>
      <c r="AJ534" s="679"/>
      <c r="AK534" s="679"/>
      <c r="AL534" s="679"/>
      <c r="AM534" s="679"/>
      <c r="AN534" s="679"/>
      <c r="AO534" s="648"/>
      <c r="AP534" s="648"/>
      <c r="AQ534" s="679"/>
      <c r="AR534" s="679"/>
      <c r="AS534" s="679"/>
      <c r="AT534" s="648"/>
    </row>
    <row r="535" spans="1:46" ht="12.75"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c r="AA535" s="37"/>
      <c r="AB535" s="679"/>
      <c r="AC535" s="679"/>
      <c r="AD535" s="679"/>
      <c r="AE535" s="679"/>
      <c r="AF535" s="679"/>
      <c r="AG535" s="679"/>
      <c r="AH535" s="679"/>
      <c r="AI535" s="679"/>
      <c r="AJ535" s="679"/>
      <c r="AK535" s="679"/>
      <c r="AL535" s="679"/>
      <c r="AM535" s="679"/>
      <c r="AN535" s="679"/>
      <c r="AO535" s="648"/>
      <c r="AP535" s="648"/>
      <c r="AQ535" s="679"/>
      <c r="AR535" s="679"/>
      <c r="AS535" s="679"/>
      <c r="AT535" s="648"/>
    </row>
    <row r="536" spans="1:46" ht="12.75"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c r="AA536" s="37"/>
      <c r="AB536" s="679"/>
      <c r="AC536" s="679"/>
      <c r="AD536" s="679"/>
      <c r="AE536" s="679"/>
      <c r="AF536" s="679"/>
      <c r="AG536" s="679"/>
      <c r="AH536" s="679"/>
      <c r="AI536" s="679"/>
      <c r="AJ536" s="679"/>
      <c r="AK536" s="679"/>
      <c r="AL536" s="679"/>
      <c r="AM536" s="679"/>
      <c r="AN536" s="679"/>
      <c r="AO536" s="648"/>
      <c r="AP536" s="648"/>
      <c r="AQ536" s="679"/>
      <c r="AR536" s="679"/>
      <c r="AS536" s="679"/>
      <c r="AT536" s="648"/>
    </row>
    <row r="537" spans="1:46" ht="12.75"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c r="AA537" s="37"/>
      <c r="AB537" s="679"/>
      <c r="AC537" s="679"/>
      <c r="AD537" s="679"/>
      <c r="AE537" s="679"/>
      <c r="AF537" s="679"/>
      <c r="AG537" s="679"/>
      <c r="AH537" s="679"/>
      <c r="AI537" s="679"/>
      <c r="AJ537" s="679"/>
      <c r="AK537" s="679"/>
      <c r="AL537" s="679"/>
      <c r="AM537" s="679"/>
      <c r="AN537" s="679"/>
      <c r="AO537" s="648"/>
      <c r="AP537" s="648"/>
      <c r="AQ537" s="679"/>
      <c r="AR537" s="679"/>
      <c r="AS537" s="679"/>
      <c r="AT537" s="648"/>
    </row>
    <row r="538" spans="1:46" ht="12.75"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c r="AA538" s="37"/>
      <c r="AB538" s="679"/>
      <c r="AC538" s="679"/>
      <c r="AD538" s="679"/>
      <c r="AE538" s="679"/>
      <c r="AF538" s="679"/>
      <c r="AG538" s="679"/>
      <c r="AH538" s="679"/>
      <c r="AI538" s="679"/>
      <c r="AJ538" s="679"/>
      <c r="AK538" s="679"/>
      <c r="AL538" s="679"/>
      <c r="AM538" s="679"/>
      <c r="AN538" s="679"/>
      <c r="AO538" s="648"/>
      <c r="AP538" s="648"/>
      <c r="AQ538" s="679"/>
      <c r="AR538" s="679"/>
      <c r="AS538" s="679"/>
      <c r="AT538" s="648"/>
    </row>
    <row r="539" spans="1:46" ht="12.75"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c r="AA539" s="37"/>
      <c r="AB539" s="679"/>
      <c r="AC539" s="679"/>
      <c r="AD539" s="679"/>
      <c r="AE539" s="679"/>
      <c r="AF539" s="679"/>
      <c r="AG539" s="679"/>
      <c r="AH539" s="679"/>
      <c r="AI539" s="679"/>
      <c r="AJ539" s="679"/>
      <c r="AK539" s="679"/>
      <c r="AL539" s="679"/>
      <c r="AM539" s="679"/>
      <c r="AN539" s="679"/>
      <c r="AO539" s="648"/>
      <c r="AP539" s="648"/>
      <c r="AQ539" s="679"/>
      <c r="AR539" s="679"/>
      <c r="AS539" s="679"/>
      <c r="AT539" s="648"/>
    </row>
    <row r="540" spans="1:46" ht="12.75"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c r="AA540" s="37"/>
      <c r="AB540" s="679"/>
      <c r="AC540" s="679"/>
      <c r="AD540" s="679"/>
      <c r="AE540" s="679"/>
      <c r="AF540" s="679"/>
      <c r="AG540" s="679"/>
      <c r="AH540" s="679"/>
      <c r="AI540" s="679"/>
      <c r="AJ540" s="679"/>
      <c r="AK540" s="679"/>
      <c r="AL540" s="679"/>
      <c r="AM540" s="679"/>
      <c r="AN540" s="679"/>
      <c r="AO540" s="648"/>
      <c r="AP540" s="648"/>
      <c r="AQ540" s="679"/>
      <c r="AR540" s="679"/>
      <c r="AS540" s="679"/>
      <c r="AT540" s="648"/>
    </row>
    <row r="541" spans="1:46" ht="12.75"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c r="AA541" s="37"/>
      <c r="AB541" s="679"/>
      <c r="AC541" s="679"/>
      <c r="AD541" s="679"/>
      <c r="AE541" s="679"/>
      <c r="AF541" s="679"/>
      <c r="AG541" s="679"/>
      <c r="AH541" s="679"/>
      <c r="AI541" s="679"/>
      <c r="AJ541" s="679"/>
      <c r="AK541" s="679"/>
      <c r="AL541" s="679"/>
      <c r="AM541" s="679"/>
      <c r="AN541" s="679"/>
      <c r="AO541" s="648"/>
      <c r="AP541" s="648"/>
      <c r="AQ541" s="679"/>
      <c r="AR541" s="679"/>
      <c r="AS541" s="679"/>
      <c r="AT541" s="648"/>
    </row>
    <row r="542" spans="1:46" ht="12.75"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c r="AA542" s="37"/>
      <c r="AB542" s="679"/>
      <c r="AC542" s="679"/>
      <c r="AD542" s="679"/>
      <c r="AE542" s="679"/>
      <c r="AF542" s="679"/>
      <c r="AG542" s="679"/>
      <c r="AH542" s="679"/>
      <c r="AI542" s="679"/>
      <c r="AJ542" s="679"/>
      <c r="AK542" s="679"/>
      <c r="AL542" s="679"/>
      <c r="AM542" s="679"/>
      <c r="AN542" s="679"/>
      <c r="AO542" s="648"/>
      <c r="AP542" s="648"/>
      <c r="AQ542" s="679"/>
      <c r="AR542" s="679"/>
      <c r="AS542" s="679"/>
      <c r="AT542" s="648"/>
    </row>
    <row r="543" spans="1:46" ht="12.75"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c r="AA543" s="37"/>
      <c r="AB543" s="679"/>
      <c r="AC543" s="679"/>
      <c r="AD543" s="679"/>
      <c r="AE543" s="679"/>
      <c r="AF543" s="679"/>
      <c r="AG543" s="679"/>
      <c r="AH543" s="679"/>
      <c r="AI543" s="679"/>
      <c r="AJ543" s="679"/>
      <c r="AK543" s="679"/>
      <c r="AL543" s="679"/>
      <c r="AM543" s="679"/>
      <c r="AN543" s="679"/>
      <c r="AO543" s="648"/>
      <c r="AP543" s="648"/>
      <c r="AQ543" s="679"/>
      <c r="AR543" s="679"/>
      <c r="AS543" s="679"/>
      <c r="AT543" s="648"/>
    </row>
    <row r="544" spans="1:46" ht="12.75"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c r="AA544" s="37"/>
      <c r="AB544" s="679"/>
      <c r="AC544" s="679"/>
      <c r="AD544" s="679"/>
      <c r="AE544" s="679"/>
      <c r="AF544" s="679"/>
      <c r="AG544" s="679"/>
      <c r="AH544" s="679"/>
      <c r="AI544" s="679"/>
      <c r="AJ544" s="679"/>
      <c r="AK544" s="679"/>
      <c r="AL544" s="679"/>
      <c r="AM544" s="679"/>
      <c r="AN544" s="679"/>
      <c r="AO544" s="648"/>
      <c r="AP544" s="648"/>
      <c r="AQ544" s="679"/>
      <c r="AR544" s="679"/>
      <c r="AS544" s="679"/>
      <c r="AT544" s="648"/>
    </row>
    <row r="545" spans="1:46" ht="12.75"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c r="AA545" s="37"/>
      <c r="AB545" s="679"/>
      <c r="AC545" s="679"/>
      <c r="AD545" s="679"/>
      <c r="AE545" s="679"/>
      <c r="AF545" s="679"/>
      <c r="AG545" s="679"/>
      <c r="AH545" s="679"/>
      <c r="AI545" s="679"/>
      <c r="AJ545" s="679"/>
      <c r="AK545" s="679"/>
      <c r="AL545" s="679"/>
      <c r="AM545" s="679"/>
      <c r="AN545" s="679"/>
      <c r="AO545" s="648"/>
      <c r="AP545" s="648"/>
      <c r="AQ545" s="679"/>
      <c r="AR545" s="679"/>
      <c r="AS545" s="679"/>
      <c r="AT545" s="648"/>
    </row>
    <row r="546" spans="1:46" ht="12.75"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c r="AA546" s="37"/>
      <c r="AB546" s="679"/>
      <c r="AC546" s="679"/>
      <c r="AD546" s="679"/>
      <c r="AE546" s="679"/>
      <c r="AF546" s="679"/>
      <c r="AG546" s="679"/>
      <c r="AH546" s="679"/>
      <c r="AI546" s="679"/>
      <c r="AJ546" s="679"/>
      <c r="AK546" s="679"/>
      <c r="AL546" s="679"/>
      <c r="AM546" s="679"/>
      <c r="AN546" s="679"/>
      <c r="AO546" s="648"/>
      <c r="AP546" s="648"/>
      <c r="AQ546" s="679"/>
      <c r="AR546" s="679"/>
      <c r="AS546" s="679"/>
      <c r="AT546" s="648"/>
    </row>
    <row r="547" spans="1:46" ht="12.75"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c r="AA547" s="37"/>
      <c r="AB547" s="679"/>
      <c r="AC547" s="679"/>
      <c r="AD547" s="679"/>
      <c r="AE547" s="679"/>
      <c r="AF547" s="679"/>
      <c r="AG547" s="679"/>
      <c r="AH547" s="679"/>
      <c r="AI547" s="679"/>
      <c r="AJ547" s="679"/>
      <c r="AK547" s="679"/>
      <c r="AL547" s="679"/>
      <c r="AM547" s="679"/>
      <c r="AN547" s="679"/>
      <c r="AO547" s="648"/>
      <c r="AP547" s="648"/>
      <c r="AQ547" s="679"/>
      <c r="AR547" s="679"/>
      <c r="AS547" s="679"/>
      <c r="AT547" s="648"/>
    </row>
    <row r="548" spans="1:46" ht="12.75"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c r="AA548" s="37"/>
      <c r="AB548" s="679"/>
      <c r="AC548" s="679"/>
      <c r="AD548" s="679"/>
      <c r="AE548" s="679"/>
      <c r="AF548" s="679"/>
      <c r="AG548" s="679"/>
      <c r="AH548" s="679"/>
      <c r="AI548" s="679"/>
      <c r="AJ548" s="679"/>
      <c r="AK548" s="679"/>
      <c r="AL548" s="679"/>
      <c r="AM548" s="679"/>
      <c r="AN548" s="679"/>
      <c r="AO548" s="648"/>
      <c r="AP548" s="648"/>
      <c r="AQ548" s="679"/>
      <c r="AR548" s="679"/>
      <c r="AS548" s="679"/>
      <c r="AT548" s="648"/>
    </row>
    <row r="549" spans="1:46" ht="12.75"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c r="AA549" s="37"/>
      <c r="AB549" s="679"/>
      <c r="AC549" s="679"/>
      <c r="AD549" s="679"/>
      <c r="AE549" s="679"/>
      <c r="AF549" s="679"/>
      <c r="AG549" s="679"/>
      <c r="AH549" s="679"/>
      <c r="AI549" s="679"/>
      <c r="AJ549" s="679"/>
      <c r="AK549" s="679"/>
      <c r="AL549" s="679"/>
      <c r="AM549" s="679"/>
      <c r="AN549" s="679"/>
      <c r="AO549" s="648"/>
      <c r="AP549" s="648"/>
      <c r="AQ549" s="679"/>
      <c r="AR549" s="679"/>
      <c r="AS549" s="679"/>
      <c r="AT549" s="648"/>
    </row>
    <row r="550" spans="1:46" ht="12.75"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c r="AA550" s="37"/>
      <c r="AB550" s="679"/>
      <c r="AC550" s="679"/>
      <c r="AD550" s="679"/>
      <c r="AE550" s="679"/>
      <c r="AF550" s="679"/>
      <c r="AG550" s="679"/>
      <c r="AH550" s="679"/>
      <c r="AI550" s="679"/>
      <c r="AJ550" s="679"/>
      <c r="AK550" s="679"/>
      <c r="AL550" s="679"/>
      <c r="AM550" s="679"/>
      <c r="AN550" s="679"/>
      <c r="AO550" s="648"/>
      <c r="AP550" s="648"/>
      <c r="AQ550" s="679"/>
      <c r="AR550" s="679"/>
      <c r="AS550" s="679"/>
      <c r="AT550" s="648"/>
    </row>
    <row r="551" spans="1:46" ht="12.75"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c r="AA551" s="37"/>
      <c r="AB551" s="679"/>
      <c r="AC551" s="679"/>
      <c r="AD551" s="679"/>
      <c r="AE551" s="679"/>
      <c r="AF551" s="679"/>
      <c r="AG551" s="679"/>
      <c r="AH551" s="679"/>
      <c r="AI551" s="679"/>
      <c r="AJ551" s="679"/>
      <c r="AK551" s="679"/>
      <c r="AL551" s="679"/>
      <c r="AM551" s="679"/>
      <c r="AN551" s="679"/>
      <c r="AO551" s="648"/>
      <c r="AP551" s="648"/>
      <c r="AQ551" s="679"/>
      <c r="AR551" s="679"/>
      <c r="AS551" s="679"/>
      <c r="AT551" s="648"/>
    </row>
    <row r="552" spans="1:46" ht="12.75"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c r="AA552" s="37"/>
      <c r="AB552" s="679"/>
      <c r="AC552" s="679"/>
      <c r="AD552" s="679"/>
      <c r="AE552" s="679"/>
      <c r="AF552" s="679"/>
      <c r="AG552" s="679"/>
      <c r="AH552" s="679"/>
      <c r="AI552" s="679"/>
      <c r="AJ552" s="679"/>
      <c r="AK552" s="679"/>
      <c r="AL552" s="679"/>
      <c r="AM552" s="679"/>
      <c r="AN552" s="679"/>
      <c r="AO552" s="648"/>
      <c r="AP552" s="648"/>
      <c r="AQ552" s="679"/>
      <c r="AR552" s="679"/>
      <c r="AS552" s="679"/>
      <c r="AT552" s="648"/>
    </row>
    <row r="553" spans="1:46" ht="12.75"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c r="AA553" s="37"/>
      <c r="AB553" s="679"/>
      <c r="AC553" s="679"/>
      <c r="AD553" s="679"/>
      <c r="AE553" s="679"/>
      <c r="AF553" s="679"/>
      <c r="AG553" s="679"/>
      <c r="AH553" s="679"/>
      <c r="AI553" s="679"/>
      <c r="AJ553" s="679"/>
      <c r="AK553" s="679"/>
      <c r="AL553" s="679"/>
      <c r="AM553" s="679"/>
      <c r="AN553" s="679"/>
      <c r="AO553" s="648"/>
      <c r="AP553" s="648"/>
      <c r="AQ553" s="679"/>
      <c r="AR553" s="679"/>
      <c r="AS553" s="679"/>
      <c r="AT553" s="648"/>
    </row>
    <row r="554" spans="1:46" ht="12.75"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c r="AA554" s="37"/>
      <c r="AB554" s="679"/>
      <c r="AC554" s="679"/>
      <c r="AD554" s="679"/>
      <c r="AE554" s="679"/>
      <c r="AF554" s="679"/>
      <c r="AG554" s="679"/>
      <c r="AH554" s="679"/>
      <c r="AI554" s="679"/>
      <c r="AJ554" s="679"/>
      <c r="AK554" s="679"/>
      <c r="AL554" s="679"/>
      <c r="AM554" s="679"/>
      <c r="AN554" s="679"/>
      <c r="AO554" s="648"/>
      <c r="AP554" s="648"/>
      <c r="AQ554" s="679"/>
      <c r="AR554" s="679"/>
      <c r="AS554" s="679"/>
      <c r="AT554" s="648"/>
    </row>
    <row r="555" spans="1:46" ht="12.75"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c r="AA555" s="37"/>
      <c r="AB555" s="679"/>
      <c r="AC555" s="679"/>
      <c r="AD555" s="679"/>
      <c r="AE555" s="679"/>
      <c r="AF555" s="679"/>
      <c r="AG555" s="679"/>
      <c r="AH555" s="679"/>
      <c r="AI555" s="679"/>
      <c r="AJ555" s="679"/>
      <c r="AK555" s="679"/>
      <c r="AL555" s="679"/>
      <c r="AM555" s="679"/>
      <c r="AN555" s="679"/>
      <c r="AO555" s="648"/>
      <c r="AP555" s="648"/>
      <c r="AQ555" s="679"/>
      <c r="AR555" s="679"/>
      <c r="AS555" s="679"/>
      <c r="AT555" s="648"/>
    </row>
    <row r="556" spans="1:46" ht="12.75"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c r="AA556" s="37"/>
      <c r="AB556" s="679"/>
      <c r="AC556" s="679"/>
      <c r="AD556" s="679"/>
      <c r="AE556" s="679"/>
      <c r="AF556" s="679"/>
      <c r="AG556" s="679"/>
      <c r="AH556" s="679"/>
      <c r="AI556" s="679"/>
      <c r="AJ556" s="679"/>
      <c r="AK556" s="679"/>
      <c r="AL556" s="679"/>
      <c r="AM556" s="679"/>
      <c r="AN556" s="679"/>
      <c r="AO556" s="648"/>
      <c r="AP556" s="648"/>
      <c r="AQ556" s="679"/>
      <c r="AR556" s="679"/>
      <c r="AS556" s="679"/>
      <c r="AT556" s="648"/>
    </row>
    <row r="557" spans="1:46" ht="12.75"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c r="AA557" s="37"/>
      <c r="AB557" s="679"/>
      <c r="AC557" s="679"/>
      <c r="AD557" s="679"/>
      <c r="AE557" s="679"/>
      <c r="AF557" s="679"/>
      <c r="AG557" s="679"/>
      <c r="AH557" s="679"/>
      <c r="AI557" s="679"/>
      <c r="AJ557" s="679"/>
      <c r="AK557" s="679"/>
      <c r="AL557" s="679"/>
      <c r="AM557" s="679"/>
      <c r="AN557" s="679"/>
      <c r="AO557" s="648"/>
      <c r="AP557" s="648"/>
      <c r="AQ557" s="679"/>
      <c r="AR557" s="679"/>
      <c r="AS557" s="679"/>
      <c r="AT557" s="648"/>
    </row>
    <row r="558" spans="1:46" ht="12.75"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c r="AA558" s="37"/>
      <c r="AB558" s="679"/>
      <c r="AC558" s="679"/>
      <c r="AD558" s="679"/>
      <c r="AE558" s="679"/>
      <c r="AF558" s="679"/>
      <c r="AG558" s="679"/>
      <c r="AH558" s="679"/>
      <c r="AI558" s="679"/>
      <c r="AJ558" s="679"/>
      <c r="AK558" s="679"/>
      <c r="AL558" s="679"/>
      <c r="AM558" s="679"/>
      <c r="AN558" s="679"/>
      <c r="AO558" s="648"/>
      <c r="AP558" s="648"/>
      <c r="AQ558" s="679"/>
      <c r="AR558" s="679"/>
      <c r="AS558" s="679"/>
      <c r="AT558" s="648"/>
    </row>
    <row r="559" spans="1:46" ht="12.75"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c r="AA559" s="37"/>
      <c r="AB559" s="679"/>
      <c r="AC559" s="679"/>
      <c r="AD559" s="679"/>
      <c r="AE559" s="679"/>
      <c r="AF559" s="679"/>
      <c r="AG559" s="679"/>
      <c r="AH559" s="679"/>
      <c r="AI559" s="679"/>
      <c r="AJ559" s="679"/>
      <c r="AK559" s="679"/>
      <c r="AL559" s="679"/>
      <c r="AM559" s="679"/>
      <c r="AN559" s="679"/>
      <c r="AO559" s="648"/>
      <c r="AP559" s="648"/>
      <c r="AQ559" s="679"/>
      <c r="AR559" s="679"/>
      <c r="AS559" s="679"/>
      <c r="AT559" s="648"/>
    </row>
    <row r="560" spans="1:46" ht="12.75"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c r="AA560" s="37"/>
      <c r="AB560" s="679"/>
      <c r="AC560" s="679"/>
      <c r="AD560" s="679"/>
      <c r="AE560" s="679"/>
      <c r="AF560" s="679"/>
      <c r="AG560" s="679"/>
      <c r="AH560" s="679"/>
      <c r="AI560" s="679"/>
      <c r="AJ560" s="679"/>
      <c r="AK560" s="679"/>
      <c r="AL560" s="679"/>
      <c r="AM560" s="679"/>
      <c r="AN560" s="679"/>
      <c r="AO560" s="648"/>
      <c r="AP560" s="648"/>
      <c r="AQ560" s="679"/>
      <c r="AR560" s="679"/>
      <c r="AS560" s="679"/>
      <c r="AT560" s="648"/>
    </row>
    <row r="561" spans="1:46" ht="12.75"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c r="AA561" s="37"/>
      <c r="AB561" s="679"/>
      <c r="AC561" s="679"/>
      <c r="AD561" s="679"/>
      <c r="AE561" s="679"/>
      <c r="AF561" s="679"/>
      <c r="AG561" s="679"/>
      <c r="AH561" s="679"/>
      <c r="AI561" s="679"/>
      <c r="AJ561" s="679"/>
      <c r="AK561" s="679"/>
      <c r="AL561" s="679"/>
      <c r="AM561" s="679"/>
      <c r="AN561" s="679"/>
      <c r="AO561" s="648"/>
      <c r="AP561" s="648"/>
      <c r="AQ561" s="679"/>
      <c r="AR561" s="679"/>
      <c r="AS561" s="679"/>
      <c r="AT561" s="648"/>
    </row>
    <row r="562" spans="1:46" ht="12.75"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c r="AA562" s="37"/>
      <c r="AB562" s="679"/>
      <c r="AC562" s="679"/>
      <c r="AD562" s="679"/>
      <c r="AE562" s="679"/>
      <c r="AF562" s="679"/>
      <c r="AG562" s="679"/>
      <c r="AH562" s="679"/>
      <c r="AI562" s="679"/>
      <c r="AJ562" s="679"/>
      <c r="AK562" s="679"/>
      <c r="AL562" s="679"/>
      <c r="AM562" s="679"/>
      <c r="AN562" s="679"/>
      <c r="AO562" s="648"/>
      <c r="AP562" s="648"/>
      <c r="AQ562" s="679"/>
      <c r="AR562" s="679"/>
      <c r="AS562" s="679"/>
      <c r="AT562" s="648"/>
    </row>
    <row r="563" spans="1:46" ht="12.75"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c r="AA563" s="37"/>
      <c r="AB563" s="679"/>
      <c r="AC563" s="679"/>
      <c r="AD563" s="679"/>
      <c r="AE563" s="679"/>
      <c r="AF563" s="679"/>
      <c r="AG563" s="679"/>
      <c r="AH563" s="679"/>
      <c r="AI563" s="679"/>
      <c r="AJ563" s="679"/>
      <c r="AK563" s="679"/>
      <c r="AL563" s="679"/>
      <c r="AM563" s="679"/>
      <c r="AN563" s="679"/>
      <c r="AO563" s="648"/>
      <c r="AP563" s="648"/>
      <c r="AQ563" s="679"/>
      <c r="AR563" s="679"/>
      <c r="AS563" s="679"/>
      <c r="AT563" s="648"/>
    </row>
    <row r="564" spans="1:46" ht="12.75"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c r="AA564" s="37"/>
      <c r="AB564" s="679"/>
      <c r="AC564" s="679"/>
      <c r="AD564" s="679"/>
      <c r="AE564" s="679"/>
      <c r="AF564" s="679"/>
      <c r="AG564" s="679"/>
      <c r="AH564" s="679"/>
      <c r="AI564" s="679"/>
      <c r="AJ564" s="679"/>
      <c r="AK564" s="679"/>
      <c r="AL564" s="679"/>
      <c r="AM564" s="679"/>
      <c r="AN564" s="679"/>
      <c r="AO564" s="648"/>
      <c r="AP564" s="648"/>
      <c r="AQ564" s="679"/>
      <c r="AR564" s="679"/>
      <c r="AS564" s="679"/>
      <c r="AT564" s="648"/>
    </row>
    <row r="565" spans="1:46" ht="12.75"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c r="AA565" s="37"/>
      <c r="AB565" s="679"/>
      <c r="AC565" s="679"/>
      <c r="AD565" s="679"/>
      <c r="AE565" s="679"/>
      <c r="AF565" s="679"/>
      <c r="AG565" s="679"/>
      <c r="AH565" s="679"/>
      <c r="AI565" s="679"/>
      <c r="AJ565" s="679"/>
      <c r="AK565" s="679"/>
      <c r="AL565" s="679"/>
      <c r="AM565" s="679"/>
      <c r="AN565" s="679"/>
      <c r="AO565" s="648"/>
      <c r="AP565" s="648"/>
      <c r="AQ565" s="679"/>
      <c r="AR565" s="679"/>
      <c r="AS565" s="679"/>
      <c r="AT565" s="648"/>
    </row>
    <row r="566" spans="1:46" ht="12.75"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c r="AA566" s="37"/>
      <c r="AB566" s="679"/>
      <c r="AC566" s="679"/>
      <c r="AD566" s="679"/>
      <c r="AE566" s="679"/>
      <c r="AF566" s="679"/>
      <c r="AG566" s="679"/>
      <c r="AH566" s="679"/>
      <c r="AI566" s="679"/>
      <c r="AJ566" s="679"/>
      <c r="AK566" s="679"/>
      <c r="AL566" s="679"/>
      <c r="AM566" s="679"/>
      <c r="AN566" s="679"/>
      <c r="AO566" s="648"/>
      <c r="AP566" s="648"/>
      <c r="AQ566" s="679"/>
      <c r="AR566" s="679"/>
      <c r="AS566" s="679"/>
      <c r="AT566" s="648"/>
    </row>
    <row r="567" spans="1:46" ht="12.75"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c r="AA567" s="37"/>
      <c r="AB567" s="679"/>
      <c r="AC567" s="679"/>
      <c r="AD567" s="679"/>
      <c r="AE567" s="679"/>
      <c r="AF567" s="679"/>
      <c r="AG567" s="679"/>
      <c r="AH567" s="679"/>
      <c r="AI567" s="679"/>
      <c r="AJ567" s="679"/>
      <c r="AK567" s="679"/>
      <c r="AL567" s="679"/>
      <c r="AM567" s="679"/>
      <c r="AN567" s="679"/>
      <c r="AO567" s="648"/>
      <c r="AP567" s="648"/>
      <c r="AQ567" s="679"/>
      <c r="AR567" s="679"/>
      <c r="AS567" s="679"/>
      <c r="AT567" s="648"/>
    </row>
    <row r="568" spans="1:46" ht="12.75"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c r="AA568" s="37"/>
      <c r="AB568" s="679"/>
      <c r="AC568" s="679"/>
      <c r="AD568" s="679"/>
      <c r="AE568" s="679"/>
      <c r="AF568" s="679"/>
      <c r="AG568" s="679"/>
      <c r="AH568" s="679"/>
      <c r="AI568" s="679"/>
      <c r="AJ568" s="679"/>
      <c r="AK568" s="679"/>
      <c r="AL568" s="679"/>
      <c r="AM568" s="679"/>
      <c r="AN568" s="679"/>
      <c r="AO568" s="648"/>
      <c r="AP568" s="648"/>
      <c r="AQ568" s="679"/>
      <c r="AR568" s="679"/>
      <c r="AS568" s="679"/>
      <c r="AT568" s="648"/>
    </row>
    <row r="569" spans="1:46" ht="12.75"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c r="AA569" s="37"/>
      <c r="AB569" s="679"/>
      <c r="AC569" s="679"/>
      <c r="AD569" s="679"/>
      <c r="AE569" s="679"/>
      <c r="AF569" s="679"/>
      <c r="AG569" s="679"/>
      <c r="AH569" s="679"/>
      <c r="AI569" s="679"/>
      <c r="AJ569" s="679"/>
      <c r="AK569" s="679"/>
      <c r="AL569" s="679"/>
      <c r="AM569" s="679"/>
      <c r="AN569" s="679"/>
      <c r="AO569" s="648"/>
      <c r="AP569" s="648"/>
      <c r="AQ569" s="679"/>
      <c r="AR569" s="679"/>
      <c r="AS569" s="679"/>
      <c r="AT569" s="648"/>
    </row>
    <row r="570" spans="1:46" ht="12.75"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c r="AA570" s="37"/>
      <c r="AB570" s="679"/>
      <c r="AC570" s="679"/>
      <c r="AD570" s="679"/>
      <c r="AE570" s="679"/>
      <c r="AF570" s="679"/>
      <c r="AG570" s="679"/>
      <c r="AH570" s="679"/>
      <c r="AI570" s="679"/>
      <c r="AJ570" s="679"/>
      <c r="AK570" s="679"/>
      <c r="AL570" s="679"/>
      <c r="AM570" s="679"/>
      <c r="AN570" s="679"/>
      <c r="AO570" s="648"/>
      <c r="AP570" s="648"/>
      <c r="AQ570" s="679"/>
      <c r="AR570" s="679"/>
      <c r="AS570" s="679"/>
      <c r="AT570" s="648"/>
    </row>
    <row r="571" spans="1:46" ht="12.75"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c r="AA571" s="37"/>
      <c r="AB571" s="679"/>
      <c r="AC571" s="679"/>
      <c r="AD571" s="679"/>
      <c r="AE571" s="679"/>
      <c r="AF571" s="679"/>
      <c r="AG571" s="679"/>
      <c r="AH571" s="679"/>
      <c r="AI571" s="679"/>
      <c r="AJ571" s="679"/>
      <c r="AK571" s="679"/>
      <c r="AL571" s="679"/>
      <c r="AM571" s="679"/>
      <c r="AN571" s="679"/>
      <c r="AO571" s="648"/>
      <c r="AP571" s="648"/>
      <c r="AQ571" s="679"/>
      <c r="AR571" s="679"/>
      <c r="AS571" s="679"/>
      <c r="AT571" s="648"/>
    </row>
    <row r="572" spans="1:46" ht="12.75"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c r="AA572" s="37"/>
      <c r="AB572" s="679"/>
      <c r="AC572" s="679"/>
      <c r="AD572" s="679"/>
      <c r="AE572" s="679"/>
      <c r="AF572" s="679"/>
      <c r="AG572" s="679"/>
      <c r="AH572" s="679"/>
      <c r="AI572" s="679"/>
      <c r="AJ572" s="679"/>
      <c r="AK572" s="679"/>
      <c r="AL572" s="679"/>
      <c r="AM572" s="679"/>
      <c r="AN572" s="679"/>
      <c r="AO572" s="648"/>
      <c r="AP572" s="648"/>
      <c r="AQ572" s="679"/>
      <c r="AR572" s="679"/>
      <c r="AS572" s="679"/>
      <c r="AT572" s="648"/>
    </row>
    <row r="573" spans="1:46" ht="12.75"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c r="AA573" s="37"/>
      <c r="AB573" s="679"/>
      <c r="AC573" s="679"/>
      <c r="AD573" s="679"/>
      <c r="AE573" s="679"/>
      <c r="AF573" s="679"/>
      <c r="AG573" s="679"/>
      <c r="AH573" s="679"/>
      <c r="AI573" s="679"/>
      <c r="AJ573" s="679"/>
      <c r="AK573" s="679"/>
      <c r="AL573" s="679"/>
      <c r="AM573" s="679"/>
      <c r="AN573" s="679"/>
      <c r="AO573" s="648"/>
      <c r="AP573" s="648"/>
      <c r="AQ573" s="679"/>
      <c r="AR573" s="679"/>
      <c r="AS573" s="679"/>
      <c r="AT573" s="648"/>
    </row>
    <row r="574" spans="1:46" ht="12.75"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c r="AA574" s="37"/>
      <c r="AB574" s="679"/>
      <c r="AC574" s="679"/>
      <c r="AD574" s="679"/>
      <c r="AE574" s="679"/>
      <c r="AF574" s="679"/>
      <c r="AG574" s="679"/>
      <c r="AH574" s="679"/>
      <c r="AI574" s="679"/>
      <c r="AJ574" s="679"/>
      <c r="AK574" s="679"/>
      <c r="AL574" s="679"/>
      <c r="AM574" s="679"/>
      <c r="AN574" s="679"/>
      <c r="AO574" s="648"/>
      <c r="AP574" s="648"/>
      <c r="AQ574" s="679"/>
      <c r="AR574" s="679"/>
      <c r="AS574" s="679"/>
      <c r="AT574" s="648"/>
    </row>
    <row r="575" spans="1:46" ht="12.75"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c r="AA575" s="37"/>
      <c r="AB575" s="679"/>
      <c r="AC575" s="679"/>
      <c r="AD575" s="679"/>
      <c r="AE575" s="679"/>
      <c r="AF575" s="679"/>
      <c r="AG575" s="679"/>
      <c r="AH575" s="679"/>
      <c r="AI575" s="679"/>
      <c r="AJ575" s="679"/>
      <c r="AK575" s="679"/>
      <c r="AL575" s="679"/>
      <c r="AM575" s="679"/>
      <c r="AN575" s="679"/>
      <c r="AO575" s="648"/>
      <c r="AP575" s="648"/>
      <c r="AQ575" s="679"/>
      <c r="AR575" s="679"/>
      <c r="AS575" s="679"/>
      <c r="AT575" s="648"/>
    </row>
    <row r="576" spans="1:46" ht="12.75"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c r="AA576" s="37"/>
      <c r="AB576" s="679"/>
      <c r="AC576" s="679"/>
      <c r="AD576" s="679"/>
      <c r="AE576" s="679"/>
      <c r="AF576" s="679"/>
      <c r="AG576" s="679"/>
      <c r="AH576" s="679"/>
      <c r="AI576" s="679"/>
      <c r="AJ576" s="679"/>
      <c r="AK576" s="679"/>
      <c r="AL576" s="679"/>
      <c r="AM576" s="679"/>
      <c r="AN576" s="679"/>
      <c r="AO576" s="648"/>
      <c r="AP576" s="648"/>
      <c r="AQ576" s="679"/>
      <c r="AR576" s="679"/>
      <c r="AS576" s="679"/>
      <c r="AT576" s="648"/>
    </row>
    <row r="577" spans="1:46" ht="12.75"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c r="AA577" s="37"/>
      <c r="AB577" s="679"/>
      <c r="AC577" s="679"/>
      <c r="AD577" s="679"/>
      <c r="AE577" s="679"/>
      <c r="AF577" s="679"/>
      <c r="AG577" s="679"/>
      <c r="AH577" s="679"/>
      <c r="AI577" s="679"/>
      <c r="AJ577" s="679"/>
      <c r="AK577" s="679"/>
      <c r="AL577" s="679"/>
      <c r="AM577" s="679"/>
      <c r="AN577" s="679"/>
      <c r="AO577" s="648"/>
      <c r="AP577" s="648"/>
      <c r="AQ577" s="679"/>
      <c r="AR577" s="679"/>
      <c r="AS577" s="679"/>
      <c r="AT577" s="648"/>
    </row>
    <row r="578" spans="1:46" ht="12.75"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c r="AA578" s="37"/>
      <c r="AB578" s="679"/>
      <c r="AC578" s="679"/>
      <c r="AD578" s="679"/>
      <c r="AE578" s="679"/>
      <c r="AF578" s="679"/>
      <c r="AG578" s="679"/>
      <c r="AH578" s="679"/>
      <c r="AI578" s="679"/>
      <c r="AJ578" s="679"/>
      <c r="AK578" s="679"/>
      <c r="AL578" s="679"/>
      <c r="AM578" s="679"/>
      <c r="AN578" s="679"/>
      <c r="AO578" s="648"/>
      <c r="AP578" s="648"/>
      <c r="AQ578" s="679"/>
      <c r="AR578" s="679"/>
      <c r="AS578" s="679"/>
      <c r="AT578" s="648"/>
    </row>
    <row r="579" spans="1:46" ht="12.75"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c r="AA579" s="37"/>
      <c r="AB579" s="679"/>
      <c r="AC579" s="679"/>
      <c r="AD579" s="679"/>
      <c r="AE579" s="679"/>
      <c r="AF579" s="679"/>
      <c r="AG579" s="679"/>
      <c r="AH579" s="679"/>
      <c r="AI579" s="679"/>
      <c r="AJ579" s="679"/>
      <c r="AK579" s="679"/>
      <c r="AL579" s="679"/>
      <c r="AM579" s="679"/>
      <c r="AN579" s="679"/>
      <c r="AO579" s="648"/>
      <c r="AP579" s="648"/>
      <c r="AQ579" s="679"/>
      <c r="AR579" s="679"/>
      <c r="AS579" s="679"/>
      <c r="AT579" s="648"/>
    </row>
    <row r="580" spans="1:46" ht="12.75"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c r="AA580" s="37"/>
      <c r="AB580" s="679"/>
      <c r="AC580" s="679"/>
      <c r="AD580" s="679"/>
      <c r="AE580" s="679"/>
      <c r="AF580" s="679"/>
      <c r="AG580" s="679"/>
      <c r="AH580" s="679"/>
      <c r="AI580" s="679"/>
      <c r="AJ580" s="679"/>
      <c r="AK580" s="679"/>
      <c r="AL580" s="679"/>
      <c r="AM580" s="679"/>
      <c r="AN580" s="679"/>
      <c r="AO580" s="648"/>
      <c r="AP580" s="648"/>
      <c r="AQ580" s="679"/>
      <c r="AR580" s="679"/>
      <c r="AS580" s="679"/>
      <c r="AT580" s="648"/>
    </row>
    <row r="581" spans="1:46" ht="12.75"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c r="AA581" s="37"/>
      <c r="AB581" s="679"/>
      <c r="AC581" s="679"/>
      <c r="AD581" s="679"/>
      <c r="AE581" s="679"/>
      <c r="AF581" s="679"/>
      <c r="AG581" s="679"/>
      <c r="AH581" s="679"/>
      <c r="AI581" s="679"/>
      <c r="AJ581" s="679"/>
      <c r="AK581" s="679"/>
      <c r="AL581" s="679"/>
      <c r="AM581" s="679"/>
      <c r="AN581" s="679"/>
      <c r="AO581" s="648"/>
      <c r="AP581" s="648"/>
      <c r="AQ581" s="679"/>
      <c r="AR581" s="679"/>
      <c r="AS581" s="679"/>
      <c r="AT581" s="648"/>
    </row>
    <row r="582" spans="1:46" ht="12.75"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c r="AA582" s="37"/>
      <c r="AB582" s="679"/>
      <c r="AC582" s="679"/>
      <c r="AD582" s="679"/>
      <c r="AE582" s="679"/>
      <c r="AF582" s="679"/>
      <c r="AG582" s="679"/>
      <c r="AH582" s="679"/>
      <c r="AI582" s="679"/>
      <c r="AJ582" s="679"/>
      <c r="AK582" s="679"/>
      <c r="AL582" s="679"/>
      <c r="AM582" s="679"/>
      <c r="AN582" s="679"/>
      <c r="AO582" s="648"/>
      <c r="AP582" s="648"/>
      <c r="AQ582" s="679"/>
      <c r="AR582" s="679"/>
      <c r="AS582" s="679"/>
      <c r="AT582" s="648"/>
    </row>
    <row r="583" spans="1:46" ht="12.75"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c r="AA583" s="37"/>
      <c r="AB583" s="679"/>
      <c r="AC583" s="679"/>
      <c r="AD583" s="679"/>
      <c r="AE583" s="679"/>
      <c r="AF583" s="679"/>
      <c r="AG583" s="679"/>
      <c r="AH583" s="679"/>
      <c r="AI583" s="679"/>
      <c r="AJ583" s="679"/>
      <c r="AK583" s="679"/>
      <c r="AL583" s="679"/>
      <c r="AM583" s="679"/>
      <c r="AN583" s="679"/>
      <c r="AO583" s="648"/>
      <c r="AP583" s="648"/>
      <c r="AQ583" s="679"/>
      <c r="AR583" s="679"/>
      <c r="AS583" s="679"/>
      <c r="AT583" s="648"/>
    </row>
    <row r="584" spans="1:46" ht="12.75"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c r="AA584" s="37"/>
      <c r="AB584" s="679"/>
      <c r="AC584" s="679"/>
      <c r="AD584" s="679"/>
      <c r="AE584" s="679"/>
      <c r="AF584" s="679"/>
      <c r="AG584" s="679"/>
      <c r="AH584" s="679"/>
      <c r="AI584" s="679"/>
      <c r="AJ584" s="679"/>
      <c r="AK584" s="679"/>
      <c r="AL584" s="679"/>
      <c r="AM584" s="679"/>
      <c r="AN584" s="679"/>
      <c r="AO584" s="648"/>
      <c r="AP584" s="648"/>
      <c r="AQ584" s="679"/>
      <c r="AR584" s="679"/>
      <c r="AS584" s="679"/>
      <c r="AT584" s="648"/>
    </row>
    <row r="585" spans="1:46" ht="12.75"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c r="AA585" s="37"/>
      <c r="AB585" s="679"/>
      <c r="AC585" s="679"/>
      <c r="AD585" s="679"/>
      <c r="AE585" s="679"/>
      <c r="AF585" s="679"/>
      <c r="AG585" s="679"/>
      <c r="AH585" s="679"/>
      <c r="AI585" s="679"/>
      <c r="AJ585" s="679"/>
      <c r="AK585" s="679"/>
      <c r="AL585" s="679"/>
      <c r="AM585" s="679"/>
      <c r="AN585" s="679"/>
      <c r="AO585" s="648"/>
      <c r="AP585" s="648"/>
      <c r="AQ585" s="679"/>
      <c r="AR585" s="679"/>
      <c r="AS585" s="679"/>
      <c r="AT585" s="648"/>
    </row>
    <row r="586" spans="1:46" ht="12.75"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c r="AA586" s="37"/>
      <c r="AB586" s="679"/>
      <c r="AC586" s="679"/>
      <c r="AD586" s="679"/>
      <c r="AE586" s="679"/>
      <c r="AF586" s="679"/>
      <c r="AG586" s="679"/>
      <c r="AH586" s="679"/>
      <c r="AI586" s="679"/>
      <c r="AJ586" s="679"/>
      <c r="AK586" s="679"/>
      <c r="AL586" s="679"/>
      <c r="AM586" s="679"/>
      <c r="AN586" s="679"/>
      <c r="AO586" s="648"/>
      <c r="AP586" s="648"/>
      <c r="AQ586" s="679"/>
      <c r="AR586" s="679"/>
      <c r="AS586" s="679"/>
      <c r="AT586" s="648"/>
    </row>
    <row r="587" spans="1:46" ht="12.75"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c r="AA587" s="37"/>
      <c r="AB587" s="679"/>
      <c r="AC587" s="679"/>
      <c r="AD587" s="679"/>
      <c r="AE587" s="679"/>
      <c r="AF587" s="679"/>
      <c r="AG587" s="679"/>
      <c r="AH587" s="679"/>
      <c r="AI587" s="679"/>
      <c r="AJ587" s="679"/>
      <c r="AK587" s="679"/>
      <c r="AL587" s="679"/>
      <c r="AM587" s="679"/>
      <c r="AN587" s="679"/>
      <c r="AO587" s="648"/>
      <c r="AP587" s="648"/>
      <c r="AQ587" s="679"/>
      <c r="AR587" s="679"/>
      <c r="AS587" s="679"/>
      <c r="AT587" s="648"/>
    </row>
    <row r="588" spans="1:46" ht="12.75"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c r="AA588" s="37"/>
      <c r="AB588" s="679"/>
      <c r="AC588" s="679"/>
      <c r="AD588" s="679"/>
      <c r="AE588" s="679"/>
      <c r="AF588" s="679"/>
      <c r="AG588" s="679"/>
      <c r="AH588" s="679"/>
      <c r="AI588" s="679"/>
      <c r="AJ588" s="679"/>
      <c r="AK588" s="679"/>
      <c r="AL588" s="679"/>
      <c r="AM588" s="679"/>
      <c r="AN588" s="679"/>
      <c r="AO588" s="648"/>
      <c r="AP588" s="648"/>
      <c r="AQ588" s="679"/>
      <c r="AR588" s="679"/>
      <c r="AS588" s="679"/>
      <c r="AT588" s="648"/>
    </row>
    <row r="589" spans="1:46" ht="12.75"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c r="AA589" s="37"/>
      <c r="AB589" s="679"/>
      <c r="AC589" s="679"/>
      <c r="AD589" s="679"/>
      <c r="AE589" s="679"/>
      <c r="AF589" s="679"/>
      <c r="AG589" s="679"/>
      <c r="AH589" s="679"/>
      <c r="AI589" s="679"/>
      <c r="AJ589" s="679"/>
      <c r="AK589" s="679"/>
      <c r="AL589" s="679"/>
      <c r="AM589" s="679"/>
      <c r="AN589" s="679"/>
      <c r="AO589" s="648"/>
      <c r="AP589" s="648"/>
      <c r="AQ589" s="679"/>
      <c r="AR589" s="679"/>
      <c r="AS589" s="679"/>
      <c r="AT589" s="648"/>
    </row>
    <row r="590" spans="1:46" ht="12.75"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c r="AA590" s="37"/>
      <c r="AB590" s="679"/>
      <c r="AC590" s="679"/>
      <c r="AD590" s="679"/>
      <c r="AE590" s="679"/>
      <c r="AF590" s="679"/>
      <c r="AG590" s="679"/>
      <c r="AH590" s="679"/>
      <c r="AI590" s="679"/>
      <c r="AJ590" s="679"/>
      <c r="AK590" s="679"/>
      <c r="AL590" s="679"/>
      <c r="AM590" s="679"/>
      <c r="AN590" s="679"/>
      <c r="AO590" s="648"/>
      <c r="AP590" s="648"/>
      <c r="AQ590" s="679"/>
      <c r="AR590" s="679"/>
      <c r="AS590" s="679"/>
      <c r="AT590" s="648"/>
    </row>
    <row r="591" spans="1:46" ht="12.75"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c r="AA591" s="37"/>
      <c r="AB591" s="679"/>
      <c r="AC591" s="679"/>
      <c r="AD591" s="679"/>
      <c r="AE591" s="679"/>
      <c r="AF591" s="679"/>
      <c r="AG591" s="679"/>
      <c r="AH591" s="679"/>
      <c r="AI591" s="679"/>
      <c r="AJ591" s="679"/>
      <c r="AK591" s="679"/>
      <c r="AL591" s="679"/>
      <c r="AM591" s="679"/>
      <c r="AN591" s="679"/>
      <c r="AO591" s="648"/>
      <c r="AP591" s="648"/>
      <c r="AQ591" s="679"/>
      <c r="AR591" s="679"/>
      <c r="AS591" s="679"/>
      <c r="AT591" s="648"/>
    </row>
    <row r="592" spans="1:46" ht="12.75"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c r="AA592" s="37"/>
      <c r="AB592" s="679"/>
      <c r="AC592" s="679"/>
      <c r="AD592" s="679"/>
      <c r="AE592" s="679"/>
      <c r="AF592" s="679"/>
      <c r="AG592" s="679"/>
      <c r="AH592" s="679"/>
      <c r="AI592" s="679"/>
      <c r="AJ592" s="679"/>
      <c r="AK592" s="679"/>
      <c r="AL592" s="679"/>
      <c r="AM592" s="679"/>
      <c r="AN592" s="679"/>
      <c r="AO592" s="648"/>
      <c r="AP592" s="648"/>
      <c r="AQ592" s="679"/>
      <c r="AR592" s="679"/>
      <c r="AS592" s="679"/>
      <c r="AT592" s="648"/>
    </row>
    <row r="593" spans="1:46" ht="12.75"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c r="AA593" s="37"/>
      <c r="AB593" s="679"/>
      <c r="AC593" s="679"/>
      <c r="AD593" s="679"/>
      <c r="AE593" s="679"/>
      <c r="AF593" s="679"/>
      <c r="AG593" s="679"/>
      <c r="AH593" s="679"/>
      <c r="AI593" s="679"/>
      <c r="AJ593" s="679"/>
      <c r="AK593" s="679"/>
      <c r="AL593" s="679"/>
      <c r="AM593" s="679"/>
      <c r="AN593" s="679"/>
      <c r="AO593" s="648"/>
      <c r="AP593" s="648"/>
      <c r="AQ593" s="679"/>
      <c r="AR593" s="679"/>
      <c r="AS593" s="679"/>
      <c r="AT593" s="648"/>
    </row>
    <row r="594" spans="1:46" ht="12.75"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c r="AA594" s="37"/>
      <c r="AB594" s="679"/>
      <c r="AC594" s="679"/>
      <c r="AD594" s="679"/>
      <c r="AE594" s="679"/>
      <c r="AF594" s="679"/>
      <c r="AG594" s="679"/>
      <c r="AH594" s="679"/>
      <c r="AI594" s="679"/>
      <c r="AJ594" s="679"/>
      <c r="AK594" s="679"/>
      <c r="AL594" s="679"/>
      <c r="AM594" s="679"/>
      <c r="AN594" s="679"/>
      <c r="AO594" s="648"/>
      <c r="AP594" s="648"/>
      <c r="AQ594" s="679"/>
      <c r="AR594" s="679"/>
      <c r="AS594" s="679"/>
      <c r="AT594" s="648"/>
    </row>
    <row r="595" spans="1:46" ht="12.75"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c r="AA595" s="37"/>
      <c r="AB595" s="679"/>
      <c r="AC595" s="679"/>
      <c r="AD595" s="679"/>
      <c r="AE595" s="679"/>
      <c r="AF595" s="679"/>
      <c r="AG595" s="679"/>
      <c r="AH595" s="679"/>
      <c r="AI595" s="679"/>
      <c r="AJ595" s="679"/>
      <c r="AK595" s="679"/>
      <c r="AL595" s="679"/>
      <c r="AM595" s="679"/>
      <c r="AN595" s="679"/>
      <c r="AO595" s="648"/>
      <c r="AP595" s="648"/>
      <c r="AQ595" s="679"/>
      <c r="AR595" s="679"/>
      <c r="AS595" s="679"/>
      <c r="AT595" s="648"/>
    </row>
    <row r="596" spans="1:46" ht="12.75"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c r="AA596" s="37"/>
      <c r="AB596" s="679"/>
      <c r="AC596" s="679"/>
      <c r="AD596" s="679"/>
      <c r="AE596" s="679"/>
      <c r="AF596" s="679"/>
      <c r="AG596" s="679"/>
      <c r="AH596" s="679"/>
      <c r="AI596" s="679"/>
      <c r="AJ596" s="679"/>
      <c r="AK596" s="679"/>
      <c r="AL596" s="679"/>
      <c r="AM596" s="679"/>
      <c r="AN596" s="679"/>
      <c r="AO596" s="648"/>
      <c r="AP596" s="648"/>
      <c r="AQ596" s="679"/>
      <c r="AR596" s="679"/>
      <c r="AS596" s="679"/>
      <c r="AT596" s="648"/>
    </row>
    <row r="597" spans="1:46" ht="12.75"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c r="AA597" s="37"/>
      <c r="AB597" s="679"/>
      <c r="AC597" s="679"/>
      <c r="AD597" s="679"/>
      <c r="AE597" s="679"/>
      <c r="AF597" s="679"/>
      <c r="AG597" s="679"/>
      <c r="AH597" s="679"/>
      <c r="AI597" s="679"/>
      <c r="AJ597" s="679"/>
      <c r="AK597" s="679"/>
      <c r="AL597" s="679"/>
      <c r="AM597" s="679"/>
      <c r="AN597" s="679"/>
      <c r="AO597" s="648"/>
      <c r="AP597" s="648"/>
      <c r="AQ597" s="679"/>
      <c r="AR597" s="679"/>
      <c r="AS597" s="679"/>
      <c r="AT597" s="648"/>
    </row>
    <row r="598" spans="1:46" ht="12.75"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c r="AA598" s="37"/>
      <c r="AB598" s="679"/>
      <c r="AC598" s="679"/>
      <c r="AD598" s="679"/>
      <c r="AE598" s="679"/>
      <c r="AF598" s="679"/>
      <c r="AG598" s="679"/>
      <c r="AH598" s="679"/>
      <c r="AI598" s="679"/>
      <c r="AJ598" s="679"/>
      <c r="AK598" s="679"/>
      <c r="AL598" s="679"/>
      <c r="AM598" s="679"/>
      <c r="AN598" s="679"/>
      <c r="AO598" s="648"/>
      <c r="AP598" s="648"/>
      <c r="AQ598" s="679"/>
      <c r="AR598" s="679"/>
      <c r="AS598" s="679"/>
      <c r="AT598" s="648"/>
    </row>
    <row r="599" spans="1:46" ht="12.75"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c r="AA599" s="37"/>
      <c r="AB599" s="679"/>
      <c r="AC599" s="679"/>
      <c r="AD599" s="679"/>
      <c r="AE599" s="679"/>
      <c r="AF599" s="679"/>
      <c r="AG599" s="679"/>
      <c r="AH599" s="679"/>
      <c r="AI599" s="679"/>
      <c r="AJ599" s="679"/>
      <c r="AK599" s="679"/>
      <c r="AL599" s="679"/>
      <c r="AM599" s="679"/>
      <c r="AN599" s="679"/>
      <c r="AO599" s="648"/>
      <c r="AP599" s="648"/>
      <c r="AQ599" s="679"/>
      <c r="AR599" s="679"/>
      <c r="AS599" s="679"/>
      <c r="AT599" s="648"/>
    </row>
    <row r="600" spans="1:46" ht="12.75"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c r="AA600" s="37"/>
      <c r="AB600" s="679"/>
      <c r="AC600" s="679"/>
      <c r="AD600" s="679"/>
      <c r="AE600" s="679"/>
      <c r="AF600" s="679"/>
      <c r="AG600" s="679"/>
      <c r="AH600" s="679"/>
      <c r="AI600" s="679"/>
      <c r="AJ600" s="679"/>
      <c r="AK600" s="679"/>
      <c r="AL600" s="679"/>
      <c r="AM600" s="679"/>
      <c r="AN600" s="679"/>
      <c r="AO600" s="648"/>
      <c r="AP600" s="648"/>
      <c r="AQ600" s="679"/>
      <c r="AR600" s="679"/>
      <c r="AS600" s="679"/>
      <c r="AT600" s="648"/>
    </row>
    <row r="601" spans="1:46" ht="12.75"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c r="AA601" s="37"/>
      <c r="AB601" s="679"/>
      <c r="AC601" s="679"/>
      <c r="AD601" s="679"/>
      <c r="AE601" s="679"/>
      <c r="AF601" s="679"/>
      <c r="AG601" s="679"/>
      <c r="AH601" s="679"/>
      <c r="AI601" s="679"/>
      <c r="AJ601" s="679"/>
      <c r="AK601" s="679"/>
      <c r="AL601" s="679"/>
      <c r="AM601" s="679"/>
      <c r="AN601" s="679"/>
      <c r="AO601" s="648"/>
      <c r="AP601" s="648"/>
      <c r="AQ601" s="679"/>
      <c r="AR601" s="679"/>
      <c r="AS601" s="679"/>
      <c r="AT601" s="648"/>
    </row>
    <row r="602" spans="1:46" ht="12.75"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c r="AA602" s="37"/>
      <c r="AB602" s="679"/>
      <c r="AC602" s="679"/>
      <c r="AD602" s="679"/>
      <c r="AE602" s="679"/>
      <c r="AF602" s="679"/>
      <c r="AG602" s="679"/>
      <c r="AH602" s="679"/>
      <c r="AI602" s="679"/>
      <c r="AJ602" s="679"/>
      <c r="AK602" s="679"/>
      <c r="AL602" s="679"/>
      <c r="AM602" s="679"/>
      <c r="AN602" s="679"/>
      <c r="AO602" s="648"/>
      <c r="AP602" s="648"/>
      <c r="AQ602" s="679"/>
      <c r="AR602" s="679"/>
      <c r="AS602" s="679"/>
      <c r="AT602" s="648"/>
    </row>
    <row r="603" spans="1:46" ht="12.75"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c r="AA603" s="37"/>
      <c r="AB603" s="679"/>
      <c r="AC603" s="679"/>
      <c r="AD603" s="679"/>
      <c r="AE603" s="679"/>
      <c r="AF603" s="679"/>
      <c r="AG603" s="679"/>
      <c r="AH603" s="679"/>
      <c r="AI603" s="679"/>
      <c r="AJ603" s="679"/>
      <c r="AK603" s="679"/>
      <c r="AL603" s="679"/>
      <c r="AM603" s="679"/>
      <c r="AN603" s="679"/>
      <c r="AO603" s="648"/>
      <c r="AP603" s="648"/>
      <c r="AQ603" s="679"/>
      <c r="AR603" s="679"/>
      <c r="AS603" s="679"/>
      <c r="AT603" s="648"/>
    </row>
    <row r="604" spans="1:46" ht="12.75"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c r="AA604" s="37"/>
      <c r="AB604" s="679"/>
      <c r="AC604" s="679"/>
      <c r="AD604" s="679"/>
      <c r="AE604" s="679"/>
      <c r="AF604" s="679"/>
      <c r="AG604" s="679"/>
      <c r="AH604" s="679"/>
      <c r="AI604" s="679"/>
      <c r="AJ604" s="679"/>
      <c r="AK604" s="679"/>
      <c r="AL604" s="679"/>
      <c r="AM604" s="679"/>
      <c r="AN604" s="679"/>
      <c r="AO604" s="648"/>
      <c r="AP604" s="648"/>
      <c r="AQ604" s="679"/>
      <c r="AR604" s="679"/>
      <c r="AS604" s="679"/>
      <c r="AT604" s="648"/>
    </row>
    <row r="605" spans="1:46" ht="12.75"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c r="AA605" s="37"/>
      <c r="AB605" s="679"/>
      <c r="AC605" s="679"/>
      <c r="AD605" s="679"/>
      <c r="AE605" s="679"/>
      <c r="AF605" s="679"/>
      <c r="AG605" s="679"/>
      <c r="AH605" s="679"/>
      <c r="AI605" s="679"/>
      <c r="AJ605" s="679"/>
      <c r="AK605" s="679"/>
      <c r="AL605" s="679"/>
      <c r="AM605" s="679"/>
      <c r="AN605" s="679"/>
      <c r="AO605" s="648"/>
      <c r="AP605" s="648"/>
      <c r="AQ605" s="679"/>
      <c r="AR605" s="679"/>
      <c r="AS605" s="679"/>
      <c r="AT605" s="648"/>
    </row>
    <row r="606" spans="1:46" ht="12.75"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c r="AA606" s="37"/>
      <c r="AB606" s="679"/>
      <c r="AC606" s="679"/>
      <c r="AD606" s="679"/>
      <c r="AE606" s="679"/>
      <c r="AF606" s="679"/>
      <c r="AG606" s="679"/>
      <c r="AH606" s="679"/>
      <c r="AI606" s="679"/>
      <c r="AJ606" s="679"/>
      <c r="AK606" s="679"/>
      <c r="AL606" s="679"/>
      <c r="AM606" s="679"/>
      <c r="AN606" s="679"/>
      <c r="AO606" s="648"/>
      <c r="AP606" s="648"/>
      <c r="AQ606" s="679"/>
      <c r="AR606" s="679"/>
      <c r="AS606" s="679"/>
      <c r="AT606" s="648"/>
    </row>
    <row r="607" spans="1:46" ht="12.75"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c r="AA607" s="37"/>
      <c r="AB607" s="679"/>
      <c r="AC607" s="679"/>
      <c r="AD607" s="679"/>
      <c r="AE607" s="679"/>
      <c r="AF607" s="679"/>
      <c r="AG607" s="679"/>
      <c r="AH607" s="679"/>
      <c r="AI607" s="679"/>
      <c r="AJ607" s="679"/>
      <c r="AK607" s="679"/>
      <c r="AL607" s="679"/>
      <c r="AM607" s="679"/>
      <c r="AN607" s="679"/>
      <c r="AO607" s="648"/>
      <c r="AP607" s="648"/>
      <c r="AQ607" s="679"/>
      <c r="AR607" s="679"/>
      <c r="AS607" s="679"/>
      <c r="AT607" s="648"/>
    </row>
    <row r="608" spans="1:46" ht="12.75"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c r="AA608" s="37"/>
      <c r="AB608" s="679"/>
      <c r="AC608" s="679"/>
      <c r="AD608" s="679"/>
      <c r="AE608" s="679"/>
      <c r="AF608" s="679"/>
      <c r="AG608" s="679"/>
      <c r="AH608" s="679"/>
      <c r="AI608" s="679"/>
      <c r="AJ608" s="679"/>
      <c r="AK608" s="679"/>
      <c r="AL608" s="679"/>
      <c r="AM608" s="679"/>
      <c r="AN608" s="679"/>
      <c r="AO608" s="648"/>
      <c r="AP608" s="648"/>
      <c r="AQ608" s="679"/>
      <c r="AR608" s="679"/>
      <c r="AS608" s="679"/>
      <c r="AT608" s="648"/>
    </row>
    <row r="609" spans="1:46" ht="12.75"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c r="AA609" s="37"/>
      <c r="AB609" s="679"/>
      <c r="AC609" s="679"/>
      <c r="AD609" s="679"/>
      <c r="AE609" s="679"/>
      <c r="AF609" s="679"/>
      <c r="AG609" s="679"/>
      <c r="AH609" s="679"/>
      <c r="AI609" s="679"/>
      <c r="AJ609" s="679"/>
      <c r="AK609" s="679"/>
      <c r="AL609" s="679"/>
      <c r="AM609" s="679"/>
      <c r="AN609" s="679"/>
      <c r="AO609" s="648"/>
      <c r="AP609" s="648"/>
      <c r="AQ609" s="679"/>
      <c r="AR609" s="679"/>
      <c r="AS609" s="679"/>
      <c r="AT609" s="648"/>
    </row>
    <row r="610" spans="1:46" ht="12.75"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c r="AA610" s="37"/>
      <c r="AB610" s="679"/>
      <c r="AC610" s="679"/>
      <c r="AD610" s="679"/>
      <c r="AE610" s="679"/>
      <c r="AF610" s="679"/>
      <c r="AG610" s="679"/>
      <c r="AH610" s="679"/>
      <c r="AI610" s="679"/>
      <c r="AJ610" s="679"/>
      <c r="AK610" s="679"/>
      <c r="AL610" s="679"/>
      <c r="AM610" s="679"/>
      <c r="AN610" s="679"/>
      <c r="AO610" s="648"/>
      <c r="AP610" s="648"/>
      <c r="AQ610" s="679"/>
      <c r="AR610" s="679"/>
      <c r="AS610" s="679"/>
      <c r="AT610" s="648"/>
    </row>
    <row r="611" spans="1:46" ht="12.75"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c r="AA611" s="37"/>
      <c r="AB611" s="679"/>
      <c r="AC611" s="679"/>
      <c r="AD611" s="679"/>
      <c r="AE611" s="679"/>
      <c r="AF611" s="679"/>
      <c r="AG611" s="679"/>
      <c r="AH611" s="679"/>
      <c r="AI611" s="679"/>
      <c r="AJ611" s="679"/>
      <c r="AK611" s="679"/>
      <c r="AL611" s="679"/>
      <c r="AM611" s="679"/>
      <c r="AN611" s="679"/>
      <c r="AO611" s="648"/>
      <c r="AP611" s="648"/>
      <c r="AQ611" s="679"/>
      <c r="AR611" s="679"/>
      <c r="AS611" s="679"/>
      <c r="AT611" s="648"/>
    </row>
    <row r="612" spans="1:46" ht="12.75"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c r="AA612" s="37"/>
      <c r="AB612" s="679"/>
      <c r="AC612" s="679"/>
      <c r="AD612" s="679"/>
      <c r="AE612" s="679"/>
      <c r="AF612" s="679"/>
      <c r="AG612" s="679"/>
      <c r="AH612" s="679"/>
      <c r="AI612" s="679"/>
      <c r="AJ612" s="679"/>
      <c r="AK612" s="679"/>
      <c r="AL612" s="679"/>
      <c r="AM612" s="679"/>
      <c r="AN612" s="679"/>
      <c r="AO612" s="648"/>
      <c r="AP612" s="648"/>
      <c r="AQ612" s="679"/>
      <c r="AR612" s="679"/>
      <c r="AS612" s="679"/>
      <c r="AT612" s="648"/>
    </row>
    <row r="613" spans="1:46" ht="12.75"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c r="AA613" s="37"/>
      <c r="AB613" s="679"/>
      <c r="AC613" s="679"/>
      <c r="AD613" s="679"/>
      <c r="AE613" s="679"/>
      <c r="AF613" s="679"/>
      <c r="AG613" s="679"/>
      <c r="AH613" s="679"/>
      <c r="AI613" s="679"/>
      <c r="AJ613" s="679"/>
      <c r="AK613" s="679"/>
      <c r="AL613" s="679"/>
      <c r="AM613" s="679"/>
      <c r="AN613" s="679"/>
      <c r="AO613" s="648"/>
      <c r="AP613" s="648"/>
      <c r="AQ613" s="679"/>
      <c r="AR613" s="679"/>
      <c r="AS613" s="679"/>
      <c r="AT613" s="648"/>
    </row>
    <row r="614" spans="1:46" ht="12.75"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c r="AA614" s="37"/>
      <c r="AB614" s="679"/>
      <c r="AC614" s="679"/>
      <c r="AD614" s="679"/>
      <c r="AE614" s="679"/>
      <c r="AF614" s="679"/>
      <c r="AG614" s="679"/>
      <c r="AH614" s="679"/>
      <c r="AI614" s="679"/>
      <c r="AJ614" s="679"/>
      <c r="AK614" s="679"/>
      <c r="AL614" s="679"/>
      <c r="AM614" s="679"/>
      <c r="AN614" s="679"/>
      <c r="AO614" s="648"/>
      <c r="AP614" s="648"/>
      <c r="AQ614" s="679"/>
      <c r="AR614" s="679"/>
      <c r="AS614" s="679"/>
      <c r="AT614" s="648"/>
    </row>
    <row r="615" spans="1:46" ht="12.75"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c r="AA615" s="37"/>
      <c r="AB615" s="679"/>
      <c r="AC615" s="679"/>
      <c r="AD615" s="679"/>
      <c r="AE615" s="679"/>
      <c r="AF615" s="679"/>
      <c r="AG615" s="679"/>
      <c r="AH615" s="679"/>
      <c r="AI615" s="679"/>
      <c r="AJ615" s="679"/>
      <c r="AK615" s="679"/>
      <c r="AL615" s="679"/>
      <c r="AM615" s="679"/>
      <c r="AN615" s="679"/>
      <c r="AO615" s="648"/>
      <c r="AP615" s="648"/>
      <c r="AQ615" s="679"/>
      <c r="AR615" s="679"/>
      <c r="AS615" s="679"/>
      <c r="AT615" s="648"/>
    </row>
    <row r="616" spans="1:46" ht="12.75"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c r="AA616" s="37"/>
      <c r="AB616" s="679"/>
      <c r="AC616" s="679"/>
      <c r="AD616" s="679"/>
      <c r="AE616" s="679"/>
      <c r="AF616" s="679"/>
      <c r="AG616" s="679"/>
      <c r="AH616" s="679"/>
      <c r="AI616" s="679"/>
      <c r="AJ616" s="679"/>
      <c r="AK616" s="679"/>
      <c r="AL616" s="679"/>
      <c r="AM616" s="679"/>
      <c r="AN616" s="679"/>
      <c r="AO616" s="648"/>
      <c r="AP616" s="648"/>
      <c r="AQ616" s="679"/>
      <c r="AR616" s="679"/>
      <c r="AS616" s="679"/>
      <c r="AT616" s="648"/>
    </row>
    <row r="617" spans="1:46" ht="12.75"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c r="AA617" s="37"/>
      <c r="AB617" s="679"/>
      <c r="AC617" s="679"/>
      <c r="AD617" s="679"/>
      <c r="AE617" s="679"/>
      <c r="AF617" s="679"/>
      <c r="AG617" s="679"/>
      <c r="AH617" s="679"/>
      <c r="AI617" s="679"/>
      <c r="AJ617" s="679"/>
      <c r="AK617" s="679"/>
      <c r="AL617" s="679"/>
      <c r="AM617" s="679"/>
      <c r="AN617" s="679"/>
      <c r="AO617" s="648"/>
      <c r="AP617" s="648"/>
      <c r="AQ617" s="679"/>
      <c r="AR617" s="679"/>
      <c r="AS617" s="679"/>
      <c r="AT617" s="648"/>
    </row>
    <row r="618" spans="1:46" ht="12.75"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c r="AA618" s="37"/>
      <c r="AB618" s="679"/>
      <c r="AC618" s="679"/>
      <c r="AD618" s="679"/>
      <c r="AE618" s="679"/>
      <c r="AF618" s="679"/>
      <c r="AG618" s="679"/>
      <c r="AH618" s="679"/>
      <c r="AI618" s="679"/>
      <c r="AJ618" s="679"/>
      <c r="AK618" s="679"/>
      <c r="AL618" s="679"/>
      <c r="AM618" s="679"/>
      <c r="AN618" s="679"/>
      <c r="AO618" s="648"/>
      <c r="AP618" s="648"/>
      <c r="AQ618" s="679"/>
      <c r="AR618" s="679"/>
      <c r="AS618" s="679"/>
      <c r="AT618" s="648"/>
    </row>
    <row r="619" spans="1:46" ht="12.75"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c r="AA619" s="37"/>
      <c r="AB619" s="679"/>
      <c r="AC619" s="679"/>
      <c r="AD619" s="679"/>
      <c r="AE619" s="679"/>
      <c r="AF619" s="679"/>
      <c r="AG619" s="679"/>
      <c r="AH619" s="679"/>
      <c r="AI619" s="679"/>
      <c r="AJ619" s="679"/>
      <c r="AK619" s="679"/>
      <c r="AL619" s="679"/>
      <c r="AM619" s="679"/>
      <c r="AN619" s="679"/>
      <c r="AO619" s="648"/>
      <c r="AP619" s="648"/>
      <c r="AQ619" s="679"/>
      <c r="AR619" s="679"/>
      <c r="AS619" s="679"/>
      <c r="AT619" s="648"/>
    </row>
    <row r="620" spans="1:46" ht="12.75"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c r="AA620" s="37"/>
      <c r="AB620" s="679"/>
      <c r="AC620" s="679"/>
      <c r="AD620" s="679"/>
      <c r="AE620" s="679"/>
      <c r="AF620" s="679"/>
      <c r="AG620" s="679"/>
      <c r="AH620" s="679"/>
      <c r="AI620" s="679"/>
      <c r="AJ620" s="679"/>
      <c r="AK620" s="679"/>
      <c r="AL620" s="679"/>
      <c r="AM620" s="679"/>
      <c r="AN620" s="679"/>
      <c r="AO620" s="648"/>
      <c r="AP620" s="648"/>
      <c r="AQ620" s="679"/>
      <c r="AR620" s="679"/>
      <c r="AS620" s="679"/>
      <c r="AT620" s="648"/>
    </row>
    <row r="621" spans="1:46" ht="12.75"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c r="AA621" s="37"/>
      <c r="AB621" s="679"/>
      <c r="AC621" s="679"/>
      <c r="AD621" s="679"/>
      <c r="AE621" s="679"/>
      <c r="AF621" s="679"/>
      <c r="AG621" s="679"/>
      <c r="AH621" s="679"/>
      <c r="AI621" s="679"/>
      <c r="AJ621" s="679"/>
      <c r="AK621" s="679"/>
      <c r="AL621" s="679"/>
      <c r="AM621" s="679"/>
      <c r="AN621" s="679"/>
      <c r="AO621" s="648"/>
      <c r="AP621" s="648"/>
      <c r="AQ621" s="679"/>
      <c r="AR621" s="679"/>
      <c r="AS621" s="679"/>
      <c r="AT621" s="648"/>
    </row>
    <row r="622" spans="1:46" ht="12.75"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c r="AA622" s="37"/>
      <c r="AB622" s="679"/>
      <c r="AC622" s="679"/>
      <c r="AD622" s="679"/>
      <c r="AE622" s="679"/>
      <c r="AF622" s="679"/>
      <c r="AG622" s="679"/>
      <c r="AH622" s="679"/>
      <c r="AI622" s="679"/>
      <c r="AJ622" s="679"/>
      <c r="AK622" s="679"/>
      <c r="AL622" s="679"/>
      <c r="AM622" s="679"/>
      <c r="AN622" s="679"/>
      <c r="AO622" s="648"/>
      <c r="AP622" s="648"/>
      <c r="AQ622" s="679"/>
      <c r="AR622" s="679"/>
      <c r="AS622" s="679"/>
      <c r="AT622" s="648"/>
    </row>
    <row r="623" spans="1:46" ht="12.75"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c r="AA623" s="37"/>
      <c r="AB623" s="679"/>
      <c r="AC623" s="679"/>
      <c r="AD623" s="679"/>
      <c r="AE623" s="679"/>
      <c r="AF623" s="679"/>
      <c r="AG623" s="679"/>
      <c r="AH623" s="679"/>
      <c r="AI623" s="679"/>
      <c r="AJ623" s="679"/>
      <c r="AK623" s="679"/>
      <c r="AL623" s="679"/>
      <c r="AM623" s="679"/>
      <c r="AN623" s="679"/>
      <c r="AO623" s="648"/>
      <c r="AP623" s="648"/>
      <c r="AQ623" s="679"/>
      <c r="AR623" s="679"/>
      <c r="AS623" s="679"/>
      <c r="AT623" s="648"/>
    </row>
    <row r="624" spans="1:46" ht="12.75"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c r="AA624" s="37"/>
      <c r="AB624" s="679"/>
      <c r="AC624" s="679"/>
      <c r="AD624" s="679"/>
      <c r="AE624" s="679"/>
      <c r="AF624" s="679"/>
      <c r="AG624" s="679"/>
      <c r="AH624" s="679"/>
      <c r="AI624" s="679"/>
      <c r="AJ624" s="679"/>
      <c r="AK624" s="679"/>
      <c r="AL624" s="679"/>
      <c r="AM624" s="679"/>
      <c r="AN624" s="679"/>
      <c r="AO624" s="648"/>
      <c r="AP624" s="648"/>
      <c r="AQ624" s="679"/>
      <c r="AR624" s="679"/>
      <c r="AS624" s="679"/>
      <c r="AT624" s="648"/>
    </row>
    <row r="625" spans="1:46" ht="12.75"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c r="AA625" s="37"/>
      <c r="AB625" s="679"/>
      <c r="AC625" s="679"/>
      <c r="AD625" s="679"/>
      <c r="AE625" s="679"/>
      <c r="AF625" s="679"/>
      <c r="AG625" s="679"/>
      <c r="AH625" s="679"/>
      <c r="AI625" s="679"/>
      <c r="AJ625" s="679"/>
      <c r="AK625" s="679"/>
      <c r="AL625" s="679"/>
      <c r="AM625" s="679"/>
      <c r="AN625" s="679"/>
      <c r="AO625" s="648"/>
      <c r="AP625" s="648"/>
      <c r="AQ625" s="679"/>
      <c r="AR625" s="679"/>
      <c r="AS625" s="679"/>
      <c r="AT625" s="648"/>
    </row>
    <row r="626" spans="1:46" ht="12.75"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c r="AA626" s="37"/>
      <c r="AB626" s="679"/>
      <c r="AC626" s="679"/>
      <c r="AD626" s="679"/>
      <c r="AE626" s="679"/>
      <c r="AF626" s="679"/>
      <c r="AG626" s="679"/>
      <c r="AH626" s="679"/>
      <c r="AI626" s="679"/>
      <c r="AJ626" s="679"/>
      <c r="AK626" s="679"/>
      <c r="AL626" s="679"/>
      <c r="AM626" s="679"/>
      <c r="AN626" s="679"/>
      <c r="AO626" s="648"/>
      <c r="AP626" s="648"/>
      <c r="AQ626" s="679"/>
      <c r="AR626" s="679"/>
      <c r="AS626" s="679"/>
      <c r="AT626" s="648"/>
    </row>
    <row r="627" spans="1:46" ht="12.75"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c r="AA627" s="37"/>
      <c r="AB627" s="679"/>
      <c r="AC627" s="679"/>
      <c r="AD627" s="679"/>
      <c r="AE627" s="679"/>
      <c r="AF627" s="679"/>
      <c r="AG627" s="679"/>
      <c r="AH627" s="679"/>
      <c r="AI627" s="679"/>
      <c r="AJ627" s="679"/>
      <c r="AK627" s="679"/>
      <c r="AL627" s="679"/>
      <c r="AM627" s="679"/>
      <c r="AN627" s="679"/>
      <c r="AO627" s="648"/>
      <c r="AP627" s="648"/>
      <c r="AQ627" s="679"/>
      <c r="AR627" s="679"/>
      <c r="AS627" s="679"/>
      <c r="AT627" s="648"/>
    </row>
    <row r="628" spans="1:46" ht="12.75"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c r="AA628" s="37"/>
      <c r="AB628" s="679"/>
      <c r="AC628" s="679"/>
      <c r="AD628" s="679"/>
      <c r="AE628" s="679"/>
      <c r="AF628" s="679"/>
      <c r="AG628" s="679"/>
      <c r="AH628" s="679"/>
      <c r="AI628" s="679"/>
      <c r="AJ628" s="679"/>
      <c r="AK628" s="679"/>
      <c r="AL628" s="679"/>
      <c r="AM628" s="679"/>
      <c r="AN628" s="679"/>
      <c r="AO628" s="648"/>
      <c r="AP628" s="648"/>
      <c r="AQ628" s="679"/>
      <c r="AR628" s="679"/>
      <c r="AS628" s="679"/>
      <c r="AT628" s="648"/>
    </row>
    <row r="629" spans="1:46" ht="12.75"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c r="AA629" s="37"/>
      <c r="AB629" s="679"/>
      <c r="AC629" s="679"/>
      <c r="AD629" s="679"/>
      <c r="AE629" s="679"/>
      <c r="AF629" s="679"/>
      <c r="AG629" s="679"/>
      <c r="AH629" s="679"/>
      <c r="AI629" s="679"/>
      <c r="AJ629" s="679"/>
      <c r="AK629" s="679"/>
      <c r="AL629" s="679"/>
      <c r="AM629" s="679"/>
      <c r="AN629" s="679"/>
      <c r="AO629" s="648"/>
      <c r="AP629" s="648"/>
      <c r="AQ629" s="679"/>
      <c r="AR629" s="679"/>
      <c r="AS629" s="679"/>
      <c r="AT629" s="648"/>
    </row>
    <row r="630" spans="1:46" ht="12.75"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c r="AA630" s="37"/>
      <c r="AB630" s="679"/>
      <c r="AC630" s="679"/>
      <c r="AD630" s="679"/>
      <c r="AE630" s="679"/>
      <c r="AF630" s="679"/>
      <c r="AG630" s="679"/>
      <c r="AH630" s="679"/>
      <c r="AI630" s="679"/>
      <c r="AJ630" s="679"/>
      <c r="AK630" s="679"/>
      <c r="AL630" s="679"/>
      <c r="AM630" s="679"/>
      <c r="AN630" s="679"/>
      <c r="AO630" s="648"/>
      <c r="AP630" s="648"/>
      <c r="AQ630" s="679"/>
      <c r="AR630" s="679"/>
      <c r="AS630" s="679"/>
      <c r="AT630" s="648"/>
    </row>
    <row r="631" spans="1:46" ht="12.75"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c r="AA631" s="37"/>
      <c r="AB631" s="679"/>
      <c r="AC631" s="679"/>
      <c r="AD631" s="679"/>
      <c r="AE631" s="679"/>
      <c r="AF631" s="679"/>
      <c r="AG631" s="679"/>
      <c r="AH631" s="679"/>
      <c r="AI631" s="679"/>
      <c r="AJ631" s="679"/>
      <c r="AK631" s="679"/>
      <c r="AL631" s="679"/>
      <c r="AM631" s="679"/>
      <c r="AN631" s="679"/>
      <c r="AO631" s="648"/>
      <c r="AP631" s="648"/>
      <c r="AQ631" s="679"/>
      <c r="AR631" s="679"/>
      <c r="AS631" s="679"/>
      <c r="AT631" s="648"/>
    </row>
    <row r="632" spans="1:46" ht="12.75"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c r="AA632" s="37"/>
      <c r="AB632" s="679"/>
      <c r="AC632" s="679"/>
      <c r="AD632" s="679"/>
      <c r="AE632" s="679"/>
      <c r="AF632" s="679"/>
      <c r="AG632" s="679"/>
      <c r="AH632" s="679"/>
      <c r="AI632" s="679"/>
      <c r="AJ632" s="679"/>
      <c r="AK632" s="679"/>
      <c r="AL632" s="679"/>
      <c r="AM632" s="679"/>
      <c r="AN632" s="679"/>
      <c r="AO632" s="648"/>
      <c r="AP632" s="648"/>
      <c r="AQ632" s="679"/>
      <c r="AR632" s="679"/>
      <c r="AS632" s="679"/>
      <c r="AT632" s="648"/>
    </row>
    <row r="633" spans="1:46" ht="12.75"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c r="AA633" s="37"/>
      <c r="AB633" s="679"/>
      <c r="AC633" s="679"/>
      <c r="AD633" s="679"/>
      <c r="AE633" s="679"/>
      <c r="AF633" s="679"/>
      <c r="AG633" s="679"/>
      <c r="AH633" s="679"/>
      <c r="AI633" s="679"/>
      <c r="AJ633" s="679"/>
      <c r="AK633" s="679"/>
      <c r="AL633" s="679"/>
      <c r="AM633" s="679"/>
      <c r="AN633" s="679"/>
      <c r="AO633" s="648"/>
      <c r="AP633" s="648"/>
      <c r="AQ633" s="679"/>
      <c r="AR633" s="679"/>
      <c r="AS633" s="679"/>
      <c r="AT633" s="648"/>
    </row>
    <row r="634" spans="1:46" ht="12.75"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c r="AA634" s="37"/>
      <c r="AB634" s="679"/>
      <c r="AC634" s="679"/>
      <c r="AD634" s="679"/>
      <c r="AE634" s="679"/>
      <c r="AF634" s="679"/>
      <c r="AG634" s="679"/>
      <c r="AH634" s="679"/>
      <c r="AI634" s="679"/>
      <c r="AJ634" s="679"/>
      <c r="AK634" s="679"/>
      <c r="AL634" s="679"/>
      <c r="AM634" s="679"/>
      <c r="AN634" s="679"/>
      <c r="AO634" s="648"/>
      <c r="AP634" s="648"/>
      <c r="AQ634" s="679"/>
      <c r="AR634" s="679"/>
      <c r="AS634" s="679"/>
      <c r="AT634" s="648"/>
    </row>
    <row r="635" spans="1:46" ht="12.75"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c r="AA635" s="37"/>
      <c r="AB635" s="679"/>
      <c r="AC635" s="679"/>
      <c r="AD635" s="679"/>
      <c r="AE635" s="679"/>
      <c r="AF635" s="679"/>
      <c r="AG635" s="679"/>
      <c r="AH635" s="679"/>
      <c r="AI635" s="679"/>
      <c r="AJ635" s="679"/>
      <c r="AK635" s="679"/>
      <c r="AL635" s="679"/>
      <c r="AM635" s="679"/>
      <c r="AN635" s="679"/>
      <c r="AO635" s="648"/>
      <c r="AP635" s="648"/>
      <c r="AQ635" s="679"/>
      <c r="AR635" s="679"/>
      <c r="AS635" s="679"/>
      <c r="AT635" s="648"/>
    </row>
    <row r="636" spans="1:46" ht="12.75"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c r="AA636" s="37"/>
      <c r="AB636" s="679"/>
      <c r="AC636" s="679"/>
      <c r="AD636" s="679"/>
      <c r="AE636" s="679"/>
      <c r="AF636" s="679"/>
      <c r="AG636" s="679"/>
      <c r="AH636" s="679"/>
      <c r="AI636" s="679"/>
      <c r="AJ636" s="679"/>
      <c r="AK636" s="679"/>
      <c r="AL636" s="679"/>
      <c r="AM636" s="679"/>
      <c r="AN636" s="679"/>
      <c r="AO636" s="648"/>
      <c r="AP636" s="648"/>
      <c r="AQ636" s="679"/>
      <c r="AR636" s="679"/>
      <c r="AS636" s="679"/>
      <c r="AT636" s="648"/>
    </row>
    <row r="637" spans="1:46" ht="12.75"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c r="AA637" s="37"/>
      <c r="AB637" s="679"/>
      <c r="AC637" s="679"/>
      <c r="AD637" s="679"/>
      <c r="AE637" s="679"/>
      <c r="AF637" s="679"/>
      <c r="AG637" s="679"/>
      <c r="AH637" s="679"/>
      <c r="AI637" s="679"/>
      <c r="AJ637" s="679"/>
      <c r="AK637" s="679"/>
      <c r="AL637" s="679"/>
      <c r="AM637" s="679"/>
      <c r="AN637" s="679"/>
      <c r="AO637" s="648"/>
      <c r="AP637" s="648"/>
      <c r="AQ637" s="679"/>
      <c r="AR637" s="679"/>
      <c r="AS637" s="679"/>
      <c r="AT637" s="648"/>
    </row>
    <row r="638" spans="1:46" ht="12.75"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c r="AA638" s="37"/>
      <c r="AB638" s="679"/>
      <c r="AC638" s="679"/>
      <c r="AD638" s="679"/>
      <c r="AE638" s="679"/>
      <c r="AF638" s="679"/>
      <c r="AG638" s="679"/>
      <c r="AH638" s="679"/>
      <c r="AI638" s="679"/>
      <c r="AJ638" s="679"/>
      <c r="AK638" s="679"/>
      <c r="AL638" s="679"/>
      <c r="AM638" s="679"/>
      <c r="AN638" s="679"/>
      <c r="AO638" s="648"/>
      <c r="AP638" s="648"/>
      <c r="AQ638" s="679"/>
      <c r="AR638" s="679"/>
      <c r="AS638" s="679"/>
      <c r="AT638" s="648"/>
    </row>
    <row r="639" spans="1:46" ht="12.75"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c r="AA639" s="37"/>
      <c r="AB639" s="679"/>
      <c r="AC639" s="679"/>
      <c r="AD639" s="679"/>
      <c r="AE639" s="679"/>
      <c r="AF639" s="679"/>
      <c r="AG639" s="679"/>
      <c r="AH639" s="679"/>
      <c r="AI639" s="679"/>
      <c r="AJ639" s="679"/>
      <c r="AK639" s="679"/>
      <c r="AL639" s="679"/>
      <c r="AM639" s="679"/>
      <c r="AN639" s="679"/>
      <c r="AO639" s="648"/>
      <c r="AP639" s="648"/>
      <c r="AQ639" s="679"/>
      <c r="AR639" s="679"/>
      <c r="AS639" s="679"/>
      <c r="AT639" s="648"/>
    </row>
    <row r="640" spans="1:46" ht="12.75"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c r="AA640" s="37"/>
      <c r="AB640" s="679"/>
      <c r="AC640" s="679"/>
      <c r="AD640" s="679"/>
      <c r="AE640" s="679"/>
      <c r="AF640" s="679"/>
      <c r="AG640" s="679"/>
      <c r="AH640" s="679"/>
      <c r="AI640" s="679"/>
      <c r="AJ640" s="679"/>
      <c r="AK640" s="679"/>
      <c r="AL640" s="679"/>
      <c r="AM640" s="679"/>
      <c r="AN640" s="679"/>
      <c r="AO640" s="648"/>
      <c r="AP640" s="648"/>
      <c r="AQ640" s="679"/>
      <c r="AR640" s="679"/>
      <c r="AS640" s="679"/>
      <c r="AT640" s="648"/>
    </row>
    <row r="641" spans="1:46" ht="12.75"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c r="AA641" s="37"/>
      <c r="AB641" s="679"/>
      <c r="AC641" s="679"/>
      <c r="AD641" s="679"/>
      <c r="AE641" s="679"/>
      <c r="AF641" s="679"/>
      <c r="AG641" s="679"/>
      <c r="AH641" s="679"/>
      <c r="AI641" s="679"/>
      <c r="AJ641" s="679"/>
      <c r="AK641" s="679"/>
      <c r="AL641" s="679"/>
      <c r="AM641" s="679"/>
      <c r="AN641" s="679"/>
      <c r="AO641" s="648"/>
      <c r="AP641" s="648"/>
      <c r="AQ641" s="679"/>
      <c r="AR641" s="679"/>
      <c r="AS641" s="679"/>
      <c r="AT641" s="648"/>
    </row>
    <row r="642" spans="1:46" ht="12.75"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c r="AA642" s="37"/>
      <c r="AB642" s="679"/>
      <c r="AC642" s="679"/>
      <c r="AD642" s="679"/>
      <c r="AE642" s="679"/>
      <c r="AF642" s="679"/>
      <c r="AG642" s="679"/>
      <c r="AH642" s="679"/>
      <c r="AI642" s="679"/>
      <c r="AJ642" s="679"/>
      <c r="AK642" s="679"/>
      <c r="AL642" s="679"/>
      <c r="AM642" s="679"/>
      <c r="AN642" s="679"/>
      <c r="AO642" s="648"/>
      <c r="AP642" s="648"/>
      <c r="AQ642" s="679"/>
      <c r="AR642" s="679"/>
      <c r="AS642" s="679"/>
      <c r="AT642" s="648"/>
    </row>
    <row r="643" spans="1:46" ht="12.75"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c r="AA643" s="37"/>
      <c r="AB643" s="679"/>
      <c r="AC643" s="679"/>
      <c r="AD643" s="679"/>
      <c r="AE643" s="679"/>
      <c r="AF643" s="679"/>
      <c r="AG643" s="679"/>
      <c r="AH643" s="679"/>
      <c r="AI643" s="679"/>
      <c r="AJ643" s="679"/>
      <c r="AK643" s="679"/>
      <c r="AL643" s="679"/>
      <c r="AM643" s="679"/>
      <c r="AN643" s="679"/>
      <c r="AO643" s="648"/>
      <c r="AP643" s="648"/>
      <c r="AQ643" s="679"/>
      <c r="AR643" s="679"/>
      <c r="AS643" s="679"/>
      <c r="AT643" s="648"/>
    </row>
    <row r="644" spans="1:46" ht="12.75"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c r="AA644" s="37"/>
      <c r="AB644" s="679"/>
      <c r="AC644" s="679"/>
      <c r="AD644" s="679"/>
      <c r="AE644" s="679"/>
      <c r="AF644" s="679"/>
      <c r="AG644" s="679"/>
      <c r="AH644" s="679"/>
      <c r="AI644" s="679"/>
      <c r="AJ644" s="679"/>
      <c r="AK644" s="679"/>
      <c r="AL644" s="679"/>
      <c r="AM644" s="679"/>
      <c r="AN644" s="679"/>
      <c r="AO644" s="648"/>
      <c r="AP644" s="648"/>
      <c r="AQ644" s="679"/>
      <c r="AR644" s="679"/>
      <c r="AS644" s="679"/>
      <c r="AT644" s="648"/>
    </row>
    <row r="645" spans="1:46" ht="12.75"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c r="AA645" s="37"/>
      <c r="AB645" s="679"/>
      <c r="AC645" s="679"/>
      <c r="AD645" s="679"/>
      <c r="AE645" s="679"/>
      <c r="AF645" s="679"/>
      <c r="AG645" s="679"/>
      <c r="AH645" s="679"/>
      <c r="AI645" s="679"/>
      <c r="AJ645" s="679"/>
      <c r="AK645" s="679"/>
      <c r="AL645" s="679"/>
      <c r="AM645" s="679"/>
      <c r="AN645" s="679"/>
      <c r="AO645" s="648"/>
      <c r="AP645" s="648"/>
      <c r="AQ645" s="679"/>
      <c r="AR645" s="679"/>
      <c r="AS645" s="679"/>
      <c r="AT645" s="648"/>
    </row>
    <row r="646" spans="1:46" ht="12.75"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c r="AA646" s="37"/>
      <c r="AB646" s="679"/>
      <c r="AC646" s="679"/>
      <c r="AD646" s="679"/>
      <c r="AE646" s="679"/>
      <c r="AF646" s="679"/>
      <c r="AG646" s="679"/>
      <c r="AH646" s="679"/>
      <c r="AI646" s="679"/>
      <c r="AJ646" s="679"/>
      <c r="AK646" s="679"/>
      <c r="AL646" s="679"/>
      <c r="AM646" s="679"/>
      <c r="AN646" s="679"/>
      <c r="AO646" s="648"/>
      <c r="AP646" s="648"/>
      <c r="AQ646" s="679"/>
      <c r="AR646" s="679"/>
      <c r="AS646" s="679"/>
      <c r="AT646" s="648"/>
    </row>
    <row r="647" spans="1:46" ht="12.75"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c r="AA647" s="37"/>
      <c r="AB647" s="679"/>
      <c r="AC647" s="679"/>
      <c r="AD647" s="679"/>
      <c r="AE647" s="679"/>
      <c r="AF647" s="679"/>
      <c r="AG647" s="679"/>
      <c r="AH647" s="679"/>
      <c r="AI647" s="679"/>
      <c r="AJ647" s="679"/>
      <c r="AK647" s="679"/>
      <c r="AL647" s="679"/>
      <c r="AM647" s="679"/>
      <c r="AN647" s="679"/>
      <c r="AO647" s="648"/>
      <c r="AP647" s="648"/>
      <c r="AQ647" s="679"/>
      <c r="AR647" s="679"/>
      <c r="AS647" s="679"/>
      <c r="AT647" s="648"/>
    </row>
    <row r="648" spans="1:46" ht="12.75"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c r="AA648" s="37"/>
      <c r="AB648" s="679"/>
      <c r="AC648" s="679"/>
      <c r="AD648" s="679"/>
      <c r="AE648" s="679"/>
      <c r="AF648" s="679"/>
      <c r="AG648" s="679"/>
      <c r="AH648" s="679"/>
      <c r="AI648" s="679"/>
      <c r="AJ648" s="679"/>
      <c r="AK648" s="679"/>
      <c r="AL648" s="679"/>
      <c r="AM648" s="679"/>
      <c r="AN648" s="679"/>
      <c r="AO648" s="648"/>
      <c r="AP648" s="648"/>
      <c r="AQ648" s="679"/>
      <c r="AR648" s="679"/>
      <c r="AS648" s="679"/>
      <c r="AT648" s="648"/>
    </row>
    <row r="649" spans="1:46" ht="12.75"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c r="AA649" s="37"/>
      <c r="AB649" s="679"/>
      <c r="AC649" s="679"/>
      <c r="AD649" s="679"/>
      <c r="AE649" s="679"/>
      <c r="AF649" s="679"/>
      <c r="AG649" s="679"/>
      <c r="AH649" s="679"/>
      <c r="AI649" s="679"/>
      <c r="AJ649" s="679"/>
      <c r="AK649" s="679"/>
      <c r="AL649" s="679"/>
      <c r="AM649" s="679"/>
      <c r="AN649" s="679"/>
      <c r="AO649" s="648"/>
      <c r="AP649" s="648"/>
      <c r="AQ649" s="679"/>
      <c r="AR649" s="679"/>
      <c r="AS649" s="679"/>
      <c r="AT649" s="648"/>
    </row>
    <row r="650" spans="1:46" ht="12.75"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c r="AA650" s="37"/>
      <c r="AB650" s="679"/>
      <c r="AC650" s="679"/>
      <c r="AD650" s="679"/>
      <c r="AE650" s="679"/>
      <c r="AF650" s="679"/>
      <c r="AG650" s="679"/>
      <c r="AH650" s="679"/>
      <c r="AI650" s="679"/>
      <c r="AJ650" s="679"/>
      <c r="AK650" s="679"/>
      <c r="AL650" s="679"/>
      <c r="AM650" s="679"/>
      <c r="AN650" s="679"/>
      <c r="AO650" s="648"/>
      <c r="AP650" s="648"/>
      <c r="AQ650" s="679"/>
      <c r="AR650" s="679"/>
      <c r="AS650" s="679"/>
      <c r="AT650" s="648"/>
    </row>
    <row r="651" spans="1:46" ht="12.75"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c r="AA651" s="37"/>
      <c r="AB651" s="679"/>
      <c r="AC651" s="679"/>
      <c r="AD651" s="679"/>
      <c r="AE651" s="679"/>
      <c r="AF651" s="679"/>
      <c r="AG651" s="679"/>
      <c r="AH651" s="679"/>
      <c r="AI651" s="679"/>
      <c r="AJ651" s="679"/>
      <c r="AK651" s="679"/>
      <c r="AL651" s="679"/>
      <c r="AM651" s="679"/>
      <c r="AN651" s="679"/>
      <c r="AO651" s="648"/>
      <c r="AP651" s="648"/>
      <c r="AQ651" s="679"/>
      <c r="AR651" s="679"/>
      <c r="AS651" s="679"/>
      <c r="AT651" s="648"/>
    </row>
    <row r="652" spans="1:46" ht="12.75"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c r="AA652" s="37"/>
      <c r="AB652" s="679"/>
      <c r="AC652" s="679"/>
      <c r="AD652" s="679"/>
      <c r="AE652" s="679"/>
      <c r="AF652" s="679"/>
      <c r="AG652" s="679"/>
      <c r="AH652" s="679"/>
      <c r="AI652" s="679"/>
      <c r="AJ652" s="679"/>
      <c r="AK652" s="679"/>
      <c r="AL652" s="679"/>
      <c r="AM652" s="679"/>
      <c r="AN652" s="679"/>
      <c r="AO652" s="648"/>
      <c r="AP652" s="648"/>
      <c r="AQ652" s="679"/>
      <c r="AR652" s="679"/>
      <c r="AS652" s="679"/>
      <c r="AT652" s="648"/>
    </row>
    <row r="653" spans="1:46" ht="12.75"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c r="AA653" s="37"/>
      <c r="AB653" s="679"/>
      <c r="AC653" s="679"/>
      <c r="AD653" s="679"/>
      <c r="AE653" s="679"/>
      <c r="AF653" s="679"/>
      <c r="AG653" s="679"/>
      <c r="AH653" s="679"/>
      <c r="AI653" s="679"/>
      <c r="AJ653" s="679"/>
      <c r="AK653" s="679"/>
      <c r="AL653" s="679"/>
      <c r="AM653" s="679"/>
      <c r="AN653" s="679"/>
      <c r="AO653" s="648"/>
      <c r="AP653" s="648"/>
      <c r="AQ653" s="679"/>
      <c r="AR653" s="679"/>
      <c r="AS653" s="679"/>
      <c r="AT653" s="648"/>
    </row>
    <row r="654" spans="1:46" ht="12.75"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c r="AA654" s="37"/>
      <c r="AB654" s="679"/>
      <c r="AC654" s="679"/>
      <c r="AD654" s="679"/>
      <c r="AE654" s="679"/>
      <c r="AF654" s="679"/>
      <c r="AG654" s="679"/>
      <c r="AH654" s="679"/>
      <c r="AI654" s="679"/>
      <c r="AJ654" s="679"/>
      <c r="AK654" s="679"/>
      <c r="AL654" s="679"/>
      <c r="AM654" s="679"/>
      <c r="AN654" s="679"/>
      <c r="AO654" s="648"/>
      <c r="AP654" s="648"/>
      <c r="AQ654" s="679"/>
      <c r="AR654" s="679"/>
      <c r="AS654" s="679"/>
      <c r="AT654" s="648"/>
    </row>
    <row r="655" spans="1:46" ht="12.75"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c r="AA655" s="37"/>
      <c r="AB655" s="679"/>
      <c r="AC655" s="679"/>
      <c r="AD655" s="679"/>
      <c r="AE655" s="679"/>
      <c r="AF655" s="679"/>
      <c r="AG655" s="679"/>
      <c r="AH655" s="679"/>
      <c r="AI655" s="679"/>
      <c r="AJ655" s="679"/>
      <c r="AK655" s="679"/>
      <c r="AL655" s="679"/>
      <c r="AM655" s="679"/>
      <c r="AN655" s="679"/>
      <c r="AO655" s="648"/>
      <c r="AP655" s="648"/>
      <c r="AQ655" s="679"/>
      <c r="AR655" s="679"/>
      <c r="AS655" s="679"/>
      <c r="AT655" s="648"/>
    </row>
    <row r="656" spans="1:46" ht="12.75"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c r="AA656" s="37"/>
      <c r="AB656" s="679"/>
      <c r="AC656" s="679"/>
      <c r="AD656" s="679"/>
      <c r="AE656" s="679"/>
      <c r="AF656" s="679"/>
      <c r="AG656" s="679"/>
      <c r="AH656" s="679"/>
      <c r="AI656" s="679"/>
      <c r="AJ656" s="679"/>
      <c r="AK656" s="679"/>
      <c r="AL656" s="679"/>
      <c r="AM656" s="679"/>
      <c r="AN656" s="679"/>
      <c r="AO656" s="648"/>
      <c r="AP656" s="648"/>
      <c r="AQ656" s="679"/>
      <c r="AR656" s="679"/>
      <c r="AS656" s="679"/>
      <c r="AT656" s="648"/>
    </row>
    <row r="657" spans="1:46" ht="12.75"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c r="AA657" s="37"/>
      <c r="AB657" s="679"/>
      <c r="AC657" s="679"/>
      <c r="AD657" s="679"/>
      <c r="AE657" s="679"/>
      <c r="AF657" s="679"/>
      <c r="AG657" s="679"/>
      <c r="AH657" s="679"/>
      <c r="AI657" s="679"/>
      <c r="AJ657" s="679"/>
      <c r="AK657" s="679"/>
      <c r="AL657" s="679"/>
      <c r="AM657" s="679"/>
      <c r="AN657" s="679"/>
      <c r="AO657" s="648"/>
      <c r="AP657" s="648"/>
      <c r="AQ657" s="679"/>
      <c r="AR657" s="679"/>
      <c r="AS657" s="679"/>
      <c r="AT657" s="648"/>
    </row>
    <row r="658" spans="1:46" ht="12.75"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c r="AA658" s="37"/>
      <c r="AB658" s="679"/>
      <c r="AC658" s="679"/>
      <c r="AD658" s="679"/>
      <c r="AE658" s="679"/>
      <c r="AF658" s="679"/>
      <c r="AG658" s="679"/>
      <c r="AH658" s="679"/>
      <c r="AI658" s="679"/>
      <c r="AJ658" s="679"/>
      <c r="AK658" s="679"/>
      <c r="AL658" s="679"/>
      <c r="AM658" s="679"/>
      <c r="AN658" s="679"/>
      <c r="AO658" s="648"/>
      <c r="AP658" s="648"/>
      <c r="AQ658" s="679"/>
      <c r="AR658" s="679"/>
      <c r="AS658" s="679"/>
      <c r="AT658" s="648"/>
    </row>
    <row r="659" spans="1:46" ht="12.75"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c r="AA659" s="37"/>
      <c r="AB659" s="679"/>
      <c r="AC659" s="679"/>
      <c r="AD659" s="679"/>
      <c r="AE659" s="679"/>
      <c r="AF659" s="679"/>
      <c r="AG659" s="679"/>
      <c r="AH659" s="679"/>
      <c r="AI659" s="679"/>
      <c r="AJ659" s="679"/>
      <c r="AK659" s="679"/>
      <c r="AL659" s="679"/>
      <c r="AM659" s="679"/>
      <c r="AN659" s="679"/>
      <c r="AO659" s="648"/>
      <c r="AP659" s="648"/>
      <c r="AQ659" s="679"/>
      <c r="AR659" s="679"/>
      <c r="AS659" s="679"/>
      <c r="AT659" s="648"/>
    </row>
    <row r="660" spans="1:46" ht="12.75"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c r="AA660" s="37"/>
      <c r="AB660" s="679"/>
      <c r="AC660" s="679"/>
      <c r="AD660" s="679"/>
      <c r="AE660" s="679"/>
      <c r="AF660" s="679"/>
      <c r="AG660" s="679"/>
      <c r="AH660" s="679"/>
      <c r="AI660" s="679"/>
      <c r="AJ660" s="679"/>
      <c r="AK660" s="679"/>
      <c r="AL660" s="679"/>
      <c r="AM660" s="679"/>
      <c r="AN660" s="679"/>
      <c r="AO660" s="648"/>
      <c r="AP660" s="648"/>
      <c r="AQ660" s="679"/>
      <c r="AR660" s="679"/>
      <c r="AS660" s="679"/>
      <c r="AT660" s="648"/>
    </row>
    <row r="661" spans="1:46" ht="12.75"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c r="AA661" s="37"/>
      <c r="AB661" s="679"/>
      <c r="AC661" s="679"/>
      <c r="AD661" s="679"/>
      <c r="AE661" s="679"/>
      <c r="AF661" s="679"/>
      <c r="AG661" s="679"/>
      <c r="AH661" s="679"/>
      <c r="AI661" s="679"/>
      <c r="AJ661" s="679"/>
      <c r="AK661" s="679"/>
      <c r="AL661" s="679"/>
      <c r="AM661" s="679"/>
      <c r="AN661" s="679"/>
      <c r="AO661" s="648"/>
      <c r="AP661" s="648"/>
      <c r="AQ661" s="679"/>
      <c r="AR661" s="679"/>
      <c r="AS661" s="679"/>
      <c r="AT661" s="648"/>
    </row>
    <row r="662" spans="1:46" ht="12.75"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c r="AA662" s="37"/>
      <c r="AB662" s="679"/>
      <c r="AC662" s="679"/>
      <c r="AD662" s="679"/>
      <c r="AE662" s="679"/>
      <c r="AF662" s="679"/>
      <c r="AG662" s="679"/>
      <c r="AH662" s="679"/>
      <c r="AI662" s="679"/>
      <c r="AJ662" s="679"/>
      <c r="AK662" s="679"/>
      <c r="AL662" s="679"/>
      <c r="AM662" s="679"/>
      <c r="AN662" s="679"/>
      <c r="AO662" s="648"/>
      <c r="AP662" s="648"/>
      <c r="AQ662" s="679"/>
      <c r="AR662" s="679"/>
      <c r="AS662" s="679"/>
      <c r="AT662" s="648"/>
    </row>
    <row r="663" spans="1:46" ht="12.75"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c r="AA663" s="37"/>
      <c r="AB663" s="679"/>
      <c r="AC663" s="679"/>
      <c r="AD663" s="679"/>
      <c r="AE663" s="679"/>
      <c r="AF663" s="679"/>
      <c r="AG663" s="679"/>
      <c r="AH663" s="679"/>
      <c r="AI663" s="679"/>
      <c r="AJ663" s="679"/>
      <c r="AK663" s="679"/>
      <c r="AL663" s="679"/>
      <c r="AM663" s="679"/>
      <c r="AN663" s="679"/>
      <c r="AO663" s="648"/>
      <c r="AP663" s="648"/>
      <c r="AQ663" s="679"/>
      <c r="AR663" s="679"/>
      <c r="AS663" s="679"/>
      <c r="AT663" s="648"/>
    </row>
    <row r="664" spans="1:46" ht="12.75"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c r="AA664" s="37"/>
      <c r="AB664" s="679"/>
      <c r="AC664" s="679"/>
      <c r="AD664" s="679"/>
      <c r="AE664" s="679"/>
      <c r="AF664" s="679"/>
      <c r="AG664" s="679"/>
      <c r="AH664" s="679"/>
      <c r="AI664" s="679"/>
      <c r="AJ664" s="679"/>
      <c r="AK664" s="679"/>
      <c r="AL664" s="679"/>
      <c r="AM664" s="679"/>
      <c r="AN664" s="679"/>
      <c r="AO664" s="648"/>
      <c r="AP664" s="648"/>
      <c r="AQ664" s="679"/>
      <c r="AR664" s="679"/>
      <c r="AS664" s="679"/>
      <c r="AT664" s="648"/>
    </row>
    <row r="665" spans="1:46" ht="12.75"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c r="AA665" s="37"/>
      <c r="AB665" s="679"/>
      <c r="AC665" s="679"/>
      <c r="AD665" s="679"/>
      <c r="AE665" s="679"/>
      <c r="AF665" s="679"/>
      <c r="AG665" s="679"/>
      <c r="AH665" s="679"/>
      <c r="AI665" s="679"/>
      <c r="AJ665" s="679"/>
      <c r="AK665" s="679"/>
      <c r="AL665" s="679"/>
      <c r="AM665" s="679"/>
      <c r="AN665" s="679"/>
      <c r="AO665" s="648"/>
      <c r="AP665" s="648"/>
      <c r="AQ665" s="679"/>
      <c r="AR665" s="679"/>
      <c r="AS665" s="679"/>
      <c r="AT665" s="648"/>
    </row>
    <row r="666" spans="1:46" ht="12.75"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c r="AA666" s="37"/>
      <c r="AB666" s="679"/>
      <c r="AC666" s="679"/>
      <c r="AD666" s="679"/>
      <c r="AE666" s="679"/>
      <c r="AF666" s="679"/>
      <c r="AG666" s="679"/>
      <c r="AH666" s="679"/>
      <c r="AI666" s="679"/>
      <c r="AJ666" s="679"/>
      <c r="AK666" s="679"/>
      <c r="AL666" s="679"/>
      <c r="AM666" s="679"/>
      <c r="AN666" s="679"/>
      <c r="AO666" s="648"/>
      <c r="AP666" s="648"/>
      <c r="AQ666" s="679"/>
      <c r="AR666" s="679"/>
      <c r="AS666" s="679"/>
      <c r="AT666" s="648"/>
    </row>
    <row r="667" spans="1:46" ht="12.75"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c r="AA667" s="37"/>
      <c r="AB667" s="679"/>
      <c r="AC667" s="679"/>
      <c r="AD667" s="679"/>
      <c r="AE667" s="679"/>
      <c r="AF667" s="679"/>
      <c r="AG667" s="679"/>
      <c r="AH667" s="679"/>
      <c r="AI667" s="679"/>
      <c r="AJ667" s="679"/>
      <c r="AK667" s="679"/>
      <c r="AL667" s="679"/>
      <c r="AM667" s="679"/>
      <c r="AN667" s="679"/>
      <c r="AO667" s="648"/>
      <c r="AP667" s="648"/>
      <c r="AQ667" s="679"/>
      <c r="AR667" s="679"/>
      <c r="AS667" s="679"/>
      <c r="AT667" s="648"/>
    </row>
    <row r="668" spans="1:46" ht="12.75"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c r="AA668" s="37"/>
      <c r="AB668" s="679"/>
      <c r="AC668" s="679"/>
      <c r="AD668" s="679"/>
      <c r="AE668" s="679"/>
      <c r="AF668" s="679"/>
      <c r="AG668" s="679"/>
      <c r="AH668" s="679"/>
      <c r="AI668" s="679"/>
      <c r="AJ668" s="679"/>
      <c r="AK668" s="679"/>
      <c r="AL668" s="679"/>
      <c r="AM668" s="679"/>
      <c r="AN668" s="679"/>
      <c r="AO668" s="648"/>
      <c r="AP668" s="648"/>
      <c r="AQ668" s="679"/>
      <c r="AR668" s="679"/>
      <c r="AS668" s="679"/>
      <c r="AT668" s="648"/>
    </row>
    <row r="669" spans="1:46" ht="12.75"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c r="AA669" s="37"/>
      <c r="AB669" s="679"/>
      <c r="AC669" s="679"/>
      <c r="AD669" s="679"/>
      <c r="AE669" s="679"/>
      <c r="AF669" s="679"/>
      <c r="AG669" s="679"/>
      <c r="AH669" s="679"/>
      <c r="AI669" s="679"/>
      <c r="AJ669" s="679"/>
      <c r="AK669" s="679"/>
      <c r="AL669" s="679"/>
      <c r="AM669" s="679"/>
      <c r="AN669" s="679"/>
      <c r="AO669" s="648"/>
      <c r="AP669" s="648"/>
      <c r="AQ669" s="679"/>
      <c r="AR669" s="679"/>
      <c r="AS669" s="679"/>
      <c r="AT669" s="648"/>
    </row>
    <row r="670" spans="1:46" ht="12.75"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c r="AA670" s="37"/>
      <c r="AB670" s="679"/>
      <c r="AC670" s="679"/>
      <c r="AD670" s="679"/>
      <c r="AE670" s="679"/>
      <c r="AF670" s="679"/>
      <c r="AG670" s="679"/>
      <c r="AH670" s="679"/>
      <c r="AI670" s="679"/>
      <c r="AJ670" s="679"/>
      <c r="AK670" s="679"/>
      <c r="AL670" s="679"/>
      <c r="AM670" s="679"/>
      <c r="AN670" s="679"/>
      <c r="AO670" s="648"/>
      <c r="AP670" s="648"/>
      <c r="AQ670" s="679"/>
      <c r="AR670" s="679"/>
      <c r="AS670" s="679"/>
      <c r="AT670" s="648"/>
    </row>
    <row r="671" spans="1:46" ht="12.75"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c r="AA671" s="37"/>
      <c r="AB671" s="679"/>
      <c r="AC671" s="679"/>
      <c r="AD671" s="679"/>
      <c r="AE671" s="679"/>
      <c r="AF671" s="679"/>
      <c r="AG671" s="679"/>
      <c r="AH671" s="679"/>
      <c r="AI671" s="679"/>
      <c r="AJ671" s="679"/>
      <c r="AK671" s="679"/>
      <c r="AL671" s="679"/>
      <c r="AM671" s="679"/>
      <c r="AN671" s="679"/>
      <c r="AO671" s="648"/>
      <c r="AP671" s="648"/>
      <c r="AQ671" s="679"/>
      <c r="AR671" s="679"/>
      <c r="AS671" s="679"/>
      <c r="AT671" s="648"/>
    </row>
    <row r="672" spans="1:46" ht="12.75"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c r="AA672" s="37"/>
      <c r="AB672" s="679"/>
      <c r="AC672" s="679"/>
      <c r="AD672" s="679"/>
      <c r="AE672" s="679"/>
      <c r="AF672" s="679"/>
      <c r="AG672" s="679"/>
      <c r="AH672" s="679"/>
      <c r="AI672" s="679"/>
      <c r="AJ672" s="679"/>
      <c r="AK672" s="679"/>
      <c r="AL672" s="679"/>
      <c r="AM672" s="679"/>
      <c r="AN672" s="679"/>
      <c r="AO672" s="648"/>
      <c r="AP672" s="648"/>
      <c r="AQ672" s="679"/>
      <c r="AR672" s="679"/>
      <c r="AS672" s="679"/>
      <c r="AT672" s="648"/>
    </row>
    <row r="673" spans="1:46" ht="12.75"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c r="AA673" s="37"/>
      <c r="AB673" s="679"/>
      <c r="AC673" s="679"/>
      <c r="AD673" s="679"/>
      <c r="AE673" s="679"/>
      <c r="AF673" s="679"/>
      <c r="AG673" s="679"/>
      <c r="AH673" s="679"/>
      <c r="AI673" s="679"/>
      <c r="AJ673" s="679"/>
      <c r="AK673" s="679"/>
      <c r="AL673" s="679"/>
      <c r="AM673" s="679"/>
      <c r="AN673" s="679"/>
      <c r="AO673" s="648"/>
      <c r="AP673" s="648"/>
      <c r="AQ673" s="679"/>
      <c r="AR673" s="679"/>
      <c r="AS673" s="679"/>
      <c r="AT673" s="648"/>
    </row>
    <row r="674" spans="1:46" ht="12.75"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c r="AA674" s="37"/>
      <c r="AB674" s="679"/>
      <c r="AC674" s="679"/>
      <c r="AD674" s="679"/>
      <c r="AE674" s="679"/>
      <c r="AF674" s="679"/>
      <c r="AG674" s="679"/>
      <c r="AH674" s="679"/>
      <c r="AI674" s="679"/>
      <c r="AJ674" s="679"/>
      <c r="AK674" s="679"/>
      <c r="AL674" s="679"/>
      <c r="AM674" s="679"/>
      <c r="AN674" s="679"/>
      <c r="AO674" s="648"/>
      <c r="AP674" s="648"/>
      <c r="AQ674" s="679"/>
      <c r="AR674" s="679"/>
      <c r="AS674" s="679"/>
      <c r="AT674" s="648"/>
    </row>
    <row r="675" spans="1:46" ht="12.75"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c r="AA675" s="37"/>
      <c r="AB675" s="679"/>
      <c r="AC675" s="679"/>
      <c r="AD675" s="679"/>
      <c r="AE675" s="679"/>
      <c r="AF675" s="679"/>
      <c r="AG675" s="679"/>
      <c r="AH675" s="679"/>
      <c r="AI675" s="679"/>
      <c r="AJ675" s="679"/>
      <c r="AK675" s="679"/>
      <c r="AL675" s="679"/>
      <c r="AM675" s="679"/>
      <c r="AN675" s="679"/>
      <c r="AO675" s="648"/>
      <c r="AP675" s="648"/>
      <c r="AQ675" s="679"/>
      <c r="AR675" s="679"/>
      <c r="AS675" s="679"/>
      <c r="AT675" s="648"/>
    </row>
    <row r="676" spans="1:46" ht="12.75"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c r="AA676" s="37"/>
      <c r="AB676" s="679"/>
      <c r="AC676" s="679"/>
      <c r="AD676" s="679"/>
      <c r="AE676" s="679"/>
      <c r="AF676" s="679"/>
      <c r="AG676" s="679"/>
      <c r="AH676" s="679"/>
      <c r="AI676" s="679"/>
      <c r="AJ676" s="679"/>
      <c r="AK676" s="679"/>
      <c r="AL676" s="679"/>
      <c r="AM676" s="679"/>
      <c r="AN676" s="679"/>
      <c r="AO676" s="648"/>
      <c r="AP676" s="648"/>
      <c r="AQ676" s="679"/>
      <c r="AR676" s="679"/>
      <c r="AS676" s="679"/>
      <c r="AT676" s="648"/>
    </row>
    <row r="677" spans="1:46" ht="12.75"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c r="AA677" s="37"/>
      <c r="AB677" s="679"/>
      <c r="AC677" s="679"/>
      <c r="AD677" s="679"/>
      <c r="AE677" s="679"/>
      <c r="AF677" s="679"/>
      <c r="AG677" s="679"/>
      <c r="AH677" s="679"/>
      <c r="AI677" s="679"/>
      <c r="AJ677" s="679"/>
      <c r="AK677" s="679"/>
      <c r="AL677" s="679"/>
      <c r="AM677" s="679"/>
      <c r="AN677" s="679"/>
      <c r="AO677" s="648"/>
      <c r="AP677" s="648"/>
      <c r="AQ677" s="679"/>
      <c r="AR677" s="679"/>
      <c r="AS677" s="679"/>
      <c r="AT677" s="648"/>
    </row>
    <row r="678" spans="1:46" ht="12.75"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c r="AA678" s="37"/>
      <c r="AB678" s="679"/>
      <c r="AC678" s="679"/>
      <c r="AD678" s="679"/>
      <c r="AE678" s="679"/>
      <c r="AF678" s="679"/>
      <c r="AG678" s="679"/>
      <c r="AH678" s="679"/>
      <c r="AI678" s="679"/>
      <c r="AJ678" s="679"/>
      <c r="AK678" s="679"/>
      <c r="AL678" s="679"/>
      <c r="AM678" s="679"/>
      <c r="AN678" s="679"/>
      <c r="AO678" s="648"/>
      <c r="AP678" s="648"/>
      <c r="AQ678" s="679"/>
      <c r="AR678" s="679"/>
      <c r="AS678" s="679"/>
      <c r="AT678" s="648"/>
    </row>
    <row r="679" spans="1:46" ht="12.75"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c r="AA679" s="37"/>
      <c r="AB679" s="679"/>
      <c r="AC679" s="679"/>
      <c r="AD679" s="679"/>
      <c r="AE679" s="679"/>
      <c r="AF679" s="679"/>
      <c r="AG679" s="679"/>
      <c r="AH679" s="679"/>
      <c r="AI679" s="679"/>
      <c r="AJ679" s="679"/>
      <c r="AK679" s="679"/>
      <c r="AL679" s="679"/>
      <c r="AM679" s="679"/>
      <c r="AN679" s="679"/>
      <c r="AO679" s="648"/>
      <c r="AP679" s="648"/>
      <c r="AQ679" s="679"/>
      <c r="AR679" s="679"/>
      <c r="AS679" s="679"/>
      <c r="AT679" s="648"/>
    </row>
    <row r="680" spans="1:46" ht="12.75"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c r="AA680" s="37"/>
      <c r="AB680" s="679"/>
      <c r="AC680" s="679"/>
      <c r="AD680" s="679"/>
      <c r="AE680" s="679"/>
      <c r="AF680" s="679"/>
      <c r="AG680" s="679"/>
      <c r="AH680" s="679"/>
      <c r="AI680" s="679"/>
      <c r="AJ680" s="679"/>
      <c r="AK680" s="679"/>
      <c r="AL680" s="679"/>
      <c r="AM680" s="679"/>
      <c r="AN680" s="679"/>
      <c r="AO680" s="648"/>
      <c r="AP680" s="648"/>
      <c r="AQ680" s="679"/>
      <c r="AR680" s="679"/>
      <c r="AS680" s="679"/>
      <c r="AT680" s="648"/>
    </row>
    <row r="681" spans="1:46" ht="12.75"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c r="AA681" s="37"/>
      <c r="AB681" s="679"/>
      <c r="AC681" s="679"/>
      <c r="AD681" s="679"/>
      <c r="AE681" s="679"/>
      <c r="AF681" s="679"/>
      <c r="AG681" s="679"/>
      <c r="AH681" s="679"/>
      <c r="AI681" s="679"/>
      <c r="AJ681" s="679"/>
      <c r="AK681" s="679"/>
      <c r="AL681" s="679"/>
      <c r="AM681" s="679"/>
      <c r="AN681" s="679"/>
      <c r="AO681" s="648"/>
      <c r="AP681" s="648"/>
      <c r="AQ681" s="679"/>
      <c r="AR681" s="679"/>
      <c r="AS681" s="679"/>
      <c r="AT681" s="648"/>
    </row>
    <row r="682" spans="1:46" ht="12.75"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c r="AA682" s="37"/>
      <c r="AB682" s="679"/>
      <c r="AC682" s="679"/>
      <c r="AD682" s="679"/>
      <c r="AE682" s="679"/>
      <c r="AF682" s="679"/>
      <c r="AG682" s="679"/>
      <c r="AH682" s="679"/>
      <c r="AI682" s="679"/>
      <c r="AJ682" s="679"/>
      <c r="AK682" s="679"/>
      <c r="AL682" s="679"/>
      <c r="AM682" s="679"/>
      <c r="AN682" s="679"/>
      <c r="AO682" s="648"/>
      <c r="AP682" s="648"/>
      <c r="AQ682" s="679"/>
      <c r="AR682" s="679"/>
      <c r="AS682" s="679"/>
      <c r="AT682" s="648"/>
    </row>
    <row r="683" spans="1:46" ht="12.75"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c r="AA683" s="37"/>
      <c r="AB683" s="679"/>
      <c r="AC683" s="679"/>
      <c r="AD683" s="679"/>
      <c r="AE683" s="679"/>
      <c r="AF683" s="679"/>
      <c r="AG683" s="679"/>
      <c r="AH683" s="679"/>
      <c r="AI683" s="679"/>
      <c r="AJ683" s="679"/>
      <c r="AK683" s="679"/>
      <c r="AL683" s="679"/>
      <c r="AM683" s="679"/>
      <c r="AN683" s="679"/>
      <c r="AO683" s="648"/>
      <c r="AP683" s="648"/>
      <c r="AQ683" s="679"/>
      <c r="AR683" s="679"/>
      <c r="AS683" s="679"/>
      <c r="AT683" s="648"/>
    </row>
    <row r="684" spans="1:46" ht="12.75"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c r="AA684" s="37"/>
      <c r="AB684" s="679"/>
      <c r="AC684" s="679"/>
      <c r="AD684" s="679"/>
      <c r="AE684" s="679"/>
      <c r="AF684" s="679"/>
      <c r="AG684" s="679"/>
      <c r="AH684" s="679"/>
      <c r="AI684" s="679"/>
      <c r="AJ684" s="679"/>
      <c r="AK684" s="679"/>
      <c r="AL684" s="679"/>
      <c r="AM684" s="679"/>
      <c r="AN684" s="679"/>
      <c r="AO684" s="648"/>
      <c r="AP684" s="648"/>
      <c r="AQ684" s="679"/>
      <c r="AR684" s="679"/>
      <c r="AS684" s="679"/>
      <c r="AT684" s="648"/>
    </row>
    <row r="685" spans="1:46" ht="12.75"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c r="AA685" s="37"/>
      <c r="AB685" s="679"/>
      <c r="AC685" s="679"/>
      <c r="AD685" s="679"/>
      <c r="AE685" s="679"/>
      <c r="AF685" s="679"/>
      <c r="AG685" s="679"/>
      <c r="AH685" s="679"/>
      <c r="AI685" s="679"/>
      <c r="AJ685" s="679"/>
      <c r="AK685" s="679"/>
      <c r="AL685" s="679"/>
      <c r="AM685" s="679"/>
      <c r="AN685" s="679"/>
      <c r="AO685" s="648"/>
      <c r="AP685" s="648"/>
      <c r="AQ685" s="679"/>
      <c r="AR685" s="679"/>
      <c r="AS685" s="679"/>
      <c r="AT685" s="648"/>
    </row>
    <row r="686" spans="1:46" ht="12.75"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c r="AA686" s="37"/>
      <c r="AB686" s="679"/>
      <c r="AC686" s="679"/>
      <c r="AD686" s="679"/>
      <c r="AE686" s="679"/>
      <c r="AF686" s="679"/>
      <c r="AG686" s="679"/>
      <c r="AH686" s="679"/>
      <c r="AI686" s="679"/>
      <c r="AJ686" s="679"/>
      <c r="AK686" s="679"/>
      <c r="AL686" s="679"/>
      <c r="AM686" s="679"/>
      <c r="AN686" s="679"/>
      <c r="AO686" s="648"/>
      <c r="AP686" s="648"/>
      <c r="AQ686" s="679"/>
      <c r="AR686" s="679"/>
      <c r="AS686" s="679"/>
      <c r="AT686" s="648"/>
    </row>
    <row r="687" spans="1:46" ht="12.75"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c r="AA687" s="37"/>
      <c r="AB687" s="679"/>
      <c r="AC687" s="679"/>
      <c r="AD687" s="679"/>
      <c r="AE687" s="679"/>
      <c r="AF687" s="679"/>
      <c r="AG687" s="679"/>
      <c r="AH687" s="679"/>
      <c r="AI687" s="679"/>
      <c r="AJ687" s="679"/>
      <c r="AK687" s="679"/>
      <c r="AL687" s="679"/>
      <c r="AM687" s="679"/>
      <c r="AN687" s="679"/>
      <c r="AO687" s="648"/>
      <c r="AP687" s="648"/>
      <c r="AQ687" s="679"/>
      <c r="AR687" s="679"/>
      <c r="AS687" s="679"/>
      <c r="AT687" s="648"/>
    </row>
    <row r="688" spans="1:46" ht="12.75"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c r="AA688" s="37"/>
      <c r="AB688" s="679"/>
      <c r="AC688" s="679"/>
      <c r="AD688" s="679"/>
      <c r="AE688" s="679"/>
      <c r="AF688" s="679"/>
      <c r="AG688" s="679"/>
      <c r="AH688" s="679"/>
      <c r="AI688" s="679"/>
      <c r="AJ688" s="679"/>
      <c r="AK688" s="679"/>
      <c r="AL688" s="679"/>
      <c r="AM688" s="679"/>
      <c r="AN688" s="679"/>
      <c r="AO688" s="648"/>
      <c r="AP688" s="648"/>
      <c r="AQ688" s="679"/>
      <c r="AR688" s="679"/>
      <c r="AS688" s="679"/>
      <c r="AT688" s="648"/>
    </row>
    <row r="689" spans="1:46" ht="12.75"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c r="AA689" s="37"/>
      <c r="AB689" s="679"/>
      <c r="AC689" s="679"/>
      <c r="AD689" s="679"/>
      <c r="AE689" s="679"/>
      <c r="AF689" s="679"/>
      <c r="AG689" s="679"/>
      <c r="AH689" s="679"/>
      <c r="AI689" s="679"/>
      <c r="AJ689" s="679"/>
      <c r="AK689" s="679"/>
      <c r="AL689" s="679"/>
      <c r="AM689" s="679"/>
      <c r="AN689" s="679"/>
      <c r="AO689" s="648"/>
      <c r="AP689" s="648"/>
      <c r="AQ689" s="679"/>
      <c r="AR689" s="679"/>
      <c r="AS689" s="679"/>
      <c r="AT689" s="648"/>
    </row>
    <row r="690" spans="1:46" ht="12.75"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c r="AA690" s="37"/>
      <c r="AB690" s="679"/>
      <c r="AC690" s="679"/>
      <c r="AD690" s="679"/>
      <c r="AE690" s="679"/>
      <c r="AF690" s="679"/>
      <c r="AG690" s="679"/>
      <c r="AH690" s="679"/>
      <c r="AI690" s="679"/>
      <c r="AJ690" s="679"/>
      <c r="AK690" s="679"/>
      <c r="AL690" s="679"/>
      <c r="AM690" s="679"/>
      <c r="AN690" s="679"/>
      <c r="AO690" s="648"/>
      <c r="AP690" s="648"/>
      <c r="AQ690" s="679"/>
      <c r="AR690" s="679"/>
      <c r="AS690" s="679"/>
      <c r="AT690" s="648"/>
    </row>
    <row r="691" spans="1:46" ht="12.75"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c r="AA691" s="37"/>
      <c r="AB691" s="679"/>
      <c r="AC691" s="679"/>
      <c r="AD691" s="679"/>
      <c r="AE691" s="679"/>
      <c r="AF691" s="679"/>
      <c r="AG691" s="679"/>
      <c r="AH691" s="679"/>
      <c r="AI691" s="679"/>
      <c r="AJ691" s="679"/>
      <c r="AK691" s="679"/>
      <c r="AL691" s="679"/>
      <c r="AM691" s="679"/>
      <c r="AN691" s="679"/>
      <c r="AO691" s="648"/>
      <c r="AP691" s="648"/>
      <c r="AQ691" s="679"/>
      <c r="AR691" s="679"/>
      <c r="AS691" s="679"/>
      <c r="AT691" s="648"/>
    </row>
    <row r="692" spans="1:46" ht="12.75"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c r="AA692" s="37"/>
      <c r="AB692" s="679"/>
      <c r="AC692" s="679"/>
      <c r="AD692" s="679"/>
      <c r="AE692" s="679"/>
      <c r="AF692" s="679"/>
      <c r="AG692" s="679"/>
      <c r="AH692" s="679"/>
      <c r="AI692" s="679"/>
      <c r="AJ692" s="679"/>
      <c r="AK692" s="679"/>
      <c r="AL692" s="679"/>
      <c r="AM692" s="679"/>
      <c r="AN692" s="679"/>
      <c r="AO692" s="648"/>
      <c r="AP692" s="648"/>
      <c r="AQ692" s="679"/>
      <c r="AR692" s="679"/>
      <c r="AS692" s="679"/>
      <c r="AT692" s="648"/>
    </row>
    <row r="693" spans="1:46" ht="12.75"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c r="AA693" s="37"/>
      <c r="AB693" s="679"/>
      <c r="AC693" s="679"/>
      <c r="AD693" s="679"/>
      <c r="AE693" s="679"/>
      <c r="AF693" s="679"/>
      <c r="AG693" s="679"/>
      <c r="AH693" s="679"/>
      <c r="AI693" s="679"/>
      <c r="AJ693" s="679"/>
      <c r="AK693" s="679"/>
      <c r="AL693" s="679"/>
      <c r="AM693" s="679"/>
      <c r="AN693" s="679"/>
      <c r="AO693" s="648"/>
      <c r="AP693" s="648"/>
      <c r="AQ693" s="679"/>
      <c r="AR693" s="679"/>
      <c r="AS693" s="679"/>
      <c r="AT693" s="648"/>
    </row>
    <row r="694" spans="1:46" ht="12.75"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c r="AA694" s="37"/>
      <c r="AB694" s="679"/>
      <c r="AC694" s="679"/>
      <c r="AD694" s="679"/>
      <c r="AE694" s="679"/>
      <c r="AF694" s="679"/>
      <c r="AG694" s="679"/>
      <c r="AH694" s="679"/>
      <c r="AI694" s="679"/>
      <c r="AJ694" s="679"/>
      <c r="AK694" s="679"/>
      <c r="AL694" s="679"/>
      <c r="AM694" s="679"/>
      <c r="AN694" s="679"/>
      <c r="AO694" s="648"/>
      <c r="AP694" s="648"/>
      <c r="AQ694" s="679"/>
      <c r="AR694" s="679"/>
      <c r="AS694" s="679"/>
      <c r="AT694" s="648"/>
    </row>
    <row r="695" spans="1:46" ht="12.75"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c r="AA695" s="37"/>
      <c r="AB695" s="679"/>
      <c r="AC695" s="679"/>
      <c r="AD695" s="679"/>
      <c r="AE695" s="679"/>
      <c r="AF695" s="679"/>
      <c r="AG695" s="679"/>
      <c r="AH695" s="679"/>
      <c r="AI695" s="679"/>
      <c r="AJ695" s="679"/>
      <c r="AK695" s="679"/>
      <c r="AL695" s="679"/>
      <c r="AM695" s="679"/>
      <c r="AN695" s="679"/>
      <c r="AO695" s="648"/>
      <c r="AP695" s="648"/>
      <c r="AQ695" s="679"/>
      <c r="AR695" s="679"/>
      <c r="AS695" s="679"/>
      <c r="AT695" s="648"/>
    </row>
    <row r="696" spans="1:46" ht="12.75"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c r="AA696" s="37"/>
      <c r="AB696" s="679"/>
      <c r="AC696" s="679"/>
      <c r="AD696" s="679"/>
      <c r="AE696" s="679"/>
      <c r="AF696" s="679"/>
      <c r="AG696" s="679"/>
      <c r="AH696" s="679"/>
      <c r="AI696" s="679"/>
      <c r="AJ696" s="679"/>
      <c r="AK696" s="679"/>
      <c r="AL696" s="679"/>
      <c r="AM696" s="679"/>
      <c r="AN696" s="679"/>
      <c r="AO696" s="648"/>
      <c r="AP696" s="648"/>
      <c r="AQ696" s="679"/>
      <c r="AR696" s="679"/>
      <c r="AS696" s="679"/>
      <c r="AT696" s="648"/>
    </row>
    <row r="697" spans="1:46" ht="12.75"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c r="AA697" s="37"/>
      <c r="AB697" s="679"/>
      <c r="AC697" s="679"/>
      <c r="AD697" s="679"/>
      <c r="AE697" s="679"/>
      <c r="AF697" s="679"/>
      <c r="AG697" s="679"/>
      <c r="AH697" s="679"/>
      <c r="AI697" s="679"/>
      <c r="AJ697" s="679"/>
      <c r="AK697" s="679"/>
      <c r="AL697" s="679"/>
      <c r="AM697" s="679"/>
      <c r="AN697" s="679"/>
      <c r="AO697" s="648"/>
      <c r="AP697" s="648"/>
      <c r="AQ697" s="679"/>
      <c r="AR697" s="679"/>
      <c r="AS697" s="679"/>
      <c r="AT697" s="648"/>
    </row>
    <row r="698" spans="1:46" ht="12.75"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c r="AA698" s="37"/>
      <c r="AB698" s="679"/>
      <c r="AC698" s="679"/>
      <c r="AD698" s="679"/>
      <c r="AE698" s="679"/>
      <c r="AF698" s="679"/>
      <c r="AG698" s="679"/>
      <c r="AH698" s="679"/>
      <c r="AI698" s="679"/>
      <c r="AJ698" s="679"/>
      <c r="AK698" s="679"/>
      <c r="AL698" s="679"/>
      <c r="AM698" s="679"/>
      <c r="AN698" s="679"/>
      <c r="AO698" s="648"/>
      <c r="AP698" s="648"/>
      <c r="AQ698" s="679"/>
      <c r="AR698" s="679"/>
      <c r="AS698" s="679"/>
      <c r="AT698" s="648"/>
    </row>
    <row r="699" spans="1:46" ht="12.75"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c r="AA699" s="37"/>
      <c r="AB699" s="679"/>
      <c r="AC699" s="679"/>
      <c r="AD699" s="679"/>
      <c r="AE699" s="679"/>
      <c r="AF699" s="679"/>
      <c r="AG699" s="679"/>
      <c r="AH699" s="679"/>
      <c r="AI699" s="679"/>
      <c r="AJ699" s="679"/>
      <c r="AK699" s="679"/>
      <c r="AL699" s="679"/>
      <c r="AM699" s="679"/>
      <c r="AN699" s="679"/>
      <c r="AO699" s="648"/>
      <c r="AP699" s="648"/>
      <c r="AQ699" s="679"/>
      <c r="AR699" s="679"/>
      <c r="AS699" s="679"/>
      <c r="AT699" s="648"/>
    </row>
    <row r="700" spans="1:46" ht="12.75"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c r="AA700" s="37"/>
      <c r="AB700" s="679"/>
      <c r="AC700" s="679"/>
      <c r="AD700" s="679"/>
      <c r="AE700" s="679"/>
      <c r="AF700" s="679"/>
      <c r="AG700" s="679"/>
      <c r="AH700" s="679"/>
      <c r="AI700" s="679"/>
      <c r="AJ700" s="679"/>
      <c r="AK700" s="679"/>
      <c r="AL700" s="679"/>
      <c r="AM700" s="679"/>
      <c r="AN700" s="679"/>
      <c r="AO700" s="648"/>
      <c r="AP700" s="648"/>
      <c r="AQ700" s="679"/>
      <c r="AR700" s="679"/>
      <c r="AS700" s="679"/>
      <c r="AT700" s="648"/>
    </row>
    <row r="701" spans="1:46" ht="12.75"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c r="AA701" s="37"/>
      <c r="AB701" s="679"/>
      <c r="AC701" s="679"/>
      <c r="AD701" s="679"/>
      <c r="AE701" s="679"/>
      <c r="AF701" s="679"/>
      <c r="AG701" s="679"/>
      <c r="AH701" s="679"/>
      <c r="AI701" s="679"/>
      <c r="AJ701" s="679"/>
      <c r="AK701" s="679"/>
      <c r="AL701" s="679"/>
      <c r="AM701" s="679"/>
      <c r="AN701" s="679"/>
      <c r="AO701" s="648"/>
      <c r="AP701" s="648"/>
      <c r="AQ701" s="679"/>
      <c r="AR701" s="679"/>
      <c r="AS701" s="679"/>
      <c r="AT701" s="648"/>
    </row>
    <row r="702" spans="1:46" ht="12.75"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c r="AA702" s="37"/>
      <c r="AB702" s="679"/>
      <c r="AC702" s="679"/>
      <c r="AD702" s="679"/>
      <c r="AE702" s="679"/>
      <c r="AF702" s="679"/>
      <c r="AG702" s="679"/>
      <c r="AH702" s="679"/>
      <c r="AI702" s="679"/>
      <c r="AJ702" s="679"/>
      <c r="AK702" s="679"/>
      <c r="AL702" s="679"/>
      <c r="AM702" s="679"/>
      <c r="AN702" s="679"/>
      <c r="AO702" s="648"/>
      <c r="AP702" s="648"/>
      <c r="AQ702" s="679"/>
      <c r="AR702" s="679"/>
      <c r="AS702" s="679"/>
      <c r="AT702" s="648"/>
    </row>
    <row r="703" spans="1:46" ht="12.75"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c r="AA703" s="37"/>
      <c r="AB703" s="679"/>
      <c r="AC703" s="679"/>
      <c r="AD703" s="679"/>
      <c r="AE703" s="679"/>
      <c r="AF703" s="679"/>
      <c r="AG703" s="679"/>
      <c r="AH703" s="679"/>
      <c r="AI703" s="679"/>
      <c r="AJ703" s="679"/>
      <c r="AK703" s="679"/>
      <c r="AL703" s="679"/>
      <c r="AM703" s="679"/>
      <c r="AN703" s="679"/>
      <c r="AO703" s="648"/>
      <c r="AP703" s="648"/>
      <c r="AQ703" s="679"/>
      <c r="AR703" s="679"/>
      <c r="AS703" s="679"/>
      <c r="AT703" s="648"/>
    </row>
    <row r="704" spans="1:46" ht="12.75"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c r="AA704" s="37"/>
      <c r="AB704" s="679"/>
      <c r="AC704" s="679"/>
      <c r="AD704" s="679"/>
      <c r="AE704" s="679"/>
      <c r="AF704" s="679"/>
      <c r="AG704" s="679"/>
      <c r="AH704" s="679"/>
      <c r="AI704" s="679"/>
      <c r="AJ704" s="679"/>
      <c r="AK704" s="679"/>
      <c r="AL704" s="679"/>
      <c r="AM704" s="679"/>
      <c r="AN704" s="679"/>
      <c r="AO704" s="648"/>
      <c r="AP704" s="648"/>
      <c r="AQ704" s="679"/>
      <c r="AR704" s="679"/>
      <c r="AS704" s="679"/>
      <c r="AT704" s="648"/>
    </row>
    <row r="705" spans="1:46" ht="12.75"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c r="AA705" s="37"/>
      <c r="AB705" s="679"/>
      <c r="AC705" s="679"/>
      <c r="AD705" s="679"/>
      <c r="AE705" s="679"/>
      <c r="AF705" s="679"/>
      <c r="AG705" s="679"/>
      <c r="AH705" s="679"/>
      <c r="AI705" s="679"/>
      <c r="AJ705" s="679"/>
      <c r="AK705" s="679"/>
      <c r="AL705" s="679"/>
      <c r="AM705" s="679"/>
      <c r="AN705" s="679"/>
      <c r="AO705" s="648"/>
      <c r="AP705" s="648"/>
      <c r="AQ705" s="679"/>
      <c r="AR705" s="679"/>
      <c r="AS705" s="679"/>
      <c r="AT705" s="648"/>
    </row>
    <row r="706" spans="1:46" ht="12.75"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c r="AA706" s="37"/>
      <c r="AB706" s="679"/>
      <c r="AC706" s="679"/>
      <c r="AD706" s="679"/>
      <c r="AE706" s="679"/>
      <c r="AF706" s="679"/>
      <c r="AG706" s="679"/>
      <c r="AH706" s="679"/>
      <c r="AI706" s="679"/>
      <c r="AJ706" s="679"/>
      <c r="AK706" s="679"/>
      <c r="AL706" s="679"/>
      <c r="AM706" s="679"/>
      <c r="AN706" s="679"/>
      <c r="AO706" s="648"/>
      <c r="AP706" s="648"/>
      <c r="AQ706" s="679"/>
      <c r="AR706" s="679"/>
      <c r="AS706" s="679"/>
      <c r="AT706" s="648"/>
    </row>
    <row r="707" spans="1:46" ht="12.75"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c r="AA707" s="37"/>
      <c r="AB707" s="679"/>
      <c r="AC707" s="679"/>
      <c r="AD707" s="679"/>
      <c r="AE707" s="679"/>
      <c r="AF707" s="679"/>
      <c r="AG707" s="679"/>
      <c r="AH707" s="679"/>
      <c r="AI707" s="679"/>
      <c r="AJ707" s="679"/>
      <c r="AK707" s="679"/>
      <c r="AL707" s="679"/>
      <c r="AM707" s="679"/>
      <c r="AN707" s="679"/>
      <c r="AO707" s="648"/>
      <c r="AP707" s="648"/>
      <c r="AQ707" s="679"/>
      <c r="AR707" s="679"/>
      <c r="AS707" s="679"/>
      <c r="AT707" s="648"/>
    </row>
    <row r="708" spans="1:46" ht="12.75"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c r="AA708" s="37"/>
      <c r="AB708" s="679"/>
      <c r="AC708" s="679"/>
      <c r="AD708" s="679"/>
      <c r="AE708" s="679"/>
      <c r="AF708" s="679"/>
      <c r="AG708" s="679"/>
      <c r="AH708" s="679"/>
      <c r="AI708" s="679"/>
      <c r="AJ708" s="679"/>
      <c r="AK708" s="679"/>
      <c r="AL708" s="679"/>
      <c r="AM708" s="679"/>
      <c r="AN708" s="679"/>
      <c r="AO708" s="648"/>
      <c r="AP708" s="648"/>
      <c r="AQ708" s="679"/>
      <c r="AR708" s="679"/>
      <c r="AS708" s="679"/>
      <c r="AT708" s="648"/>
    </row>
    <row r="709" spans="1:46" ht="12.75"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c r="AA709" s="37"/>
      <c r="AB709" s="679"/>
      <c r="AC709" s="679"/>
      <c r="AD709" s="679"/>
      <c r="AE709" s="679"/>
      <c r="AF709" s="679"/>
      <c r="AG709" s="679"/>
      <c r="AH709" s="679"/>
      <c r="AI709" s="679"/>
      <c r="AJ709" s="679"/>
      <c r="AK709" s="679"/>
      <c r="AL709" s="679"/>
      <c r="AM709" s="679"/>
      <c r="AN709" s="679"/>
      <c r="AO709" s="648"/>
      <c r="AP709" s="648"/>
      <c r="AQ709" s="679"/>
      <c r="AR709" s="679"/>
      <c r="AS709" s="679"/>
      <c r="AT709" s="648"/>
    </row>
    <row r="710" spans="1:46" ht="12.75"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c r="AA710" s="37"/>
      <c r="AB710" s="679"/>
      <c r="AC710" s="679"/>
      <c r="AD710" s="679"/>
      <c r="AE710" s="679"/>
      <c r="AF710" s="679"/>
      <c r="AG710" s="679"/>
      <c r="AH710" s="679"/>
      <c r="AI710" s="679"/>
      <c r="AJ710" s="679"/>
      <c r="AK710" s="679"/>
      <c r="AL710" s="679"/>
      <c r="AM710" s="679"/>
      <c r="AN710" s="679"/>
      <c r="AO710" s="648"/>
      <c r="AP710" s="648"/>
      <c r="AQ710" s="679"/>
      <c r="AR710" s="679"/>
      <c r="AS710" s="679"/>
      <c r="AT710" s="648"/>
    </row>
    <row r="711" spans="1:46" ht="12.75"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c r="AA711" s="37"/>
      <c r="AB711" s="679"/>
      <c r="AC711" s="679"/>
      <c r="AD711" s="679"/>
      <c r="AE711" s="679"/>
      <c r="AF711" s="679"/>
      <c r="AG711" s="679"/>
      <c r="AH711" s="679"/>
      <c r="AI711" s="679"/>
      <c r="AJ711" s="679"/>
      <c r="AK711" s="679"/>
      <c r="AL711" s="679"/>
      <c r="AM711" s="679"/>
      <c r="AN711" s="679"/>
      <c r="AO711" s="648"/>
      <c r="AP711" s="648"/>
      <c r="AQ711" s="679"/>
      <c r="AR711" s="679"/>
      <c r="AS711" s="679"/>
      <c r="AT711" s="648"/>
    </row>
    <row r="712" spans="1:46" ht="12.75"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c r="AA712" s="37"/>
      <c r="AB712" s="679"/>
      <c r="AC712" s="679"/>
      <c r="AD712" s="679"/>
      <c r="AE712" s="679"/>
      <c r="AF712" s="679"/>
      <c r="AG712" s="679"/>
      <c r="AH712" s="679"/>
      <c r="AI712" s="679"/>
      <c r="AJ712" s="679"/>
      <c r="AK712" s="679"/>
      <c r="AL712" s="679"/>
      <c r="AM712" s="679"/>
      <c r="AN712" s="679"/>
      <c r="AO712" s="648"/>
      <c r="AP712" s="648"/>
      <c r="AQ712" s="679"/>
      <c r="AR712" s="679"/>
      <c r="AS712" s="679"/>
      <c r="AT712" s="648"/>
    </row>
    <row r="713" spans="1:46" ht="12.75"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c r="AA713" s="37"/>
      <c r="AB713" s="679"/>
      <c r="AC713" s="679"/>
      <c r="AD713" s="679"/>
      <c r="AE713" s="679"/>
      <c r="AF713" s="679"/>
      <c r="AG713" s="679"/>
      <c r="AH713" s="679"/>
      <c r="AI713" s="679"/>
      <c r="AJ713" s="679"/>
      <c r="AK713" s="679"/>
      <c r="AL713" s="679"/>
      <c r="AM713" s="679"/>
      <c r="AN713" s="679"/>
      <c r="AO713" s="648"/>
      <c r="AP713" s="648"/>
      <c r="AQ713" s="679"/>
      <c r="AR713" s="679"/>
      <c r="AS713" s="679"/>
      <c r="AT713" s="648"/>
    </row>
    <row r="714" spans="1:46" ht="12.75"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c r="AA714" s="37"/>
      <c r="AB714" s="679"/>
      <c r="AC714" s="679"/>
      <c r="AD714" s="679"/>
      <c r="AE714" s="679"/>
      <c r="AF714" s="679"/>
      <c r="AG714" s="679"/>
      <c r="AH714" s="679"/>
      <c r="AI714" s="679"/>
      <c r="AJ714" s="679"/>
      <c r="AK714" s="679"/>
      <c r="AL714" s="679"/>
      <c r="AM714" s="679"/>
      <c r="AN714" s="679"/>
      <c r="AO714" s="648"/>
      <c r="AP714" s="648"/>
      <c r="AQ714" s="679"/>
      <c r="AR714" s="679"/>
      <c r="AS714" s="679"/>
      <c r="AT714" s="648"/>
    </row>
    <row r="715" spans="1:46" ht="12.75"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c r="AA715" s="37"/>
      <c r="AB715" s="679"/>
      <c r="AC715" s="679"/>
      <c r="AD715" s="679"/>
      <c r="AE715" s="679"/>
      <c r="AF715" s="679"/>
      <c r="AG715" s="679"/>
      <c r="AH715" s="679"/>
      <c r="AI715" s="679"/>
      <c r="AJ715" s="679"/>
      <c r="AK715" s="679"/>
      <c r="AL715" s="679"/>
      <c r="AM715" s="679"/>
      <c r="AN715" s="679"/>
      <c r="AO715" s="648"/>
      <c r="AP715" s="648"/>
      <c r="AQ715" s="679"/>
      <c r="AR715" s="679"/>
      <c r="AS715" s="679"/>
      <c r="AT715" s="648"/>
    </row>
    <row r="716" spans="1:46" ht="12.75"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c r="AA716" s="37"/>
      <c r="AB716" s="679"/>
      <c r="AC716" s="679"/>
      <c r="AD716" s="679"/>
      <c r="AE716" s="679"/>
      <c r="AF716" s="679"/>
      <c r="AG716" s="679"/>
      <c r="AH716" s="679"/>
      <c r="AI716" s="679"/>
      <c r="AJ716" s="679"/>
      <c r="AK716" s="679"/>
      <c r="AL716" s="679"/>
      <c r="AM716" s="679"/>
      <c r="AN716" s="679"/>
      <c r="AO716" s="648"/>
      <c r="AP716" s="648"/>
      <c r="AQ716" s="679"/>
      <c r="AR716" s="679"/>
      <c r="AS716" s="679"/>
      <c r="AT716" s="648"/>
    </row>
    <row r="717" spans="1:46" ht="12.75"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c r="AA717" s="37"/>
      <c r="AB717" s="679"/>
      <c r="AC717" s="679"/>
      <c r="AD717" s="679"/>
      <c r="AE717" s="679"/>
      <c r="AF717" s="679"/>
      <c r="AG717" s="679"/>
      <c r="AH717" s="679"/>
      <c r="AI717" s="679"/>
      <c r="AJ717" s="679"/>
      <c r="AK717" s="679"/>
      <c r="AL717" s="679"/>
      <c r="AM717" s="679"/>
      <c r="AN717" s="679"/>
      <c r="AO717" s="648"/>
      <c r="AP717" s="648"/>
      <c r="AQ717" s="679"/>
      <c r="AR717" s="679"/>
      <c r="AS717" s="679"/>
      <c r="AT717" s="648"/>
    </row>
    <row r="718" spans="1:46" ht="12.75"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c r="AA718" s="37"/>
      <c r="AB718" s="679"/>
      <c r="AC718" s="679"/>
      <c r="AD718" s="679"/>
      <c r="AE718" s="679"/>
      <c r="AF718" s="679"/>
      <c r="AG718" s="679"/>
      <c r="AH718" s="679"/>
      <c r="AI718" s="679"/>
      <c r="AJ718" s="679"/>
      <c r="AK718" s="679"/>
      <c r="AL718" s="679"/>
      <c r="AM718" s="679"/>
      <c r="AN718" s="679"/>
      <c r="AO718" s="648"/>
      <c r="AP718" s="648"/>
      <c r="AQ718" s="679"/>
      <c r="AR718" s="679"/>
      <c r="AS718" s="679"/>
      <c r="AT718" s="648"/>
    </row>
    <row r="719" spans="1:46" ht="12.75"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c r="AA719" s="37"/>
      <c r="AB719" s="679"/>
      <c r="AC719" s="679"/>
      <c r="AD719" s="679"/>
      <c r="AE719" s="679"/>
      <c r="AF719" s="679"/>
      <c r="AG719" s="679"/>
      <c r="AH719" s="679"/>
      <c r="AI719" s="679"/>
      <c r="AJ719" s="679"/>
      <c r="AK719" s="679"/>
      <c r="AL719" s="679"/>
      <c r="AM719" s="679"/>
      <c r="AN719" s="679"/>
      <c r="AO719" s="648"/>
      <c r="AP719" s="648"/>
      <c r="AQ719" s="679"/>
      <c r="AR719" s="679"/>
      <c r="AS719" s="679"/>
      <c r="AT719" s="648"/>
    </row>
    <row r="720" spans="1:46" ht="12.75"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c r="AA720" s="37"/>
      <c r="AB720" s="679"/>
      <c r="AC720" s="679"/>
      <c r="AD720" s="679"/>
      <c r="AE720" s="679"/>
      <c r="AF720" s="679"/>
      <c r="AG720" s="679"/>
      <c r="AH720" s="679"/>
      <c r="AI720" s="679"/>
      <c r="AJ720" s="679"/>
      <c r="AK720" s="679"/>
      <c r="AL720" s="679"/>
      <c r="AM720" s="679"/>
      <c r="AN720" s="679"/>
      <c r="AO720" s="648"/>
      <c r="AP720" s="648"/>
      <c r="AQ720" s="679"/>
      <c r="AR720" s="679"/>
      <c r="AS720" s="679"/>
      <c r="AT720" s="648"/>
    </row>
    <row r="721" spans="1:46" ht="12.75"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c r="AA721" s="37"/>
      <c r="AB721" s="679"/>
      <c r="AC721" s="679"/>
      <c r="AD721" s="679"/>
      <c r="AE721" s="679"/>
      <c r="AF721" s="679"/>
      <c r="AG721" s="679"/>
      <c r="AH721" s="679"/>
      <c r="AI721" s="679"/>
      <c r="AJ721" s="679"/>
      <c r="AK721" s="679"/>
      <c r="AL721" s="679"/>
      <c r="AM721" s="679"/>
      <c r="AN721" s="679"/>
      <c r="AO721" s="648"/>
      <c r="AP721" s="648"/>
      <c r="AQ721" s="679"/>
      <c r="AR721" s="679"/>
      <c r="AS721" s="679"/>
      <c r="AT721" s="648"/>
    </row>
    <row r="722" spans="1:46" ht="12.75"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c r="AA722" s="37"/>
      <c r="AB722" s="679"/>
      <c r="AC722" s="679"/>
      <c r="AD722" s="679"/>
      <c r="AE722" s="679"/>
      <c r="AF722" s="679"/>
      <c r="AG722" s="679"/>
      <c r="AH722" s="679"/>
      <c r="AI722" s="679"/>
      <c r="AJ722" s="679"/>
      <c r="AK722" s="679"/>
      <c r="AL722" s="679"/>
      <c r="AM722" s="679"/>
      <c r="AN722" s="679"/>
      <c r="AO722" s="648"/>
      <c r="AP722" s="648"/>
      <c r="AQ722" s="679"/>
      <c r="AR722" s="679"/>
      <c r="AS722" s="679"/>
      <c r="AT722" s="648"/>
    </row>
    <row r="723" spans="1:46" ht="12.75"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c r="AA723" s="37"/>
      <c r="AB723" s="679"/>
      <c r="AC723" s="679"/>
      <c r="AD723" s="679"/>
      <c r="AE723" s="679"/>
      <c r="AF723" s="679"/>
      <c r="AG723" s="679"/>
      <c r="AH723" s="679"/>
      <c r="AI723" s="679"/>
      <c r="AJ723" s="679"/>
      <c r="AK723" s="679"/>
      <c r="AL723" s="679"/>
      <c r="AM723" s="679"/>
      <c r="AN723" s="679"/>
      <c r="AO723" s="648"/>
      <c r="AP723" s="648"/>
      <c r="AQ723" s="679"/>
      <c r="AR723" s="679"/>
      <c r="AS723" s="679"/>
      <c r="AT723" s="648"/>
    </row>
    <row r="724" spans="1:46" ht="12.75"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c r="AA724" s="37"/>
      <c r="AB724" s="679"/>
      <c r="AC724" s="679"/>
      <c r="AD724" s="679"/>
      <c r="AE724" s="679"/>
      <c r="AF724" s="679"/>
      <c r="AG724" s="679"/>
      <c r="AH724" s="679"/>
      <c r="AI724" s="679"/>
      <c r="AJ724" s="679"/>
      <c r="AK724" s="679"/>
      <c r="AL724" s="679"/>
      <c r="AM724" s="679"/>
      <c r="AN724" s="679"/>
      <c r="AO724" s="648"/>
      <c r="AP724" s="648"/>
      <c r="AQ724" s="679"/>
      <c r="AR724" s="679"/>
      <c r="AS724" s="679"/>
      <c r="AT724" s="648"/>
    </row>
    <row r="725" spans="1:46" ht="12.75"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c r="AA725" s="37"/>
      <c r="AB725" s="679"/>
      <c r="AC725" s="679"/>
      <c r="AD725" s="679"/>
      <c r="AE725" s="679"/>
      <c r="AF725" s="679"/>
      <c r="AG725" s="679"/>
      <c r="AH725" s="679"/>
      <c r="AI725" s="679"/>
      <c r="AJ725" s="679"/>
      <c r="AK725" s="679"/>
      <c r="AL725" s="679"/>
      <c r="AM725" s="679"/>
      <c r="AN725" s="679"/>
      <c r="AO725" s="648"/>
      <c r="AP725" s="648"/>
      <c r="AQ725" s="679"/>
      <c r="AR725" s="679"/>
      <c r="AS725" s="679"/>
      <c r="AT725" s="648"/>
    </row>
    <row r="726" spans="1:46" ht="12.75"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c r="AA726" s="37"/>
      <c r="AB726" s="679"/>
      <c r="AC726" s="679"/>
      <c r="AD726" s="679"/>
      <c r="AE726" s="679"/>
      <c r="AF726" s="679"/>
      <c r="AG726" s="679"/>
      <c r="AH726" s="679"/>
      <c r="AI726" s="679"/>
      <c r="AJ726" s="679"/>
      <c r="AK726" s="679"/>
      <c r="AL726" s="679"/>
      <c r="AM726" s="679"/>
      <c r="AN726" s="679"/>
      <c r="AO726" s="648"/>
      <c r="AP726" s="648"/>
      <c r="AQ726" s="679"/>
      <c r="AR726" s="679"/>
      <c r="AS726" s="679"/>
      <c r="AT726" s="648"/>
    </row>
    <row r="727" spans="1:46" ht="12.75"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c r="AA727" s="37"/>
      <c r="AB727" s="679"/>
      <c r="AC727" s="679"/>
      <c r="AD727" s="679"/>
      <c r="AE727" s="679"/>
      <c r="AF727" s="679"/>
      <c r="AG727" s="679"/>
      <c r="AH727" s="679"/>
      <c r="AI727" s="679"/>
      <c r="AJ727" s="679"/>
      <c r="AK727" s="679"/>
      <c r="AL727" s="679"/>
      <c r="AM727" s="679"/>
      <c r="AN727" s="679"/>
      <c r="AO727" s="648"/>
      <c r="AP727" s="648"/>
      <c r="AQ727" s="679"/>
      <c r="AR727" s="679"/>
      <c r="AS727" s="679"/>
      <c r="AT727" s="648"/>
    </row>
    <row r="728" spans="1:46" ht="12.75"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c r="AA728" s="37"/>
      <c r="AB728" s="679"/>
      <c r="AC728" s="679"/>
      <c r="AD728" s="679"/>
      <c r="AE728" s="679"/>
      <c r="AF728" s="679"/>
      <c r="AG728" s="679"/>
      <c r="AH728" s="679"/>
      <c r="AI728" s="679"/>
      <c r="AJ728" s="679"/>
      <c r="AK728" s="679"/>
      <c r="AL728" s="679"/>
      <c r="AM728" s="679"/>
      <c r="AN728" s="679"/>
      <c r="AO728" s="648"/>
      <c r="AP728" s="648"/>
      <c r="AQ728" s="679"/>
      <c r="AR728" s="679"/>
      <c r="AS728" s="679"/>
      <c r="AT728" s="648"/>
    </row>
    <row r="729" spans="1:46" ht="12.75"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c r="AA729" s="37"/>
      <c r="AB729" s="679"/>
      <c r="AC729" s="679"/>
      <c r="AD729" s="679"/>
      <c r="AE729" s="679"/>
      <c r="AF729" s="679"/>
      <c r="AG729" s="679"/>
      <c r="AH729" s="679"/>
      <c r="AI729" s="679"/>
      <c r="AJ729" s="679"/>
      <c r="AK729" s="679"/>
      <c r="AL729" s="679"/>
      <c r="AM729" s="679"/>
      <c r="AN729" s="679"/>
      <c r="AO729" s="648"/>
      <c r="AP729" s="648"/>
      <c r="AQ729" s="679"/>
      <c r="AR729" s="679"/>
      <c r="AS729" s="679"/>
      <c r="AT729" s="648"/>
    </row>
    <row r="730" spans="1:46" ht="12.75"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c r="AA730" s="37"/>
      <c r="AB730" s="679"/>
      <c r="AC730" s="679"/>
      <c r="AD730" s="679"/>
      <c r="AE730" s="679"/>
      <c r="AF730" s="679"/>
      <c r="AG730" s="679"/>
      <c r="AH730" s="679"/>
      <c r="AI730" s="679"/>
      <c r="AJ730" s="679"/>
      <c r="AK730" s="679"/>
      <c r="AL730" s="679"/>
      <c r="AM730" s="679"/>
      <c r="AN730" s="679"/>
      <c r="AO730" s="648"/>
      <c r="AP730" s="648"/>
      <c r="AQ730" s="679"/>
      <c r="AR730" s="679"/>
      <c r="AS730" s="679"/>
      <c r="AT730" s="648"/>
    </row>
    <row r="731" spans="1:46" ht="12.75"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c r="AA731" s="37"/>
      <c r="AB731" s="679"/>
      <c r="AC731" s="679"/>
      <c r="AD731" s="679"/>
      <c r="AE731" s="679"/>
      <c r="AF731" s="679"/>
      <c r="AG731" s="679"/>
      <c r="AH731" s="679"/>
      <c r="AI731" s="679"/>
      <c r="AJ731" s="679"/>
      <c r="AK731" s="679"/>
      <c r="AL731" s="679"/>
      <c r="AM731" s="679"/>
      <c r="AN731" s="679"/>
      <c r="AO731" s="648"/>
      <c r="AP731" s="648"/>
      <c r="AQ731" s="679"/>
      <c r="AR731" s="679"/>
      <c r="AS731" s="679"/>
      <c r="AT731" s="648"/>
    </row>
    <row r="732" spans="1:46" ht="12.75"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c r="AA732" s="37"/>
      <c r="AB732" s="679"/>
      <c r="AC732" s="679"/>
      <c r="AD732" s="679"/>
      <c r="AE732" s="679"/>
      <c r="AF732" s="679"/>
      <c r="AG732" s="679"/>
      <c r="AH732" s="679"/>
      <c r="AI732" s="679"/>
      <c r="AJ732" s="679"/>
      <c r="AK732" s="679"/>
      <c r="AL732" s="679"/>
      <c r="AM732" s="679"/>
      <c r="AN732" s="679"/>
      <c r="AO732" s="648"/>
      <c r="AP732" s="648"/>
      <c r="AQ732" s="679"/>
      <c r="AR732" s="679"/>
      <c r="AS732" s="679"/>
      <c r="AT732" s="648"/>
    </row>
    <row r="733" spans="1:46" ht="12.75"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c r="AA733" s="37"/>
      <c r="AB733" s="679"/>
      <c r="AC733" s="679"/>
      <c r="AD733" s="679"/>
      <c r="AE733" s="679"/>
      <c r="AF733" s="679"/>
      <c r="AG733" s="679"/>
      <c r="AH733" s="679"/>
      <c r="AI733" s="679"/>
      <c r="AJ733" s="679"/>
      <c r="AK733" s="679"/>
      <c r="AL733" s="679"/>
      <c r="AM733" s="679"/>
      <c r="AN733" s="679"/>
      <c r="AO733" s="648"/>
      <c r="AP733" s="648"/>
      <c r="AQ733" s="679"/>
      <c r="AR733" s="679"/>
      <c r="AS733" s="679"/>
      <c r="AT733" s="648"/>
    </row>
    <row r="734" spans="1:46" ht="12.75"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c r="AA734" s="37"/>
      <c r="AB734" s="679"/>
      <c r="AC734" s="679"/>
      <c r="AD734" s="679"/>
      <c r="AE734" s="679"/>
      <c r="AF734" s="679"/>
      <c r="AG734" s="679"/>
      <c r="AH734" s="679"/>
      <c r="AI734" s="679"/>
      <c r="AJ734" s="679"/>
      <c r="AK734" s="679"/>
      <c r="AL734" s="679"/>
      <c r="AM734" s="679"/>
      <c r="AN734" s="679"/>
      <c r="AO734" s="648"/>
      <c r="AP734" s="648"/>
      <c r="AQ734" s="679"/>
      <c r="AR734" s="679"/>
      <c r="AS734" s="679"/>
      <c r="AT734" s="648"/>
    </row>
    <row r="735" spans="1:46" ht="12.75"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c r="AA735" s="37"/>
      <c r="AB735" s="679"/>
      <c r="AC735" s="679"/>
      <c r="AD735" s="679"/>
      <c r="AE735" s="679"/>
      <c r="AF735" s="679"/>
      <c r="AG735" s="679"/>
      <c r="AH735" s="679"/>
      <c r="AI735" s="679"/>
      <c r="AJ735" s="679"/>
      <c r="AK735" s="679"/>
      <c r="AL735" s="679"/>
      <c r="AM735" s="679"/>
      <c r="AN735" s="679"/>
      <c r="AO735" s="648"/>
      <c r="AP735" s="648"/>
      <c r="AQ735" s="679"/>
      <c r="AR735" s="679"/>
      <c r="AS735" s="679"/>
      <c r="AT735" s="648"/>
    </row>
    <row r="736" spans="1:46" ht="12.75"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c r="AA736" s="37"/>
      <c r="AB736" s="679"/>
      <c r="AC736" s="679"/>
      <c r="AD736" s="679"/>
      <c r="AE736" s="679"/>
      <c r="AF736" s="679"/>
      <c r="AG736" s="679"/>
      <c r="AH736" s="679"/>
      <c r="AI736" s="679"/>
      <c r="AJ736" s="679"/>
      <c r="AK736" s="679"/>
      <c r="AL736" s="679"/>
      <c r="AM736" s="679"/>
      <c r="AN736" s="679"/>
      <c r="AO736" s="648"/>
      <c r="AP736" s="648"/>
      <c r="AQ736" s="679"/>
      <c r="AR736" s="679"/>
      <c r="AS736" s="679"/>
      <c r="AT736" s="648"/>
    </row>
    <row r="737" spans="1:46" ht="12.75"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c r="AA737" s="37"/>
      <c r="AB737" s="679"/>
      <c r="AC737" s="679"/>
      <c r="AD737" s="679"/>
      <c r="AE737" s="679"/>
      <c r="AF737" s="679"/>
      <c r="AG737" s="679"/>
      <c r="AH737" s="679"/>
      <c r="AI737" s="679"/>
      <c r="AJ737" s="679"/>
      <c r="AK737" s="679"/>
      <c r="AL737" s="679"/>
      <c r="AM737" s="679"/>
      <c r="AN737" s="679"/>
      <c r="AO737" s="648"/>
      <c r="AP737" s="648"/>
      <c r="AQ737" s="679"/>
      <c r="AR737" s="679"/>
      <c r="AS737" s="679"/>
      <c r="AT737" s="648"/>
    </row>
    <row r="738" spans="1:46" ht="12.75"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c r="AA738" s="37"/>
      <c r="AB738" s="679"/>
      <c r="AC738" s="679"/>
      <c r="AD738" s="679"/>
      <c r="AE738" s="679"/>
      <c r="AF738" s="679"/>
      <c r="AG738" s="679"/>
      <c r="AH738" s="679"/>
      <c r="AI738" s="679"/>
      <c r="AJ738" s="679"/>
      <c r="AK738" s="679"/>
      <c r="AL738" s="679"/>
      <c r="AM738" s="679"/>
      <c r="AN738" s="679"/>
      <c r="AO738" s="648"/>
      <c r="AP738" s="648"/>
      <c r="AQ738" s="679"/>
      <c r="AR738" s="679"/>
      <c r="AS738" s="679"/>
      <c r="AT738" s="648"/>
    </row>
    <row r="739" spans="1:46" ht="12.75"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c r="AA739" s="37"/>
      <c r="AB739" s="679"/>
      <c r="AC739" s="679"/>
      <c r="AD739" s="679"/>
      <c r="AE739" s="679"/>
      <c r="AF739" s="679"/>
      <c r="AG739" s="679"/>
      <c r="AH739" s="679"/>
      <c r="AI739" s="679"/>
      <c r="AJ739" s="679"/>
      <c r="AK739" s="679"/>
      <c r="AL739" s="679"/>
      <c r="AM739" s="679"/>
      <c r="AN739" s="679"/>
      <c r="AO739" s="648"/>
      <c r="AP739" s="648"/>
      <c r="AQ739" s="679"/>
      <c r="AR739" s="679"/>
      <c r="AS739" s="679"/>
      <c r="AT739" s="648"/>
    </row>
    <row r="740" spans="1:46" ht="12.75"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c r="AA740" s="37"/>
      <c r="AB740" s="679"/>
      <c r="AC740" s="679"/>
      <c r="AD740" s="679"/>
      <c r="AE740" s="679"/>
      <c r="AF740" s="679"/>
      <c r="AG740" s="679"/>
      <c r="AH740" s="679"/>
      <c r="AI740" s="679"/>
      <c r="AJ740" s="679"/>
      <c r="AK740" s="679"/>
      <c r="AL740" s="679"/>
      <c r="AM740" s="679"/>
      <c r="AN740" s="679"/>
      <c r="AO740" s="648"/>
      <c r="AP740" s="648"/>
      <c r="AQ740" s="679"/>
      <c r="AR740" s="679"/>
      <c r="AS740" s="679"/>
      <c r="AT740" s="648"/>
    </row>
    <row r="741" spans="1:46" ht="12.75"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c r="AA741" s="37"/>
      <c r="AB741" s="679"/>
      <c r="AC741" s="679"/>
      <c r="AD741" s="679"/>
      <c r="AE741" s="679"/>
      <c r="AF741" s="679"/>
      <c r="AG741" s="679"/>
      <c r="AH741" s="679"/>
      <c r="AI741" s="679"/>
      <c r="AJ741" s="679"/>
      <c r="AK741" s="679"/>
      <c r="AL741" s="679"/>
      <c r="AM741" s="679"/>
      <c r="AN741" s="679"/>
      <c r="AO741" s="648"/>
      <c r="AP741" s="648"/>
      <c r="AQ741" s="679"/>
      <c r="AR741" s="679"/>
      <c r="AS741" s="679"/>
      <c r="AT741" s="648"/>
    </row>
    <row r="742" spans="1:46" ht="12.75"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c r="AA742" s="37"/>
      <c r="AB742" s="679"/>
      <c r="AC742" s="679"/>
      <c r="AD742" s="679"/>
      <c r="AE742" s="679"/>
      <c r="AF742" s="679"/>
      <c r="AG742" s="679"/>
      <c r="AH742" s="679"/>
      <c r="AI742" s="679"/>
      <c r="AJ742" s="679"/>
      <c r="AK742" s="679"/>
      <c r="AL742" s="679"/>
      <c r="AM742" s="679"/>
      <c r="AN742" s="679"/>
      <c r="AO742" s="648"/>
      <c r="AP742" s="648"/>
      <c r="AQ742" s="679"/>
      <c r="AR742" s="679"/>
      <c r="AS742" s="679"/>
      <c r="AT742" s="648"/>
    </row>
    <row r="743" spans="1:46" ht="12.75"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c r="AA743" s="37"/>
      <c r="AB743" s="679"/>
      <c r="AC743" s="679"/>
      <c r="AD743" s="679"/>
      <c r="AE743" s="679"/>
      <c r="AF743" s="679"/>
      <c r="AG743" s="679"/>
      <c r="AH743" s="679"/>
      <c r="AI743" s="679"/>
      <c r="AJ743" s="679"/>
      <c r="AK743" s="679"/>
      <c r="AL743" s="679"/>
      <c r="AM743" s="679"/>
      <c r="AN743" s="679"/>
      <c r="AO743" s="648"/>
      <c r="AP743" s="648"/>
      <c r="AQ743" s="679"/>
      <c r="AR743" s="679"/>
      <c r="AS743" s="679"/>
      <c r="AT743" s="648"/>
    </row>
    <row r="744" spans="1:46" ht="12.75"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c r="AA744" s="37"/>
      <c r="AB744" s="679"/>
      <c r="AC744" s="679"/>
      <c r="AD744" s="679"/>
      <c r="AE744" s="679"/>
      <c r="AF744" s="679"/>
      <c r="AG744" s="679"/>
      <c r="AH744" s="679"/>
      <c r="AI744" s="679"/>
      <c r="AJ744" s="679"/>
      <c r="AK744" s="679"/>
      <c r="AL744" s="679"/>
      <c r="AM744" s="679"/>
      <c r="AN744" s="679"/>
      <c r="AO744" s="648"/>
      <c r="AP744" s="648"/>
      <c r="AQ744" s="679"/>
      <c r="AR744" s="679"/>
      <c r="AS744" s="679"/>
      <c r="AT744" s="648"/>
    </row>
    <row r="745" spans="1:46" ht="12.75"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c r="AA745" s="37"/>
      <c r="AB745" s="679"/>
      <c r="AC745" s="679"/>
      <c r="AD745" s="679"/>
      <c r="AE745" s="679"/>
      <c r="AF745" s="679"/>
      <c r="AG745" s="679"/>
      <c r="AH745" s="679"/>
      <c r="AI745" s="679"/>
      <c r="AJ745" s="679"/>
      <c r="AK745" s="679"/>
      <c r="AL745" s="679"/>
      <c r="AM745" s="679"/>
      <c r="AN745" s="679"/>
      <c r="AO745" s="648"/>
      <c r="AP745" s="648"/>
      <c r="AQ745" s="679"/>
      <c r="AR745" s="679"/>
      <c r="AS745" s="679"/>
      <c r="AT745" s="648"/>
    </row>
    <row r="746" spans="1:46" ht="12.75"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c r="AA746" s="37"/>
      <c r="AB746" s="679"/>
      <c r="AC746" s="679"/>
      <c r="AD746" s="679"/>
      <c r="AE746" s="679"/>
      <c r="AF746" s="679"/>
      <c r="AG746" s="679"/>
      <c r="AH746" s="679"/>
      <c r="AI746" s="679"/>
      <c r="AJ746" s="679"/>
      <c r="AK746" s="679"/>
      <c r="AL746" s="679"/>
      <c r="AM746" s="679"/>
      <c r="AN746" s="679"/>
      <c r="AO746" s="648"/>
      <c r="AP746" s="648"/>
      <c r="AQ746" s="679"/>
      <c r="AR746" s="679"/>
      <c r="AS746" s="679"/>
      <c r="AT746" s="648"/>
    </row>
    <row r="747" spans="1:46" ht="12.75"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c r="AA747" s="37"/>
      <c r="AB747" s="679"/>
      <c r="AC747" s="679"/>
      <c r="AD747" s="679"/>
      <c r="AE747" s="679"/>
      <c r="AF747" s="679"/>
      <c r="AG747" s="679"/>
      <c r="AH747" s="679"/>
      <c r="AI747" s="679"/>
      <c r="AJ747" s="679"/>
      <c r="AK747" s="679"/>
      <c r="AL747" s="679"/>
      <c r="AM747" s="679"/>
      <c r="AN747" s="679"/>
      <c r="AO747" s="648"/>
      <c r="AP747" s="648"/>
      <c r="AQ747" s="679"/>
      <c r="AR747" s="679"/>
      <c r="AS747" s="679"/>
      <c r="AT747" s="648"/>
    </row>
    <row r="748" spans="1:46" ht="12.75"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c r="AA748" s="37"/>
      <c r="AB748" s="679"/>
      <c r="AC748" s="679"/>
      <c r="AD748" s="679"/>
      <c r="AE748" s="679"/>
      <c r="AF748" s="679"/>
      <c r="AG748" s="679"/>
      <c r="AH748" s="679"/>
      <c r="AI748" s="679"/>
      <c r="AJ748" s="679"/>
      <c r="AK748" s="679"/>
      <c r="AL748" s="679"/>
      <c r="AM748" s="679"/>
      <c r="AN748" s="679"/>
      <c r="AO748" s="648"/>
      <c r="AP748" s="648"/>
      <c r="AQ748" s="679"/>
      <c r="AR748" s="679"/>
      <c r="AS748" s="679"/>
      <c r="AT748" s="648"/>
    </row>
    <row r="749" spans="1:46" ht="12.75"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c r="AA749" s="37"/>
      <c r="AB749" s="679"/>
      <c r="AC749" s="679"/>
      <c r="AD749" s="679"/>
      <c r="AE749" s="679"/>
      <c r="AF749" s="679"/>
      <c r="AG749" s="679"/>
      <c r="AH749" s="679"/>
      <c r="AI749" s="679"/>
      <c r="AJ749" s="679"/>
      <c r="AK749" s="679"/>
      <c r="AL749" s="679"/>
      <c r="AM749" s="679"/>
      <c r="AN749" s="679"/>
      <c r="AO749" s="648"/>
      <c r="AP749" s="648"/>
      <c r="AQ749" s="679"/>
      <c r="AR749" s="679"/>
      <c r="AS749" s="679"/>
      <c r="AT749" s="648"/>
    </row>
    <row r="750" spans="1:46" ht="12.75"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c r="AA750" s="37"/>
      <c r="AB750" s="679"/>
      <c r="AC750" s="679"/>
      <c r="AD750" s="679"/>
      <c r="AE750" s="679"/>
      <c r="AF750" s="679"/>
      <c r="AG750" s="679"/>
      <c r="AH750" s="679"/>
      <c r="AI750" s="679"/>
      <c r="AJ750" s="679"/>
      <c r="AK750" s="679"/>
      <c r="AL750" s="679"/>
      <c r="AM750" s="679"/>
      <c r="AN750" s="679"/>
      <c r="AO750" s="648"/>
      <c r="AP750" s="648"/>
      <c r="AQ750" s="679"/>
      <c r="AR750" s="679"/>
      <c r="AS750" s="679"/>
      <c r="AT750" s="648"/>
    </row>
    <row r="751" spans="1:46" ht="12.75"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c r="AA751" s="37"/>
      <c r="AB751" s="679"/>
      <c r="AC751" s="679"/>
      <c r="AD751" s="679"/>
      <c r="AE751" s="679"/>
      <c r="AF751" s="679"/>
      <c r="AG751" s="679"/>
      <c r="AH751" s="679"/>
      <c r="AI751" s="679"/>
      <c r="AJ751" s="679"/>
      <c r="AK751" s="679"/>
      <c r="AL751" s="679"/>
      <c r="AM751" s="679"/>
      <c r="AN751" s="679"/>
      <c r="AO751" s="648"/>
      <c r="AP751" s="648"/>
      <c r="AQ751" s="679"/>
      <c r="AR751" s="679"/>
      <c r="AS751" s="679"/>
      <c r="AT751" s="648"/>
    </row>
    <row r="752" spans="1:46" ht="12.75"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c r="AA752" s="37"/>
      <c r="AB752" s="679"/>
      <c r="AC752" s="679"/>
      <c r="AD752" s="679"/>
      <c r="AE752" s="679"/>
      <c r="AF752" s="679"/>
      <c r="AG752" s="679"/>
      <c r="AH752" s="679"/>
      <c r="AI752" s="679"/>
      <c r="AJ752" s="679"/>
      <c r="AK752" s="679"/>
      <c r="AL752" s="679"/>
      <c r="AM752" s="679"/>
      <c r="AN752" s="679"/>
      <c r="AO752" s="648"/>
      <c r="AP752" s="648"/>
      <c r="AQ752" s="679"/>
      <c r="AR752" s="679"/>
      <c r="AS752" s="679"/>
      <c r="AT752" s="648"/>
    </row>
    <row r="753" spans="1:46" ht="12.75"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c r="AA753" s="37"/>
      <c r="AB753" s="679"/>
      <c r="AC753" s="679"/>
      <c r="AD753" s="679"/>
      <c r="AE753" s="679"/>
      <c r="AF753" s="679"/>
      <c r="AG753" s="679"/>
      <c r="AH753" s="679"/>
      <c r="AI753" s="679"/>
      <c r="AJ753" s="679"/>
      <c r="AK753" s="679"/>
      <c r="AL753" s="679"/>
      <c r="AM753" s="679"/>
      <c r="AN753" s="679"/>
      <c r="AO753" s="648"/>
      <c r="AP753" s="648"/>
      <c r="AQ753" s="679"/>
      <c r="AR753" s="679"/>
      <c r="AS753" s="679"/>
      <c r="AT753" s="648"/>
    </row>
    <row r="754" spans="1:46" ht="12.75"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c r="AA754" s="37"/>
      <c r="AB754" s="679"/>
      <c r="AC754" s="679"/>
      <c r="AD754" s="679"/>
      <c r="AE754" s="679"/>
      <c r="AF754" s="679"/>
      <c r="AG754" s="679"/>
      <c r="AH754" s="679"/>
      <c r="AI754" s="679"/>
      <c r="AJ754" s="679"/>
      <c r="AK754" s="679"/>
      <c r="AL754" s="679"/>
      <c r="AM754" s="679"/>
      <c r="AN754" s="679"/>
      <c r="AO754" s="648"/>
      <c r="AP754" s="648"/>
      <c r="AQ754" s="679"/>
      <c r="AR754" s="679"/>
      <c r="AS754" s="679"/>
      <c r="AT754" s="648"/>
    </row>
    <row r="755" spans="1:46" ht="12.75"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c r="AA755" s="37"/>
      <c r="AB755" s="679"/>
      <c r="AC755" s="679"/>
      <c r="AD755" s="679"/>
      <c r="AE755" s="679"/>
      <c r="AF755" s="679"/>
      <c r="AG755" s="679"/>
      <c r="AH755" s="679"/>
      <c r="AI755" s="679"/>
      <c r="AJ755" s="679"/>
      <c r="AK755" s="679"/>
      <c r="AL755" s="679"/>
      <c r="AM755" s="679"/>
      <c r="AN755" s="679"/>
      <c r="AO755" s="648"/>
      <c r="AP755" s="648"/>
      <c r="AQ755" s="679"/>
      <c r="AR755" s="679"/>
      <c r="AS755" s="679"/>
      <c r="AT755" s="648"/>
    </row>
    <row r="756" spans="1:46" ht="12.75"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c r="AA756" s="37"/>
      <c r="AB756" s="679"/>
      <c r="AC756" s="679"/>
      <c r="AD756" s="679"/>
      <c r="AE756" s="679"/>
      <c r="AF756" s="679"/>
      <c r="AG756" s="679"/>
      <c r="AH756" s="679"/>
      <c r="AI756" s="679"/>
      <c r="AJ756" s="679"/>
      <c r="AK756" s="679"/>
      <c r="AL756" s="679"/>
      <c r="AM756" s="679"/>
      <c r="AN756" s="679"/>
      <c r="AO756" s="648"/>
      <c r="AP756" s="648"/>
      <c r="AQ756" s="679"/>
      <c r="AR756" s="679"/>
      <c r="AS756" s="679"/>
      <c r="AT756" s="648"/>
    </row>
    <row r="757" spans="1:46" ht="12.75"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c r="AA757" s="37"/>
      <c r="AB757" s="679"/>
      <c r="AC757" s="679"/>
      <c r="AD757" s="679"/>
      <c r="AE757" s="679"/>
      <c r="AF757" s="679"/>
      <c r="AG757" s="679"/>
      <c r="AH757" s="679"/>
      <c r="AI757" s="679"/>
      <c r="AJ757" s="679"/>
      <c r="AK757" s="679"/>
      <c r="AL757" s="679"/>
      <c r="AM757" s="679"/>
      <c r="AN757" s="679"/>
      <c r="AO757" s="648"/>
      <c r="AP757" s="648"/>
      <c r="AQ757" s="679"/>
      <c r="AR757" s="679"/>
      <c r="AS757" s="679"/>
      <c r="AT757" s="648"/>
    </row>
    <row r="758" spans="1:46" ht="12.75"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c r="AA758" s="37"/>
      <c r="AB758" s="679"/>
      <c r="AC758" s="679"/>
      <c r="AD758" s="679"/>
      <c r="AE758" s="679"/>
      <c r="AF758" s="679"/>
      <c r="AG758" s="679"/>
      <c r="AH758" s="679"/>
      <c r="AI758" s="679"/>
      <c r="AJ758" s="679"/>
      <c r="AK758" s="679"/>
      <c r="AL758" s="679"/>
      <c r="AM758" s="679"/>
      <c r="AN758" s="679"/>
      <c r="AO758" s="648"/>
      <c r="AP758" s="648"/>
      <c r="AQ758" s="679"/>
      <c r="AR758" s="679"/>
      <c r="AS758" s="679"/>
      <c r="AT758" s="648"/>
    </row>
    <row r="759" spans="1:46" ht="12.75"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c r="AA759" s="37"/>
      <c r="AB759" s="679"/>
      <c r="AC759" s="679"/>
      <c r="AD759" s="679"/>
      <c r="AE759" s="679"/>
      <c r="AF759" s="679"/>
      <c r="AG759" s="679"/>
      <c r="AH759" s="679"/>
      <c r="AI759" s="679"/>
      <c r="AJ759" s="679"/>
      <c r="AK759" s="679"/>
      <c r="AL759" s="679"/>
      <c r="AM759" s="679"/>
      <c r="AN759" s="679"/>
      <c r="AO759" s="648"/>
      <c r="AP759" s="648"/>
      <c r="AQ759" s="679"/>
      <c r="AR759" s="679"/>
      <c r="AS759" s="679"/>
      <c r="AT759" s="648"/>
    </row>
    <row r="760" spans="1:46" ht="12.75"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c r="AA760" s="37"/>
      <c r="AB760" s="679"/>
      <c r="AC760" s="679"/>
      <c r="AD760" s="679"/>
      <c r="AE760" s="679"/>
      <c r="AF760" s="679"/>
      <c r="AG760" s="679"/>
      <c r="AH760" s="679"/>
      <c r="AI760" s="679"/>
      <c r="AJ760" s="679"/>
      <c r="AK760" s="679"/>
      <c r="AL760" s="679"/>
      <c r="AM760" s="679"/>
      <c r="AN760" s="679"/>
      <c r="AO760" s="648"/>
      <c r="AP760" s="648"/>
      <c r="AQ760" s="679"/>
      <c r="AR760" s="679"/>
      <c r="AS760" s="679"/>
      <c r="AT760" s="648"/>
    </row>
    <row r="761" spans="1:46" ht="12.75"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c r="AA761" s="37"/>
      <c r="AB761" s="679"/>
      <c r="AC761" s="679"/>
      <c r="AD761" s="679"/>
      <c r="AE761" s="679"/>
      <c r="AF761" s="679"/>
      <c r="AG761" s="679"/>
      <c r="AH761" s="679"/>
      <c r="AI761" s="679"/>
      <c r="AJ761" s="679"/>
      <c r="AK761" s="679"/>
      <c r="AL761" s="679"/>
      <c r="AM761" s="679"/>
      <c r="AN761" s="679"/>
      <c r="AO761" s="648"/>
      <c r="AP761" s="648"/>
      <c r="AQ761" s="679"/>
      <c r="AR761" s="679"/>
      <c r="AS761" s="679"/>
      <c r="AT761" s="648"/>
    </row>
    <row r="762" spans="1:46" ht="12.75"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c r="AA762" s="37"/>
      <c r="AB762" s="679"/>
      <c r="AC762" s="679"/>
      <c r="AD762" s="679"/>
      <c r="AE762" s="679"/>
      <c r="AF762" s="679"/>
      <c r="AG762" s="679"/>
      <c r="AH762" s="679"/>
      <c r="AI762" s="679"/>
      <c r="AJ762" s="679"/>
      <c r="AK762" s="679"/>
      <c r="AL762" s="679"/>
      <c r="AM762" s="679"/>
      <c r="AN762" s="679"/>
      <c r="AO762" s="648"/>
      <c r="AP762" s="648"/>
      <c r="AQ762" s="679"/>
      <c r="AR762" s="679"/>
      <c r="AS762" s="679"/>
      <c r="AT762" s="648"/>
    </row>
    <row r="763" spans="1:46" ht="12.75"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c r="AA763" s="37"/>
      <c r="AB763" s="679"/>
      <c r="AC763" s="679"/>
      <c r="AD763" s="679"/>
      <c r="AE763" s="679"/>
      <c r="AF763" s="679"/>
      <c r="AG763" s="679"/>
      <c r="AH763" s="679"/>
      <c r="AI763" s="679"/>
      <c r="AJ763" s="679"/>
      <c r="AK763" s="679"/>
      <c r="AL763" s="679"/>
      <c r="AM763" s="679"/>
      <c r="AN763" s="679"/>
      <c r="AO763" s="648"/>
      <c r="AP763" s="648"/>
      <c r="AQ763" s="679"/>
      <c r="AR763" s="679"/>
      <c r="AS763" s="679"/>
      <c r="AT763" s="648"/>
    </row>
    <row r="764" spans="1:46" ht="12.75"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c r="AA764" s="37"/>
      <c r="AB764" s="679"/>
      <c r="AC764" s="679"/>
      <c r="AD764" s="679"/>
      <c r="AE764" s="679"/>
      <c r="AF764" s="679"/>
      <c r="AG764" s="679"/>
      <c r="AH764" s="679"/>
      <c r="AI764" s="679"/>
      <c r="AJ764" s="679"/>
      <c r="AK764" s="679"/>
      <c r="AL764" s="679"/>
      <c r="AM764" s="679"/>
      <c r="AN764" s="679"/>
      <c r="AO764" s="648"/>
      <c r="AP764" s="648"/>
      <c r="AQ764" s="679"/>
      <c r="AR764" s="679"/>
      <c r="AS764" s="679"/>
      <c r="AT764" s="648"/>
    </row>
    <row r="765" spans="1:46" ht="12.75"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c r="AA765" s="37"/>
      <c r="AB765" s="679"/>
      <c r="AC765" s="679"/>
      <c r="AD765" s="679"/>
      <c r="AE765" s="679"/>
      <c r="AF765" s="679"/>
      <c r="AG765" s="679"/>
      <c r="AH765" s="679"/>
      <c r="AI765" s="679"/>
      <c r="AJ765" s="679"/>
      <c r="AK765" s="679"/>
      <c r="AL765" s="679"/>
      <c r="AM765" s="679"/>
      <c r="AN765" s="679"/>
      <c r="AO765" s="648"/>
      <c r="AP765" s="648"/>
      <c r="AQ765" s="679"/>
      <c r="AR765" s="679"/>
      <c r="AS765" s="679"/>
      <c r="AT765" s="648"/>
    </row>
    <row r="766" spans="1:46" ht="12.75"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c r="AA766" s="37"/>
      <c r="AB766" s="679"/>
      <c r="AC766" s="679"/>
      <c r="AD766" s="679"/>
      <c r="AE766" s="679"/>
      <c r="AF766" s="679"/>
      <c r="AG766" s="679"/>
      <c r="AH766" s="679"/>
      <c r="AI766" s="679"/>
      <c r="AJ766" s="679"/>
      <c r="AK766" s="679"/>
      <c r="AL766" s="679"/>
      <c r="AM766" s="679"/>
      <c r="AN766" s="679"/>
      <c r="AO766" s="648"/>
      <c r="AP766" s="648"/>
      <c r="AQ766" s="679"/>
      <c r="AR766" s="679"/>
      <c r="AS766" s="679"/>
      <c r="AT766" s="648"/>
    </row>
    <row r="767" spans="1:46" ht="12.75"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c r="AA767" s="37"/>
      <c r="AB767" s="679"/>
      <c r="AC767" s="679"/>
      <c r="AD767" s="679"/>
      <c r="AE767" s="679"/>
      <c r="AF767" s="679"/>
      <c r="AG767" s="679"/>
      <c r="AH767" s="679"/>
      <c r="AI767" s="679"/>
      <c r="AJ767" s="679"/>
      <c r="AK767" s="679"/>
      <c r="AL767" s="679"/>
      <c r="AM767" s="679"/>
      <c r="AN767" s="679"/>
      <c r="AO767" s="648"/>
      <c r="AP767" s="648"/>
      <c r="AQ767" s="679"/>
      <c r="AR767" s="679"/>
      <c r="AS767" s="679"/>
      <c r="AT767" s="648"/>
    </row>
    <row r="768" spans="1:46" ht="12.75"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c r="AA768" s="37"/>
      <c r="AB768" s="679"/>
      <c r="AC768" s="679"/>
      <c r="AD768" s="679"/>
      <c r="AE768" s="679"/>
      <c r="AF768" s="679"/>
      <c r="AG768" s="679"/>
      <c r="AH768" s="679"/>
      <c r="AI768" s="679"/>
      <c r="AJ768" s="679"/>
      <c r="AK768" s="679"/>
      <c r="AL768" s="679"/>
      <c r="AM768" s="679"/>
      <c r="AN768" s="679"/>
      <c r="AO768" s="648"/>
      <c r="AP768" s="648"/>
      <c r="AQ768" s="679"/>
      <c r="AR768" s="679"/>
      <c r="AS768" s="679"/>
      <c r="AT768" s="648"/>
    </row>
    <row r="769" spans="1:46" ht="12.75"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c r="AA769" s="37"/>
      <c r="AB769" s="679"/>
      <c r="AC769" s="679"/>
      <c r="AD769" s="679"/>
      <c r="AE769" s="679"/>
      <c r="AF769" s="679"/>
      <c r="AG769" s="679"/>
      <c r="AH769" s="679"/>
      <c r="AI769" s="679"/>
      <c r="AJ769" s="679"/>
      <c r="AK769" s="679"/>
      <c r="AL769" s="679"/>
      <c r="AM769" s="679"/>
      <c r="AN769" s="679"/>
      <c r="AO769" s="648"/>
      <c r="AP769" s="648"/>
      <c r="AQ769" s="679"/>
      <c r="AR769" s="679"/>
      <c r="AS769" s="679"/>
      <c r="AT769" s="648"/>
    </row>
    <row r="770" spans="1:46" ht="12.75"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c r="AA770" s="37"/>
      <c r="AB770" s="679"/>
      <c r="AC770" s="679"/>
      <c r="AD770" s="679"/>
      <c r="AE770" s="679"/>
      <c r="AF770" s="679"/>
      <c r="AG770" s="679"/>
      <c r="AH770" s="679"/>
      <c r="AI770" s="679"/>
      <c r="AJ770" s="679"/>
      <c r="AK770" s="679"/>
      <c r="AL770" s="679"/>
      <c r="AM770" s="679"/>
      <c r="AN770" s="679"/>
      <c r="AO770" s="648"/>
      <c r="AP770" s="648"/>
      <c r="AQ770" s="679"/>
      <c r="AR770" s="679"/>
      <c r="AS770" s="679"/>
      <c r="AT770" s="648"/>
    </row>
    <row r="771" spans="1:46" ht="12.75"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c r="AA771" s="37"/>
      <c r="AB771" s="679"/>
      <c r="AC771" s="679"/>
      <c r="AD771" s="679"/>
      <c r="AE771" s="679"/>
      <c r="AF771" s="679"/>
      <c r="AG771" s="679"/>
      <c r="AH771" s="679"/>
      <c r="AI771" s="679"/>
      <c r="AJ771" s="679"/>
      <c r="AK771" s="679"/>
      <c r="AL771" s="679"/>
      <c r="AM771" s="679"/>
      <c r="AN771" s="679"/>
      <c r="AO771" s="648"/>
      <c r="AP771" s="648"/>
      <c r="AQ771" s="679"/>
      <c r="AR771" s="679"/>
      <c r="AS771" s="679"/>
      <c r="AT771" s="648"/>
    </row>
    <row r="772" spans="1:46" ht="12.75"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c r="AA772" s="37"/>
      <c r="AB772" s="679"/>
      <c r="AC772" s="679"/>
      <c r="AD772" s="679"/>
      <c r="AE772" s="679"/>
      <c r="AF772" s="679"/>
      <c r="AG772" s="679"/>
      <c r="AH772" s="679"/>
      <c r="AI772" s="679"/>
      <c r="AJ772" s="679"/>
      <c r="AK772" s="679"/>
      <c r="AL772" s="679"/>
      <c r="AM772" s="679"/>
      <c r="AN772" s="679"/>
      <c r="AO772" s="648"/>
      <c r="AP772" s="648"/>
      <c r="AQ772" s="679"/>
      <c r="AR772" s="679"/>
      <c r="AS772" s="679"/>
      <c r="AT772" s="648"/>
    </row>
    <row r="773" spans="1:46" ht="12.75"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c r="AA773" s="37"/>
      <c r="AB773" s="679"/>
      <c r="AC773" s="679"/>
      <c r="AD773" s="679"/>
      <c r="AE773" s="679"/>
      <c r="AF773" s="679"/>
      <c r="AG773" s="679"/>
      <c r="AH773" s="679"/>
      <c r="AI773" s="679"/>
      <c r="AJ773" s="679"/>
      <c r="AK773" s="679"/>
      <c r="AL773" s="679"/>
      <c r="AM773" s="679"/>
      <c r="AN773" s="679"/>
      <c r="AO773" s="648"/>
      <c r="AP773" s="648"/>
      <c r="AQ773" s="679"/>
      <c r="AR773" s="679"/>
      <c r="AS773" s="679"/>
      <c r="AT773" s="648"/>
    </row>
    <row r="774" spans="1:46" ht="12.75"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c r="AA774" s="37"/>
      <c r="AB774" s="679"/>
      <c r="AC774" s="679"/>
      <c r="AD774" s="679"/>
      <c r="AE774" s="679"/>
      <c r="AF774" s="679"/>
      <c r="AG774" s="679"/>
      <c r="AH774" s="679"/>
      <c r="AI774" s="679"/>
      <c r="AJ774" s="679"/>
      <c r="AK774" s="679"/>
      <c r="AL774" s="679"/>
      <c r="AM774" s="679"/>
      <c r="AN774" s="679"/>
      <c r="AO774" s="648"/>
      <c r="AP774" s="648"/>
      <c r="AQ774" s="679"/>
      <c r="AR774" s="679"/>
      <c r="AS774" s="679"/>
      <c r="AT774" s="648"/>
    </row>
    <row r="775" spans="1:46" ht="12.75"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c r="AA775" s="37"/>
      <c r="AB775" s="679"/>
      <c r="AC775" s="679"/>
      <c r="AD775" s="679"/>
      <c r="AE775" s="679"/>
      <c r="AF775" s="679"/>
      <c r="AG775" s="679"/>
      <c r="AH775" s="679"/>
      <c r="AI775" s="679"/>
      <c r="AJ775" s="679"/>
      <c r="AK775" s="679"/>
      <c r="AL775" s="679"/>
      <c r="AM775" s="679"/>
      <c r="AN775" s="679"/>
      <c r="AO775" s="648"/>
      <c r="AP775" s="648"/>
      <c r="AQ775" s="679"/>
      <c r="AR775" s="679"/>
      <c r="AS775" s="679"/>
      <c r="AT775" s="648"/>
    </row>
    <row r="776" spans="1:46" ht="12.75"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c r="AA776" s="37"/>
      <c r="AB776" s="679"/>
      <c r="AC776" s="679"/>
      <c r="AD776" s="679"/>
      <c r="AE776" s="679"/>
      <c r="AF776" s="679"/>
      <c r="AG776" s="679"/>
      <c r="AH776" s="679"/>
      <c r="AI776" s="679"/>
      <c r="AJ776" s="679"/>
      <c r="AK776" s="679"/>
      <c r="AL776" s="679"/>
      <c r="AM776" s="679"/>
      <c r="AN776" s="679"/>
      <c r="AO776" s="648"/>
      <c r="AP776" s="648"/>
      <c r="AQ776" s="679"/>
      <c r="AR776" s="679"/>
      <c r="AS776" s="679"/>
      <c r="AT776" s="648"/>
    </row>
    <row r="777" spans="1:46" ht="12.75"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c r="AA777" s="37"/>
      <c r="AB777" s="679"/>
      <c r="AC777" s="679"/>
      <c r="AD777" s="679"/>
      <c r="AE777" s="679"/>
      <c r="AF777" s="679"/>
      <c r="AG777" s="679"/>
      <c r="AH777" s="679"/>
      <c r="AI777" s="679"/>
      <c r="AJ777" s="679"/>
      <c r="AK777" s="679"/>
      <c r="AL777" s="679"/>
      <c r="AM777" s="679"/>
      <c r="AN777" s="679"/>
      <c r="AO777" s="648"/>
      <c r="AP777" s="648"/>
      <c r="AQ777" s="679"/>
      <c r="AR777" s="679"/>
      <c r="AS777" s="679"/>
      <c r="AT777" s="648"/>
    </row>
    <row r="778" spans="1:46" ht="12.75"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c r="AA778" s="37"/>
      <c r="AB778" s="679"/>
      <c r="AC778" s="679"/>
      <c r="AD778" s="679"/>
      <c r="AE778" s="679"/>
      <c r="AF778" s="679"/>
      <c r="AG778" s="679"/>
      <c r="AH778" s="679"/>
      <c r="AI778" s="679"/>
      <c r="AJ778" s="679"/>
      <c r="AK778" s="679"/>
      <c r="AL778" s="679"/>
      <c r="AM778" s="679"/>
      <c r="AN778" s="679"/>
      <c r="AO778" s="648"/>
      <c r="AP778" s="648"/>
      <c r="AQ778" s="679"/>
      <c r="AR778" s="679"/>
      <c r="AS778" s="679"/>
      <c r="AT778" s="648"/>
    </row>
    <row r="779" spans="1:46" ht="12.75"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c r="AA779" s="37"/>
      <c r="AB779" s="679"/>
      <c r="AC779" s="679"/>
      <c r="AD779" s="679"/>
      <c r="AE779" s="679"/>
      <c r="AF779" s="679"/>
      <c r="AG779" s="679"/>
      <c r="AH779" s="679"/>
      <c r="AI779" s="679"/>
      <c r="AJ779" s="679"/>
      <c r="AK779" s="679"/>
      <c r="AL779" s="679"/>
      <c r="AM779" s="679"/>
      <c r="AN779" s="679"/>
      <c r="AO779" s="648"/>
      <c r="AP779" s="648"/>
      <c r="AQ779" s="679"/>
      <c r="AR779" s="679"/>
      <c r="AS779" s="679"/>
      <c r="AT779" s="648"/>
    </row>
    <row r="780" spans="1:46" ht="12.75"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c r="AA780" s="37"/>
      <c r="AB780" s="679"/>
      <c r="AC780" s="679"/>
      <c r="AD780" s="679"/>
      <c r="AE780" s="679"/>
      <c r="AF780" s="679"/>
      <c r="AG780" s="679"/>
      <c r="AH780" s="679"/>
      <c r="AI780" s="679"/>
      <c r="AJ780" s="679"/>
      <c r="AK780" s="679"/>
      <c r="AL780" s="679"/>
      <c r="AM780" s="679"/>
      <c r="AN780" s="679"/>
      <c r="AO780" s="648"/>
      <c r="AP780" s="648"/>
      <c r="AQ780" s="679"/>
      <c r="AR780" s="679"/>
      <c r="AS780" s="679"/>
      <c r="AT780" s="648"/>
    </row>
    <row r="781" spans="1:46" ht="12.75"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c r="AA781" s="37"/>
      <c r="AB781" s="679"/>
      <c r="AC781" s="679"/>
      <c r="AD781" s="679"/>
      <c r="AE781" s="679"/>
      <c r="AF781" s="679"/>
      <c r="AG781" s="679"/>
      <c r="AH781" s="679"/>
      <c r="AI781" s="679"/>
      <c r="AJ781" s="679"/>
      <c r="AK781" s="679"/>
      <c r="AL781" s="679"/>
      <c r="AM781" s="679"/>
      <c r="AN781" s="679"/>
      <c r="AO781" s="648"/>
      <c r="AP781" s="648"/>
      <c r="AQ781" s="679"/>
      <c r="AR781" s="679"/>
      <c r="AS781" s="679"/>
      <c r="AT781" s="648"/>
    </row>
    <row r="782" spans="1:46" ht="12.75"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c r="AA782" s="37"/>
      <c r="AB782" s="679"/>
      <c r="AC782" s="679"/>
      <c r="AD782" s="679"/>
      <c r="AE782" s="679"/>
      <c r="AF782" s="679"/>
      <c r="AG782" s="679"/>
      <c r="AH782" s="679"/>
      <c r="AI782" s="679"/>
      <c r="AJ782" s="679"/>
      <c r="AK782" s="679"/>
      <c r="AL782" s="679"/>
      <c r="AM782" s="679"/>
      <c r="AN782" s="679"/>
      <c r="AO782" s="648"/>
      <c r="AP782" s="648"/>
      <c r="AQ782" s="679"/>
      <c r="AR782" s="679"/>
      <c r="AS782" s="679"/>
      <c r="AT782" s="648"/>
    </row>
    <row r="783" spans="1:46" ht="12.75"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c r="AA783" s="37"/>
      <c r="AB783" s="679"/>
      <c r="AC783" s="679"/>
      <c r="AD783" s="679"/>
      <c r="AE783" s="679"/>
      <c r="AF783" s="679"/>
      <c r="AG783" s="679"/>
      <c r="AH783" s="679"/>
      <c r="AI783" s="679"/>
      <c r="AJ783" s="679"/>
      <c r="AK783" s="679"/>
      <c r="AL783" s="679"/>
      <c r="AM783" s="679"/>
      <c r="AN783" s="679"/>
      <c r="AO783" s="648"/>
      <c r="AP783" s="648"/>
      <c r="AQ783" s="679"/>
      <c r="AR783" s="679"/>
      <c r="AS783" s="679"/>
      <c r="AT783" s="648"/>
    </row>
    <row r="784" spans="1:46" ht="12.75"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c r="AA784" s="37"/>
      <c r="AB784" s="679"/>
      <c r="AC784" s="679"/>
      <c r="AD784" s="679"/>
      <c r="AE784" s="679"/>
      <c r="AF784" s="679"/>
      <c r="AG784" s="679"/>
      <c r="AH784" s="679"/>
      <c r="AI784" s="679"/>
      <c r="AJ784" s="679"/>
      <c r="AK784" s="679"/>
      <c r="AL784" s="679"/>
      <c r="AM784" s="679"/>
      <c r="AN784" s="679"/>
      <c r="AO784" s="648"/>
      <c r="AP784" s="648"/>
      <c r="AQ784" s="679"/>
      <c r="AR784" s="679"/>
      <c r="AS784" s="679"/>
      <c r="AT784" s="648"/>
    </row>
    <row r="785" spans="1:46" ht="12.75"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c r="AA785" s="37"/>
      <c r="AB785" s="679"/>
      <c r="AC785" s="679"/>
      <c r="AD785" s="679"/>
      <c r="AE785" s="679"/>
      <c r="AF785" s="679"/>
      <c r="AG785" s="679"/>
      <c r="AH785" s="679"/>
      <c r="AI785" s="679"/>
      <c r="AJ785" s="679"/>
      <c r="AK785" s="679"/>
      <c r="AL785" s="679"/>
      <c r="AM785" s="679"/>
      <c r="AN785" s="679"/>
      <c r="AO785" s="648"/>
      <c r="AP785" s="648"/>
      <c r="AQ785" s="679"/>
      <c r="AR785" s="679"/>
      <c r="AS785" s="679"/>
      <c r="AT785" s="648"/>
    </row>
    <row r="786" spans="1:46" ht="12.75"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c r="AA786" s="37"/>
      <c r="AB786" s="679"/>
      <c r="AC786" s="679"/>
      <c r="AD786" s="679"/>
      <c r="AE786" s="679"/>
      <c r="AF786" s="679"/>
      <c r="AG786" s="679"/>
      <c r="AH786" s="679"/>
      <c r="AI786" s="679"/>
      <c r="AJ786" s="679"/>
      <c r="AK786" s="679"/>
      <c r="AL786" s="679"/>
      <c r="AM786" s="679"/>
      <c r="AN786" s="679"/>
      <c r="AO786" s="648"/>
      <c r="AP786" s="648"/>
      <c r="AQ786" s="679"/>
      <c r="AR786" s="679"/>
      <c r="AS786" s="679"/>
      <c r="AT786" s="648"/>
    </row>
    <row r="787" spans="1:46" ht="12.75"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c r="AA787" s="37"/>
      <c r="AB787" s="679"/>
      <c r="AC787" s="679"/>
      <c r="AD787" s="679"/>
      <c r="AE787" s="679"/>
      <c r="AF787" s="679"/>
      <c r="AG787" s="679"/>
      <c r="AH787" s="679"/>
      <c r="AI787" s="679"/>
      <c r="AJ787" s="679"/>
      <c r="AK787" s="679"/>
      <c r="AL787" s="679"/>
      <c r="AM787" s="679"/>
      <c r="AN787" s="679"/>
      <c r="AO787" s="648"/>
      <c r="AP787" s="648"/>
      <c r="AQ787" s="679"/>
      <c r="AR787" s="679"/>
      <c r="AS787" s="679"/>
      <c r="AT787" s="648"/>
    </row>
    <row r="788" spans="1:46" ht="12.75"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c r="AA788" s="37"/>
      <c r="AB788" s="679"/>
      <c r="AC788" s="679"/>
      <c r="AD788" s="679"/>
      <c r="AE788" s="679"/>
      <c r="AF788" s="679"/>
      <c r="AG788" s="679"/>
      <c r="AH788" s="679"/>
      <c r="AI788" s="679"/>
      <c r="AJ788" s="679"/>
      <c r="AK788" s="679"/>
      <c r="AL788" s="679"/>
      <c r="AM788" s="679"/>
      <c r="AN788" s="679"/>
      <c r="AO788" s="648"/>
      <c r="AP788" s="648"/>
      <c r="AQ788" s="679"/>
      <c r="AR788" s="679"/>
      <c r="AS788" s="679"/>
      <c r="AT788" s="648"/>
    </row>
    <row r="789" spans="1:46" ht="12.75"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c r="AA789" s="37"/>
      <c r="AB789" s="679"/>
      <c r="AC789" s="679"/>
      <c r="AD789" s="679"/>
      <c r="AE789" s="679"/>
      <c r="AF789" s="679"/>
      <c r="AG789" s="679"/>
      <c r="AH789" s="679"/>
      <c r="AI789" s="679"/>
      <c r="AJ789" s="679"/>
      <c r="AK789" s="679"/>
      <c r="AL789" s="679"/>
      <c r="AM789" s="679"/>
      <c r="AN789" s="679"/>
      <c r="AO789" s="648"/>
      <c r="AP789" s="648"/>
      <c r="AQ789" s="679"/>
      <c r="AR789" s="679"/>
      <c r="AS789" s="679"/>
      <c r="AT789" s="648"/>
    </row>
    <row r="790" spans="1:46" ht="12.75"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c r="AA790" s="37"/>
      <c r="AB790" s="679"/>
      <c r="AC790" s="679"/>
      <c r="AD790" s="679"/>
      <c r="AE790" s="679"/>
      <c r="AF790" s="679"/>
      <c r="AG790" s="679"/>
      <c r="AH790" s="679"/>
      <c r="AI790" s="679"/>
      <c r="AJ790" s="679"/>
      <c r="AK790" s="679"/>
      <c r="AL790" s="679"/>
      <c r="AM790" s="679"/>
      <c r="AN790" s="679"/>
      <c r="AO790" s="648"/>
      <c r="AP790" s="648"/>
      <c r="AQ790" s="679"/>
      <c r="AR790" s="679"/>
      <c r="AS790" s="679"/>
      <c r="AT790" s="648"/>
    </row>
    <row r="791" spans="1:46" ht="12.75"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c r="AA791" s="37"/>
      <c r="AB791" s="679"/>
      <c r="AC791" s="679"/>
      <c r="AD791" s="679"/>
      <c r="AE791" s="679"/>
      <c r="AF791" s="679"/>
      <c r="AG791" s="679"/>
      <c r="AH791" s="679"/>
      <c r="AI791" s="679"/>
      <c r="AJ791" s="679"/>
      <c r="AK791" s="679"/>
      <c r="AL791" s="679"/>
      <c r="AM791" s="679"/>
      <c r="AN791" s="679"/>
      <c r="AO791" s="648"/>
      <c r="AP791" s="648"/>
      <c r="AQ791" s="679"/>
      <c r="AR791" s="679"/>
      <c r="AS791" s="679"/>
      <c r="AT791" s="648"/>
    </row>
    <row r="792" spans="1:46" ht="12.75"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c r="AA792" s="37"/>
      <c r="AB792" s="679"/>
      <c r="AC792" s="679"/>
      <c r="AD792" s="679"/>
      <c r="AE792" s="679"/>
      <c r="AF792" s="679"/>
      <c r="AG792" s="679"/>
      <c r="AH792" s="679"/>
      <c r="AI792" s="679"/>
      <c r="AJ792" s="679"/>
      <c r="AK792" s="679"/>
      <c r="AL792" s="679"/>
      <c r="AM792" s="679"/>
      <c r="AN792" s="679"/>
      <c r="AO792" s="648"/>
      <c r="AP792" s="648"/>
      <c r="AQ792" s="679"/>
      <c r="AR792" s="679"/>
      <c r="AS792" s="679"/>
      <c r="AT792" s="648"/>
    </row>
    <row r="793" spans="1:46" ht="12.75"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c r="AA793" s="37"/>
      <c r="AB793" s="679"/>
      <c r="AC793" s="679"/>
      <c r="AD793" s="679"/>
      <c r="AE793" s="679"/>
      <c r="AF793" s="679"/>
      <c r="AG793" s="679"/>
      <c r="AH793" s="679"/>
      <c r="AI793" s="679"/>
      <c r="AJ793" s="679"/>
      <c r="AK793" s="679"/>
      <c r="AL793" s="679"/>
      <c r="AM793" s="679"/>
      <c r="AN793" s="679"/>
      <c r="AO793" s="648"/>
      <c r="AP793" s="648"/>
      <c r="AQ793" s="679"/>
      <c r="AR793" s="679"/>
      <c r="AS793" s="679"/>
      <c r="AT793" s="648"/>
    </row>
    <row r="794" spans="1:46" ht="12.75"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c r="AA794" s="37"/>
      <c r="AB794" s="679"/>
      <c r="AC794" s="679"/>
      <c r="AD794" s="679"/>
      <c r="AE794" s="679"/>
      <c r="AF794" s="679"/>
      <c r="AG794" s="679"/>
      <c r="AH794" s="679"/>
      <c r="AI794" s="679"/>
      <c r="AJ794" s="679"/>
      <c r="AK794" s="679"/>
      <c r="AL794" s="679"/>
      <c r="AM794" s="679"/>
      <c r="AN794" s="679"/>
      <c r="AO794" s="648"/>
      <c r="AP794" s="648"/>
      <c r="AQ794" s="679"/>
      <c r="AR794" s="679"/>
      <c r="AS794" s="679"/>
      <c r="AT794" s="648"/>
    </row>
    <row r="795" spans="1:46" ht="12.75"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c r="AA795" s="37"/>
      <c r="AB795" s="679"/>
      <c r="AC795" s="679"/>
      <c r="AD795" s="679"/>
      <c r="AE795" s="679"/>
      <c r="AF795" s="679"/>
      <c r="AG795" s="679"/>
      <c r="AH795" s="679"/>
      <c r="AI795" s="679"/>
      <c r="AJ795" s="679"/>
      <c r="AK795" s="679"/>
      <c r="AL795" s="679"/>
      <c r="AM795" s="679"/>
      <c r="AN795" s="679"/>
      <c r="AO795" s="648"/>
      <c r="AP795" s="648"/>
      <c r="AQ795" s="679"/>
      <c r="AR795" s="679"/>
      <c r="AS795" s="679"/>
      <c r="AT795" s="648"/>
    </row>
    <row r="796" spans="1:46" ht="12.75"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c r="AA796" s="37"/>
      <c r="AB796" s="679"/>
      <c r="AC796" s="679"/>
      <c r="AD796" s="679"/>
      <c r="AE796" s="679"/>
      <c r="AF796" s="679"/>
      <c r="AG796" s="679"/>
      <c r="AH796" s="679"/>
      <c r="AI796" s="679"/>
      <c r="AJ796" s="679"/>
      <c r="AK796" s="679"/>
      <c r="AL796" s="679"/>
      <c r="AM796" s="679"/>
      <c r="AN796" s="679"/>
      <c r="AO796" s="648"/>
      <c r="AP796" s="648"/>
      <c r="AQ796" s="679"/>
      <c r="AR796" s="679"/>
      <c r="AS796" s="679"/>
      <c r="AT796" s="648"/>
    </row>
    <row r="797" spans="1:46" ht="12.75"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c r="AA797" s="37"/>
      <c r="AB797" s="679"/>
      <c r="AC797" s="679"/>
      <c r="AD797" s="679"/>
      <c r="AE797" s="679"/>
      <c r="AF797" s="679"/>
      <c r="AG797" s="679"/>
      <c r="AH797" s="679"/>
      <c r="AI797" s="679"/>
      <c r="AJ797" s="679"/>
      <c r="AK797" s="679"/>
      <c r="AL797" s="679"/>
      <c r="AM797" s="679"/>
      <c r="AN797" s="679"/>
      <c r="AO797" s="648"/>
      <c r="AP797" s="648"/>
      <c r="AQ797" s="679"/>
      <c r="AR797" s="679"/>
      <c r="AS797" s="679"/>
      <c r="AT797" s="648"/>
    </row>
    <row r="798" spans="1:46" ht="12.75"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c r="AA798" s="37"/>
      <c r="AB798" s="679"/>
      <c r="AC798" s="679"/>
      <c r="AD798" s="679"/>
      <c r="AE798" s="679"/>
      <c r="AF798" s="679"/>
      <c r="AG798" s="679"/>
      <c r="AH798" s="679"/>
      <c r="AI798" s="679"/>
      <c r="AJ798" s="679"/>
      <c r="AK798" s="679"/>
      <c r="AL798" s="679"/>
      <c r="AM798" s="679"/>
      <c r="AN798" s="679"/>
      <c r="AO798" s="648"/>
      <c r="AP798" s="648"/>
      <c r="AQ798" s="679"/>
      <c r="AR798" s="679"/>
      <c r="AS798" s="679"/>
      <c r="AT798" s="648"/>
    </row>
    <row r="799" spans="1:46" ht="12.75"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c r="AA799" s="37"/>
      <c r="AB799" s="679"/>
      <c r="AC799" s="679"/>
      <c r="AD799" s="679"/>
      <c r="AE799" s="679"/>
      <c r="AF799" s="679"/>
      <c r="AG799" s="679"/>
      <c r="AH799" s="679"/>
      <c r="AI799" s="679"/>
      <c r="AJ799" s="679"/>
      <c r="AK799" s="679"/>
      <c r="AL799" s="679"/>
      <c r="AM799" s="679"/>
      <c r="AN799" s="679"/>
      <c r="AO799" s="648"/>
      <c r="AP799" s="648"/>
      <c r="AQ799" s="679"/>
      <c r="AR799" s="679"/>
      <c r="AS799" s="679"/>
      <c r="AT799" s="648"/>
    </row>
    <row r="800" spans="1:46" ht="12.75"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c r="AA800" s="37"/>
      <c r="AB800" s="679"/>
      <c r="AC800" s="679"/>
      <c r="AD800" s="679"/>
      <c r="AE800" s="679"/>
      <c r="AF800" s="679"/>
      <c r="AG800" s="679"/>
      <c r="AH800" s="679"/>
      <c r="AI800" s="679"/>
      <c r="AJ800" s="679"/>
      <c r="AK800" s="679"/>
      <c r="AL800" s="679"/>
      <c r="AM800" s="679"/>
      <c r="AN800" s="679"/>
      <c r="AO800" s="648"/>
      <c r="AP800" s="648"/>
      <c r="AQ800" s="679"/>
      <c r="AR800" s="679"/>
      <c r="AS800" s="679"/>
      <c r="AT800" s="648"/>
    </row>
    <row r="801" spans="1:46" ht="12.75"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c r="AA801" s="37"/>
      <c r="AB801" s="679"/>
      <c r="AC801" s="679"/>
      <c r="AD801" s="679"/>
      <c r="AE801" s="679"/>
      <c r="AF801" s="679"/>
      <c r="AG801" s="679"/>
      <c r="AH801" s="679"/>
      <c r="AI801" s="679"/>
      <c r="AJ801" s="679"/>
      <c r="AK801" s="679"/>
      <c r="AL801" s="679"/>
      <c r="AM801" s="679"/>
      <c r="AN801" s="679"/>
      <c r="AO801" s="648"/>
      <c r="AP801" s="648"/>
      <c r="AQ801" s="679"/>
      <c r="AR801" s="679"/>
      <c r="AS801" s="679"/>
      <c r="AT801" s="648"/>
    </row>
    <row r="802" spans="1:46" ht="12.75"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c r="AA802" s="37"/>
      <c r="AB802" s="679"/>
      <c r="AC802" s="679"/>
      <c r="AD802" s="679"/>
      <c r="AE802" s="679"/>
      <c r="AF802" s="679"/>
      <c r="AG802" s="679"/>
      <c r="AH802" s="679"/>
      <c r="AI802" s="679"/>
      <c r="AJ802" s="679"/>
      <c r="AK802" s="679"/>
      <c r="AL802" s="679"/>
      <c r="AM802" s="679"/>
      <c r="AN802" s="679"/>
      <c r="AO802" s="648"/>
      <c r="AP802" s="648"/>
      <c r="AQ802" s="679"/>
      <c r="AR802" s="679"/>
      <c r="AS802" s="679"/>
      <c r="AT802" s="648"/>
    </row>
    <row r="803" spans="1:46" ht="12.75"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c r="AA803" s="37"/>
      <c r="AB803" s="679"/>
      <c r="AC803" s="679"/>
      <c r="AD803" s="679"/>
      <c r="AE803" s="679"/>
      <c r="AF803" s="679"/>
      <c r="AG803" s="679"/>
      <c r="AH803" s="679"/>
      <c r="AI803" s="679"/>
      <c r="AJ803" s="679"/>
      <c r="AK803" s="679"/>
      <c r="AL803" s="679"/>
      <c r="AM803" s="679"/>
      <c r="AN803" s="679"/>
      <c r="AO803" s="648"/>
      <c r="AP803" s="648"/>
      <c r="AQ803" s="679"/>
      <c r="AR803" s="679"/>
      <c r="AS803" s="679"/>
      <c r="AT803" s="648"/>
    </row>
    <row r="804" spans="1:46" ht="12.75"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c r="AA804" s="37"/>
      <c r="AB804" s="679"/>
      <c r="AC804" s="679"/>
      <c r="AD804" s="679"/>
      <c r="AE804" s="679"/>
      <c r="AF804" s="679"/>
      <c r="AG804" s="679"/>
      <c r="AH804" s="679"/>
      <c r="AI804" s="679"/>
      <c r="AJ804" s="679"/>
      <c r="AK804" s="679"/>
      <c r="AL804" s="679"/>
      <c r="AM804" s="679"/>
      <c r="AN804" s="679"/>
      <c r="AO804" s="648"/>
      <c r="AP804" s="648"/>
      <c r="AQ804" s="679"/>
      <c r="AR804" s="679"/>
      <c r="AS804" s="679"/>
      <c r="AT804" s="648"/>
    </row>
    <row r="805" spans="1:46" ht="12.75"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c r="AA805" s="37"/>
      <c r="AB805" s="679"/>
      <c r="AC805" s="679"/>
      <c r="AD805" s="679"/>
      <c r="AE805" s="679"/>
      <c r="AF805" s="679"/>
      <c r="AG805" s="679"/>
      <c r="AH805" s="679"/>
      <c r="AI805" s="679"/>
      <c r="AJ805" s="679"/>
      <c r="AK805" s="679"/>
      <c r="AL805" s="679"/>
      <c r="AM805" s="679"/>
      <c r="AN805" s="679"/>
      <c r="AO805" s="648"/>
      <c r="AP805" s="648"/>
      <c r="AQ805" s="679"/>
      <c r="AR805" s="679"/>
      <c r="AS805" s="679"/>
      <c r="AT805" s="648"/>
    </row>
    <row r="806" spans="1:46" ht="12.75"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c r="AA806" s="37"/>
      <c r="AB806" s="679"/>
      <c r="AC806" s="679"/>
      <c r="AD806" s="679"/>
      <c r="AE806" s="679"/>
      <c r="AF806" s="679"/>
      <c r="AG806" s="679"/>
      <c r="AH806" s="679"/>
      <c r="AI806" s="679"/>
      <c r="AJ806" s="679"/>
      <c r="AK806" s="679"/>
      <c r="AL806" s="679"/>
      <c r="AM806" s="679"/>
      <c r="AN806" s="679"/>
      <c r="AO806" s="648"/>
      <c r="AP806" s="648"/>
      <c r="AQ806" s="679"/>
      <c r="AR806" s="679"/>
      <c r="AS806" s="679"/>
      <c r="AT806" s="648"/>
    </row>
    <row r="807" spans="1:46" ht="12.75"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c r="AA807" s="37"/>
      <c r="AB807" s="679"/>
      <c r="AC807" s="679"/>
      <c r="AD807" s="679"/>
      <c r="AE807" s="679"/>
      <c r="AF807" s="679"/>
      <c r="AG807" s="679"/>
      <c r="AH807" s="679"/>
      <c r="AI807" s="679"/>
      <c r="AJ807" s="679"/>
      <c r="AK807" s="679"/>
      <c r="AL807" s="679"/>
      <c r="AM807" s="679"/>
      <c r="AN807" s="679"/>
      <c r="AO807" s="648"/>
      <c r="AP807" s="648"/>
      <c r="AQ807" s="679"/>
      <c r="AR807" s="679"/>
      <c r="AS807" s="679"/>
      <c r="AT807" s="648"/>
    </row>
    <row r="808" spans="1:46" ht="12.75"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c r="AA808" s="37"/>
      <c r="AB808" s="679"/>
      <c r="AC808" s="679"/>
      <c r="AD808" s="679"/>
      <c r="AE808" s="679"/>
      <c r="AF808" s="679"/>
      <c r="AG808" s="679"/>
      <c r="AH808" s="679"/>
      <c r="AI808" s="679"/>
      <c r="AJ808" s="679"/>
      <c r="AK808" s="679"/>
      <c r="AL808" s="679"/>
      <c r="AM808" s="679"/>
      <c r="AN808" s="679"/>
      <c r="AO808" s="648"/>
      <c r="AP808" s="648"/>
      <c r="AQ808" s="679"/>
      <c r="AR808" s="679"/>
      <c r="AS808" s="679"/>
      <c r="AT808" s="648"/>
    </row>
    <row r="809" spans="1:46" ht="12.75"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c r="AA809" s="37"/>
      <c r="AB809" s="679"/>
      <c r="AC809" s="679"/>
      <c r="AD809" s="679"/>
      <c r="AE809" s="679"/>
      <c r="AF809" s="679"/>
      <c r="AG809" s="679"/>
      <c r="AH809" s="679"/>
      <c r="AI809" s="679"/>
      <c r="AJ809" s="679"/>
      <c r="AK809" s="679"/>
      <c r="AL809" s="679"/>
      <c r="AM809" s="679"/>
      <c r="AN809" s="679"/>
      <c r="AO809" s="648"/>
      <c r="AP809" s="648"/>
      <c r="AQ809" s="679"/>
      <c r="AR809" s="679"/>
      <c r="AS809" s="679"/>
      <c r="AT809" s="648"/>
    </row>
    <row r="810" spans="1:46" ht="12.75"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c r="AA810" s="37"/>
      <c r="AB810" s="679"/>
      <c r="AC810" s="679"/>
      <c r="AD810" s="679"/>
      <c r="AE810" s="679"/>
      <c r="AF810" s="679"/>
      <c r="AG810" s="679"/>
      <c r="AH810" s="679"/>
      <c r="AI810" s="679"/>
      <c r="AJ810" s="679"/>
      <c r="AK810" s="679"/>
      <c r="AL810" s="679"/>
      <c r="AM810" s="679"/>
      <c r="AN810" s="679"/>
      <c r="AO810" s="648"/>
      <c r="AP810" s="648"/>
      <c r="AQ810" s="679"/>
      <c r="AR810" s="679"/>
      <c r="AS810" s="679"/>
      <c r="AT810" s="648"/>
    </row>
    <row r="811" spans="1:46" ht="12.75"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c r="AA811" s="37"/>
      <c r="AB811" s="679"/>
      <c r="AC811" s="679"/>
      <c r="AD811" s="679"/>
      <c r="AE811" s="679"/>
      <c r="AF811" s="679"/>
      <c r="AG811" s="679"/>
      <c r="AH811" s="679"/>
      <c r="AI811" s="679"/>
      <c r="AJ811" s="679"/>
      <c r="AK811" s="679"/>
      <c r="AL811" s="679"/>
      <c r="AM811" s="679"/>
      <c r="AN811" s="679"/>
      <c r="AO811" s="648"/>
      <c r="AP811" s="648"/>
      <c r="AQ811" s="679"/>
      <c r="AR811" s="679"/>
      <c r="AS811" s="679"/>
      <c r="AT811" s="648"/>
    </row>
    <row r="812" spans="1:46" ht="12.75"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c r="AA812" s="37"/>
      <c r="AB812" s="679"/>
      <c r="AC812" s="679"/>
      <c r="AD812" s="679"/>
      <c r="AE812" s="679"/>
      <c r="AF812" s="679"/>
      <c r="AG812" s="679"/>
      <c r="AH812" s="679"/>
      <c r="AI812" s="679"/>
      <c r="AJ812" s="679"/>
      <c r="AK812" s="679"/>
      <c r="AL812" s="679"/>
      <c r="AM812" s="679"/>
      <c r="AN812" s="679"/>
      <c r="AO812" s="648"/>
      <c r="AP812" s="648"/>
      <c r="AQ812" s="679"/>
      <c r="AR812" s="679"/>
      <c r="AS812" s="679"/>
      <c r="AT812" s="648"/>
    </row>
    <row r="813" spans="1:46" ht="12.75"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c r="AA813" s="37"/>
      <c r="AB813" s="679"/>
      <c r="AC813" s="679"/>
      <c r="AD813" s="679"/>
      <c r="AE813" s="679"/>
      <c r="AF813" s="679"/>
      <c r="AG813" s="679"/>
      <c r="AH813" s="679"/>
      <c r="AI813" s="679"/>
      <c r="AJ813" s="679"/>
      <c r="AK813" s="679"/>
      <c r="AL813" s="679"/>
      <c r="AM813" s="679"/>
      <c r="AN813" s="679"/>
      <c r="AO813" s="648"/>
      <c r="AP813" s="648"/>
      <c r="AQ813" s="679"/>
      <c r="AR813" s="679"/>
      <c r="AS813" s="679"/>
      <c r="AT813" s="648"/>
    </row>
    <row r="814" spans="1:46" ht="12.75"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c r="AA814" s="37"/>
      <c r="AB814" s="679"/>
      <c r="AC814" s="679"/>
      <c r="AD814" s="679"/>
      <c r="AE814" s="679"/>
      <c r="AF814" s="679"/>
      <c r="AG814" s="679"/>
      <c r="AH814" s="679"/>
      <c r="AI814" s="679"/>
      <c r="AJ814" s="679"/>
      <c r="AK814" s="679"/>
      <c r="AL814" s="679"/>
      <c r="AM814" s="679"/>
      <c r="AN814" s="679"/>
      <c r="AO814" s="648"/>
      <c r="AP814" s="648"/>
      <c r="AQ814" s="679"/>
      <c r="AR814" s="679"/>
      <c r="AS814" s="679"/>
      <c r="AT814" s="648"/>
    </row>
    <row r="815" spans="1:46" ht="12.75"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c r="AA815" s="37"/>
      <c r="AB815" s="679"/>
      <c r="AC815" s="679"/>
      <c r="AD815" s="679"/>
      <c r="AE815" s="679"/>
      <c r="AF815" s="679"/>
      <c r="AG815" s="679"/>
      <c r="AH815" s="679"/>
      <c r="AI815" s="679"/>
      <c r="AJ815" s="679"/>
      <c r="AK815" s="679"/>
      <c r="AL815" s="679"/>
      <c r="AM815" s="679"/>
      <c r="AN815" s="679"/>
      <c r="AO815" s="648"/>
      <c r="AP815" s="648"/>
      <c r="AQ815" s="679"/>
      <c r="AR815" s="679"/>
      <c r="AS815" s="679"/>
      <c r="AT815" s="648"/>
    </row>
    <row r="816" spans="1:46" ht="12.75"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c r="AA816" s="37"/>
      <c r="AB816" s="679"/>
      <c r="AC816" s="679"/>
      <c r="AD816" s="679"/>
      <c r="AE816" s="679"/>
      <c r="AF816" s="679"/>
      <c r="AG816" s="679"/>
      <c r="AH816" s="679"/>
      <c r="AI816" s="679"/>
      <c r="AJ816" s="679"/>
      <c r="AK816" s="679"/>
      <c r="AL816" s="679"/>
      <c r="AM816" s="679"/>
      <c r="AN816" s="679"/>
      <c r="AO816" s="648"/>
      <c r="AP816" s="648"/>
      <c r="AQ816" s="679"/>
      <c r="AR816" s="679"/>
      <c r="AS816" s="679"/>
      <c r="AT816" s="648"/>
    </row>
    <row r="817" spans="1:46" ht="12.75"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c r="AA817" s="37"/>
      <c r="AB817" s="679"/>
      <c r="AC817" s="679"/>
      <c r="AD817" s="679"/>
      <c r="AE817" s="679"/>
      <c r="AF817" s="679"/>
      <c r="AG817" s="679"/>
      <c r="AH817" s="679"/>
      <c r="AI817" s="679"/>
      <c r="AJ817" s="679"/>
      <c r="AK817" s="679"/>
      <c r="AL817" s="679"/>
      <c r="AM817" s="679"/>
      <c r="AN817" s="679"/>
      <c r="AO817" s="648"/>
      <c r="AP817" s="648"/>
      <c r="AQ817" s="679"/>
      <c r="AR817" s="679"/>
      <c r="AS817" s="679"/>
      <c r="AT817" s="648"/>
    </row>
    <row r="818" spans="1:46" ht="12.75"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c r="AA818" s="37"/>
      <c r="AB818" s="679"/>
      <c r="AC818" s="679"/>
      <c r="AD818" s="679"/>
      <c r="AE818" s="679"/>
      <c r="AF818" s="679"/>
      <c r="AG818" s="679"/>
      <c r="AH818" s="679"/>
      <c r="AI818" s="679"/>
      <c r="AJ818" s="679"/>
      <c r="AK818" s="679"/>
      <c r="AL818" s="679"/>
      <c r="AM818" s="679"/>
      <c r="AN818" s="679"/>
      <c r="AO818" s="648"/>
      <c r="AP818" s="648"/>
      <c r="AQ818" s="679"/>
      <c r="AR818" s="679"/>
      <c r="AS818" s="679"/>
      <c r="AT818" s="648"/>
    </row>
    <row r="819" spans="1:46" ht="12.75"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c r="AA819" s="37"/>
      <c r="AB819" s="679"/>
      <c r="AC819" s="679"/>
      <c r="AD819" s="679"/>
      <c r="AE819" s="679"/>
      <c r="AF819" s="679"/>
      <c r="AG819" s="679"/>
      <c r="AH819" s="679"/>
      <c r="AI819" s="679"/>
      <c r="AJ819" s="679"/>
      <c r="AK819" s="679"/>
      <c r="AL819" s="679"/>
      <c r="AM819" s="679"/>
      <c r="AN819" s="679"/>
      <c r="AO819" s="648"/>
      <c r="AP819" s="648"/>
      <c r="AQ819" s="679"/>
      <c r="AR819" s="679"/>
      <c r="AS819" s="679"/>
      <c r="AT819" s="648"/>
    </row>
    <row r="820" spans="1:46" ht="12.75"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c r="AA820" s="37"/>
      <c r="AB820" s="679"/>
      <c r="AC820" s="679"/>
      <c r="AD820" s="679"/>
      <c r="AE820" s="679"/>
      <c r="AF820" s="679"/>
      <c r="AG820" s="679"/>
      <c r="AH820" s="679"/>
      <c r="AI820" s="679"/>
      <c r="AJ820" s="679"/>
      <c r="AK820" s="679"/>
      <c r="AL820" s="679"/>
      <c r="AM820" s="679"/>
      <c r="AN820" s="679"/>
      <c r="AO820" s="648"/>
      <c r="AP820" s="648"/>
      <c r="AQ820" s="679"/>
      <c r="AR820" s="679"/>
      <c r="AS820" s="679"/>
      <c r="AT820" s="648"/>
    </row>
    <row r="821" spans="1:46" ht="12.75"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c r="AA821" s="37"/>
      <c r="AB821" s="679"/>
      <c r="AC821" s="679"/>
      <c r="AD821" s="679"/>
      <c r="AE821" s="679"/>
      <c r="AF821" s="679"/>
      <c r="AG821" s="679"/>
      <c r="AH821" s="679"/>
      <c r="AI821" s="679"/>
      <c r="AJ821" s="679"/>
      <c r="AK821" s="679"/>
      <c r="AL821" s="679"/>
      <c r="AM821" s="679"/>
      <c r="AN821" s="679"/>
      <c r="AO821" s="648"/>
      <c r="AP821" s="648"/>
      <c r="AQ821" s="679"/>
      <c r="AR821" s="679"/>
      <c r="AS821" s="679"/>
      <c r="AT821" s="648"/>
    </row>
    <row r="822" spans="1:46" ht="12.75"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c r="AA822" s="37"/>
      <c r="AB822" s="679"/>
      <c r="AC822" s="679"/>
      <c r="AD822" s="679"/>
      <c r="AE822" s="679"/>
      <c r="AF822" s="679"/>
      <c r="AG822" s="679"/>
      <c r="AH822" s="679"/>
      <c r="AI822" s="679"/>
      <c r="AJ822" s="679"/>
      <c r="AK822" s="679"/>
      <c r="AL822" s="679"/>
      <c r="AM822" s="679"/>
      <c r="AN822" s="679"/>
      <c r="AO822" s="648"/>
      <c r="AP822" s="648"/>
      <c r="AQ822" s="679"/>
      <c r="AR822" s="679"/>
      <c r="AS822" s="679"/>
      <c r="AT822" s="648"/>
    </row>
    <row r="823" spans="1:46" ht="12.75"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c r="AA823" s="37"/>
      <c r="AB823" s="679"/>
      <c r="AC823" s="679"/>
      <c r="AD823" s="679"/>
      <c r="AE823" s="679"/>
      <c r="AF823" s="679"/>
      <c r="AG823" s="679"/>
      <c r="AH823" s="679"/>
      <c r="AI823" s="679"/>
      <c r="AJ823" s="679"/>
      <c r="AK823" s="679"/>
      <c r="AL823" s="679"/>
      <c r="AM823" s="679"/>
      <c r="AN823" s="679"/>
      <c r="AO823" s="648"/>
      <c r="AP823" s="648"/>
      <c r="AQ823" s="679"/>
      <c r="AR823" s="679"/>
      <c r="AS823" s="679"/>
      <c r="AT823" s="648"/>
    </row>
    <row r="824" spans="1:46" ht="12.75"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c r="AA824" s="37"/>
      <c r="AB824" s="679"/>
      <c r="AC824" s="679"/>
      <c r="AD824" s="679"/>
      <c r="AE824" s="679"/>
      <c r="AF824" s="679"/>
      <c r="AG824" s="679"/>
      <c r="AH824" s="679"/>
      <c r="AI824" s="679"/>
      <c r="AJ824" s="679"/>
      <c r="AK824" s="679"/>
      <c r="AL824" s="679"/>
      <c r="AM824" s="679"/>
      <c r="AN824" s="679"/>
      <c r="AO824" s="648"/>
      <c r="AP824" s="648"/>
      <c r="AQ824" s="679"/>
      <c r="AR824" s="679"/>
      <c r="AS824" s="679"/>
      <c r="AT824" s="648"/>
    </row>
    <row r="825" spans="1:46" ht="12.75"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c r="AA825" s="37"/>
      <c r="AB825" s="679"/>
      <c r="AC825" s="679"/>
      <c r="AD825" s="679"/>
      <c r="AE825" s="679"/>
      <c r="AF825" s="679"/>
      <c r="AG825" s="679"/>
      <c r="AH825" s="679"/>
      <c r="AI825" s="679"/>
      <c r="AJ825" s="679"/>
      <c r="AK825" s="679"/>
      <c r="AL825" s="679"/>
      <c r="AM825" s="679"/>
      <c r="AN825" s="679"/>
      <c r="AO825" s="648"/>
      <c r="AP825" s="648"/>
      <c r="AQ825" s="679"/>
      <c r="AR825" s="679"/>
      <c r="AS825" s="679"/>
      <c r="AT825" s="648"/>
    </row>
    <row r="826" spans="1:46" ht="12.75"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c r="AA826" s="37"/>
      <c r="AB826" s="679"/>
      <c r="AC826" s="679"/>
      <c r="AD826" s="679"/>
      <c r="AE826" s="679"/>
      <c r="AF826" s="679"/>
      <c r="AG826" s="679"/>
      <c r="AH826" s="679"/>
      <c r="AI826" s="679"/>
      <c r="AJ826" s="679"/>
      <c r="AK826" s="679"/>
      <c r="AL826" s="679"/>
      <c r="AM826" s="679"/>
      <c r="AN826" s="679"/>
      <c r="AO826" s="648"/>
      <c r="AP826" s="648"/>
      <c r="AQ826" s="679"/>
      <c r="AR826" s="679"/>
      <c r="AS826" s="679"/>
      <c r="AT826" s="648"/>
    </row>
    <row r="827" spans="1:46" ht="12.75"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c r="AA827" s="37"/>
      <c r="AB827" s="679"/>
      <c r="AC827" s="679"/>
      <c r="AD827" s="679"/>
      <c r="AE827" s="679"/>
      <c r="AF827" s="679"/>
      <c r="AG827" s="679"/>
      <c r="AH827" s="679"/>
      <c r="AI827" s="679"/>
      <c r="AJ827" s="679"/>
      <c r="AK827" s="679"/>
      <c r="AL827" s="679"/>
      <c r="AM827" s="679"/>
      <c r="AN827" s="679"/>
      <c r="AO827" s="648"/>
      <c r="AP827" s="648"/>
      <c r="AQ827" s="679"/>
      <c r="AR827" s="679"/>
      <c r="AS827" s="679"/>
      <c r="AT827" s="648"/>
    </row>
    <row r="828" spans="1:46" ht="12.75"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c r="AA828" s="37"/>
      <c r="AB828" s="679"/>
      <c r="AC828" s="679"/>
      <c r="AD828" s="679"/>
      <c r="AE828" s="679"/>
      <c r="AF828" s="679"/>
      <c r="AG828" s="679"/>
      <c r="AH828" s="679"/>
      <c r="AI828" s="679"/>
      <c r="AJ828" s="679"/>
      <c r="AK828" s="679"/>
      <c r="AL828" s="679"/>
      <c r="AM828" s="679"/>
      <c r="AN828" s="679"/>
      <c r="AO828" s="648"/>
      <c r="AP828" s="648"/>
      <c r="AQ828" s="679"/>
      <c r="AR828" s="679"/>
      <c r="AS828" s="679"/>
      <c r="AT828" s="648"/>
    </row>
    <row r="829" spans="1:46" ht="12.75"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c r="AA829" s="37"/>
      <c r="AB829" s="679"/>
      <c r="AC829" s="679"/>
      <c r="AD829" s="679"/>
      <c r="AE829" s="679"/>
      <c r="AF829" s="679"/>
      <c r="AG829" s="679"/>
      <c r="AH829" s="679"/>
      <c r="AI829" s="679"/>
      <c r="AJ829" s="679"/>
      <c r="AK829" s="679"/>
      <c r="AL829" s="679"/>
      <c r="AM829" s="679"/>
      <c r="AN829" s="679"/>
      <c r="AO829" s="648"/>
      <c r="AP829" s="648"/>
      <c r="AQ829" s="679"/>
      <c r="AR829" s="679"/>
      <c r="AS829" s="679"/>
      <c r="AT829" s="648"/>
    </row>
    <row r="830" spans="1:46" ht="12.75"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c r="AA830" s="37"/>
      <c r="AB830" s="679"/>
      <c r="AC830" s="679"/>
      <c r="AD830" s="679"/>
      <c r="AE830" s="679"/>
      <c r="AF830" s="679"/>
      <c r="AG830" s="679"/>
      <c r="AH830" s="679"/>
      <c r="AI830" s="679"/>
      <c r="AJ830" s="679"/>
      <c r="AK830" s="679"/>
      <c r="AL830" s="679"/>
      <c r="AM830" s="679"/>
      <c r="AN830" s="679"/>
      <c r="AO830" s="648"/>
      <c r="AP830" s="648"/>
      <c r="AQ830" s="679"/>
      <c r="AR830" s="679"/>
      <c r="AS830" s="679"/>
      <c r="AT830" s="648"/>
    </row>
    <row r="831" spans="1:46" ht="12.75"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c r="AA831" s="37"/>
      <c r="AB831" s="679"/>
      <c r="AC831" s="679"/>
      <c r="AD831" s="679"/>
      <c r="AE831" s="679"/>
      <c r="AF831" s="679"/>
      <c r="AG831" s="679"/>
      <c r="AH831" s="679"/>
      <c r="AI831" s="679"/>
      <c r="AJ831" s="679"/>
      <c r="AK831" s="679"/>
      <c r="AL831" s="679"/>
      <c r="AM831" s="679"/>
      <c r="AN831" s="679"/>
      <c r="AO831" s="648"/>
      <c r="AP831" s="648"/>
      <c r="AQ831" s="679"/>
      <c r="AR831" s="679"/>
      <c r="AS831" s="679"/>
      <c r="AT831" s="648"/>
    </row>
    <row r="832" spans="1:46" ht="12.75"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c r="AA832" s="37"/>
      <c r="AB832" s="679"/>
      <c r="AC832" s="679"/>
      <c r="AD832" s="679"/>
      <c r="AE832" s="679"/>
      <c r="AF832" s="679"/>
      <c r="AG832" s="679"/>
      <c r="AH832" s="679"/>
      <c r="AI832" s="679"/>
      <c r="AJ832" s="679"/>
      <c r="AK832" s="679"/>
      <c r="AL832" s="679"/>
      <c r="AM832" s="679"/>
      <c r="AN832" s="679"/>
      <c r="AO832" s="648"/>
      <c r="AP832" s="648"/>
      <c r="AQ832" s="679"/>
      <c r="AR832" s="679"/>
      <c r="AS832" s="679"/>
      <c r="AT832" s="648"/>
    </row>
    <row r="833" spans="1:46" ht="12.75"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c r="AA833" s="37"/>
      <c r="AB833" s="679"/>
      <c r="AC833" s="679"/>
      <c r="AD833" s="679"/>
      <c r="AE833" s="679"/>
      <c r="AF833" s="679"/>
      <c r="AG833" s="679"/>
      <c r="AH833" s="679"/>
      <c r="AI833" s="679"/>
      <c r="AJ833" s="679"/>
      <c r="AK833" s="679"/>
      <c r="AL833" s="679"/>
      <c r="AM833" s="679"/>
      <c r="AN833" s="679"/>
      <c r="AO833" s="648"/>
      <c r="AP833" s="648"/>
      <c r="AQ833" s="679"/>
      <c r="AR833" s="679"/>
      <c r="AS833" s="679"/>
      <c r="AT833" s="648"/>
    </row>
    <row r="834" spans="1:46" ht="12.75"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c r="AA834" s="37"/>
      <c r="AB834" s="679"/>
      <c r="AC834" s="679"/>
      <c r="AD834" s="679"/>
      <c r="AE834" s="679"/>
      <c r="AF834" s="679"/>
      <c r="AG834" s="679"/>
      <c r="AH834" s="679"/>
      <c r="AI834" s="679"/>
      <c r="AJ834" s="679"/>
      <c r="AK834" s="679"/>
      <c r="AL834" s="679"/>
      <c r="AM834" s="679"/>
      <c r="AN834" s="679"/>
      <c r="AO834" s="648"/>
      <c r="AP834" s="648"/>
      <c r="AQ834" s="679"/>
      <c r="AR834" s="679"/>
      <c r="AS834" s="679"/>
      <c r="AT834" s="648"/>
    </row>
    <row r="835" spans="1:46" ht="12.75"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c r="AA835" s="37"/>
      <c r="AB835" s="679"/>
      <c r="AC835" s="679"/>
      <c r="AD835" s="679"/>
      <c r="AE835" s="679"/>
      <c r="AF835" s="679"/>
      <c r="AG835" s="679"/>
      <c r="AH835" s="679"/>
      <c r="AI835" s="679"/>
      <c r="AJ835" s="679"/>
      <c r="AK835" s="679"/>
      <c r="AL835" s="679"/>
      <c r="AM835" s="679"/>
      <c r="AN835" s="679"/>
      <c r="AO835" s="648"/>
      <c r="AP835" s="648"/>
      <c r="AQ835" s="679"/>
      <c r="AR835" s="679"/>
      <c r="AS835" s="679"/>
      <c r="AT835" s="648"/>
    </row>
    <row r="836" spans="1:46" ht="12.75"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c r="AA836" s="37"/>
      <c r="AB836" s="679"/>
      <c r="AC836" s="679"/>
      <c r="AD836" s="679"/>
      <c r="AE836" s="679"/>
      <c r="AF836" s="679"/>
      <c r="AG836" s="679"/>
      <c r="AH836" s="679"/>
      <c r="AI836" s="679"/>
      <c r="AJ836" s="679"/>
      <c r="AK836" s="679"/>
      <c r="AL836" s="679"/>
      <c r="AM836" s="679"/>
      <c r="AN836" s="679"/>
      <c r="AO836" s="648"/>
      <c r="AP836" s="648"/>
      <c r="AQ836" s="679"/>
      <c r="AR836" s="679"/>
      <c r="AS836" s="679"/>
      <c r="AT836" s="648"/>
    </row>
    <row r="837" spans="1:46" ht="12.75"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c r="AA837" s="37"/>
      <c r="AB837" s="679"/>
      <c r="AC837" s="679"/>
      <c r="AD837" s="679"/>
      <c r="AE837" s="679"/>
      <c r="AF837" s="679"/>
      <c r="AG837" s="679"/>
      <c r="AH837" s="679"/>
      <c r="AI837" s="679"/>
      <c r="AJ837" s="679"/>
      <c r="AK837" s="679"/>
      <c r="AL837" s="679"/>
      <c r="AM837" s="679"/>
      <c r="AN837" s="679"/>
      <c r="AO837" s="648"/>
      <c r="AP837" s="648"/>
      <c r="AQ837" s="679"/>
      <c r="AR837" s="679"/>
      <c r="AS837" s="679"/>
      <c r="AT837" s="648"/>
    </row>
    <row r="838" spans="1:46" ht="12.75"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c r="AA838" s="37"/>
      <c r="AB838" s="679"/>
      <c r="AC838" s="679"/>
      <c r="AD838" s="679"/>
      <c r="AE838" s="679"/>
      <c r="AF838" s="679"/>
      <c r="AG838" s="679"/>
      <c r="AH838" s="679"/>
      <c r="AI838" s="679"/>
      <c r="AJ838" s="679"/>
      <c r="AK838" s="679"/>
      <c r="AL838" s="679"/>
      <c r="AM838" s="679"/>
      <c r="AN838" s="679"/>
      <c r="AO838" s="648"/>
      <c r="AP838" s="648"/>
      <c r="AQ838" s="679"/>
      <c r="AR838" s="679"/>
      <c r="AS838" s="679"/>
      <c r="AT838" s="648"/>
    </row>
    <row r="839" spans="1:46" ht="12.75"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c r="AA839" s="37"/>
      <c r="AB839" s="679"/>
      <c r="AC839" s="679"/>
      <c r="AD839" s="679"/>
      <c r="AE839" s="679"/>
      <c r="AF839" s="679"/>
      <c r="AG839" s="679"/>
      <c r="AH839" s="679"/>
      <c r="AI839" s="679"/>
      <c r="AJ839" s="679"/>
      <c r="AK839" s="679"/>
      <c r="AL839" s="679"/>
      <c r="AM839" s="679"/>
      <c r="AN839" s="679"/>
      <c r="AO839" s="648"/>
      <c r="AP839" s="648"/>
      <c r="AQ839" s="679"/>
      <c r="AR839" s="679"/>
      <c r="AS839" s="679"/>
      <c r="AT839" s="648"/>
    </row>
    <row r="840" spans="1:46" ht="12.75"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c r="AA840" s="37"/>
      <c r="AB840" s="679"/>
      <c r="AC840" s="679"/>
      <c r="AD840" s="679"/>
      <c r="AE840" s="679"/>
      <c r="AF840" s="679"/>
      <c r="AG840" s="679"/>
      <c r="AH840" s="679"/>
      <c r="AI840" s="679"/>
      <c r="AJ840" s="679"/>
      <c r="AK840" s="679"/>
      <c r="AL840" s="679"/>
      <c r="AM840" s="679"/>
      <c r="AN840" s="679"/>
      <c r="AO840" s="648"/>
      <c r="AP840" s="648"/>
      <c r="AQ840" s="679"/>
      <c r="AR840" s="679"/>
      <c r="AS840" s="679"/>
      <c r="AT840" s="648"/>
    </row>
    <row r="841" spans="1:46" ht="12.75"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c r="AA841" s="37"/>
      <c r="AB841" s="679"/>
      <c r="AC841" s="679"/>
      <c r="AD841" s="679"/>
      <c r="AE841" s="679"/>
      <c r="AF841" s="679"/>
      <c r="AG841" s="679"/>
      <c r="AH841" s="679"/>
      <c r="AI841" s="679"/>
      <c r="AJ841" s="679"/>
      <c r="AK841" s="679"/>
      <c r="AL841" s="679"/>
      <c r="AM841" s="679"/>
      <c r="AN841" s="679"/>
      <c r="AO841" s="648"/>
      <c r="AP841" s="648"/>
      <c r="AQ841" s="679"/>
      <c r="AR841" s="679"/>
      <c r="AS841" s="679"/>
      <c r="AT841" s="648"/>
    </row>
    <row r="842" spans="1:46" ht="12.75"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c r="AA842" s="37"/>
      <c r="AB842" s="679"/>
      <c r="AC842" s="679"/>
      <c r="AD842" s="679"/>
      <c r="AE842" s="679"/>
      <c r="AF842" s="679"/>
      <c r="AG842" s="679"/>
      <c r="AH842" s="679"/>
      <c r="AI842" s="679"/>
      <c r="AJ842" s="679"/>
      <c r="AK842" s="679"/>
      <c r="AL842" s="679"/>
      <c r="AM842" s="679"/>
      <c r="AN842" s="679"/>
      <c r="AO842" s="648"/>
      <c r="AP842" s="648"/>
      <c r="AQ842" s="679"/>
      <c r="AR842" s="679"/>
      <c r="AS842" s="679"/>
      <c r="AT842" s="648"/>
    </row>
    <row r="843" spans="1:46" ht="12.75"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c r="AA843" s="37"/>
      <c r="AB843" s="679"/>
      <c r="AC843" s="679"/>
      <c r="AD843" s="679"/>
      <c r="AE843" s="679"/>
      <c r="AF843" s="679"/>
      <c r="AG843" s="679"/>
      <c r="AH843" s="679"/>
      <c r="AI843" s="679"/>
      <c r="AJ843" s="679"/>
      <c r="AK843" s="679"/>
      <c r="AL843" s="679"/>
      <c r="AM843" s="679"/>
      <c r="AN843" s="679"/>
      <c r="AO843" s="648"/>
      <c r="AP843" s="648"/>
      <c r="AQ843" s="679"/>
      <c r="AR843" s="679"/>
      <c r="AS843" s="679"/>
      <c r="AT843" s="648"/>
    </row>
    <row r="844" spans="1:46" ht="12.75"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c r="AA844" s="37"/>
      <c r="AB844" s="679"/>
      <c r="AC844" s="679"/>
      <c r="AD844" s="679"/>
      <c r="AE844" s="679"/>
      <c r="AF844" s="679"/>
      <c r="AG844" s="679"/>
      <c r="AH844" s="679"/>
      <c r="AI844" s="679"/>
      <c r="AJ844" s="679"/>
      <c r="AK844" s="679"/>
      <c r="AL844" s="679"/>
      <c r="AM844" s="679"/>
      <c r="AN844" s="679"/>
      <c r="AO844" s="648"/>
      <c r="AP844" s="648"/>
      <c r="AQ844" s="679"/>
      <c r="AR844" s="679"/>
      <c r="AS844" s="679"/>
      <c r="AT844" s="648"/>
    </row>
    <row r="845" spans="1:46" ht="12.75"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c r="AA845" s="37"/>
      <c r="AB845" s="679"/>
      <c r="AC845" s="679"/>
      <c r="AD845" s="679"/>
      <c r="AE845" s="679"/>
      <c r="AF845" s="679"/>
      <c r="AG845" s="679"/>
      <c r="AH845" s="679"/>
      <c r="AI845" s="679"/>
      <c r="AJ845" s="679"/>
      <c r="AK845" s="679"/>
      <c r="AL845" s="679"/>
      <c r="AM845" s="679"/>
      <c r="AN845" s="679"/>
      <c r="AO845" s="648"/>
      <c r="AP845" s="648"/>
      <c r="AQ845" s="679"/>
      <c r="AR845" s="679"/>
      <c r="AS845" s="679"/>
      <c r="AT845" s="648"/>
    </row>
    <row r="846" spans="1:46" ht="12.75"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c r="AA846" s="37"/>
      <c r="AB846" s="679"/>
      <c r="AC846" s="679"/>
      <c r="AD846" s="679"/>
      <c r="AE846" s="679"/>
      <c r="AF846" s="679"/>
      <c r="AG846" s="679"/>
      <c r="AH846" s="679"/>
      <c r="AI846" s="679"/>
      <c r="AJ846" s="679"/>
      <c r="AK846" s="679"/>
      <c r="AL846" s="679"/>
      <c r="AM846" s="679"/>
      <c r="AN846" s="679"/>
      <c r="AO846" s="648"/>
      <c r="AP846" s="648"/>
      <c r="AQ846" s="679"/>
      <c r="AR846" s="679"/>
      <c r="AS846" s="679"/>
      <c r="AT846" s="648"/>
    </row>
    <row r="847" spans="1:46" ht="12.75"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c r="AA847" s="37"/>
      <c r="AB847" s="679"/>
      <c r="AC847" s="679"/>
      <c r="AD847" s="679"/>
      <c r="AE847" s="679"/>
      <c r="AF847" s="679"/>
      <c r="AG847" s="679"/>
      <c r="AH847" s="679"/>
      <c r="AI847" s="679"/>
      <c r="AJ847" s="679"/>
      <c r="AK847" s="679"/>
      <c r="AL847" s="679"/>
      <c r="AM847" s="679"/>
      <c r="AN847" s="679"/>
      <c r="AO847" s="648"/>
      <c r="AP847" s="648"/>
      <c r="AQ847" s="679"/>
      <c r="AR847" s="679"/>
      <c r="AS847" s="679"/>
      <c r="AT847" s="648"/>
    </row>
    <row r="848" spans="1:46" ht="12.75"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c r="AA848" s="37"/>
      <c r="AB848" s="679"/>
      <c r="AC848" s="679"/>
      <c r="AD848" s="679"/>
      <c r="AE848" s="679"/>
      <c r="AF848" s="679"/>
      <c r="AG848" s="679"/>
      <c r="AH848" s="679"/>
      <c r="AI848" s="679"/>
      <c r="AJ848" s="679"/>
      <c r="AK848" s="679"/>
      <c r="AL848" s="679"/>
      <c r="AM848" s="679"/>
      <c r="AN848" s="679"/>
      <c r="AO848" s="648"/>
      <c r="AP848" s="648"/>
      <c r="AQ848" s="679"/>
      <c r="AR848" s="679"/>
      <c r="AS848" s="679"/>
      <c r="AT848" s="648"/>
    </row>
    <row r="849" spans="1:46" ht="12.75"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c r="AA849" s="37"/>
      <c r="AB849" s="679"/>
      <c r="AC849" s="679"/>
      <c r="AD849" s="679"/>
      <c r="AE849" s="679"/>
      <c r="AF849" s="679"/>
      <c r="AG849" s="679"/>
      <c r="AH849" s="679"/>
      <c r="AI849" s="679"/>
      <c r="AJ849" s="679"/>
      <c r="AK849" s="679"/>
      <c r="AL849" s="679"/>
      <c r="AM849" s="679"/>
      <c r="AN849" s="679"/>
      <c r="AO849" s="648"/>
      <c r="AP849" s="648"/>
      <c r="AQ849" s="679"/>
      <c r="AR849" s="679"/>
      <c r="AS849" s="679"/>
      <c r="AT849" s="648"/>
    </row>
    <row r="850" spans="1:46" ht="12.75"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c r="AA850" s="37"/>
      <c r="AB850" s="679"/>
      <c r="AC850" s="679"/>
      <c r="AD850" s="679"/>
      <c r="AE850" s="679"/>
      <c r="AF850" s="679"/>
      <c r="AG850" s="679"/>
      <c r="AH850" s="679"/>
      <c r="AI850" s="679"/>
      <c r="AJ850" s="679"/>
      <c r="AK850" s="679"/>
      <c r="AL850" s="679"/>
      <c r="AM850" s="679"/>
      <c r="AN850" s="679"/>
      <c r="AO850" s="648"/>
      <c r="AP850" s="648"/>
      <c r="AQ850" s="679"/>
      <c r="AR850" s="679"/>
      <c r="AS850" s="679"/>
      <c r="AT850" s="648"/>
    </row>
    <row r="851" spans="1:46" ht="12.75"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c r="AA851" s="37"/>
      <c r="AB851" s="679"/>
      <c r="AC851" s="679"/>
      <c r="AD851" s="679"/>
      <c r="AE851" s="679"/>
      <c r="AF851" s="679"/>
      <c r="AG851" s="679"/>
      <c r="AH851" s="679"/>
      <c r="AI851" s="679"/>
      <c r="AJ851" s="679"/>
      <c r="AK851" s="679"/>
      <c r="AL851" s="679"/>
      <c r="AM851" s="679"/>
      <c r="AN851" s="679"/>
      <c r="AO851" s="648"/>
      <c r="AP851" s="648"/>
      <c r="AQ851" s="679"/>
      <c r="AR851" s="679"/>
      <c r="AS851" s="679"/>
      <c r="AT851" s="648"/>
    </row>
    <row r="852" spans="1:46" ht="12.75"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c r="AA852" s="37"/>
      <c r="AB852" s="679"/>
      <c r="AC852" s="679"/>
      <c r="AD852" s="679"/>
      <c r="AE852" s="679"/>
      <c r="AF852" s="679"/>
      <c r="AG852" s="679"/>
      <c r="AH852" s="679"/>
      <c r="AI852" s="679"/>
      <c r="AJ852" s="679"/>
      <c r="AK852" s="679"/>
      <c r="AL852" s="679"/>
      <c r="AM852" s="679"/>
      <c r="AN852" s="679"/>
      <c r="AO852" s="648"/>
      <c r="AP852" s="648"/>
      <c r="AQ852" s="679"/>
      <c r="AR852" s="679"/>
      <c r="AS852" s="679"/>
      <c r="AT852" s="648"/>
    </row>
    <row r="853" spans="1:46" ht="12.75"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c r="AA853" s="37"/>
      <c r="AB853" s="679"/>
      <c r="AC853" s="679"/>
      <c r="AD853" s="679"/>
      <c r="AE853" s="679"/>
      <c r="AF853" s="679"/>
      <c r="AG853" s="679"/>
      <c r="AH853" s="679"/>
      <c r="AI853" s="679"/>
      <c r="AJ853" s="679"/>
      <c r="AK853" s="679"/>
      <c r="AL853" s="679"/>
      <c r="AM853" s="679"/>
      <c r="AN853" s="679"/>
      <c r="AO853" s="648"/>
      <c r="AP853" s="648"/>
      <c r="AQ853" s="679"/>
      <c r="AR853" s="679"/>
      <c r="AS853" s="679"/>
      <c r="AT853" s="648"/>
    </row>
    <row r="854" spans="1:46" ht="12.75"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c r="AA854" s="37"/>
      <c r="AB854" s="679"/>
      <c r="AC854" s="679"/>
      <c r="AD854" s="679"/>
      <c r="AE854" s="679"/>
      <c r="AF854" s="679"/>
      <c r="AG854" s="679"/>
      <c r="AH854" s="679"/>
      <c r="AI854" s="679"/>
      <c r="AJ854" s="679"/>
      <c r="AK854" s="679"/>
      <c r="AL854" s="679"/>
      <c r="AM854" s="679"/>
      <c r="AN854" s="679"/>
      <c r="AO854" s="648"/>
      <c r="AP854" s="648"/>
      <c r="AQ854" s="679"/>
      <c r="AR854" s="679"/>
      <c r="AS854" s="679"/>
      <c r="AT854" s="648"/>
    </row>
    <row r="855" spans="1:46" ht="12.75"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c r="AA855" s="37"/>
      <c r="AB855" s="679"/>
      <c r="AC855" s="679"/>
      <c r="AD855" s="679"/>
      <c r="AE855" s="679"/>
      <c r="AF855" s="679"/>
      <c r="AG855" s="679"/>
      <c r="AH855" s="679"/>
      <c r="AI855" s="679"/>
      <c r="AJ855" s="679"/>
      <c r="AK855" s="679"/>
      <c r="AL855" s="679"/>
      <c r="AM855" s="679"/>
      <c r="AN855" s="679"/>
      <c r="AO855" s="648"/>
      <c r="AP855" s="648"/>
      <c r="AQ855" s="679"/>
      <c r="AR855" s="679"/>
      <c r="AS855" s="679"/>
      <c r="AT855" s="648"/>
    </row>
    <row r="856" spans="1:46" ht="12.75"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c r="AA856" s="37"/>
      <c r="AB856" s="679"/>
      <c r="AC856" s="679"/>
      <c r="AD856" s="679"/>
      <c r="AE856" s="679"/>
      <c r="AF856" s="679"/>
      <c r="AG856" s="679"/>
      <c r="AH856" s="679"/>
      <c r="AI856" s="679"/>
      <c r="AJ856" s="679"/>
      <c r="AK856" s="679"/>
      <c r="AL856" s="679"/>
      <c r="AM856" s="679"/>
      <c r="AN856" s="679"/>
      <c r="AO856" s="648"/>
      <c r="AP856" s="648"/>
      <c r="AQ856" s="679"/>
      <c r="AR856" s="679"/>
      <c r="AS856" s="679"/>
      <c r="AT856" s="648"/>
    </row>
    <row r="857" spans="1:46" ht="12.75"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c r="AA857" s="37"/>
      <c r="AB857" s="679"/>
      <c r="AC857" s="679"/>
      <c r="AD857" s="679"/>
      <c r="AE857" s="679"/>
      <c r="AF857" s="679"/>
      <c r="AG857" s="679"/>
      <c r="AH857" s="679"/>
      <c r="AI857" s="679"/>
      <c r="AJ857" s="679"/>
      <c r="AK857" s="679"/>
      <c r="AL857" s="679"/>
      <c r="AM857" s="679"/>
      <c r="AN857" s="679"/>
      <c r="AO857" s="648"/>
      <c r="AP857" s="648"/>
      <c r="AQ857" s="679"/>
      <c r="AR857" s="679"/>
      <c r="AS857" s="679"/>
      <c r="AT857" s="648"/>
    </row>
    <row r="858" spans="1:46" ht="12.75"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c r="AA858" s="37"/>
      <c r="AB858" s="679"/>
      <c r="AC858" s="679"/>
      <c r="AD858" s="679"/>
      <c r="AE858" s="679"/>
      <c r="AF858" s="679"/>
      <c r="AG858" s="679"/>
      <c r="AH858" s="679"/>
      <c r="AI858" s="679"/>
      <c r="AJ858" s="679"/>
      <c r="AK858" s="679"/>
      <c r="AL858" s="679"/>
      <c r="AM858" s="679"/>
      <c r="AN858" s="679"/>
      <c r="AO858" s="648"/>
      <c r="AP858" s="648"/>
      <c r="AQ858" s="679"/>
      <c r="AR858" s="679"/>
      <c r="AS858" s="679"/>
      <c r="AT858" s="648"/>
    </row>
    <row r="859" spans="1:46" ht="12.75"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c r="AA859" s="37"/>
      <c r="AB859" s="679"/>
      <c r="AC859" s="679"/>
      <c r="AD859" s="679"/>
      <c r="AE859" s="679"/>
      <c r="AF859" s="679"/>
      <c r="AG859" s="679"/>
      <c r="AH859" s="679"/>
      <c r="AI859" s="679"/>
      <c r="AJ859" s="679"/>
      <c r="AK859" s="679"/>
      <c r="AL859" s="679"/>
      <c r="AM859" s="679"/>
      <c r="AN859" s="679"/>
      <c r="AO859" s="648"/>
      <c r="AP859" s="648"/>
      <c r="AQ859" s="679"/>
      <c r="AR859" s="679"/>
      <c r="AS859" s="679"/>
      <c r="AT859" s="648"/>
    </row>
    <row r="860" spans="1:46" ht="12.75"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c r="AA860" s="37"/>
      <c r="AB860" s="679"/>
      <c r="AC860" s="679"/>
      <c r="AD860" s="679"/>
      <c r="AE860" s="679"/>
      <c r="AF860" s="679"/>
      <c r="AG860" s="679"/>
      <c r="AH860" s="679"/>
      <c r="AI860" s="679"/>
      <c r="AJ860" s="679"/>
      <c r="AK860" s="679"/>
      <c r="AL860" s="679"/>
      <c r="AM860" s="679"/>
      <c r="AN860" s="679"/>
      <c r="AO860" s="648"/>
      <c r="AP860" s="648"/>
      <c r="AQ860" s="679"/>
      <c r="AR860" s="679"/>
      <c r="AS860" s="679"/>
      <c r="AT860" s="648"/>
    </row>
    <row r="861" spans="1:46" ht="12.75"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c r="AA861" s="37"/>
      <c r="AB861" s="679"/>
      <c r="AC861" s="679"/>
      <c r="AD861" s="679"/>
      <c r="AE861" s="679"/>
      <c r="AF861" s="679"/>
      <c r="AG861" s="679"/>
      <c r="AH861" s="679"/>
      <c r="AI861" s="679"/>
      <c r="AJ861" s="679"/>
      <c r="AK861" s="679"/>
      <c r="AL861" s="679"/>
      <c r="AM861" s="679"/>
      <c r="AN861" s="679"/>
      <c r="AO861" s="648"/>
      <c r="AP861" s="648"/>
      <c r="AQ861" s="679"/>
      <c r="AR861" s="679"/>
      <c r="AS861" s="679"/>
      <c r="AT861" s="648"/>
    </row>
    <row r="862" spans="1:46" ht="12.75"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c r="AA862" s="37"/>
      <c r="AB862" s="679"/>
      <c r="AC862" s="679"/>
      <c r="AD862" s="679"/>
      <c r="AE862" s="679"/>
      <c r="AF862" s="679"/>
      <c r="AG862" s="679"/>
      <c r="AH862" s="679"/>
      <c r="AI862" s="679"/>
      <c r="AJ862" s="679"/>
      <c r="AK862" s="679"/>
      <c r="AL862" s="679"/>
      <c r="AM862" s="679"/>
      <c r="AN862" s="679"/>
      <c r="AO862" s="648"/>
      <c r="AP862" s="648"/>
      <c r="AQ862" s="679"/>
      <c r="AR862" s="679"/>
      <c r="AS862" s="679"/>
      <c r="AT862" s="648"/>
    </row>
    <row r="863" spans="1:46" ht="12.75"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c r="AA863" s="37"/>
      <c r="AB863" s="679"/>
      <c r="AC863" s="679"/>
      <c r="AD863" s="679"/>
      <c r="AE863" s="679"/>
      <c r="AF863" s="679"/>
      <c r="AG863" s="679"/>
      <c r="AH863" s="679"/>
      <c r="AI863" s="679"/>
      <c r="AJ863" s="679"/>
      <c r="AK863" s="679"/>
      <c r="AL863" s="679"/>
      <c r="AM863" s="679"/>
      <c r="AN863" s="679"/>
      <c r="AO863" s="648"/>
      <c r="AP863" s="648"/>
      <c r="AQ863" s="679"/>
      <c r="AR863" s="679"/>
      <c r="AS863" s="679"/>
      <c r="AT863" s="648"/>
    </row>
    <row r="864" spans="1:46" ht="12.75"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c r="AA864" s="37"/>
      <c r="AB864" s="679"/>
      <c r="AC864" s="679"/>
      <c r="AD864" s="679"/>
      <c r="AE864" s="679"/>
      <c r="AF864" s="679"/>
      <c r="AG864" s="679"/>
      <c r="AH864" s="679"/>
      <c r="AI864" s="679"/>
      <c r="AJ864" s="679"/>
      <c r="AK864" s="679"/>
      <c r="AL864" s="679"/>
      <c r="AM864" s="679"/>
      <c r="AN864" s="679"/>
      <c r="AO864" s="648"/>
      <c r="AP864" s="648"/>
      <c r="AQ864" s="679"/>
      <c r="AR864" s="679"/>
      <c r="AS864" s="679"/>
      <c r="AT864" s="648"/>
    </row>
    <row r="865" spans="1:46" ht="12.75"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c r="AA865" s="37"/>
      <c r="AB865" s="679"/>
      <c r="AC865" s="679"/>
      <c r="AD865" s="679"/>
      <c r="AE865" s="679"/>
      <c r="AF865" s="679"/>
      <c r="AG865" s="679"/>
      <c r="AH865" s="679"/>
      <c r="AI865" s="679"/>
      <c r="AJ865" s="679"/>
      <c r="AK865" s="679"/>
      <c r="AL865" s="679"/>
      <c r="AM865" s="679"/>
      <c r="AN865" s="679"/>
      <c r="AO865" s="648"/>
      <c r="AP865" s="648"/>
      <c r="AQ865" s="679"/>
      <c r="AR865" s="679"/>
      <c r="AS865" s="679"/>
      <c r="AT865" s="648"/>
    </row>
    <row r="866" spans="1:46" ht="12.75"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c r="AA866" s="37"/>
      <c r="AB866" s="679"/>
      <c r="AC866" s="679"/>
      <c r="AD866" s="679"/>
      <c r="AE866" s="679"/>
      <c r="AF866" s="679"/>
      <c r="AG866" s="679"/>
      <c r="AH866" s="679"/>
      <c r="AI866" s="679"/>
      <c r="AJ866" s="679"/>
      <c r="AK866" s="679"/>
      <c r="AL866" s="679"/>
      <c r="AM866" s="679"/>
      <c r="AN866" s="679"/>
      <c r="AO866" s="648"/>
      <c r="AP866" s="648"/>
      <c r="AQ866" s="679"/>
      <c r="AR866" s="679"/>
      <c r="AS866" s="679"/>
      <c r="AT866" s="648"/>
    </row>
    <row r="867" spans="1:46" ht="12.75"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c r="AA867" s="37"/>
      <c r="AB867" s="679"/>
      <c r="AC867" s="679"/>
      <c r="AD867" s="679"/>
      <c r="AE867" s="679"/>
      <c r="AF867" s="679"/>
      <c r="AG867" s="679"/>
      <c r="AH867" s="679"/>
      <c r="AI867" s="679"/>
      <c r="AJ867" s="679"/>
      <c r="AK867" s="679"/>
      <c r="AL867" s="679"/>
      <c r="AM867" s="679"/>
      <c r="AN867" s="679"/>
      <c r="AO867" s="648"/>
      <c r="AP867" s="648"/>
      <c r="AQ867" s="679"/>
      <c r="AR867" s="679"/>
      <c r="AS867" s="679"/>
      <c r="AT867" s="648"/>
    </row>
    <row r="868" spans="1:46" ht="12.75"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c r="AA868" s="37"/>
      <c r="AB868" s="679"/>
      <c r="AC868" s="679"/>
      <c r="AD868" s="679"/>
      <c r="AE868" s="679"/>
      <c r="AF868" s="679"/>
      <c r="AG868" s="679"/>
      <c r="AH868" s="679"/>
      <c r="AI868" s="679"/>
      <c r="AJ868" s="679"/>
      <c r="AK868" s="679"/>
      <c r="AL868" s="679"/>
      <c r="AM868" s="679"/>
      <c r="AN868" s="679"/>
      <c r="AO868" s="648"/>
      <c r="AP868" s="648"/>
      <c r="AQ868" s="679"/>
      <c r="AR868" s="679"/>
      <c r="AS868" s="679"/>
      <c r="AT868" s="648"/>
    </row>
    <row r="869" spans="1:46" ht="12.75"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c r="AA869" s="37"/>
      <c r="AB869" s="679"/>
      <c r="AC869" s="679"/>
      <c r="AD869" s="679"/>
      <c r="AE869" s="679"/>
      <c r="AF869" s="679"/>
      <c r="AG869" s="679"/>
      <c r="AH869" s="679"/>
      <c r="AI869" s="679"/>
      <c r="AJ869" s="679"/>
      <c r="AK869" s="679"/>
      <c r="AL869" s="679"/>
      <c r="AM869" s="679"/>
      <c r="AN869" s="679"/>
      <c r="AO869" s="648"/>
      <c r="AP869" s="648"/>
      <c r="AQ869" s="679"/>
      <c r="AR869" s="679"/>
      <c r="AS869" s="679"/>
      <c r="AT869" s="648"/>
    </row>
    <row r="870" spans="1:46" ht="12.75"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c r="AA870" s="37"/>
      <c r="AB870" s="679"/>
      <c r="AC870" s="679"/>
      <c r="AD870" s="679"/>
      <c r="AE870" s="679"/>
      <c r="AF870" s="679"/>
      <c r="AG870" s="679"/>
      <c r="AH870" s="679"/>
      <c r="AI870" s="679"/>
      <c r="AJ870" s="679"/>
      <c r="AK870" s="679"/>
      <c r="AL870" s="679"/>
      <c r="AM870" s="679"/>
      <c r="AN870" s="679"/>
      <c r="AO870" s="648"/>
      <c r="AP870" s="648"/>
      <c r="AQ870" s="679"/>
      <c r="AR870" s="679"/>
      <c r="AS870" s="679"/>
      <c r="AT870" s="648"/>
    </row>
    <row r="871" spans="1:46" ht="12.75"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c r="AA871" s="37"/>
      <c r="AB871" s="679"/>
      <c r="AC871" s="679"/>
      <c r="AD871" s="679"/>
      <c r="AE871" s="679"/>
      <c r="AF871" s="679"/>
      <c r="AG871" s="679"/>
      <c r="AH871" s="679"/>
      <c r="AI871" s="679"/>
      <c r="AJ871" s="679"/>
      <c r="AK871" s="679"/>
      <c r="AL871" s="679"/>
      <c r="AM871" s="679"/>
      <c r="AN871" s="679"/>
      <c r="AO871" s="648"/>
      <c r="AP871" s="648"/>
      <c r="AQ871" s="679"/>
      <c r="AR871" s="679"/>
      <c r="AS871" s="679"/>
      <c r="AT871" s="648"/>
    </row>
    <row r="872" spans="1:46" ht="12.75"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c r="AA872" s="37"/>
      <c r="AB872" s="679"/>
      <c r="AC872" s="679"/>
      <c r="AD872" s="679"/>
      <c r="AE872" s="679"/>
      <c r="AF872" s="679"/>
      <c r="AG872" s="679"/>
      <c r="AH872" s="679"/>
      <c r="AI872" s="679"/>
      <c r="AJ872" s="679"/>
      <c r="AK872" s="679"/>
      <c r="AL872" s="679"/>
      <c r="AM872" s="679"/>
      <c r="AN872" s="679"/>
      <c r="AO872" s="648"/>
      <c r="AP872" s="648"/>
      <c r="AQ872" s="679"/>
      <c r="AR872" s="679"/>
      <c r="AS872" s="679"/>
      <c r="AT872" s="648"/>
    </row>
    <row r="873" spans="1:46" ht="12.75"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c r="AA873" s="37"/>
      <c r="AB873" s="679"/>
      <c r="AC873" s="679"/>
      <c r="AD873" s="679"/>
      <c r="AE873" s="679"/>
      <c r="AF873" s="679"/>
      <c r="AG873" s="679"/>
      <c r="AH873" s="679"/>
      <c r="AI873" s="679"/>
      <c r="AJ873" s="679"/>
      <c r="AK873" s="679"/>
      <c r="AL873" s="679"/>
      <c r="AM873" s="679"/>
      <c r="AN873" s="679"/>
      <c r="AO873" s="648"/>
      <c r="AP873" s="648"/>
      <c r="AQ873" s="679"/>
      <c r="AR873" s="679"/>
      <c r="AS873" s="679"/>
      <c r="AT873" s="648"/>
    </row>
    <row r="874" spans="1:46" ht="12.75"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c r="AA874" s="37"/>
      <c r="AB874" s="679"/>
      <c r="AC874" s="679"/>
      <c r="AD874" s="679"/>
      <c r="AE874" s="679"/>
      <c r="AF874" s="679"/>
      <c r="AG874" s="679"/>
      <c r="AH874" s="679"/>
      <c r="AI874" s="679"/>
      <c r="AJ874" s="679"/>
      <c r="AK874" s="679"/>
      <c r="AL874" s="679"/>
      <c r="AM874" s="679"/>
      <c r="AN874" s="679"/>
      <c r="AO874" s="648"/>
      <c r="AP874" s="648"/>
      <c r="AQ874" s="679"/>
      <c r="AR874" s="679"/>
      <c r="AS874" s="679"/>
      <c r="AT874" s="648"/>
    </row>
    <row r="875" spans="1:46" ht="12.75"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c r="AA875" s="37"/>
      <c r="AB875" s="679"/>
      <c r="AC875" s="679"/>
      <c r="AD875" s="679"/>
      <c r="AE875" s="679"/>
      <c r="AF875" s="679"/>
      <c r="AG875" s="679"/>
      <c r="AH875" s="679"/>
      <c r="AI875" s="679"/>
      <c r="AJ875" s="679"/>
      <c r="AK875" s="679"/>
      <c r="AL875" s="679"/>
      <c r="AM875" s="679"/>
      <c r="AN875" s="679"/>
      <c r="AO875" s="648"/>
      <c r="AP875" s="648"/>
      <c r="AQ875" s="679"/>
      <c r="AR875" s="679"/>
      <c r="AS875" s="679"/>
      <c r="AT875" s="648"/>
    </row>
    <row r="876" spans="1:46" ht="12.75"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c r="AA876" s="37"/>
      <c r="AB876" s="679"/>
      <c r="AC876" s="679"/>
      <c r="AD876" s="679"/>
      <c r="AE876" s="679"/>
      <c r="AF876" s="679"/>
      <c r="AG876" s="679"/>
      <c r="AH876" s="679"/>
      <c r="AI876" s="679"/>
      <c r="AJ876" s="679"/>
      <c r="AK876" s="679"/>
      <c r="AL876" s="679"/>
      <c r="AM876" s="679"/>
      <c r="AN876" s="679"/>
      <c r="AO876" s="648"/>
      <c r="AP876" s="648"/>
      <c r="AQ876" s="679"/>
      <c r="AR876" s="679"/>
      <c r="AS876" s="679"/>
      <c r="AT876" s="648"/>
    </row>
    <row r="877" spans="1:46" ht="12.75"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c r="AA877" s="37"/>
      <c r="AB877" s="679"/>
      <c r="AC877" s="679"/>
      <c r="AD877" s="679"/>
      <c r="AE877" s="679"/>
      <c r="AF877" s="679"/>
      <c r="AG877" s="679"/>
      <c r="AH877" s="679"/>
      <c r="AI877" s="679"/>
      <c r="AJ877" s="679"/>
      <c r="AK877" s="679"/>
      <c r="AL877" s="679"/>
      <c r="AM877" s="679"/>
      <c r="AN877" s="679"/>
      <c r="AO877" s="648"/>
      <c r="AP877" s="648"/>
      <c r="AQ877" s="679"/>
      <c r="AR877" s="679"/>
      <c r="AS877" s="679"/>
      <c r="AT877" s="648"/>
    </row>
    <row r="878" spans="1:46" ht="12.75"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c r="AA878" s="37"/>
      <c r="AB878" s="679"/>
      <c r="AC878" s="679"/>
      <c r="AD878" s="679"/>
      <c r="AE878" s="679"/>
      <c r="AF878" s="679"/>
      <c r="AG878" s="679"/>
      <c r="AH878" s="679"/>
      <c r="AI878" s="679"/>
      <c r="AJ878" s="679"/>
      <c r="AK878" s="679"/>
      <c r="AL878" s="679"/>
      <c r="AM878" s="679"/>
      <c r="AN878" s="679"/>
      <c r="AO878" s="648"/>
      <c r="AP878" s="648"/>
      <c r="AQ878" s="679"/>
      <c r="AR878" s="679"/>
      <c r="AS878" s="679"/>
      <c r="AT878" s="648"/>
    </row>
    <row r="879" spans="1:46" ht="12.75"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c r="AA879" s="37"/>
      <c r="AB879" s="679"/>
      <c r="AC879" s="679"/>
      <c r="AD879" s="679"/>
      <c r="AE879" s="679"/>
      <c r="AF879" s="679"/>
      <c r="AG879" s="679"/>
      <c r="AH879" s="679"/>
      <c r="AI879" s="679"/>
      <c r="AJ879" s="679"/>
      <c r="AK879" s="679"/>
      <c r="AL879" s="679"/>
      <c r="AM879" s="679"/>
      <c r="AN879" s="679"/>
      <c r="AO879" s="648"/>
      <c r="AP879" s="648"/>
      <c r="AQ879" s="679"/>
      <c r="AR879" s="679"/>
      <c r="AS879" s="679"/>
      <c r="AT879" s="648"/>
    </row>
    <row r="880" spans="1:46" ht="12.75"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c r="AA880" s="37"/>
      <c r="AB880" s="679"/>
      <c r="AC880" s="679"/>
      <c r="AD880" s="679"/>
      <c r="AE880" s="679"/>
      <c r="AF880" s="679"/>
      <c r="AG880" s="679"/>
      <c r="AH880" s="679"/>
      <c r="AI880" s="679"/>
      <c r="AJ880" s="679"/>
      <c r="AK880" s="679"/>
      <c r="AL880" s="679"/>
      <c r="AM880" s="679"/>
      <c r="AN880" s="679"/>
      <c r="AO880" s="648"/>
      <c r="AP880" s="648"/>
      <c r="AQ880" s="679"/>
      <c r="AR880" s="679"/>
      <c r="AS880" s="679"/>
      <c r="AT880" s="648"/>
    </row>
    <row r="881" spans="1:46" ht="12.75"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c r="AA881" s="37"/>
      <c r="AB881" s="679"/>
      <c r="AC881" s="679"/>
      <c r="AD881" s="679"/>
      <c r="AE881" s="679"/>
      <c r="AF881" s="679"/>
      <c r="AG881" s="679"/>
      <c r="AH881" s="679"/>
      <c r="AI881" s="679"/>
      <c r="AJ881" s="679"/>
      <c r="AK881" s="679"/>
      <c r="AL881" s="679"/>
      <c r="AM881" s="679"/>
      <c r="AN881" s="679"/>
      <c r="AO881" s="648"/>
      <c r="AP881" s="648"/>
      <c r="AQ881" s="679"/>
      <c r="AR881" s="679"/>
      <c r="AS881" s="679"/>
      <c r="AT881" s="648"/>
    </row>
    <row r="882" spans="1:46" ht="12.75"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c r="AA882" s="37"/>
      <c r="AB882" s="679"/>
      <c r="AC882" s="679"/>
      <c r="AD882" s="679"/>
      <c r="AE882" s="679"/>
      <c r="AF882" s="679"/>
      <c r="AG882" s="679"/>
      <c r="AH882" s="679"/>
      <c r="AI882" s="679"/>
      <c r="AJ882" s="679"/>
      <c r="AK882" s="679"/>
      <c r="AL882" s="679"/>
      <c r="AM882" s="679"/>
      <c r="AN882" s="679"/>
      <c r="AO882" s="648"/>
      <c r="AP882" s="648"/>
      <c r="AQ882" s="679"/>
      <c r="AR882" s="679"/>
      <c r="AS882" s="679"/>
      <c r="AT882" s="648"/>
    </row>
    <row r="883" spans="1:46" ht="12.75"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c r="AA883" s="37"/>
      <c r="AB883" s="679"/>
      <c r="AC883" s="679"/>
      <c r="AD883" s="679"/>
      <c r="AE883" s="679"/>
      <c r="AF883" s="679"/>
      <c r="AG883" s="679"/>
      <c r="AH883" s="679"/>
      <c r="AI883" s="679"/>
      <c r="AJ883" s="679"/>
      <c r="AK883" s="679"/>
      <c r="AL883" s="679"/>
      <c r="AM883" s="679"/>
      <c r="AN883" s="679"/>
      <c r="AO883" s="648"/>
      <c r="AP883" s="648"/>
      <c r="AQ883" s="679"/>
      <c r="AR883" s="679"/>
      <c r="AS883" s="679"/>
      <c r="AT883" s="648"/>
    </row>
    <row r="884" spans="1:46" ht="12.75"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c r="AA884" s="37"/>
      <c r="AB884" s="679"/>
      <c r="AC884" s="679"/>
      <c r="AD884" s="679"/>
      <c r="AE884" s="679"/>
      <c r="AF884" s="679"/>
      <c r="AG884" s="679"/>
      <c r="AH884" s="679"/>
      <c r="AI884" s="679"/>
      <c r="AJ884" s="679"/>
      <c r="AK884" s="679"/>
      <c r="AL884" s="679"/>
      <c r="AM884" s="679"/>
      <c r="AN884" s="679"/>
      <c r="AO884" s="648"/>
      <c r="AP884" s="648"/>
      <c r="AQ884" s="679"/>
      <c r="AR884" s="679"/>
      <c r="AS884" s="679"/>
      <c r="AT884" s="648"/>
    </row>
    <row r="885" spans="1:46" ht="12.75"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c r="AA885" s="37"/>
      <c r="AB885" s="679"/>
      <c r="AC885" s="679"/>
      <c r="AD885" s="679"/>
      <c r="AE885" s="679"/>
      <c r="AF885" s="679"/>
      <c r="AG885" s="679"/>
      <c r="AH885" s="679"/>
      <c r="AI885" s="679"/>
      <c r="AJ885" s="679"/>
      <c r="AK885" s="679"/>
      <c r="AL885" s="679"/>
      <c r="AM885" s="679"/>
      <c r="AN885" s="679"/>
      <c r="AO885" s="648"/>
      <c r="AP885" s="648"/>
      <c r="AQ885" s="679"/>
      <c r="AR885" s="679"/>
      <c r="AS885" s="679"/>
      <c r="AT885" s="648"/>
    </row>
    <row r="886" spans="1:46" ht="12.75"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c r="AA886" s="37"/>
      <c r="AB886" s="679"/>
      <c r="AC886" s="679"/>
      <c r="AD886" s="679"/>
      <c r="AE886" s="679"/>
      <c r="AF886" s="679"/>
      <c r="AG886" s="679"/>
      <c r="AH886" s="679"/>
      <c r="AI886" s="679"/>
      <c r="AJ886" s="679"/>
      <c r="AK886" s="679"/>
      <c r="AL886" s="679"/>
      <c r="AM886" s="679"/>
      <c r="AN886" s="679"/>
      <c r="AO886" s="648"/>
      <c r="AP886" s="648"/>
      <c r="AQ886" s="679"/>
      <c r="AR886" s="679"/>
      <c r="AS886" s="679"/>
      <c r="AT886" s="648"/>
    </row>
    <row r="887" spans="1:46" ht="12.75"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c r="AA887" s="37"/>
      <c r="AB887" s="679"/>
      <c r="AC887" s="679"/>
      <c r="AD887" s="679"/>
      <c r="AE887" s="679"/>
      <c r="AF887" s="679"/>
      <c r="AG887" s="679"/>
      <c r="AH887" s="679"/>
      <c r="AI887" s="679"/>
      <c r="AJ887" s="679"/>
      <c r="AK887" s="679"/>
      <c r="AL887" s="679"/>
      <c r="AM887" s="679"/>
      <c r="AN887" s="679"/>
      <c r="AO887" s="648"/>
      <c r="AP887" s="648"/>
      <c r="AQ887" s="679"/>
      <c r="AR887" s="679"/>
      <c r="AS887" s="679"/>
      <c r="AT887" s="648"/>
    </row>
    <row r="888" spans="1:46" ht="12.75"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c r="AA888" s="37"/>
      <c r="AB888" s="679"/>
      <c r="AC888" s="679"/>
      <c r="AD888" s="679"/>
      <c r="AE888" s="679"/>
      <c r="AF888" s="679"/>
      <c r="AG888" s="679"/>
      <c r="AH888" s="679"/>
      <c r="AI888" s="679"/>
      <c r="AJ888" s="679"/>
      <c r="AK888" s="679"/>
      <c r="AL888" s="679"/>
      <c r="AM888" s="679"/>
      <c r="AN888" s="679"/>
      <c r="AO888" s="648"/>
      <c r="AP888" s="648"/>
      <c r="AQ888" s="679"/>
      <c r="AR888" s="679"/>
      <c r="AS888" s="679"/>
      <c r="AT888" s="648"/>
    </row>
    <row r="889" spans="1:46" ht="12.75"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c r="AA889" s="37"/>
      <c r="AB889" s="679"/>
      <c r="AC889" s="679"/>
      <c r="AD889" s="679"/>
      <c r="AE889" s="679"/>
      <c r="AF889" s="679"/>
      <c r="AG889" s="679"/>
      <c r="AH889" s="679"/>
      <c r="AI889" s="679"/>
      <c r="AJ889" s="679"/>
      <c r="AK889" s="679"/>
      <c r="AL889" s="679"/>
      <c r="AM889" s="679"/>
      <c r="AN889" s="679"/>
      <c r="AO889" s="648"/>
      <c r="AP889" s="648"/>
      <c r="AQ889" s="679"/>
      <c r="AR889" s="679"/>
      <c r="AS889" s="679"/>
      <c r="AT889" s="648"/>
    </row>
    <row r="890" spans="1:46" ht="12.75"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c r="AA890" s="37"/>
      <c r="AB890" s="679"/>
      <c r="AC890" s="679"/>
      <c r="AD890" s="679"/>
      <c r="AE890" s="679"/>
      <c r="AF890" s="679"/>
      <c r="AG890" s="679"/>
      <c r="AH890" s="679"/>
      <c r="AI890" s="679"/>
      <c r="AJ890" s="679"/>
      <c r="AK890" s="679"/>
      <c r="AL890" s="679"/>
      <c r="AM890" s="679"/>
      <c r="AN890" s="679"/>
      <c r="AO890" s="648"/>
      <c r="AP890" s="648"/>
      <c r="AQ890" s="679"/>
      <c r="AR890" s="679"/>
      <c r="AS890" s="679"/>
      <c r="AT890" s="648"/>
    </row>
    <row r="891" spans="1:46" ht="12.75"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c r="AA891" s="37"/>
      <c r="AB891" s="679"/>
      <c r="AC891" s="679"/>
      <c r="AD891" s="679"/>
      <c r="AE891" s="679"/>
      <c r="AF891" s="679"/>
      <c r="AG891" s="679"/>
      <c r="AH891" s="679"/>
      <c r="AI891" s="679"/>
      <c r="AJ891" s="679"/>
      <c r="AK891" s="679"/>
      <c r="AL891" s="679"/>
      <c r="AM891" s="679"/>
      <c r="AN891" s="679"/>
      <c r="AO891" s="648"/>
      <c r="AP891" s="648"/>
      <c r="AQ891" s="679"/>
      <c r="AR891" s="679"/>
      <c r="AS891" s="679"/>
      <c r="AT891" s="648"/>
    </row>
    <row r="892" spans="1:46" ht="12.75"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c r="AA892" s="37"/>
      <c r="AB892" s="679"/>
      <c r="AC892" s="679"/>
      <c r="AD892" s="679"/>
      <c r="AE892" s="679"/>
      <c r="AF892" s="679"/>
      <c r="AG892" s="679"/>
      <c r="AH892" s="679"/>
      <c r="AI892" s="679"/>
      <c r="AJ892" s="679"/>
      <c r="AK892" s="679"/>
      <c r="AL892" s="679"/>
      <c r="AM892" s="679"/>
      <c r="AN892" s="679"/>
      <c r="AO892" s="648"/>
      <c r="AP892" s="648"/>
      <c r="AQ892" s="679"/>
      <c r="AR892" s="679"/>
      <c r="AS892" s="679"/>
      <c r="AT892" s="648"/>
    </row>
    <row r="893" spans="1:46" ht="12.75"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c r="AA893" s="37"/>
      <c r="AB893" s="679"/>
      <c r="AC893" s="679"/>
      <c r="AD893" s="679"/>
      <c r="AE893" s="679"/>
      <c r="AF893" s="679"/>
      <c r="AG893" s="679"/>
      <c r="AH893" s="679"/>
      <c r="AI893" s="679"/>
      <c r="AJ893" s="679"/>
      <c r="AK893" s="679"/>
      <c r="AL893" s="679"/>
      <c r="AM893" s="679"/>
      <c r="AN893" s="679"/>
      <c r="AO893" s="648"/>
      <c r="AP893" s="648"/>
      <c r="AQ893" s="679"/>
      <c r="AR893" s="679"/>
      <c r="AS893" s="679"/>
      <c r="AT893" s="648"/>
    </row>
    <row r="894" spans="1:46" ht="12.75"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c r="AA894" s="37"/>
      <c r="AB894" s="679"/>
      <c r="AC894" s="679"/>
      <c r="AD894" s="679"/>
      <c r="AE894" s="679"/>
      <c r="AF894" s="679"/>
      <c r="AG894" s="679"/>
      <c r="AH894" s="679"/>
      <c r="AI894" s="679"/>
      <c r="AJ894" s="679"/>
      <c r="AK894" s="679"/>
      <c r="AL894" s="679"/>
      <c r="AM894" s="679"/>
      <c r="AN894" s="679"/>
      <c r="AO894" s="648"/>
      <c r="AP894" s="648"/>
      <c r="AQ894" s="679"/>
      <c r="AR894" s="679"/>
      <c r="AS894" s="679"/>
      <c r="AT894" s="648"/>
    </row>
    <row r="895" spans="1:46" ht="12.75"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c r="AA895" s="37"/>
      <c r="AB895" s="679"/>
      <c r="AC895" s="679"/>
      <c r="AD895" s="679"/>
      <c r="AE895" s="679"/>
      <c r="AF895" s="679"/>
      <c r="AG895" s="679"/>
      <c r="AH895" s="679"/>
      <c r="AI895" s="679"/>
      <c r="AJ895" s="679"/>
      <c r="AK895" s="679"/>
      <c r="AL895" s="679"/>
      <c r="AM895" s="679"/>
      <c r="AN895" s="679"/>
      <c r="AO895" s="648"/>
      <c r="AP895" s="648"/>
      <c r="AQ895" s="679"/>
      <c r="AR895" s="679"/>
      <c r="AS895" s="679"/>
      <c r="AT895" s="648"/>
    </row>
    <row r="896" spans="1:46" ht="12.75"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c r="AA896" s="37"/>
      <c r="AB896" s="679"/>
      <c r="AC896" s="679"/>
      <c r="AD896" s="679"/>
      <c r="AE896" s="679"/>
      <c r="AF896" s="679"/>
      <c r="AG896" s="679"/>
      <c r="AH896" s="679"/>
      <c r="AI896" s="679"/>
      <c r="AJ896" s="679"/>
      <c r="AK896" s="679"/>
      <c r="AL896" s="679"/>
      <c r="AM896" s="679"/>
      <c r="AN896" s="679"/>
      <c r="AO896" s="648"/>
      <c r="AP896" s="648"/>
      <c r="AQ896" s="679"/>
      <c r="AR896" s="679"/>
      <c r="AS896" s="679"/>
      <c r="AT896" s="648"/>
    </row>
    <row r="897" spans="1:46" ht="12.75"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c r="AA897" s="37"/>
      <c r="AB897" s="679"/>
      <c r="AC897" s="679"/>
      <c r="AD897" s="679"/>
      <c r="AE897" s="679"/>
      <c r="AF897" s="679"/>
      <c r="AG897" s="679"/>
      <c r="AH897" s="679"/>
      <c r="AI897" s="679"/>
      <c r="AJ897" s="679"/>
      <c r="AK897" s="679"/>
      <c r="AL897" s="679"/>
      <c r="AM897" s="679"/>
      <c r="AN897" s="679"/>
      <c r="AO897" s="648"/>
      <c r="AP897" s="648"/>
      <c r="AQ897" s="679"/>
      <c r="AR897" s="679"/>
      <c r="AS897" s="679"/>
      <c r="AT897" s="648"/>
    </row>
    <row r="898" spans="1:46" ht="12.75"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c r="AA898" s="37"/>
      <c r="AB898" s="679"/>
      <c r="AC898" s="679"/>
      <c r="AD898" s="679"/>
      <c r="AE898" s="679"/>
      <c r="AF898" s="679"/>
      <c r="AG898" s="679"/>
      <c r="AH898" s="679"/>
      <c r="AI898" s="679"/>
      <c r="AJ898" s="679"/>
      <c r="AK898" s="679"/>
      <c r="AL898" s="679"/>
      <c r="AM898" s="679"/>
      <c r="AN898" s="679"/>
      <c r="AO898" s="648"/>
      <c r="AP898" s="648"/>
      <c r="AQ898" s="679"/>
      <c r="AR898" s="679"/>
      <c r="AS898" s="679"/>
      <c r="AT898" s="648"/>
    </row>
    <row r="899" spans="1:46" ht="12.75"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c r="AA899" s="37"/>
      <c r="AB899" s="679"/>
      <c r="AC899" s="679"/>
      <c r="AD899" s="679"/>
      <c r="AE899" s="679"/>
      <c r="AF899" s="679"/>
      <c r="AG899" s="679"/>
      <c r="AH899" s="679"/>
      <c r="AI899" s="679"/>
      <c r="AJ899" s="679"/>
      <c r="AK899" s="679"/>
      <c r="AL899" s="679"/>
      <c r="AM899" s="679"/>
      <c r="AN899" s="679"/>
      <c r="AO899" s="648"/>
      <c r="AP899" s="648"/>
      <c r="AQ899" s="679"/>
      <c r="AR899" s="679"/>
      <c r="AS899" s="679"/>
      <c r="AT899" s="648"/>
    </row>
    <row r="900" spans="1:46" ht="12.75"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c r="AA900" s="37"/>
      <c r="AB900" s="679"/>
      <c r="AC900" s="679"/>
      <c r="AD900" s="679"/>
      <c r="AE900" s="679"/>
      <c r="AF900" s="679"/>
      <c r="AG900" s="679"/>
      <c r="AH900" s="679"/>
      <c r="AI900" s="679"/>
      <c r="AJ900" s="679"/>
      <c r="AK900" s="679"/>
      <c r="AL900" s="679"/>
      <c r="AM900" s="679"/>
      <c r="AN900" s="679"/>
      <c r="AO900" s="648"/>
      <c r="AP900" s="648"/>
      <c r="AQ900" s="679"/>
      <c r="AR900" s="679"/>
      <c r="AS900" s="679"/>
      <c r="AT900" s="648"/>
    </row>
    <row r="901" spans="1:46" ht="12.75"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c r="AA901" s="37"/>
      <c r="AB901" s="679"/>
      <c r="AC901" s="679"/>
      <c r="AD901" s="679"/>
      <c r="AE901" s="679"/>
      <c r="AF901" s="679"/>
      <c r="AG901" s="679"/>
      <c r="AH901" s="679"/>
      <c r="AI901" s="679"/>
      <c r="AJ901" s="679"/>
      <c r="AK901" s="679"/>
      <c r="AL901" s="679"/>
      <c r="AM901" s="679"/>
      <c r="AN901" s="679"/>
      <c r="AO901" s="648"/>
      <c r="AP901" s="648"/>
      <c r="AQ901" s="679"/>
      <c r="AR901" s="679"/>
      <c r="AS901" s="679"/>
      <c r="AT901" s="648"/>
    </row>
    <row r="902" spans="1:46" ht="12.75"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c r="AA902" s="37"/>
      <c r="AB902" s="679"/>
      <c r="AC902" s="679"/>
      <c r="AD902" s="679"/>
      <c r="AE902" s="679"/>
      <c r="AF902" s="679"/>
      <c r="AG902" s="679"/>
      <c r="AH902" s="679"/>
      <c r="AI902" s="679"/>
      <c r="AJ902" s="679"/>
      <c r="AK902" s="679"/>
      <c r="AL902" s="679"/>
      <c r="AM902" s="679"/>
      <c r="AN902" s="679"/>
      <c r="AO902" s="648"/>
      <c r="AP902" s="648"/>
      <c r="AQ902" s="679"/>
      <c r="AR902" s="679"/>
      <c r="AS902" s="679"/>
      <c r="AT902" s="648"/>
    </row>
    <row r="903" spans="1:46" ht="12.75"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c r="AA903" s="37"/>
      <c r="AB903" s="679"/>
      <c r="AC903" s="679"/>
      <c r="AD903" s="679"/>
      <c r="AE903" s="679"/>
      <c r="AF903" s="679"/>
      <c r="AG903" s="679"/>
      <c r="AH903" s="679"/>
      <c r="AI903" s="679"/>
      <c r="AJ903" s="679"/>
      <c r="AK903" s="679"/>
      <c r="AL903" s="679"/>
      <c r="AM903" s="679"/>
      <c r="AN903" s="679"/>
      <c r="AO903" s="648"/>
      <c r="AP903" s="648"/>
      <c r="AQ903" s="679"/>
      <c r="AR903" s="679"/>
      <c r="AS903" s="679"/>
      <c r="AT903" s="648"/>
    </row>
    <row r="904" spans="1:46" ht="12.75"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c r="AA904" s="37"/>
      <c r="AB904" s="679"/>
      <c r="AC904" s="679"/>
      <c r="AD904" s="679"/>
      <c r="AE904" s="679"/>
      <c r="AF904" s="679"/>
      <c r="AG904" s="679"/>
      <c r="AH904" s="679"/>
      <c r="AI904" s="679"/>
      <c r="AJ904" s="679"/>
      <c r="AK904" s="679"/>
      <c r="AL904" s="679"/>
      <c r="AM904" s="679"/>
      <c r="AN904" s="679"/>
      <c r="AO904" s="648"/>
      <c r="AP904" s="648"/>
      <c r="AQ904" s="679"/>
      <c r="AR904" s="679"/>
      <c r="AS904" s="679"/>
      <c r="AT904" s="648"/>
    </row>
    <row r="905" spans="1:46" ht="12.75"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c r="AA905" s="37"/>
      <c r="AB905" s="679"/>
      <c r="AC905" s="679"/>
      <c r="AD905" s="679"/>
      <c r="AE905" s="679"/>
      <c r="AF905" s="679"/>
      <c r="AG905" s="679"/>
      <c r="AH905" s="679"/>
      <c r="AI905" s="679"/>
      <c r="AJ905" s="679"/>
      <c r="AK905" s="679"/>
      <c r="AL905" s="679"/>
      <c r="AM905" s="679"/>
      <c r="AN905" s="679"/>
      <c r="AO905" s="648"/>
      <c r="AP905" s="648"/>
      <c r="AQ905" s="679"/>
      <c r="AR905" s="679"/>
      <c r="AS905" s="679"/>
      <c r="AT905" s="648"/>
    </row>
    <row r="906" spans="1:46" ht="12.75"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c r="AA906" s="37"/>
      <c r="AB906" s="679"/>
      <c r="AC906" s="679"/>
      <c r="AD906" s="679"/>
      <c r="AE906" s="679"/>
      <c r="AF906" s="679"/>
      <c r="AG906" s="679"/>
      <c r="AH906" s="679"/>
      <c r="AI906" s="679"/>
      <c r="AJ906" s="679"/>
      <c r="AK906" s="679"/>
      <c r="AL906" s="679"/>
      <c r="AM906" s="679"/>
      <c r="AN906" s="679"/>
      <c r="AO906" s="648"/>
      <c r="AP906" s="648"/>
      <c r="AQ906" s="679"/>
      <c r="AR906" s="679"/>
      <c r="AS906" s="679"/>
      <c r="AT906" s="648"/>
    </row>
    <row r="907" spans="1:46" ht="12.75"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c r="AA907" s="37"/>
      <c r="AB907" s="679"/>
      <c r="AC907" s="679"/>
      <c r="AD907" s="679"/>
      <c r="AE907" s="679"/>
      <c r="AF907" s="679"/>
      <c r="AG907" s="679"/>
      <c r="AH907" s="679"/>
      <c r="AI907" s="679"/>
      <c r="AJ907" s="679"/>
      <c r="AK907" s="679"/>
      <c r="AL907" s="679"/>
      <c r="AM907" s="679"/>
      <c r="AN907" s="679"/>
      <c r="AO907" s="648"/>
      <c r="AP907" s="648"/>
      <c r="AQ907" s="679"/>
      <c r="AR907" s="679"/>
      <c r="AS907" s="679"/>
      <c r="AT907" s="648"/>
    </row>
    <row r="908" spans="1:46" ht="12.75"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c r="AA908" s="37"/>
      <c r="AB908" s="679"/>
      <c r="AC908" s="679"/>
      <c r="AD908" s="679"/>
      <c r="AE908" s="679"/>
      <c r="AF908" s="679"/>
      <c r="AG908" s="679"/>
      <c r="AH908" s="679"/>
      <c r="AI908" s="679"/>
      <c r="AJ908" s="679"/>
      <c r="AK908" s="679"/>
      <c r="AL908" s="679"/>
      <c r="AM908" s="679"/>
      <c r="AN908" s="679"/>
      <c r="AO908" s="648"/>
      <c r="AP908" s="648"/>
      <c r="AQ908" s="679"/>
      <c r="AR908" s="679"/>
      <c r="AS908" s="679"/>
      <c r="AT908" s="648"/>
    </row>
    <row r="909" spans="1:46" ht="12.75"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c r="AA909" s="37"/>
      <c r="AB909" s="679"/>
      <c r="AC909" s="679"/>
      <c r="AD909" s="679"/>
      <c r="AE909" s="679"/>
      <c r="AF909" s="679"/>
      <c r="AG909" s="679"/>
      <c r="AH909" s="679"/>
      <c r="AI909" s="679"/>
      <c r="AJ909" s="679"/>
      <c r="AK909" s="679"/>
      <c r="AL909" s="679"/>
      <c r="AM909" s="679"/>
      <c r="AN909" s="679"/>
      <c r="AO909" s="648"/>
      <c r="AP909" s="648"/>
      <c r="AQ909" s="679"/>
      <c r="AR909" s="679"/>
      <c r="AS909" s="679"/>
      <c r="AT909" s="648"/>
    </row>
    <row r="910" spans="1:46" ht="12.75"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c r="AA910" s="37"/>
      <c r="AB910" s="679"/>
      <c r="AC910" s="679"/>
      <c r="AD910" s="679"/>
      <c r="AE910" s="679"/>
      <c r="AF910" s="679"/>
      <c r="AG910" s="679"/>
      <c r="AH910" s="679"/>
      <c r="AI910" s="679"/>
      <c r="AJ910" s="679"/>
      <c r="AK910" s="679"/>
      <c r="AL910" s="679"/>
      <c r="AM910" s="679"/>
      <c r="AN910" s="679"/>
      <c r="AO910" s="648"/>
      <c r="AP910" s="648"/>
      <c r="AQ910" s="679"/>
      <c r="AR910" s="679"/>
      <c r="AS910" s="679"/>
      <c r="AT910" s="648"/>
    </row>
    <row r="911" spans="1:46" ht="12.75" customHeight="1">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c r="AA911" s="37"/>
      <c r="AB911" s="679"/>
      <c r="AC911" s="679"/>
      <c r="AD911" s="679"/>
      <c r="AE911" s="679"/>
      <c r="AF911" s="679"/>
      <c r="AG911" s="679"/>
      <c r="AH911" s="679"/>
      <c r="AI911" s="679"/>
      <c r="AJ911" s="679"/>
      <c r="AK911" s="679"/>
      <c r="AL911" s="679"/>
      <c r="AM911" s="679"/>
      <c r="AN911" s="679"/>
      <c r="AO911" s="648"/>
      <c r="AP911" s="648"/>
      <c r="AQ911" s="679"/>
      <c r="AR911" s="679"/>
      <c r="AS911" s="679"/>
      <c r="AT911" s="648"/>
    </row>
    <row r="912" spans="1:46" ht="12.75" customHeight="1">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c r="AA912" s="37"/>
      <c r="AB912" s="679"/>
      <c r="AC912" s="679"/>
      <c r="AD912" s="679"/>
      <c r="AE912" s="679"/>
      <c r="AF912" s="679"/>
      <c r="AG912" s="679"/>
      <c r="AH912" s="679"/>
      <c r="AI912" s="679"/>
      <c r="AJ912" s="679"/>
      <c r="AK912" s="679"/>
      <c r="AL912" s="679"/>
      <c r="AM912" s="679"/>
      <c r="AN912" s="679"/>
      <c r="AO912" s="648"/>
      <c r="AP912" s="648"/>
      <c r="AQ912" s="679"/>
      <c r="AR912" s="679"/>
      <c r="AS912" s="679"/>
      <c r="AT912" s="648"/>
    </row>
    <row r="913" spans="1:46" ht="12.75" customHeight="1">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c r="AA913" s="37"/>
      <c r="AB913" s="679"/>
      <c r="AC913" s="679"/>
      <c r="AD913" s="679"/>
      <c r="AE913" s="679"/>
      <c r="AF913" s="679"/>
      <c r="AG913" s="679"/>
      <c r="AI913" s="679"/>
      <c r="AJ913" s="679"/>
      <c r="AK913" s="679"/>
      <c r="AL913" s="679"/>
      <c r="AM913" s="679"/>
      <c r="AN913" s="679"/>
      <c r="AO913" s="648"/>
      <c r="AP913" s="648"/>
      <c r="AQ913" s="679"/>
      <c r="AR913" s="679"/>
      <c r="AS913" s="679"/>
      <c r="AT913" s="648"/>
    </row>
    <row r="914" spans="1:46" ht="12.75" customHeight="1">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c r="AA914" s="37"/>
      <c r="AB914" s="679"/>
      <c r="AC914" s="679"/>
      <c r="AD914" s="679"/>
      <c r="AE914" s="679"/>
      <c r="AF914" s="679"/>
      <c r="AG914" s="679"/>
      <c r="AI914" s="679"/>
      <c r="AJ914" s="679"/>
    </row>
    <row r="915" spans="1:46" ht="12.75" customHeight="1">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c r="AA915" s="37"/>
      <c r="AB915" s="679"/>
      <c r="AC915" s="679"/>
      <c r="AD915" s="679"/>
      <c r="AE915" s="679"/>
      <c r="AF915" s="679"/>
      <c r="AG915" s="679"/>
    </row>
  </sheetData>
  <mergeCells count="146">
    <mergeCell ref="AT34:AT38"/>
    <mergeCell ref="T34:T38"/>
    <mergeCell ref="U34:U38"/>
    <mergeCell ref="V34:V38"/>
    <mergeCell ref="W34:W38"/>
    <mergeCell ref="X34:X38"/>
    <mergeCell ref="Y34:Y38"/>
    <mergeCell ref="I34:I38"/>
    <mergeCell ref="J34:J38"/>
    <mergeCell ref="K34:K38"/>
    <mergeCell ref="L34:L38"/>
    <mergeCell ref="M34:M38"/>
    <mergeCell ref="Z34:Z38"/>
    <mergeCell ref="AA34:AA38"/>
    <mergeCell ref="AN34:AN38"/>
    <mergeCell ref="AO34:AO38"/>
    <mergeCell ref="A34:A38"/>
    <mergeCell ref="B34:B38"/>
    <mergeCell ref="C34:C38"/>
    <mergeCell ref="D34:D38"/>
    <mergeCell ref="E34:E38"/>
    <mergeCell ref="F34:F38"/>
    <mergeCell ref="G34:G38"/>
    <mergeCell ref="AI29:AI31"/>
    <mergeCell ref="AJ29:AJ31"/>
    <mergeCell ref="Y23:Y32"/>
    <mergeCell ref="Z23:Z32"/>
    <mergeCell ref="AA23:AA32"/>
    <mergeCell ref="AC23:AC25"/>
    <mergeCell ref="AD23:AD25"/>
    <mergeCell ref="S23:S32"/>
    <mergeCell ref="T23:T32"/>
    <mergeCell ref="U23:U32"/>
    <mergeCell ref="N34:N38"/>
    <mergeCell ref="O34:O38"/>
    <mergeCell ref="P34:P38"/>
    <mergeCell ref="Q34:Q38"/>
    <mergeCell ref="R34:R38"/>
    <mergeCell ref="S34:S38"/>
    <mergeCell ref="H34:H38"/>
    <mergeCell ref="AQ26:AQ28"/>
    <mergeCell ref="AR26:AR28"/>
    <mergeCell ref="AS26:AS28"/>
    <mergeCell ref="AB29:AB31"/>
    <mergeCell ref="AC29:AC31"/>
    <mergeCell ref="AD29:AD31"/>
    <mergeCell ref="AE29:AE31"/>
    <mergeCell ref="AF29:AF31"/>
    <mergeCell ref="AG29:AG31"/>
    <mergeCell ref="AH29:AH31"/>
    <mergeCell ref="AH26:AH28"/>
    <mergeCell ref="AI26:AI28"/>
    <mergeCell ref="AJ26:AJ28"/>
    <mergeCell ref="AK26:AK28"/>
    <mergeCell ref="AL26:AL28"/>
    <mergeCell ref="AM26:AM28"/>
    <mergeCell ref="AQ29:AQ31"/>
    <mergeCell ref="AR29:AR31"/>
    <mergeCell ref="AS29:AS31"/>
    <mergeCell ref="AK29:AK31"/>
    <mergeCell ref="AL29:AL31"/>
    <mergeCell ref="AM29:AM31"/>
    <mergeCell ref="AP29:AP31"/>
    <mergeCell ref="AQ23:AQ25"/>
    <mergeCell ref="AR23:AR25"/>
    <mergeCell ref="AS23:AS25"/>
    <mergeCell ref="AT23:AT31"/>
    <mergeCell ref="AB26:AB28"/>
    <mergeCell ref="AC26:AC28"/>
    <mergeCell ref="AD26:AD28"/>
    <mergeCell ref="AE26:AE28"/>
    <mergeCell ref="AF26:AF28"/>
    <mergeCell ref="AG26:AG28"/>
    <mergeCell ref="AK23:AK25"/>
    <mergeCell ref="AL23:AL25"/>
    <mergeCell ref="AM23:AM25"/>
    <mergeCell ref="AN23:AN31"/>
    <mergeCell ref="AO23:AO31"/>
    <mergeCell ref="AP23:AP25"/>
    <mergeCell ref="AP26:AP28"/>
    <mergeCell ref="AE23:AE25"/>
    <mergeCell ref="AF23:AF25"/>
    <mergeCell ref="AG23:AG25"/>
    <mergeCell ref="AH23:AH25"/>
    <mergeCell ref="AI23:AI25"/>
    <mergeCell ref="AJ23:AJ25"/>
    <mergeCell ref="AB23:AB25"/>
    <mergeCell ref="V23:V32"/>
    <mergeCell ref="W23:W32"/>
    <mergeCell ref="X23:X32"/>
    <mergeCell ref="M23:M32"/>
    <mergeCell ref="N23:N32"/>
    <mergeCell ref="O23:O32"/>
    <mergeCell ref="P23:P32"/>
    <mergeCell ref="Q23:Q32"/>
    <mergeCell ref="R23:R32"/>
    <mergeCell ref="G23:G32"/>
    <mergeCell ref="H23:H32"/>
    <mergeCell ref="I23:I32"/>
    <mergeCell ref="J23:J32"/>
    <mergeCell ref="K23:K32"/>
    <mergeCell ref="L23:L32"/>
    <mergeCell ref="A23:A32"/>
    <mergeCell ref="B23:B32"/>
    <mergeCell ref="C23:C32"/>
    <mergeCell ref="D23:D32"/>
    <mergeCell ref="E23:E32"/>
    <mergeCell ref="F23:F32"/>
    <mergeCell ref="K16:K21"/>
    <mergeCell ref="L16:L21"/>
    <mergeCell ref="Y16:Y21"/>
    <mergeCell ref="Z16:Z21"/>
    <mergeCell ref="AA16:AA21"/>
    <mergeCell ref="AN16:AN21"/>
    <mergeCell ref="AO16:AO21"/>
    <mergeCell ref="AT16:AT21"/>
    <mergeCell ref="S16:S21"/>
    <mergeCell ref="T16:T21"/>
    <mergeCell ref="U16:U21"/>
    <mergeCell ref="V16:V21"/>
    <mergeCell ref="W16:W21"/>
    <mergeCell ref="X16:X21"/>
    <mergeCell ref="A16:A21"/>
    <mergeCell ref="B16:B21"/>
    <mergeCell ref="C16:C21"/>
    <mergeCell ref="D16:D21"/>
    <mergeCell ref="E16:E21"/>
    <mergeCell ref="F16:F21"/>
    <mergeCell ref="A5:AS5"/>
    <mergeCell ref="A6:AS6"/>
    <mergeCell ref="A8:AS8"/>
    <mergeCell ref="A9:AS9"/>
    <mergeCell ref="C14:I14"/>
    <mergeCell ref="J14:P14"/>
    <mergeCell ref="Q14:V14"/>
    <mergeCell ref="AB14:AO14"/>
    <mergeCell ref="M16:M21"/>
    <mergeCell ref="N16:N21"/>
    <mergeCell ref="O16:O21"/>
    <mergeCell ref="P16:P21"/>
    <mergeCell ref="Q16:Q21"/>
    <mergeCell ref="R16:R21"/>
    <mergeCell ref="G16:G21"/>
    <mergeCell ref="H16:H21"/>
    <mergeCell ref="I16:I21"/>
    <mergeCell ref="J16:J21"/>
  </mergeCells>
  <hyperlinks>
    <hyperlink ref="AD36" r:id="rId1" display="https://www.unisinu.edu.co/"/>
  </hyperlinks>
  <pageMargins left="0.7" right="0.7" top="0.75" bottom="0.75" header="0.3" footer="0.3"/>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27" sqref="N27"/>
    </sheetView>
  </sheetViews>
  <sheetFormatPr baseColWidth="10" defaultRowHeight="15"/>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L24" sqref="L24"/>
    </sheetView>
  </sheetViews>
  <sheetFormatPr baseColWidth="10" defaultRowHeight="15"/>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2" sqref="K22"/>
    </sheetView>
  </sheetViews>
  <sheetFormatPr baseColWidth="10" defaultRowHeight="15"/>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7"/>
  <sheetViews>
    <sheetView workbookViewId="0">
      <selection activeCell="I5" sqref="I5"/>
    </sheetView>
  </sheetViews>
  <sheetFormatPr baseColWidth="10" defaultRowHeight="15"/>
  <cols>
    <col min="3" max="3" width="23" customWidth="1"/>
    <col min="4" max="5" width="29.42578125" customWidth="1"/>
    <col min="6" max="6" width="34" customWidth="1"/>
  </cols>
  <sheetData>
    <row r="2" spans="2:6" ht="15.75" thickBot="1">
      <c r="D2" t="s">
        <v>152</v>
      </c>
    </row>
    <row r="3" spans="2:6" ht="39" thickBot="1">
      <c r="B3" s="138" t="s">
        <v>125</v>
      </c>
      <c r="C3" s="138" t="s">
        <v>126</v>
      </c>
      <c r="D3" s="139" t="s">
        <v>130</v>
      </c>
      <c r="E3" s="139" t="s">
        <v>153</v>
      </c>
      <c r="F3" s="139" t="s">
        <v>128</v>
      </c>
    </row>
    <row r="4" spans="2:6" ht="63.75" customHeight="1" thickBot="1">
      <c r="B4" s="140">
        <v>1</v>
      </c>
      <c r="C4" s="141"/>
      <c r="D4" s="142" t="s">
        <v>129</v>
      </c>
      <c r="E4" s="142"/>
      <c r="F4" s="143"/>
    </row>
    <row r="5" spans="2:6" ht="161.25" customHeight="1" thickBot="1">
      <c r="B5" s="140">
        <v>2</v>
      </c>
      <c r="C5" s="141"/>
      <c r="D5" s="142"/>
      <c r="E5" s="142"/>
      <c r="F5" s="143"/>
    </row>
    <row r="6" spans="2:6" ht="77.25" customHeight="1" thickBot="1">
      <c r="B6" s="140">
        <v>3</v>
      </c>
      <c r="C6" s="141"/>
      <c r="D6" s="144"/>
      <c r="E6" s="144"/>
      <c r="F6" s="145"/>
    </row>
    <row r="7" spans="2:6" ht="70.5" customHeight="1" thickBot="1">
      <c r="B7" s="140">
        <v>4</v>
      </c>
      <c r="C7" s="141"/>
      <c r="D7" s="142"/>
      <c r="E7" s="142"/>
      <c r="F7" s="143"/>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22"/>
  <sheetViews>
    <sheetView workbookViewId="0">
      <selection activeCell="E18" sqref="E18"/>
    </sheetView>
  </sheetViews>
  <sheetFormatPr baseColWidth="10" defaultRowHeight="15"/>
  <cols>
    <col min="3" max="3" width="13" bestFit="1" customWidth="1"/>
    <col min="5" max="5" width="25.28515625" customWidth="1"/>
    <col min="6" max="6" width="24.42578125" customWidth="1"/>
  </cols>
  <sheetData>
    <row r="2" spans="2:6">
      <c r="B2" s="113" t="s">
        <v>109</v>
      </c>
      <c r="C2" s="113" t="s">
        <v>110</v>
      </c>
      <c r="E2" s="128" t="s">
        <v>114</v>
      </c>
      <c r="F2" s="129">
        <v>868283941</v>
      </c>
    </row>
    <row r="3" spans="2:6">
      <c r="B3" s="111">
        <v>2000</v>
      </c>
      <c r="C3" s="112">
        <v>260100</v>
      </c>
    </row>
    <row r="4" spans="2:6">
      <c r="B4" s="111">
        <v>2001</v>
      </c>
      <c r="C4" s="112">
        <v>286000</v>
      </c>
    </row>
    <row r="5" spans="2:6">
      <c r="B5" s="111">
        <v>2002</v>
      </c>
      <c r="C5" s="112">
        <v>309000</v>
      </c>
    </row>
    <row r="6" spans="2:6">
      <c r="B6" s="111">
        <v>2003</v>
      </c>
      <c r="C6" s="112">
        <v>332000</v>
      </c>
    </row>
    <row r="7" spans="2:6">
      <c r="B7" s="111">
        <v>2004</v>
      </c>
      <c r="C7" s="112">
        <v>358000</v>
      </c>
    </row>
    <row r="8" spans="2:6">
      <c r="B8" s="111">
        <v>2005</v>
      </c>
      <c r="C8" s="112">
        <v>381500</v>
      </c>
    </row>
    <row r="9" spans="2:6">
      <c r="B9" s="111">
        <v>2006</v>
      </c>
      <c r="C9" s="112">
        <v>408000</v>
      </c>
    </row>
    <row r="10" spans="2:6">
      <c r="B10" s="111">
        <v>2007</v>
      </c>
      <c r="C10" s="112">
        <v>433700</v>
      </c>
    </row>
    <row r="11" spans="2:6">
      <c r="B11" s="111">
        <v>2008</v>
      </c>
      <c r="C11" s="112">
        <v>461500</v>
      </c>
    </row>
    <row r="12" spans="2:6">
      <c r="B12" s="111">
        <v>2009</v>
      </c>
      <c r="C12" s="112">
        <v>497000</v>
      </c>
    </row>
    <row r="13" spans="2:6">
      <c r="B13" s="111">
        <v>2010</v>
      </c>
      <c r="C13" s="112">
        <v>515000</v>
      </c>
    </row>
    <row r="14" spans="2:6">
      <c r="B14" s="111">
        <v>2011</v>
      </c>
      <c r="C14" s="112">
        <v>535600</v>
      </c>
    </row>
    <row r="15" spans="2:6">
      <c r="B15" s="111">
        <v>2012</v>
      </c>
      <c r="C15" s="112">
        <v>566700</v>
      </c>
    </row>
    <row r="16" spans="2:6">
      <c r="B16" s="111">
        <v>2013</v>
      </c>
      <c r="C16" s="112">
        <v>589500</v>
      </c>
    </row>
    <row r="17" spans="2:6">
      <c r="B17" s="111">
        <v>2014</v>
      </c>
      <c r="C17" s="112">
        <v>616027</v>
      </c>
    </row>
    <row r="18" spans="2:6">
      <c r="B18" s="111">
        <v>2015</v>
      </c>
      <c r="C18" s="112">
        <v>644350</v>
      </c>
      <c r="E18">
        <f>(F18/C12)</f>
        <v>587.52515090543261</v>
      </c>
      <c r="F18">
        <v>292000000</v>
      </c>
    </row>
    <row r="19" spans="2:6">
      <c r="B19" s="111">
        <v>2016</v>
      </c>
      <c r="C19" s="112">
        <v>689454</v>
      </c>
    </row>
    <row r="20" spans="2:6">
      <c r="B20" s="111">
        <v>2017</v>
      </c>
      <c r="C20" s="112">
        <v>737717</v>
      </c>
    </row>
    <row r="21" spans="2:6">
      <c r="B21" s="111">
        <v>2018</v>
      </c>
      <c r="C21" s="112">
        <v>781242</v>
      </c>
      <c r="E21">
        <v>697.61</v>
      </c>
      <c r="F21">
        <f>(E21*C21)</f>
        <v>545002231.62</v>
      </c>
    </row>
    <row r="22" spans="2:6">
      <c r="B22" s="122">
        <v>2019</v>
      </c>
      <c r="C22" s="123">
        <v>828116</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M10"/>
  <sheetViews>
    <sheetView topLeftCell="C1" workbookViewId="0">
      <selection activeCell="F5" sqref="F5:J10"/>
    </sheetView>
  </sheetViews>
  <sheetFormatPr baseColWidth="10" defaultRowHeight="15"/>
  <cols>
    <col min="1" max="1" width="4.7109375" customWidth="1"/>
    <col min="2" max="2" width="21.7109375" customWidth="1"/>
    <col min="3" max="3" width="12.140625" customWidth="1"/>
    <col min="4" max="4" width="12.28515625" customWidth="1"/>
    <col min="5" max="5" width="12.140625" customWidth="1"/>
    <col min="6" max="6" width="18.85546875" customWidth="1"/>
    <col min="7" max="7" width="20.7109375" customWidth="1"/>
    <col min="8" max="8" width="15.5703125" customWidth="1"/>
    <col min="9" max="9" width="16.140625" customWidth="1"/>
    <col min="10" max="10" width="18.5703125" customWidth="1"/>
    <col min="11" max="11" width="3.140625" customWidth="1"/>
    <col min="12" max="12" width="19" customWidth="1"/>
    <col min="13" max="13" width="22.28515625" customWidth="1"/>
  </cols>
  <sheetData>
    <row r="4" spans="1:13" ht="15.75" thickBot="1"/>
    <row r="5" spans="1:13" ht="33.75" customHeight="1">
      <c r="A5" s="1357" t="s">
        <v>125</v>
      </c>
      <c r="B5" s="1359" t="s">
        <v>131</v>
      </c>
      <c r="C5" s="1359" t="s">
        <v>132</v>
      </c>
      <c r="D5" s="1359"/>
      <c r="E5" s="1361"/>
      <c r="F5" s="1362" t="s">
        <v>133</v>
      </c>
      <c r="G5" s="1363"/>
      <c r="H5" s="1363"/>
      <c r="I5" s="1363"/>
      <c r="J5" s="1364"/>
      <c r="L5" s="1365" t="s">
        <v>134</v>
      </c>
      <c r="M5" s="1366"/>
    </row>
    <row r="6" spans="1:13" ht="63.75">
      <c r="A6" s="1358"/>
      <c r="B6" s="1360"/>
      <c r="C6" s="146" t="s">
        <v>135</v>
      </c>
      <c r="D6" s="146" t="s">
        <v>136</v>
      </c>
      <c r="E6" s="147" t="s">
        <v>137</v>
      </c>
      <c r="F6" s="148" t="s">
        <v>138</v>
      </c>
      <c r="G6" s="149" t="s">
        <v>139</v>
      </c>
      <c r="H6" s="149" t="s">
        <v>140</v>
      </c>
      <c r="I6" s="149" t="s">
        <v>127</v>
      </c>
      <c r="J6" s="150" t="s">
        <v>141</v>
      </c>
      <c r="L6" s="1367"/>
      <c r="M6" s="1368"/>
    </row>
    <row r="7" spans="1:13">
      <c r="A7" s="151">
        <v>1</v>
      </c>
      <c r="B7" s="152"/>
      <c r="C7" s="153"/>
      <c r="D7" s="153"/>
      <c r="E7" s="153" t="s">
        <v>142</v>
      </c>
      <c r="F7" s="154"/>
      <c r="G7" s="155"/>
      <c r="H7" s="155"/>
      <c r="I7" s="155"/>
      <c r="J7" s="156">
        <f>SUM(F7:I7)</f>
        <v>0</v>
      </c>
      <c r="L7" s="157" t="s">
        <v>143</v>
      </c>
      <c r="M7" s="158"/>
    </row>
    <row r="8" spans="1:13" ht="22.5">
      <c r="A8" s="151">
        <v>2</v>
      </c>
      <c r="B8" s="152"/>
      <c r="C8" s="153"/>
      <c r="D8" s="153"/>
      <c r="E8" s="159" t="s">
        <v>144</v>
      </c>
      <c r="F8" s="154"/>
      <c r="G8" s="155"/>
      <c r="H8" s="155"/>
      <c r="I8" s="155"/>
      <c r="J8" s="156">
        <f>SUM(F8:I8)</f>
        <v>0</v>
      </c>
      <c r="L8" s="151" t="s">
        <v>145</v>
      </c>
      <c r="M8" s="158"/>
    </row>
    <row r="9" spans="1:13" ht="33.75">
      <c r="A9" s="151">
        <v>3</v>
      </c>
      <c r="B9" s="152"/>
      <c r="C9" s="153"/>
      <c r="D9" s="153"/>
      <c r="E9" s="160" t="s">
        <v>146</v>
      </c>
      <c r="F9" s="154"/>
      <c r="G9" s="155"/>
      <c r="H9" s="155"/>
      <c r="I9" s="155"/>
      <c r="J9" s="156">
        <f>SUM(F9:I9)</f>
        <v>0</v>
      </c>
      <c r="L9" s="157" t="s">
        <v>147</v>
      </c>
      <c r="M9" s="158"/>
    </row>
    <row r="10" spans="1:13" ht="34.5" thickBot="1">
      <c r="A10" s="161">
        <v>4</v>
      </c>
      <c r="B10" s="162"/>
      <c r="C10" s="163"/>
      <c r="D10" s="163"/>
      <c r="E10" s="160" t="s">
        <v>146</v>
      </c>
      <c r="F10" s="164"/>
      <c r="G10" s="165"/>
      <c r="H10" s="165"/>
      <c r="I10" s="165"/>
      <c r="J10" s="166">
        <f>SUM(F10:I10)</f>
        <v>0</v>
      </c>
      <c r="L10" s="167" t="s">
        <v>148</v>
      </c>
      <c r="M10" s="168"/>
    </row>
  </sheetData>
  <mergeCells count="5">
    <mergeCell ref="A5:A6"/>
    <mergeCell ref="B5:B6"/>
    <mergeCell ref="C5:E5"/>
    <mergeCell ref="F5:J5"/>
    <mergeCell ref="L5:M6"/>
  </mergeCells>
  <conditionalFormatting sqref="E6">
    <cfRule type="cellIs" priority="1" stopIfTrue="1" operator="equal">
      <formula>"HABILITADO"</formula>
    </cfRule>
    <cfRule type="cellIs" dxfId="3" priority="2" stopIfTrue="1" operator="equal">
      <formula>"NO HABILITADO"</formula>
    </cfRule>
    <cfRule type="cellIs" dxfId="2" priority="3" stopIfTrue="1" operator="equal">
      <formula>"RECHAZADO"</formula>
    </cfRule>
  </conditionalFormatting>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M14"/>
  <sheetViews>
    <sheetView workbookViewId="0">
      <selection activeCell="A20" sqref="A20"/>
    </sheetView>
  </sheetViews>
  <sheetFormatPr baseColWidth="10" defaultRowHeight="15"/>
  <cols>
    <col min="1" max="1" width="4.7109375" customWidth="1"/>
    <col min="2" max="2" width="21.7109375" customWidth="1"/>
    <col min="3" max="3" width="12.140625" customWidth="1"/>
    <col min="4" max="4" width="12.28515625" customWidth="1"/>
    <col min="5" max="5" width="12.140625" customWidth="1"/>
    <col min="6" max="6" width="18.85546875" customWidth="1"/>
    <col min="7" max="7" width="20.7109375" customWidth="1"/>
    <col min="8" max="8" width="15.5703125" customWidth="1"/>
    <col min="9" max="9" width="16.140625" customWidth="1"/>
    <col min="10" max="10" width="18.5703125" customWidth="1"/>
    <col min="11" max="11" width="3.140625" customWidth="1"/>
    <col min="12" max="12" width="19" customWidth="1"/>
    <col min="13" max="13" width="22.28515625" customWidth="1"/>
  </cols>
  <sheetData>
    <row r="4" spans="1:13" ht="15.75" thickBot="1"/>
    <row r="5" spans="1:13" ht="33.75" customHeight="1">
      <c r="A5" s="1357" t="s">
        <v>125</v>
      </c>
      <c r="B5" s="1359" t="s">
        <v>131</v>
      </c>
      <c r="C5" s="1359" t="s">
        <v>132</v>
      </c>
      <c r="D5" s="1359"/>
      <c r="E5" s="1361"/>
      <c r="F5" s="1362" t="s">
        <v>133</v>
      </c>
      <c r="G5" s="1363"/>
      <c r="H5" s="1363"/>
      <c r="I5" s="1363"/>
      <c r="J5" s="1364"/>
      <c r="L5" s="1365" t="s">
        <v>134</v>
      </c>
      <c r="M5" s="1366"/>
    </row>
    <row r="6" spans="1:13" ht="63.75">
      <c r="A6" s="1358"/>
      <c r="B6" s="1360"/>
      <c r="C6" s="146" t="s">
        <v>135</v>
      </c>
      <c r="D6" s="146" t="s">
        <v>136</v>
      </c>
      <c r="E6" s="147" t="s">
        <v>137</v>
      </c>
      <c r="F6" s="148" t="s">
        <v>138</v>
      </c>
      <c r="G6" s="149" t="s">
        <v>139</v>
      </c>
      <c r="H6" s="149" t="s">
        <v>140</v>
      </c>
      <c r="I6" s="149" t="s">
        <v>127</v>
      </c>
      <c r="J6" s="150" t="s">
        <v>141</v>
      </c>
      <c r="L6" s="1367"/>
      <c r="M6" s="1368"/>
    </row>
    <row r="7" spans="1:13" ht="15.75" thickBot="1">
      <c r="A7" s="151">
        <v>1</v>
      </c>
      <c r="B7" s="152"/>
      <c r="C7" s="153"/>
      <c r="D7" s="153"/>
      <c r="E7" s="153" t="s">
        <v>142</v>
      </c>
      <c r="F7" s="154"/>
      <c r="G7" s="155"/>
      <c r="H7" s="155"/>
      <c r="I7" s="155"/>
      <c r="J7" s="156">
        <f>SUM(F7:I7)</f>
        <v>0</v>
      </c>
      <c r="L7" s="169" t="s">
        <v>143</v>
      </c>
      <c r="M7" s="170"/>
    </row>
    <row r="8" spans="1:13" ht="23.25" thickBot="1">
      <c r="A8" s="151">
        <v>2</v>
      </c>
      <c r="B8" s="152"/>
      <c r="C8" s="153"/>
      <c r="D8" s="153"/>
      <c r="E8" s="159" t="s">
        <v>144</v>
      </c>
      <c r="F8" s="154" t="s">
        <v>149</v>
      </c>
      <c r="G8" s="154" t="s">
        <v>149</v>
      </c>
      <c r="H8" s="154" t="s">
        <v>149</v>
      </c>
      <c r="I8" s="155">
        <v>0</v>
      </c>
      <c r="J8" s="156">
        <f>SUM(F8:I8)</f>
        <v>0</v>
      </c>
      <c r="L8" s="171" t="s">
        <v>145</v>
      </c>
      <c r="M8" s="141"/>
    </row>
    <row r="9" spans="1:13" ht="22.5">
      <c r="A9" s="151">
        <v>3</v>
      </c>
      <c r="B9" s="152"/>
      <c r="C9" s="153"/>
      <c r="D9" s="153"/>
      <c r="E9" s="159" t="s">
        <v>144</v>
      </c>
      <c r="F9" s="154" t="s">
        <v>149</v>
      </c>
      <c r="G9" s="154" t="s">
        <v>149</v>
      </c>
      <c r="H9" s="154" t="s">
        <v>149</v>
      </c>
      <c r="I9" s="155">
        <v>0</v>
      </c>
      <c r="J9" s="156">
        <f>SUM(F9:I9)</f>
        <v>0</v>
      </c>
      <c r="L9" s="172"/>
      <c r="M9" s="173"/>
    </row>
    <row r="10" spans="1:13" ht="15.75" thickBot="1">
      <c r="A10" s="161">
        <v>4</v>
      </c>
      <c r="B10" s="162"/>
      <c r="C10" s="163"/>
      <c r="D10" s="163"/>
      <c r="E10" s="153" t="s">
        <v>142</v>
      </c>
      <c r="F10" s="164"/>
      <c r="G10" s="165"/>
      <c r="H10" s="165"/>
      <c r="I10" s="165"/>
      <c r="J10" s="166">
        <f>SUM(F10:I10)</f>
        <v>0</v>
      </c>
      <c r="L10" s="172"/>
      <c r="M10" s="173"/>
    </row>
    <row r="11" spans="1:13">
      <c r="L11" s="174"/>
      <c r="M11" s="174"/>
    </row>
    <row r="12" spans="1:13">
      <c r="L12" s="174"/>
      <c r="M12" s="174"/>
    </row>
    <row r="13" spans="1:13">
      <c r="L13" s="174"/>
      <c r="M13" s="174"/>
    </row>
    <row r="14" spans="1:13">
      <c r="L14" s="174"/>
      <c r="M14" s="174"/>
    </row>
  </sheetData>
  <mergeCells count="5">
    <mergeCell ref="A5:A6"/>
    <mergeCell ref="B5:B6"/>
    <mergeCell ref="C5:E5"/>
    <mergeCell ref="F5:J5"/>
    <mergeCell ref="L5:M6"/>
  </mergeCells>
  <conditionalFormatting sqref="E6">
    <cfRule type="cellIs" priority="1" stopIfTrue="1" operator="equal">
      <formula>"HABILITADO"</formula>
    </cfRule>
    <cfRule type="cellIs" dxfId="1" priority="2" stopIfTrue="1" operator="equal">
      <formula>"NO HABILITADO"</formula>
    </cfRule>
    <cfRule type="cellIs" dxfId="0" priority="3" stopIfTrue="1" operator="equal">
      <formula>"RECHAZADO"</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53</vt:i4>
      </vt:variant>
      <vt:variant>
        <vt:lpstr>Rangos con nombre</vt:lpstr>
      </vt:variant>
      <vt:variant>
        <vt:i4>7</vt:i4>
      </vt:variant>
    </vt:vector>
  </HeadingPairs>
  <TitlesOfParts>
    <vt:vector size="60" baseType="lpstr">
      <vt:lpstr>CONSOLIDADO EVAL. PRELIMINAR</vt:lpstr>
      <vt:lpstr>EXP HABILITANTE PPTE (P1)</vt:lpstr>
      <vt:lpstr>EXP HABILITANTE EQUI (P1)</vt:lpstr>
      <vt:lpstr> EXP ADICIONAL PTTE (P1)</vt:lpstr>
      <vt:lpstr>EXP ADICIONAL EQUI (P1)</vt:lpstr>
      <vt:lpstr>EXP HABILITANTE PTTE (P2)</vt:lpstr>
      <vt:lpstr>EXP HABILITANTE EQUI (P2)</vt:lpstr>
      <vt:lpstr>EXP ADICIONAL PTTE (P2)</vt:lpstr>
      <vt:lpstr>EXP ADICIONAL EQUI (P2)</vt:lpstr>
      <vt:lpstr>EXP HABILITANTE PTTE (P3)</vt:lpstr>
      <vt:lpstr>EXP HABIITANTE EQUI (P3)</vt:lpstr>
      <vt:lpstr>EXP ADICIONAL PTTE (P3) </vt:lpstr>
      <vt:lpstr>EXP ADICIONAL EQUI (P3)</vt:lpstr>
      <vt:lpstr>EXP HABIITANTE PTTE (P4)</vt:lpstr>
      <vt:lpstr>EXP HABILITANTE EQUI (P4)</vt:lpstr>
      <vt:lpstr>EXP ADICIONAL PTTE (P4)</vt:lpstr>
      <vt:lpstr>EXP ADICIONAL EQUI (P4)</vt:lpstr>
      <vt:lpstr>EXP HABILITANTE PTTE (P5)</vt:lpstr>
      <vt:lpstr>EXP´HABILITANTE EQUI (P5)</vt:lpstr>
      <vt:lpstr>EXP ADICIONAL PTTE (P5)</vt:lpstr>
      <vt:lpstr>EXP ADICIONAL EQUI (P5)</vt:lpstr>
      <vt:lpstr> EXP HABILITANTE PPTE (P6)</vt:lpstr>
      <vt:lpstr>EXP HABILITANTE EQUI (P6)</vt:lpstr>
      <vt:lpstr>EXP ADICIONAL PPTE (P6)</vt:lpstr>
      <vt:lpstr>EXP ADICIONAL EQUI (P6)</vt:lpstr>
      <vt:lpstr>EXP HABILITANTE PTTE (P7)</vt:lpstr>
      <vt:lpstr>EXP HABILITANTE EQUI (P7)</vt:lpstr>
      <vt:lpstr>EXP ADICIONAL PTTE (P7)</vt:lpstr>
      <vt:lpstr>EXP ADICIONAL EQUI (P7)</vt:lpstr>
      <vt:lpstr>EXP HABILITANTE PPTE (P8)</vt:lpstr>
      <vt:lpstr>EXP HABILITANTE EQUI (P8)</vt:lpstr>
      <vt:lpstr>EXP ADICIONAL PPTE (P8)</vt:lpstr>
      <vt:lpstr>EXP ADICIONAL EQUI (P8)</vt:lpstr>
      <vt:lpstr>EXP HABILITANTE PPTE (P9)</vt:lpstr>
      <vt:lpstr>EXP HABILITANTE EQUI (P9)</vt:lpstr>
      <vt:lpstr>EXP ADICIONAL PTTE (P9)</vt:lpstr>
      <vt:lpstr>EXP ADICIONAL EQUI (P9)</vt:lpstr>
      <vt:lpstr>EXP HABILITANTE PTTE (P10)</vt:lpstr>
      <vt:lpstr>EXP HABILITANTE EQUI (P10)</vt:lpstr>
      <vt:lpstr>EXP ADICIONAL PTTE (P10)</vt:lpstr>
      <vt:lpstr>EXP ADICIONAL EQUI (P10)</vt:lpstr>
      <vt:lpstr>EXP HABILITANTE PTTE (P11)</vt:lpstr>
      <vt:lpstr>EXP HABILITANTE EQUI (P11)</vt:lpstr>
      <vt:lpstr>EXP HABILITANTE PTTE (P12)</vt:lpstr>
      <vt:lpstr>EXP HABILITANTE EQUI (P12)</vt:lpstr>
      <vt:lpstr>EXP ADICIONAL PTTE (P12)</vt:lpstr>
      <vt:lpstr>EXP ADICIONAL EQUI (P12)</vt:lpstr>
      <vt:lpstr>EXP ADICIONAL PTTE (P11)</vt:lpstr>
      <vt:lpstr>EXP ADICIONAL EQUI (P11)</vt:lpstr>
      <vt:lpstr>5, CERTIFICACION DISCAPACIDAD</vt:lpstr>
      <vt:lpstr>Listas</vt:lpstr>
      <vt:lpstr>RESUMEN EVALUACION </vt:lpstr>
      <vt:lpstr>RESUMEN AUDIENCIA</vt:lpstr>
      <vt:lpstr>'EXP HABILITANTE PPTE (P8)'!Área_de_impresión</vt:lpstr>
      <vt:lpstr>lov_smmlv</vt:lpstr>
      <vt:lpstr>PPTE_SMMLV</vt:lpstr>
      <vt:lpstr>PPTO_oficial</vt:lpstr>
      <vt:lpstr>sm_2019</vt:lpstr>
      <vt:lpstr>sum_ppte</vt:lpstr>
      <vt:lpstr>'EXP HABILITANTE PPTE (P8)'!Títulos_a_imprimir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2019-05-15T17:00:23Z</cp:lastPrinted>
  <dcterms:created xsi:type="dcterms:W3CDTF">2019-04-12T16:31:32Z</dcterms:created>
  <dcterms:modified xsi:type="dcterms:W3CDTF">2019-05-16T16:01:43Z</dcterms:modified>
</cp:coreProperties>
</file>